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8570ED8-B302-4D71-809B-E58957DFFB2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47" i="1" l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AJ46" i="1"/>
  <c r="AC46" i="1"/>
  <c r="AJ45" i="1"/>
  <c r="AJ44" i="1" l="1"/>
  <c r="AA44" i="1"/>
  <c r="AC45" i="1" s="1"/>
  <c r="AE192" i="1"/>
  <c r="AE191" i="1" l="1"/>
  <c r="AG191" i="1" s="1"/>
  <c r="AA43" i="1" s="1"/>
  <c r="AC44" i="1" s="1"/>
  <c r="AE190" i="1"/>
  <c r="AG190" i="1" s="1"/>
  <c r="AA42" i="1" s="1"/>
  <c r="AE189" i="1"/>
  <c r="AG189" i="1" s="1"/>
  <c r="AA41" i="1" s="1"/>
  <c r="AE188" i="1"/>
  <c r="AG188" i="1" s="1"/>
  <c r="AE187" i="1"/>
  <c r="AG187" i="1" s="1"/>
  <c r="AA39" i="1" s="1"/>
  <c r="AJ38" i="1" s="1"/>
  <c r="AE186" i="1"/>
  <c r="AG186" i="1" s="1"/>
  <c r="AA38" i="1" s="1"/>
  <c r="AJ37" i="1" s="1"/>
  <c r="AE185" i="1"/>
  <c r="AG185" i="1" s="1"/>
  <c r="AA37" i="1" s="1"/>
  <c r="AE184" i="1"/>
  <c r="AG184" i="1" s="1"/>
  <c r="AA36" i="1" s="1"/>
  <c r="AJ35" i="1" s="1"/>
  <c r="AE183" i="1"/>
  <c r="AG183" i="1" s="1"/>
  <c r="AA35" i="1" s="1"/>
  <c r="AJ43" i="1"/>
  <c r="AC37" i="1" l="1"/>
  <c r="AJ36" i="1"/>
  <c r="AC38" i="1"/>
  <c r="AC39" i="1"/>
  <c r="AC40" i="1"/>
  <c r="AJ40" i="1"/>
  <c r="AC42" i="1"/>
  <c r="AJ42" i="1"/>
  <c r="AC36" i="1"/>
  <c r="AJ34" i="1"/>
  <c r="AJ39" i="1"/>
  <c r="AC41" i="1"/>
  <c r="AJ41" i="1"/>
  <c r="AC43" i="1"/>
  <c r="AE182" i="1"/>
  <c r="AG182" i="1" l="1"/>
  <c r="AA34" i="1" s="1"/>
  <c r="AC35" i="1" s="1"/>
  <c r="X417" i="1" l="1"/>
  <c r="X398" i="1" l="1"/>
  <c r="X376" i="1"/>
  <c r="X355" i="1"/>
  <c r="X334" i="1"/>
  <c r="X311" i="1"/>
  <c r="X290" i="1"/>
  <c r="X269" i="1"/>
  <c r="X246" i="1"/>
  <c r="X187" i="1"/>
  <c r="X165" i="1"/>
  <c r="X145" i="1"/>
  <c r="X123" i="1"/>
  <c r="X104" i="1"/>
  <c r="X83" i="1"/>
  <c r="X18" i="1"/>
  <c r="X61" i="1"/>
  <c r="X40" i="1"/>
  <c r="AA12" i="1" l="1"/>
  <c r="A12" i="1"/>
  <c r="AF160" i="1" s="1"/>
  <c r="AE160" i="1" s="1"/>
  <c r="AG160" i="1" s="1"/>
  <c r="K12" i="1" s="1"/>
  <c r="K13" i="1" s="1"/>
  <c r="AE161" i="1"/>
  <c r="AG161" i="1" s="1"/>
  <c r="R12" i="1"/>
  <c r="S12" i="1" s="1"/>
  <c r="C13" i="1" s="1"/>
  <c r="B1" i="1"/>
  <c r="AH13" i="1"/>
  <c r="AH14" i="1" s="1"/>
  <c r="AH15" i="1" s="1"/>
  <c r="AH16" i="1" s="1"/>
  <c r="AH17" i="1" s="1"/>
  <c r="AH18" i="1" s="1"/>
  <c r="AH19" i="1" s="1"/>
  <c r="AH20" i="1" s="1"/>
  <c r="AH21" i="1" s="1"/>
  <c r="AH22" i="1" s="1"/>
  <c r="AH23" i="1" s="1"/>
  <c r="AH24" i="1" s="1"/>
  <c r="AH25" i="1" s="1"/>
  <c r="AH26" i="1" s="1"/>
  <c r="AH27" i="1" s="1"/>
  <c r="AH28" i="1" s="1"/>
  <c r="AH29" i="1" s="1"/>
  <c r="AH30" i="1" s="1"/>
  <c r="AH31" i="1" s="1"/>
  <c r="AH32" i="1" s="1"/>
  <c r="AH33" i="1" s="1"/>
  <c r="AH34" i="1" s="1"/>
  <c r="AH35" i="1" s="1"/>
  <c r="AH36" i="1" s="1"/>
  <c r="AH37" i="1" s="1"/>
  <c r="AH38" i="1" s="1"/>
  <c r="AH39" i="1" s="1"/>
  <c r="AH40" i="1" s="1"/>
  <c r="AH41" i="1" s="1"/>
  <c r="AH42" i="1" s="1"/>
  <c r="AH43" i="1" s="1"/>
  <c r="AH44" i="1" s="1"/>
  <c r="AH45" i="1" s="1"/>
  <c r="AH46" i="1" s="1"/>
  <c r="Z13" i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J27" i="1" s="1"/>
  <c r="J28" i="1" s="1"/>
  <c r="J29" i="1" s="1"/>
  <c r="J30" i="1" s="1"/>
  <c r="J31" i="1" s="1"/>
  <c r="J32" i="1" s="1"/>
  <c r="J33" i="1" s="1"/>
  <c r="J34" i="1" s="1"/>
  <c r="J35" i="1" s="1"/>
  <c r="J36" i="1" s="1"/>
  <c r="J37" i="1" s="1"/>
  <c r="J38" i="1" s="1"/>
  <c r="J39" i="1" s="1"/>
  <c r="J40" i="1" s="1"/>
  <c r="J41" i="1" s="1"/>
  <c r="J42" i="1" s="1"/>
  <c r="J43" i="1" s="1"/>
  <c r="J44" i="1" s="1"/>
  <c r="J45" i="1" s="1"/>
  <c r="J46" i="1" s="1"/>
  <c r="J47" i="1" s="1"/>
  <c r="J48" i="1" s="1"/>
  <c r="J49" i="1" s="1"/>
  <c r="J50" i="1" s="1"/>
  <c r="J51" i="1" s="1"/>
  <c r="J52" i="1" s="1"/>
  <c r="J53" i="1" s="1"/>
  <c r="J54" i="1" s="1"/>
  <c r="J55" i="1" s="1"/>
  <c r="J56" i="1" s="1"/>
  <c r="J57" i="1" s="1"/>
  <c r="J58" i="1" s="1"/>
  <c r="J59" i="1" s="1"/>
  <c r="J60" i="1" s="1"/>
  <c r="J61" i="1" s="1"/>
  <c r="J62" i="1" s="1"/>
  <c r="J63" i="1" s="1"/>
  <c r="J64" i="1" s="1"/>
  <c r="J65" i="1" s="1"/>
  <c r="J66" i="1" s="1"/>
  <c r="J67" i="1" s="1"/>
  <c r="J68" i="1" s="1"/>
  <c r="J69" i="1" s="1"/>
  <c r="J70" i="1" s="1"/>
  <c r="J71" i="1" s="1"/>
  <c r="J72" i="1" s="1"/>
  <c r="J73" i="1" s="1"/>
  <c r="J74" i="1" s="1"/>
  <c r="J75" i="1" s="1"/>
  <c r="J76" i="1" s="1"/>
  <c r="J77" i="1" s="1"/>
  <c r="J78" i="1" s="1"/>
  <c r="J79" i="1" s="1"/>
  <c r="J80" i="1" s="1"/>
  <c r="J81" i="1" s="1"/>
  <c r="J82" i="1" s="1"/>
  <c r="J83" i="1" s="1"/>
  <c r="J84" i="1" s="1"/>
  <c r="J85" i="1" s="1"/>
  <c r="J86" i="1" s="1"/>
  <c r="J87" i="1" s="1"/>
  <c r="J88" i="1" s="1"/>
  <c r="J89" i="1" s="1"/>
  <c r="J90" i="1" s="1"/>
  <c r="J91" i="1" s="1"/>
  <c r="J92" i="1" s="1"/>
  <c r="J93" i="1" s="1"/>
  <c r="J94" i="1" s="1"/>
  <c r="J95" i="1" s="1"/>
  <c r="J96" i="1" s="1"/>
  <c r="J97" i="1" s="1"/>
  <c r="J98" i="1" s="1"/>
  <c r="J99" i="1" s="1"/>
  <c r="J100" i="1" s="1"/>
  <c r="J101" i="1" s="1"/>
  <c r="J102" i="1" s="1"/>
  <c r="J103" i="1" s="1"/>
  <c r="J104" i="1" s="1"/>
  <c r="J105" i="1" s="1"/>
  <c r="J106" i="1" s="1"/>
  <c r="J107" i="1" s="1"/>
  <c r="J108" i="1" s="1"/>
  <c r="J109" i="1" s="1"/>
  <c r="J110" i="1" s="1"/>
  <c r="J111" i="1" s="1"/>
  <c r="J112" i="1" s="1"/>
  <c r="J113" i="1" s="1"/>
  <c r="J114" i="1" s="1"/>
  <c r="J115" i="1" s="1"/>
  <c r="J116" i="1" s="1"/>
  <c r="J117" i="1" s="1"/>
  <c r="J118" i="1" s="1"/>
  <c r="J119" i="1" s="1"/>
  <c r="J120" i="1" s="1"/>
  <c r="J121" i="1" s="1"/>
  <c r="J122" i="1" s="1"/>
  <c r="J123" i="1" s="1"/>
  <c r="J124" i="1" s="1"/>
  <c r="J125" i="1" s="1"/>
  <c r="J126" i="1" s="1"/>
  <c r="J127" i="1" s="1"/>
  <c r="J128" i="1" s="1"/>
  <c r="J129" i="1" s="1"/>
  <c r="J130" i="1" s="1"/>
  <c r="J131" i="1" s="1"/>
  <c r="J132" i="1" s="1"/>
  <c r="J133" i="1" s="1"/>
  <c r="J134" i="1" s="1"/>
  <c r="J135" i="1" s="1"/>
  <c r="J136" i="1" s="1"/>
  <c r="J137" i="1" s="1"/>
  <c r="J138" i="1" s="1"/>
  <c r="J139" i="1" s="1"/>
  <c r="J140" i="1" s="1"/>
  <c r="J141" i="1" s="1"/>
  <c r="J142" i="1" s="1"/>
  <c r="J143" i="1" s="1"/>
  <c r="J144" i="1" s="1"/>
  <c r="J145" i="1" s="1"/>
  <c r="J146" i="1" s="1"/>
  <c r="J147" i="1" s="1"/>
  <c r="J148" i="1" s="1"/>
  <c r="J149" i="1" s="1"/>
  <c r="J150" i="1" s="1"/>
  <c r="J151" i="1" s="1"/>
  <c r="J152" i="1" s="1"/>
  <c r="J153" i="1" s="1"/>
  <c r="J154" i="1" s="1"/>
  <c r="J155" i="1" s="1"/>
  <c r="J156" i="1" s="1"/>
  <c r="J157" i="1" s="1"/>
  <c r="J158" i="1" s="1"/>
  <c r="J159" i="1" s="1"/>
  <c r="J160" i="1" s="1"/>
  <c r="J161" i="1" s="1"/>
  <c r="J162" i="1" s="1"/>
  <c r="J163" i="1" s="1"/>
  <c r="J164" i="1" s="1"/>
  <c r="J165" i="1" s="1"/>
  <c r="J166" i="1" s="1"/>
  <c r="AB12" i="1"/>
  <c r="AE13" i="1" s="1"/>
  <c r="AB13" i="1" s="1"/>
  <c r="AF14" i="1" s="1"/>
  <c r="V12" i="1"/>
  <c r="V13" i="1" s="1"/>
  <c r="M12" i="1"/>
  <c r="N12" i="1" s="1"/>
  <c r="H12" i="1"/>
  <c r="I12" i="1" s="1"/>
  <c r="AD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AE162" i="1"/>
  <c r="AG162" i="1" s="1"/>
  <c r="AE163" i="1"/>
  <c r="AG163" i="1" s="1"/>
  <c r="AE164" i="1"/>
  <c r="AG164" i="1" s="1"/>
  <c r="AE165" i="1"/>
  <c r="AG165" i="1" s="1"/>
  <c r="AA17" i="1" s="1"/>
  <c r="AE166" i="1"/>
  <c r="AG166" i="1" s="1"/>
  <c r="AA18" i="1" s="1"/>
  <c r="AJ17" i="1" s="1"/>
  <c r="AE167" i="1"/>
  <c r="AG167" i="1" s="1"/>
  <c r="AA19" i="1" s="1"/>
  <c r="AE168" i="1"/>
  <c r="AG168" i="1" s="1"/>
  <c r="AE169" i="1"/>
  <c r="AG169" i="1" s="1"/>
  <c r="AA21" i="1" s="1"/>
  <c r="AJ20" i="1" s="1"/>
  <c r="AE170" i="1"/>
  <c r="AG170" i="1" s="1"/>
  <c r="AA22" i="1" s="1"/>
  <c r="AE171" i="1"/>
  <c r="AG171" i="1" s="1"/>
  <c r="AE172" i="1"/>
  <c r="AG172" i="1" s="1"/>
  <c r="AE173" i="1"/>
  <c r="AG173" i="1" s="1"/>
  <c r="AE174" i="1"/>
  <c r="AG174" i="1" s="1"/>
  <c r="AE175" i="1"/>
  <c r="AG175" i="1" s="1"/>
  <c r="AE176" i="1"/>
  <c r="AG176" i="1" s="1"/>
  <c r="AE177" i="1"/>
  <c r="AG177" i="1" s="1"/>
  <c r="AE178" i="1"/>
  <c r="AG178" i="1" s="1"/>
  <c r="AA30" i="1" s="1"/>
  <c r="AJ29" i="1" s="1"/>
  <c r="AE179" i="1"/>
  <c r="AG179" i="1" s="1"/>
  <c r="AE180" i="1"/>
  <c r="AG180" i="1" s="1"/>
  <c r="AE181" i="1"/>
  <c r="AG181" i="1" s="1"/>
  <c r="T6" i="1" l="1"/>
  <c r="U6" i="1" s="1"/>
  <c r="V6" i="1" s="1"/>
  <c r="W6" i="1" s="1"/>
  <c r="X6" i="1" s="1"/>
  <c r="A13" i="1"/>
  <c r="D13" i="1" s="1"/>
  <c r="E13" i="1" s="1"/>
  <c r="F13" i="1" s="1"/>
  <c r="D12" i="1"/>
  <c r="O12" i="1"/>
  <c r="Q12" i="1" s="1"/>
  <c r="AA25" i="1"/>
  <c r="AJ24" i="1" s="1"/>
  <c r="AC22" i="1"/>
  <c r="AJ21" i="1"/>
  <c r="AA29" i="1"/>
  <c r="AC30" i="1" s="1"/>
  <c r="AA26" i="1"/>
  <c r="AJ25" i="1" s="1"/>
  <c r="H13" i="1"/>
  <c r="J167" i="1"/>
  <c r="AA23" i="1"/>
  <c r="AC23" i="1" s="1"/>
  <c r="AA31" i="1"/>
  <c r="AC31" i="1" s="1"/>
  <c r="AA14" i="1"/>
  <c r="AA32" i="1"/>
  <c r="AA20" i="1"/>
  <c r="AA24" i="1"/>
  <c r="AA15" i="1"/>
  <c r="AA27" i="1"/>
  <c r="AC19" i="1"/>
  <c r="AJ18" i="1"/>
  <c r="AA33" i="1"/>
  <c r="AC34" i="1" s="1"/>
  <c r="AA28" i="1"/>
  <c r="AB14" i="1"/>
  <c r="AA13" i="1"/>
  <c r="AJ16" i="1"/>
  <c r="AC18" i="1"/>
  <c r="AA16" i="1"/>
  <c r="B12" i="1" l="1"/>
  <c r="A14" i="1"/>
  <c r="D14" i="1" s="1"/>
  <c r="E14" i="1" s="1"/>
  <c r="F14" i="1" s="1"/>
  <c r="L13" i="1"/>
  <c r="M13" i="1" s="1"/>
  <c r="N13" i="1" s="1"/>
  <c r="AC20" i="1"/>
  <c r="AC26" i="1"/>
  <c r="AJ28" i="1"/>
  <c r="E12" i="1"/>
  <c r="F12" i="1" s="1"/>
  <c r="AC13" i="1"/>
  <c r="AD13" i="1" s="1"/>
  <c r="AC14" i="1"/>
  <c r="AD14" i="1" s="1"/>
  <c r="AG14" i="1" s="1"/>
  <c r="AJ12" i="1"/>
  <c r="W12" i="1" s="1"/>
  <c r="W13" i="1" s="1"/>
  <c r="AF15" i="1"/>
  <c r="AB15" i="1"/>
  <c r="AC25" i="1"/>
  <c r="AJ23" i="1"/>
  <c r="AC33" i="1"/>
  <c r="AJ31" i="1"/>
  <c r="AJ33" i="1"/>
  <c r="AC29" i="1"/>
  <c r="AJ27" i="1"/>
  <c r="P13" i="1"/>
  <c r="AJ32" i="1"/>
  <c r="AC28" i="1"/>
  <c r="AJ26" i="1"/>
  <c r="AJ14" i="1"/>
  <c r="AC16" i="1"/>
  <c r="AC15" i="1"/>
  <c r="AD15" i="1" s="1"/>
  <c r="AG15" i="1" s="1"/>
  <c r="AJ13" i="1"/>
  <c r="AJ15" i="1"/>
  <c r="AC17" i="1"/>
  <c r="AC27" i="1"/>
  <c r="AC21" i="1"/>
  <c r="AJ19" i="1"/>
  <c r="AJ30" i="1"/>
  <c r="AC32" i="1"/>
  <c r="AJ22" i="1"/>
  <c r="AC24" i="1"/>
  <c r="J168" i="1"/>
  <c r="P14" i="1" l="1"/>
  <c r="R14" i="1" s="1"/>
  <c r="S14" i="1" s="1"/>
  <c r="A15" i="1"/>
  <c r="D15" i="1" s="1"/>
  <c r="E15" i="1" s="1"/>
  <c r="F15" i="1" s="1"/>
  <c r="G16" i="1" s="1"/>
  <c r="G14" i="1"/>
  <c r="G13" i="1"/>
  <c r="I13" i="1" s="1"/>
  <c r="O13" i="1" s="1"/>
  <c r="Q13" i="1" s="1"/>
  <c r="AD16" i="1"/>
  <c r="AG16" i="1" s="1"/>
  <c r="G15" i="1"/>
  <c r="K14" i="1"/>
  <c r="L14" i="1" s="1"/>
  <c r="M14" i="1" s="1"/>
  <c r="N14" i="1" s="1"/>
  <c r="R13" i="1"/>
  <c r="S13" i="1" s="1"/>
  <c r="C14" i="1" s="1"/>
  <c r="H14" i="1"/>
  <c r="V14" i="1"/>
  <c r="W14" i="1"/>
  <c r="AF16" i="1"/>
  <c r="AB16" i="1"/>
  <c r="AD17" i="1" s="1"/>
  <c r="AG17" i="1" s="1"/>
  <c r="J169" i="1"/>
  <c r="A16" i="1" l="1"/>
  <c r="D16" i="1" s="1"/>
  <c r="E16" i="1" s="1"/>
  <c r="F16" i="1" s="1"/>
  <c r="W15" i="1"/>
  <c r="V15" i="1"/>
  <c r="P15" i="1"/>
  <c r="R15" i="1" s="1"/>
  <c r="S15" i="1" s="1"/>
  <c r="I14" i="1"/>
  <c r="O14" i="1" s="1"/>
  <c r="Q14" i="1" s="1"/>
  <c r="B14" i="1" s="1"/>
  <c r="H15" i="1"/>
  <c r="I15" i="1" s="1"/>
  <c r="K15" i="1"/>
  <c r="L15" i="1" s="1"/>
  <c r="M15" i="1" s="1"/>
  <c r="N15" i="1" s="1"/>
  <c r="C15" i="1"/>
  <c r="J170" i="1"/>
  <c r="AF17" i="1"/>
  <c r="AB17" i="1"/>
  <c r="B13" i="1"/>
  <c r="V16" i="1" l="1"/>
  <c r="W16" i="1"/>
  <c r="A17" i="1"/>
  <c r="D17" i="1" s="1"/>
  <c r="P16" i="1"/>
  <c r="H16" i="1"/>
  <c r="I16" i="1" s="1"/>
  <c r="K16" i="1"/>
  <c r="L16" i="1" s="1"/>
  <c r="M16" i="1" s="1"/>
  <c r="N16" i="1" s="1"/>
  <c r="O15" i="1"/>
  <c r="Q15" i="1" s="1"/>
  <c r="B15" i="1" s="1"/>
  <c r="AB18" i="1"/>
  <c r="AF18" i="1"/>
  <c r="AD18" i="1"/>
  <c r="AG18" i="1" s="1"/>
  <c r="J171" i="1"/>
  <c r="G17" i="1"/>
  <c r="C16" i="1"/>
  <c r="W17" i="1" l="1"/>
  <c r="V17" i="1"/>
  <c r="R16" i="1"/>
  <c r="S16" i="1" s="1"/>
  <c r="C17" i="1" s="1"/>
  <c r="P17" i="1"/>
  <c r="R17" i="1" s="1"/>
  <c r="S17" i="1" s="1"/>
  <c r="A18" i="1"/>
  <c r="D18" i="1" s="1"/>
  <c r="O16" i="1"/>
  <c r="Q16" i="1" s="1"/>
  <c r="B16" i="1" s="1"/>
  <c r="H17" i="1"/>
  <c r="I17" i="1" s="1"/>
  <c r="K17" i="1"/>
  <c r="L17" i="1" s="1"/>
  <c r="M17" i="1" s="1"/>
  <c r="N17" i="1" s="1"/>
  <c r="J172" i="1"/>
  <c r="E17" i="1"/>
  <c r="F17" i="1" s="1"/>
  <c r="AE19" i="1"/>
  <c r="AB19" i="1" s="1"/>
  <c r="AD19" i="1"/>
  <c r="P18" i="1" l="1"/>
  <c r="A19" i="1"/>
  <c r="D19" i="1" s="1"/>
  <c r="V18" i="1"/>
  <c r="W18" i="1"/>
  <c r="H18" i="1"/>
  <c r="K18" i="1"/>
  <c r="L18" i="1" s="1"/>
  <c r="M18" i="1" s="1"/>
  <c r="N18" i="1" s="1"/>
  <c r="O17" i="1"/>
  <c r="Q17" i="1" s="1"/>
  <c r="B17" i="1" s="1"/>
  <c r="G18" i="1"/>
  <c r="AE20" i="1"/>
  <c r="AB20" i="1" s="1"/>
  <c r="AD20" i="1"/>
  <c r="C18" i="1"/>
  <c r="J173" i="1"/>
  <c r="AG19" i="1"/>
  <c r="E18" i="1"/>
  <c r="F18" i="1" s="1"/>
  <c r="W19" i="1" l="1"/>
  <c r="R18" i="1"/>
  <c r="S18" i="1" s="1"/>
  <c r="C19" i="1" s="1"/>
  <c r="V19" i="1"/>
  <c r="K19" i="1"/>
  <c r="L19" i="1" s="1"/>
  <c r="M19" i="1" s="1"/>
  <c r="N19" i="1" s="1"/>
  <c r="P19" i="1"/>
  <c r="A20" i="1"/>
  <c r="D20" i="1" s="1"/>
  <c r="I18" i="1"/>
  <c r="O18" i="1" s="1"/>
  <c r="Q18" i="1" s="1"/>
  <c r="B18" i="1" s="1"/>
  <c r="AG20" i="1"/>
  <c r="H19" i="1"/>
  <c r="AE21" i="1"/>
  <c r="AB21" i="1" s="1"/>
  <c r="AD21" i="1"/>
  <c r="J174" i="1"/>
  <c r="G19" i="1"/>
  <c r="E19" i="1"/>
  <c r="F19" i="1" s="1"/>
  <c r="G20" i="1" s="1"/>
  <c r="W20" i="1" l="1"/>
  <c r="H20" i="1"/>
  <c r="I20" i="1" s="1"/>
  <c r="P20" i="1"/>
  <c r="A21" i="1"/>
  <c r="D21" i="1" s="1"/>
  <c r="V20" i="1"/>
  <c r="R19" i="1"/>
  <c r="S19" i="1" s="1"/>
  <c r="C20" i="1" s="1"/>
  <c r="K20" i="1"/>
  <c r="L20" i="1" s="1"/>
  <c r="M20" i="1" s="1"/>
  <c r="N20" i="1" s="1"/>
  <c r="AG21" i="1"/>
  <c r="I19" i="1"/>
  <c r="O19" i="1" s="1"/>
  <c r="Q19" i="1" s="1"/>
  <c r="B19" i="1" s="1"/>
  <c r="AE22" i="1"/>
  <c r="AB22" i="1" s="1"/>
  <c r="AD22" i="1"/>
  <c r="E20" i="1"/>
  <c r="F20" i="1" s="1"/>
  <c r="G21" i="1" s="1"/>
  <c r="J175" i="1"/>
  <c r="K21" i="1" l="1"/>
  <c r="L21" i="1" s="1"/>
  <c r="M21" i="1" s="1"/>
  <c r="N21" i="1" s="1"/>
  <c r="V21" i="1"/>
  <c r="R20" i="1"/>
  <c r="S20" i="1" s="1"/>
  <c r="C21" i="1" s="1"/>
  <c r="W21" i="1"/>
  <c r="H21" i="1"/>
  <c r="I21" i="1" s="1"/>
  <c r="O20" i="1"/>
  <c r="Q20" i="1" s="1"/>
  <c r="B20" i="1" s="1"/>
  <c r="P21" i="1"/>
  <c r="A22" i="1"/>
  <c r="D22" i="1" s="1"/>
  <c r="AG22" i="1"/>
  <c r="J176" i="1"/>
  <c r="E21" i="1"/>
  <c r="F21" i="1" s="1"/>
  <c r="G22" i="1" s="1"/>
  <c r="AE23" i="1"/>
  <c r="AB23" i="1" s="1"/>
  <c r="AE24" i="1" s="1"/>
  <c r="AD23" i="1"/>
  <c r="H22" i="1" l="1"/>
  <c r="I22" i="1" s="1"/>
  <c r="K22" i="1"/>
  <c r="L22" i="1" s="1"/>
  <c r="M22" i="1" s="1"/>
  <c r="N22" i="1" s="1"/>
  <c r="W22" i="1"/>
  <c r="O21" i="1"/>
  <c r="Q21" i="1" s="1"/>
  <c r="B21" i="1" s="1"/>
  <c r="P22" i="1"/>
  <c r="V22" i="1"/>
  <c r="R21" i="1"/>
  <c r="S21" i="1" s="1"/>
  <c r="C22" i="1" s="1"/>
  <c r="A23" i="1"/>
  <c r="D23" i="1" s="1"/>
  <c r="AG23" i="1"/>
  <c r="AB24" i="1"/>
  <c r="AD24" i="1"/>
  <c r="E22" i="1"/>
  <c r="F22" i="1" s="1"/>
  <c r="G23" i="1" s="1"/>
  <c r="J177" i="1"/>
  <c r="H23" i="1" l="1"/>
  <c r="I23" i="1" s="1"/>
  <c r="R22" i="1"/>
  <c r="S22" i="1" s="1"/>
  <c r="C23" i="1" s="1"/>
  <c r="O22" i="1"/>
  <c r="Q22" i="1" s="1"/>
  <c r="B22" i="1" s="1"/>
  <c r="W23" i="1"/>
  <c r="K23" i="1"/>
  <c r="L23" i="1" s="1"/>
  <c r="M23" i="1" s="1"/>
  <c r="N23" i="1" s="1"/>
  <c r="V23" i="1"/>
  <c r="P23" i="1"/>
  <c r="A24" i="1"/>
  <c r="D24" i="1" s="1"/>
  <c r="AG24" i="1"/>
  <c r="AE25" i="1"/>
  <c r="AB25" i="1" s="1"/>
  <c r="AD25" i="1"/>
  <c r="E23" i="1"/>
  <c r="F23" i="1" s="1"/>
  <c r="G24" i="1" s="1"/>
  <c r="J178" i="1"/>
  <c r="W24" i="1" l="1"/>
  <c r="O23" i="1"/>
  <c r="Q23" i="1" s="1"/>
  <c r="B23" i="1" s="1"/>
  <c r="P24" i="1"/>
  <c r="H24" i="1"/>
  <c r="I24" i="1" s="1"/>
  <c r="A25" i="1"/>
  <c r="D25" i="1" s="1"/>
  <c r="R23" i="1"/>
  <c r="S23" i="1" s="1"/>
  <c r="C24" i="1" s="1"/>
  <c r="K24" i="1"/>
  <c r="L24" i="1" s="1"/>
  <c r="M24" i="1" s="1"/>
  <c r="N24" i="1" s="1"/>
  <c r="V24" i="1"/>
  <c r="AE26" i="1"/>
  <c r="AB26" i="1" s="1"/>
  <c r="AD26" i="1"/>
  <c r="AG25" i="1"/>
  <c r="J179" i="1"/>
  <c r="E24" i="1"/>
  <c r="F24" i="1" s="1"/>
  <c r="G25" i="1" s="1"/>
  <c r="V25" i="1" l="1"/>
  <c r="K25" i="1"/>
  <c r="L25" i="1" s="1"/>
  <c r="M25" i="1" s="1"/>
  <c r="N25" i="1" s="1"/>
  <c r="W25" i="1"/>
  <c r="O24" i="1"/>
  <c r="Q24" i="1" s="1"/>
  <c r="B24" i="1" s="1"/>
  <c r="R24" i="1"/>
  <c r="S24" i="1" s="1"/>
  <c r="C25" i="1" s="1"/>
  <c r="P25" i="1"/>
  <c r="A26" i="1"/>
  <c r="D26" i="1" s="1"/>
  <c r="H25" i="1"/>
  <c r="I25" i="1" s="1"/>
  <c r="AG26" i="1"/>
  <c r="AE27" i="1"/>
  <c r="AB27" i="1" s="1"/>
  <c r="AD27" i="1"/>
  <c r="J180" i="1"/>
  <c r="E25" i="1"/>
  <c r="F25" i="1" s="1"/>
  <c r="G26" i="1" s="1"/>
  <c r="W26" i="1" l="1"/>
  <c r="O25" i="1"/>
  <c r="Q25" i="1" s="1"/>
  <c r="B25" i="1" s="1"/>
  <c r="K26" i="1"/>
  <c r="L26" i="1" s="1"/>
  <c r="M26" i="1" s="1"/>
  <c r="N26" i="1" s="1"/>
  <c r="V26" i="1"/>
  <c r="R25" i="1"/>
  <c r="S25" i="1" s="1"/>
  <c r="C26" i="1" s="1"/>
  <c r="A27" i="1"/>
  <c r="D27" i="1" s="1"/>
  <c r="H26" i="1"/>
  <c r="I26" i="1" s="1"/>
  <c r="P26" i="1"/>
  <c r="AE28" i="1"/>
  <c r="AB28" i="1" s="1"/>
  <c r="AD28" i="1"/>
  <c r="AG27" i="1"/>
  <c r="E26" i="1"/>
  <c r="F26" i="1" s="1"/>
  <c r="G27" i="1" s="1"/>
  <c r="J181" i="1"/>
  <c r="V27" i="1" l="1"/>
  <c r="O26" i="1"/>
  <c r="Q26" i="1" s="1"/>
  <c r="B26" i="1" s="1"/>
  <c r="H27" i="1"/>
  <c r="I27" i="1" s="1"/>
  <c r="K27" i="1"/>
  <c r="L27" i="1" s="1"/>
  <c r="M27" i="1" s="1"/>
  <c r="N27" i="1" s="1"/>
  <c r="R26" i="1"/>
  <c r="S26" i="1" s="1"/>
  <c r="C27" i="1" s="1"/>
  <c r="W27" i="1"/>
  <c r="P27" i="1"/>
  <c r="A28" i="1"/>
  <c r="D28" i="1" s="1"/>
  <c r="AE29" i="1"/>
  <c r="AB29" i="1" s="1"/>
  <c r="AF30" i="1" s="1"/>
  <c r="AD29" i="1"/>
  <c r="AG28" i="1"/>
  <c r="E27" i="1"/>
  <c r="F27" i="1" s="1"/>
  <c r="G28" i="1" s="1"/>
  <c r="J182" i="1"/>
  <c r="V28" i="1" l="1"/>
  <c r="O27" i="1"/>
  <c r="Q27" i="1" s="1"/>
  <c r="B27" i="1" s="1"/>
  <c r="W28" i="1"/>
  <c r="P28" i="1"/>
  <c r="R28" i="1" s="1"/>
  <c r="S28" i="1" s="1"/>
  <c r="A29" i="1"/>
  <c r="D29" i="1" s="1"/>
  <c r="H28" i="1"/>
  <c r="I28" i="1" s="1"/>
  <c r="K28" i="1"/>
  <c r="L28" i="1" s="1"/>
  <c r="M28" i="1" s="1"/>
  <c r="N28" i="1" s="1"/>
  <c r="R27" i="1"/>
  <c r="S27" i="1" s="1"/>
  <c r="C28" i="1" s="1"/>
  <c r="AB30" i="1"/>
  <c r="AF31" i="1" s="1"/>
  <c r="AD30" i="1"/>
  <c r="J183" i="1"/>
  <c r="AG29" i="1"/>
  <c r="E28" i="1"/>
  <c r="F28" i="1" s="1"/>
  <c r="G29" i="1" s="1"/>
  <c r="O28" i="1" l="1"/>
  <c r="Q28" i="1" s="1"/>
  <c r="B28" i="1" s="1"/>
  <c r="K29" i="1"/>
  <c r="L29" i="1" s="1"/>
  <c r="M29" i="1" s="1"/>
  <c r="N29" i="1" s="1"/>
  <c r="V29" i="1"/>
  <c r="W29" i="1"/>
  <c r="P29" i="1"/>
  <c r="A30" i="1"/>
  <c r="D30" i="1" s="1"/>
  <c r="H29" i="1"/>
  <c r="I29" i="1" s="1"/>
  <c r="C29" i="1"/>
  <c r="AG30" i="1"/>
  <c r="J184" i="1"/>
  <c r="AD31" i="1"/>
  <c r="E29" i="1"/>
  <c r="F29" i="1" s="1"/>
  <c r="G30" i="1" s="1"/>
  <c r="W30" i="1" l="1"/>
  <c r="R29" i="1"/>
  <c r="S29" i="1" s="1"/>
  <c r="C30" i="1" s="1"/>
  <c r="K30" i="1"/>
  <c r="L30" i="1" s="1"/>
  <c r="M30" i="1" s="1"/>
  <c r="N30" i="1" s="1"/>
  <c r="O29" i="1"/>
  <c r="Q29" i="1" s="1"/>
  <c r="B29" i="1" s="1"/>
  <c r="V30" i="1"/>
  <c r="H30" i="1"/>
  <c r="I30" i="1" s="1"/>
  <c r="P30" i="1"/>
  <c r="A31" i="1"/>
  <c r="D31" i="1" s="1"/>
  <c r="J185" i="1"/>
  <c r="E30" i="1"/>
  <c r="F30" i="1" s="1"/>
  <c r="G31" i="1" s="1"/>
  <c r="V31" i="1" l="1"/>
  <c r="H31" i="1"/>
  <c r="I31" i="1" s="1"/>
  <c r="O30" i="1"/>
  <c r="Q30" i="1" s="1"/>
  <c r="B30" i="1" s="1"/>
  <c r="A32" i="1"/>
  <c r="D32" i="1" s="1"/>
  <c r="K31" i="1"/>
  <c r="L31" i="1" s="1"/>
  <c r="M31" i="1" s="1"/>
  <c r="N31" i="1" s="1"/>
  <c r="W31" i="1"/>
  <c r="R30" i="1"/>
  <c r="S30" i="1" s="1"/>
  <c r="C31" i="1" s="1"/>
  <c r="P31" i="1"/>
  <c r="E31" i="1"/>
  <c r="F31" i="1" s="1"/>
  <c r="G32" i="1" s="1"/>
  <c r="J186" i="1"/>
  <c r="W32" i="1" l="1"/>
  <c r="R31" i="1"/>
  <c r="S31" i="1" s="1"/>
  <c r="C32" i="1" s="1"/>
  <c r="O31" i="1"/>
  <c r="Q31" i="1" s="1"/>
  <c r="B31" i="1" s="1"/>
  <c r="H32" i="1"/>
  <c r="I32" i="1" s="1"/>
  <c r="K32" i="1"/>
  <c r="L32" i="1" s="1"/>
  <c r="M32" i="1" s="1"/>
  <c r="N32" i="1" s="1"/>
  <c r="V32" i="1"/>
  <c r="P32" i="1"/>
  <c r="A33" i="1"/>
  <c r="D33" i="1" s="1"/>
  <c r="E32" i="1"/>
  <c r="F32" i="1" s="1"/>
  <c r="G33" i="1" s="1"/>
  <c r="J187" i="1"/>
  <c r="K33" i="1" l="1"/>
  <c r="L33" i="1" s="1"/>
  <c r="M33" i="1" s="1"/>
  <c r="N33" i="1" s="1"/>
  <c r="O32" i="1"/>
  <c r="Q32" i="1" s="1"/>
  <c r="B32" i="1" s="1"/>
  <c r="W33" i="1"/>
  <c r="R32" i="1"/>
  <c r="S32" i="1" s="1"/>
  <c r="C33" i="1" s="1"/>
  <c r="P33" i="1"/>
  <c r="H33" i="1"/>
  <c r="I33" i="1" s="1"/>
  <c r="V33" i="1"/>
  <c r="A34" i="1"/>
  <c r="D34" i="1" s="1"/>
  <c r="J188" i="1"/>
  <c r="E33" i="1"/>
  <c r="F33" i="1" s="1"/>
  <c r="G34" i="1" s="1"/>
  <c r="K34" i="1" l="1"/>
  <c r="L34" i="1" s="1"/>
  <c r="M34" i="1" s="1"/>
  <c r="N34" i="1" s="1"/>
  <c r="O33" i="1"/>
  <c r="Q33" i="1" s="1"/>
  <c r="B33" i="1" s="1"/>
  <c r="V34" i="1"/>
  <c r="P34" i="1"/>
  <c r="R33" i="1"/>
  <c r="S33" i="1" s="1"/>
  <c r="C34" i="1" s="1"/>
  <c r="A35" i="1"/>
  <c r="D35" i="1" s="1"/>
  <c r="H34" i="1"/>
  <c r="I34" i="1" s="1"/>
  <c r="W34" i="1"/>
  <c r="J189" i="1"/>
  <c r="E34" i="1"/>
  <c r="F34" i="1" s="1"/>
  <c r="G35" i="1" s="1"/>
  <c r="W35" i="1" l="1"/>
  <c r="O34" i="1"/>
  <c r="Q34" i="1" s="1"/>
  <c r="B34" i="1" s="1"/>
  <c r="R34" i="1"/>
  <c r="S34" i="1" s="1"/>
  <c r="C35" i="1" s="1"/>
  <c r="V35" i="1"/>
  <c r="P35" i="1"/>
  <c r="H35" i="1"/>
  <c r="I35" i="1" s="1"/>
  <c r="K35" i="1"/>
  <c r="L35" i="1" s="1"/>
  <c r="M35" i="1" s="1"/>
  <c r="N35" i="1" s="1"/>
  <c r="A36" i="1"/>
  <c r="D36" i="1" s="1"/>
  <c r="E35" i="1"/>
  <c r="F35" i="1" s="1"/>
  <c r="G36" i="1" s="1"/>
  <c r="J190" i="1"/>
  <c r="K36" i="1" l="1"/>
  <c r="L36" i="1" s="1"/>
  <c r="M36" i="1" s="1"/>
  <c r="N36" i="1" s="1"/>
  <c r="O35" i="1"/>
  <c r="Q35" i="1" s="1"/>
  <c r="B35" i="1" s="1"/>
  <c r="V36" i="1"/>
  <c r="A37" i="1"/>
  <c r="D37" i="1" s="1"/>
  <c r="H36" i="1"/>
  <c r="I36" i="1" s="1"/>
  <c r="R35" i="1"/>
  <c r="S35" i="1" s="1"/>
  <c r="C36" i="1" s="1"/>
  <c r="W36" i="1"/>
  <c r="P36" i="1"/>
  <c r="J191" i="1"/>
  <c r="E36" i="1"/>
  <c r="F36" i="1" s="1"/>
  <c r="G37" i="1" s="1"/>
  <c r="O36" i="1" l="1"/>
  <c r="Q36" i="1" s="1"/>
  <c r="B36" i="1" s="1"/>
  <c r="H37" i="1"/>
  <c r="I37" i="1" s="1"/>
  <c r="P37" i="1"/>
  <c r="R37" i="1" s="1"/>
  <c r="S37" i="1" s="1"/>
  <c r="K37" i="1"/>
  <c r="L37" i="1" s="1"/>
  <c r="M37" i="1" s="1"/>
  <c r="N37" i="1" s="1"/>
  <c r="V37" i="1"/>
  <c r="A38" i="1"/>
  <c r="D38" i="1" s="1"/>
  <c r="R36" i="1"/>
  <c r="S36" i="1" s="1"/>
  <c r="C37" i="1" s="1"/>
  <c r="W37" i="1"/>
  <c r="J192" i="1"/>
  <c r="E37" i="1"/>
  <c r="F37" i="1" s="1"/>
  <c r="G38" i="1" s="1"/>
  <c r="C38" i="1" l="1"/>
  <c r="P38" i="1"/>
  <c r="R38" i="1" s="1"/>
  <c r="S38" i="1" s="1"/>
  <c r="H38" i="1"/>
  <c r="I38" i="1" s="1"/>
  <c r="K38" i="1"/>
  <c r="L38" i="1" s="1"/>
  <c r="M38" i="1" s="1"/>
  <c r="N38" i="1" s="1"/>
  <c r="V38" i="1"/>
  <c r="W38" i="1"/>
  <c r="O37" i="1"/>
  <c r="Q37" i="1" s="1"/>
  <c r="B37" i="1" s="1"/>
  <c r="A39" i="1"/>
  <c r="D39" i="1" s="1"/>
  <c r="J193" i="1"/>
  <c r="E38" i="1"/>
  <c r="F38" i="1" s="1"/>
  <c r="G39" i="1" s="1"/>
  <c r="C39" i="1" l="1"/>
  <c r="H39" i="1"/>
  <c r="I39" i="1" s="1"/>
  <c r="O38" i="1"/>
  <c r="Q38" i="1" s="1"/>
  <c r="B38" i="1" s="1"/>
  <c r="K39" i="1"/>
  <c r="L39" i="1" s="1"/>
  <c r="M39" i="1" s="1"/>
  <c r="N39" i="1" s="1"/>
  <c r="W39" i="1"/>
  <c r="V39" i="1"/>
  <c r="A40" i="1"/>
  <c r="D40" i="1" s="1"/>
  <c r="P39" i="1"/>
  <c r="J194" i="1"/>
  <c r="E39" i="1"/>
  <c r="F39" i="1" s="1"/>
  <c r="G40" i="1" s="1"/>
  <c r="V40" i="1" l="1"/>
  <c r="W40" i="1"/>
  <c r="A41" i="1"/>
  <c r="D41" i="1" s="1"/>
  <c r="O39" i="1"/>
  <c r="Q39" i="1" s="1"/>
  <c r="B39" i="1" s="1"/>
  <c r="P40" i="1"/>
  <c r="R40" i="1" s="1"/>
  <c r="S40" i="1" s="1"/>
  <c r="H40" i="1"/>
  <c r="I40" i="1" s="1"/>
  <c r="K40" i="1"/>
  <c r="L40" i="1" s="1"/>
  <c r="M40" i="1" s="1"/>
  <c r="N40" i="1" s="1"/>
  <c r="R39" i="1"/>
  <c r="S39" i="1" s="1"/>
  <c r="C40" i="1" s="1"/>
  <c r="J195" i="1"/>
  <c r="E40" i="1"/>
  <c r="F40" i="1" s="1"/>
  <c r="G41" i="1" s="1"/>
  <c r="C41" i="1" l="1"/>
  <c r="O40" i="1"/>
  <c r="Q40" i="1" s="1"/>
  <c r="B40" i="1" s="1"/>
  <c r="V41" i="1"/>
  <c r="H41" i="1"/>
  <c r="I41" i="1" s="1"/>
  <c r="K41" i="1"/>
  <c r="L41" i="1" s="1"/>
  <c r="M41" i="1" s="1"/>
  <c r="N41" i="1" s="1"/>
  <c r="W41" i="1"/>
  <c r="P41" i="1"/>
  <c r="A42" i="1"/>
  <c r="D42" i="1" s="1"/>
  <c r="J196" i="1"/>
  <c r="E41" i="1"/>
  <c r="F41" i="1" s="1"/>
  <c r="G42" i="1" s="1"/>
  <c r="V42" i="1" l="1"/>
  <c r="A43" i="1"/>
  <c r="D43" i="1" s="1"/>
  <c r="K42" i="1"/>
  <c r="L42" i="1" s="1"/>
  <c r="M42" i="1" s="1"/>
  <c r="N42" i="1" s="1"/>
  <c r="W42" i="1"/>
  <c r="R41" i="1"/>
  <c r="S41" i="1" s="1"/>
  <c r="C42" i="1" s="1"/>
  <c r="P42" i="1"/>
  <c r="H42" i="1"/>
  <c r="I42" i="1" s="1"/>
  <c r="O41" i="1"/>
  <c r="Q41" i="1" s="1"/>
  <c r="B41" i="1" s="1"/>
  <c r="J197" i="1"/>
  <c r="E42" i="1"/>
  <c r="F42" i="1" s="1"/>
  <c r="G43" i="1" s="1"/>
  <c r="K43" i="1" l="1"/>
  <c r="L43" i="1" s="1"/>
  <c r="M43" i="1" s="1"/>
  <c r="N43" i="1" s="1"/>
  <c r="W43" i="1"/>
  <c r="R42" i="1"/>
  <c r="S42" i="1" s="1"/>
  <c r="C43" i="1" s="1"/>
  <c r="V43" i="1"/>
  <c r="O42" i="1"/>
  <c r="Q42" i="1" s="1"/>
  <c r="B42" i="1" s="1"/>
  <c r="P43" i="1"/>
  <c r="A44" i="1"/>
  <c r="D44" i="1" s="1"/>
  <c r="H43" i="1"/>
  <c r="I43" i="1" s="1"/>
  <c r="E43" i="1"/>
  <c r="F43" i="1" s="1"/>
  <c r="G44" i="1" s="1"/>
  <c r="J198" i="1"/>
  <c r="W44" i="1" l="1"/>
  <c r="O43" i="1"/>
  <c r="Q43" i="1" s="1"/>
  <c r="B43" i="1" s="1"/>
  <c r="P44" i="1"/>
  <c r="R43" i="1"/>
  <c r="S43" i="1" s="1"/>
  <c r="C44" i="1" s="1"/>
  <c r="H44" i="1"/>
  <c r="I44" i="1" s="1"/>
  <c r="K44" i="1"/>
  <c r="L44" i="1" s="1"/>
  <c r="M44" i="1" s="1"/>
  <c r="N44" i="1" s="1"/>
  <c r="V44" i="1"/>
  <c r="A45" i="1"/>
  <c r="D45" i="1" s="1"/>
  <c r="J199" i="1"/>
  <c r="E44" i="1"/>
  <c r="F44" i="1" s="1"/>
  <c r="G45" i="1" s="1"/>
  <c r="W45" i="1" l="1"/>
  <c r="O44" i="1"/>
  <c r="Q44" i="1" s="1"/>
  <c r="B44" i="1" s="1"/>
  <c r="A46" i="1"/>
  <c r="D46" i="1" s="1"/>
  <c r="R44" i="1"/>
  <c r="S44" i="1" s="1"/>
  <c r="C45" i="1" s="1"/>
  <c r="H45" i="1"/>
  <c r="I45" i="1" s="1"/>
  <c r="K45" i="1"/>
  <c r="L45" i="1" s="1"/>
  <c r="M45" i="1" s="1"/>
  <c r="N45" i="1" s="1"/>
  <c r="V45" i="1"/>
  <c r="P45" i="1"/>
  <c r="R45" i="1" s="1"/>
  <c r="S45" i="1" s="1"/>
  <c r="J200" i="1"/>
  <c r="E45" i="1"/>
  <c r="F45" i="1" s="1"/>
  <c r="G46" i="1" s="1"/>
  <c r="C46" i="1" l="1"/>
  <c r="H46" i="1"/>
  <c r="I46" i="1" s="1"/>
  <c r="O45" i="1"/>
  <c r="Q45" i="1" s="1"/>
  <c r="B45" i="1" s="1"/>
  <c r="K46" i="1"/>
  <c r="L46" i="1" s="1"/>
  <c r="M46" i="1" s="1"/>
  <c r="N46" i="1" s="1"/>
  <c r="V46" i="1"/>
  <c r="W46" i="1"/>
  <c r="P46" i="1"/>
  <c r="A47" i="1"/>
  <c r="D47" i="1" s="1"/>
  <c r="E46" i="1"/>
  <c r="F46" i="1" s="1"/>
  <c r="G47" i="1" s="1"/>
  <c r="J201" i="1"/>
  <c r="V47" i="1" l="1"/>
  <c r="W47" i="1"/>
  <c r="R46" i="1"/>
  <c r="S46" i="1" s="1"/>
  <c r="C47" i="1" s="1"/>
  <c r="H47" i="1"/>
  <c r="I47" i="1" s="1"/>
  <c r="O46" i="1"/>
  <c r="Q46" i="1" s="1"/>
  <c r="B46" i="1" s="1"/>
  <c r="K47" i="1"/>
  <c r="L47" i="1" s="1"/>
  <c r="M47" i="1" s="1"/>
  <c r="N47" i="1" s="1"/>
  <c r="P47" i="1"/>
  <c r="A48" i="1"/>
  <c r="D48" i="1" s="1"/>
  <c r="E47" i="1"/>
  <c r="F47" i="1" s="1"/>
  <c r="G48" i="1" s="1"/>
  <c r="J202" i="1"/>
  <c r="K48" i="1" l="1"/>
  <c r="L48" i="1" s="1"/>
  <c r="M48" i="1" s="1"/>
  <c r="N48" i="1" s="1"/>
  <c r="O47" i="1"/>
  <c r="Q47" i="1" s="1"/>
  <c r="B47" i="1" s="1"/>
  <c r="P48" i="1"/>
  <c r="V48" i="1"/>
  <c r="R47" i="1"/>
  <c r="S47" i="1" s="1"/>
  <c r="C48" i="1" s="1"/>
  <c r="W48" i="1"/>
  <c r="A49" i="1"/>
  <c r="D49" i="1" s="1"/>
  <c r="H48" i="1"/>
  <c r="I48" i="1" s="1"/>
  <c r="J203" i="1"/>
  <c r="E48" i="1"/>
  <c r="F48" i="1" s="1"/>
  <c r="G49" i="1" s="1"/>
  <c r="V49" i="1" l="1"/>
  <c r="O48" i="1"/>
  <c r="Q48" i="1" s="1"/>
  <c r="B48" i="1" s="1"/>
  <c r="W49" i="1"/>
  <c r="A50" i="1"/>
  <c r="D50" i="1" s="1"/>
  <c r="K49" i="1"/>
  <c r="L49" i="1" s="1"/>
  <c r="M49" i="1" s="1"/>
  <c r="N49" i="1" s="1"/>
  <c r="R48" i="1"/>
  <c r="S48" i="1" s="1"/>
  <c r="C49" i="1" s="1"/>
  <c r="H49" i="1"/>
  <c r="I49" i="1" s="1"/>
  <c r="P49" i="1"/>
  <c r="J204" i="1"/>
  <c r="E49" i="1"/>
  <c r="F49" i="1" s="1"/>
  <c r="G50" i="1" s="1"/>
  <c r="K50" i="1" l="1"/>
  <c r="L50" i="1" s="1"/>
  <c r="M50" i="1" s="1"/>
  <c r="N50" i="1" s="1"/>
  <c r="O49" i="1"/>
  <c r="Q49" i="1" s="1"/>
  <c r="B49" i="1" s="1"/>
  <c r="A51" i="1"/>
  <c r="D51" i="1" s="1"/>
  <c r="W50" i="1"/>
  <c r="V50" i="1"/>
  <c r="R49" i="1"/>
  <c r="S49" i="1" s="1"/>
  <c r="C50" i="1" s="1"/>
  <c r="P50" i="1"/>
  <c r="R50" i="1" s="1"/>
  <c r="S50" i="1" s="1"/>
  <c r="H50" i="1"/>
  <c r="I50" i="1" s="1"/>
  <c r="J205" i="1"/>
  <c r="E50" i="1"/>
  <c r="F50" i="1" s="1"/>
  <c r="G51" i="1" s="1"/>
  <c r="C51" i="1" l="1"/>
  <c r="O50" i="1"/>
  <c r="Q50" i="1" s="1"/>
  <c r="B50" i="1" s="1"/>
  <c r="H51" i="1"/>
  <c r="I51" i="1" s="1"/>
  <c r="K51" i="1"/>
  <c r="L51" i="1" s="1"/>
  <c r="M51" i="1" s="1"/>
  <c r="N51" i="1" s="1"/>
  <c r="W51" i="1"/>
  <c r="V51" i="1"/>
  <c r="P51" i="1"/>
  <c r="A52" i="1"/>
  <c r="D52" i="1" s="1"/>
  <c r="E51" i="1"/>
  <c r="F51" i="1" s="1"/>
  <c r="G52" i="1" s="1"/>
  <c r="J206" i="1"/>
  <c r="H52" i="1" l="1"/>
  <c r="I52" i="1" s="1"/>
  <c r="K52" i="1"/>
  <c r="L52" i="1" s="1"/>
  <c r="M52" i="1" s="1"/>
  <c r="N52" i="1" s="1"/>
  <c r="V52" i="1"/>
  <c r="R51" i="1"/>
  <c r="S51" i="1" s="1"/>
  <c r="C52" i="1" s="1"/>
  <c r="O51" i="1"/>
  <c r="Q51" i="1" s="1"/>
  <c r="B51" i="1" s="1"/>
  <c r="W52" i="1"/>
  <c r="P52" i="1"/>
  <c r="A53" i="1"/>
  <c r="D53" i="1" s="1"/>
  <c r="J207" i="1"/>
  <c r="E52" i="1"/>
  <c r="F52" i="1" s="1"/>
  <c r="G53" i="1" s="1"/>
  <c r="K53" i="1" l="1"/>
  <c r="L53" i="1" s="1"/>
  <c r="M53" i="1" s="1"/>
  <c r="N53" i="1" s="1"/>
  <c r="P53" i="1"/>
  <c r="R53" i="1" s="1"/>
  <c r="S53" i="1" s="1"/>
  <c r="V53" i="1"/>
  <c r="W53" i="1"/>
  <c r="O52" i="1"/>
  <c r="Q52" i="1" s="1"/>
  <c r="B52" i="1" s="1"/>
  <c r="R52" i="1"/>
  <c r="S52" i="1" s="1"/>
  <c r="C53" i="1" s="1"/>
  <c r="A54" i="1"/>
  <c r="D54" i="1" s="1"/>
  <c r="H53" i="1"/>
  <c r="I53" i="1" s="1"/>
  <c r="J208" i="1"/>
  <c r="E53" i="1"/>
  <c r="F53" i="1" s="1"/>
  <c r="G54" i="1" s="1"/>
  <c r="C54" i="1" l="1"/>
  <c r="O53" i="1"/>
  <c r="Q53" i="1" s="1"/>
  <c r="B53" i="1" s="1"/>
  <c r="P54" i="1"/>
  <c r="H54" i="1"/>
  <c r="I54" i="1" s="1"/>
  <c r="K54" i="1"/>
  <c r="L54" i="1" s="1"/>
  <c r="M54" i="1" s="1"/>
  <c r="N54" i="1" s="1"/>
  <c r="V54" i="1"/>
  <c r="W54" i="1"/>
  <c r="A55" i="1"/>
  <c r="D55" i="1" s="1"/>
  <c r="E54" i="1"/>
  <c r="F54" i="1" s="1"/>
  <c r="G55" i="1" s="1"/>
  <c r="J209" i="1"/>
  <c r="V55" i="1" l="1"/>
  <c r="R54" i="1"/>
  <c r="S54" i="1" s="1"/>
  <c r="C55" i="1" s="1"/>
  <c r="P55" i="1"/>
  <c r="R55" i="1" s="1"/>
  <c r="S55" i="1" s="1"/>
  <c r="O54" i="1"/>
  <c r="Q54" i="1" s="1"/>
  <c r="B54" i="1" s="1"/>
  <c r="K55" i="1"/>
  <c r="L55" i="1" s="1"/>
  <c r="M55" i="1" s="1"/>
  <c r="N55" i="1" s="1"/>
  <c r="W55" i="1"/>
  <c r="A56" i="1"/>
  <c r="D56" i="1" s="1"/>
  <c r="H55" i="1"/>
  <c r="I55" i="1" s="1"/>
  <c r="E55" i="1"/>
  <c r="F55" i="1" s="1"/>
  <c r="G56" i="1" s="1"/>
  <c r="J210" i="1"/>
  <c r="C56" i="1" l="1"/>
  <c r="K56" i="1"/>
  <c r="L56" i="1" s="1"/>
  <c r="M56" i="1" s="1"/>
  <c r="N56" i="1" s="1"/>
  <c r="H56" i="1"/>
  <c r="I56" i="1" s="1"/>
  <c r="O55" i="1"/>
  <c r="Q55" i="1" s="1"/>
  <c r="B55" i="1" s="1"/>
  <c r="W56" i="1"/>
  <c r="V56" i="1"/>
  <c r="P56" i="1"/>
  <c r="A57" i="1"/>
  <c r="D57" i="1" s="1"/>
  <c r="J211" i="1"/>
  <c r="E56" i="1"/>
  <c r="F56" i="1" s="1"/>
  <c r="G57" i="1" s="1"/>
  <c r="W57" i="1" l="1"/>
  <c r="P57" i="1"/>
  <c r="R57" i="1" s="1"/>
  <c r="S57" i="1" s="1"/>
  <c r="A58" i="1"/>
  <c r="D58" i="1" s="1"/>
  <c r="H57" i="1"/>
  <c r="O56" i="1"/>
  <c r="Q56" i="1" s="1"/>
  <c r="B56" i="1" s="1"/>
  <c r="K57" i="1"/>
  <c r="L57" i="1" s="1"/>
  <c r="M57" i="1" s="1"/>
  <c r="N57" i="1" s="1"/>
  <c r="V57" i="1"/>
  <c r="R56" i="1"/>
  <c r="S56" i="1" s="1"/>
  <c r="C57" i="1" s="1"/>
  <c r="J212" i="1"/>
  <c r="E57" i="1"/>
  <c r="F57" i="1" s="1"/>
  <c r="G58" i="1" s="1"/>
  <c r="C58" i="1" l="1"/>
  <c r="K58" i="1"/>
  <c r="L58" i="1" s="1"/>
  <c r="M58" i="1" s="1"/>
  <c r="N58" i="1" s="1"/>
  <c r="V58" i="1"/>
  <c r="H58" i="1"/>
  <c r="I58" i="1" s="1"/>
  <c r="I57" i="1"/>
  <c r="O57" i="1" s="1"/>
  <c r="Q57" i="1" s="1"/>
  <c r="B57" i="1" s="1"/>
  <c r="W58" i="1"/>
  <c r="A59" i="1"/>
  <c r="D59" i="1" s="1"/>
  <c r="P58" i="1"/>
  <c r="J213" i="1"/>
  <c r="E58" i="1"/>
  <c r="F58" i="1" s="1"/>
  <c r="G59" i="1" s="1"/>
  <c r="V59" i="1" l="1"/>
  <c r="A60" i="1"/>
  <c r="D60" i="1" s="1"/>
  <c r="H59" i="1"/>
  <c r="I59" i="1" s="1"/>
  <c r="K59" i="1"/>
  <c r="L59" i="1" s="1"/>
  <c r="M59" i="1" s="1"/>
  <c r="N59" i="1" s="1"/>
  <c r="W59" i="1"/>
  <c r="R58" i="1"/>
  <c r="S58" i="1" s="1"/>
  <c r="C59" i="1" s="1"/>
  <c r="P59" i="1"/>
  <c r="O58" i="1"/>
  <c r="Q58" i="1" s="1"/>
  <c r="B58" i="1" s="1"/>
  <c r="J214" i="1"/>
  <c r="E59" i="1"/>
  <c r="F59" i="1" s="1"/>
  <c r="G60" i="1" s="1"/>
  <c r="V60" i="1" l="1"/>
  <c r="O59" i="1"/>
  <c r="Q59" i="1" s="1"/>
  <c r="B59" i="1" s="1"/>
  <c r="W60" i="1"/>
  <c r="P60" i="1"/>
  <c r="R59" i="1"/>
  <c r="S59" i="1" s="1"/>
  <c r="C60" i="1" s="1"/>
  <c r="A61" i="1"/>
  <c r="D61" i="1" s="1"/>
  <c r="H60" i="1"/>
  <c r="I60" i="1" s="1"/>
  <c r="K60" i="1"/>
  <c r="L60" i="1" s="1"/>
  <c r="M60" i="1" s="1"/>
  <c r="N60" i="1" s="1"/>
  <c r="E60" i="1"/>
  <c r="F60" i="1" s="1"/>
  <c r="G61" i="1" s="1"/>
  <c r="J215" i="1"/>
  <c r="V61" i="1" l="1"/>
  <c r="O60" i="1"/>
  <c r="Q60" i="1" s="1"/>
  <c r="B60" i="1" s="1"/>
  <c r="P61" i="1"/>
  <c r="R61" i="1" s="1"/>
  <c r="S61" i="1" s="1"/>
  <c r="A62" i="1"/>
  <c r="D62" i="1" s="1"/>
  <c r="H61" i="1"/>
  <c r="I61" i="1" s="1"/>
  <c r="K61" i="1"/>
  <c r="L61" i="1" s="1"/>
  <c r="M61" i="1" s="1"/>
  <c r="N61" i="1" s="1"/>
  <c r="R60" i="1"/>
  <c r="S60" i="1" s="1"/>
  <c r="C61" i="1" s="1"/>
  <c r="W61" i="1"/>
  <c r="J216" i="1"/>
  <c r="E61" i="1"/>
  <c r="F61" i="1" s="1"/>
  <c r="G62" i="1" s="1"/>
  <c r="C62" i="1" l="1"/>
  <c r="O61" i="1"/>
  <c r="Q61" i="1" s="1"/>
  <c r="B61" i="1" s="1"/>
  <c r="A63" i="1"/>
  <c r="D63" i="1" s="1"/>
  <c r="H62" i="1"/>
  <c r="I62" i="1" s="1"/>
  <c r="K62" i="1"/>
  <c r="L62" i="1" s="1"/>
  <c r="M62" i="1" s="1"/>
  <c r="N62" i="1" s="1"/>
  <c r="V62" i="1"/>
  <c r="W62" i="1"/>
  <c r="P62" i="1"/>
  <c r="R62" i="1" s="1"/>
  <c r="S62" i="1" s="1"/>
  <c r="E62" i="1"/>
  <c r="F62" i="1" s="1"/>
  <c r="G63" i="1" s="1"/>
  <c r="J217" i="1"/>
  <c r="C63" i="1" l="1"/>
  <c r="W63" i="1"/>
  <c r="H63" i="1"/>
  <c r="I63" i="1" s="1"/>
  <c r="O62" i="1"/>
  <c r="Q62" i="1" s="1"/>
  <c r="B62" i="1" s="1"/>
  <c r="V63" i="1"/>
  <c r="K63" i="1"/>
  <c r="L63" i="1" s="1"/>
  <c r="M63" i="1" s="1"/>
  <c r="N63" i="1" s="1"/>
  <c r="P63" i="1"/>
  <c r="A64" i="1"/>
  <c r="D64" i="1" s="1"/>
  <c r="J218" i="1"/>
  <c r="E63" i="1"/>
  <c r="F63" i="1" s="1"/>
  <c r="G64" i="1" s="1"/>
  <c r="H64" i="1" l="1"/>
  <c r="I64" i="1" s="1"/>
  <c r="O63" i="1"/>
  <c r="Q63" i="1" s="1"/>
  <c r="B63" i="1" s="1"/>
  <c r="R63" i="1"/>
  <c r="S63" i="1" s="1"/>
  <c r="C64" i="1" s="1"/>
  <c r="K64" i="1"/>
  <c r="L64" i="1" s="1"/>
  <c r="M64" i="1" s="1"/>
  <c r="N64" i="1" s="1"/>
  <c r="V64" i="1"/>
  <c r="W64" i="1"/>
  <c r="P64" i="1"/>
  <c r="A65" i="1"/>
  <c r="D65" i="1" s="1"/>
  <c r="E64" i="1"/>
  <c r="F64" i="1" s="1"/>
  <c r="G65" i="1" s="1"/>
  <c r="J219" i="1"/>
  <c r="H65" i="1" l="1"/>
  <c r="I65" i="1" s="1"/>
  <c r="O64" i="1"/>
  <c r="Q64" i="1" s="1"/>
  <c r="B64" i="1" s="1"/>
  <c r="V65" i="1"/>
  <c r="W65" i="1"/>
  <c r="R64" i="1"/>
  <c r="S64" i="1" s="1"/>
  <c r="C65" i="1" s="1"/>
  <c r="A66" i="1"/>
  <c r="D66" i="1" s="1"/>
  <c r="K65" i="1"/>
  <c r="L65" i="1" s="1"/>
  <c r="M65" i="1" s="1"/>
  <c r="N65" i="1" s="1"/>
  <c r="P65" i="1"/>
  <c r="E65" i="1"/>
  <c r="F65" i="1" s="1"/>
  <c r="G66" i="1" s="1"/>
  <c r="J220" i="1"/>
  <c r="H66" i="1" l="1"/>
  <c r="I66" i="1" s="1"/>
  <c r="O65" i="1"/>
  <c r="Q65" i="1" s="1"/>
  <c r="B65" i="1" s="1"/>
  <c r="K66" i="1"/>
  <c r="L66" i="1" s="1"/>
  <c r="M66" i="1" s="1"/>
  <c r="N66" i="1" s="1"/>
  <c r="W66" i="1"/>
  <c r="V66" i="1"/>
  <c r="R65" i="1"/>
  <c r="S65" i="1" s="1"/>
  <c r="C66" i="1" s="1"/>
  <c r="A67" i="1"/>
  <c r="D67" i="1" s="1"/>
  <c r="P66" i="1"/>
  <c r="E66" i="1"/>
  <c r="F66" i="1" s="1"/>
  <c r="G67" i="1" s="1"/>
  <c r="J221" i="1"/>
  <c r="H67" i="1" l="1"/>
  <c r="I67" i="1" s="1"/>
  <c r="O66" i="1"/>
  <c r="Q66" i="1" s="1"/>
  <c r="B66" i="1" s="1"/>
  <c r="K67" i="1"/>
  <c r="L67" i="1" s="1"/>
  <c r="M67" i="1" s="1"/>
  <c r="N67" i="1" s="1"/>
  <c r="W67" i="1"/>
  <c r="V67" i="1"/>
  <c r="R66" i="1"/>
  <c r="S66" i="1" s="1"/>
  <c r="C67" i="1" s="1"/>
  <c r="P67" i="1"/>
  <c r="A68" i="1"/>
  <c r="D68" i="1" s="1"/>
  <c r="E67" i="1"/>
  <c r="F67" i="1" s="1"/>
  <c r="G68" i="1" s="1"/>
  <c r="J222" i="1"/>
  <c r="W68" i="1" l="1"/>
  <c r="O67" i="1"/>
  <c r="Q67" i="1" s="1"/>
  <c r="B67" i="1" s="1"/>
  <c r="H68" i="1"/>
  <c r="I68" i="1" s="1"/>
  <c r="K68" i="1"/>
  <c r="L68" i="1" s="1"/>
  <c r="M68" i="1" s="1"/>
  <c r="N68" i="1" s="1"/>
  <c r="R67" i="1"/>
  <c r="S67" i="1" s="1"/>
  <c r="C68" i="1" s="1"/>
  <c r="V68" i="1"/>
  <c r="P68" i="1"/>
  <c r="A69" i="1"/>
  <c r="D69" i="1" s="1"/>
  <c r="J223" i="1"/>
  <c r="E68" i="1"/>
  <c r="F68" i="1" s="1"/>
  <c r="G69" i="1" s="1"/>
  <c r="W69" i="1" l="1"/>
  <c r="O68" i="1"/>
  <c r="Q68" i="1" s="1"/>
  <c r="B68" i="1" s="1"/>
  <c r="A70" i="1"/>
  <c r="D70" i="1" s="1"/>
  <c r="H69" i="1"/>
  <c r="I69" i="1" s="1"/>
  <c r="K69" i="1"/>
  <c r="L69" i="1" s="1"/>
  <c r="M69" i="1" s="1"/>
  <c r="N69" i="1" s="1"/>
  <c r="V69" i="1"/>
  <c r="R68" i="1"/>
  <c r="S68" i="1" s="1"/>
  <c r="C69" i="1" s="1"/>
  <c r="P69" i="1"/>
  <c r="E69" i="1"/>
  <c r="F69" i="1" s="1"/>
  <c r="G70" i="1" s="1"/>
  <c r="J224" i="1"/>
  <c r="W70" i="1" l="1"/>
  <c r="R69" i="1"/>
  <c r="S69" i="1" s="1"/>
  <c r="C70" i="1" s="1"/>
  <c r="P70" i="1"/>
  <c r="A71" i="1"/>
  <c r="D71" i="1" s="1"/>
  <c r="K70" i="1"/>
  <c r="L70" i="1" s="1"/>
  <c r="M70" i="1" s="1"/>
  <c r="N70" i="1" s="1"/>
  <c r="O69" i="1"/>
  <c r="Q69" i="1" s="1"/>
  <c r="B69" i="1" s="1"/>
  <c r="H70" i="1"/>
  <c r="I70" i="1" s="1"/>
  <c r="V70" i="1"/>
  <c r="J225" i="1"/>
  <c r="E70" i="1"/>
  <c r="F70" i="1" s="1"/>
  <c r="G71" i="1" s="1"/>
  <c r="O70" i="1" l="1"/>
  <c r="Q70" i="1" s="1"/>
  <c r="B70" i="1" s="1"/>
  <c r="H71" i="1"/>
  <c r="I71" i="1" s="1"/>
  <c r="K71" i="1"/>
  <c r="L71" i="1" s="1"/>
  <c r="M71" i="1" s="1"/>
  <c r="N71" i="1" s="1"/>
  <c r="P71" i="1"/>
  <c r="W71" i="1"/>
  <c r="R70" i="1"/>
  <c r="S70" i="1" s="1"/>
  <c r="C71" i="1" s="1"/>
  <c r="V71" i="1"/>
  <c r="A72" i="1"/>
  <c r="D72" i="1" s="1"/>
  <c r="E71" i="1"/>
  <c r="F71" i="1" s="1"/>
  <c r="G72" i="1" s="1"/>
  <c r="J226" i="1"/>
  <c r="W72" i="1" l="1"/>
  <c r="A73" i="1"/>
  <c r="D73" i="1" s="1"/>
  <c r="O71" i="1"/>
  <c r="Q71" i="1" s="1"/>
  <c r="B71" i="1" s="1"/>
  <c r="H72" i="1"/>
  <c r="I72" i="1" s="1"/>
  <c r="V72" i="1"/>
  <c r="P72" i="1"/>
  <c r="R72" i="1" s="1"/>
  <c r="S72" i="1" s="1"/>
  <c r="K72" i="1"/>
  <c r="L72" i="1" s="1"/>
  <c r="M72" i="1" s="1"/>
  <c r="N72" i="1" s="1"/>
  <c r="R71" i="1"/>
  <c r="S71" i="1" s="1"/>
  <c r="C72" i="1" s="1"/>
  <c r="J227" i="1"/>
  <c r="E72" i="1"/>
  <c r="F72" i="1" s="1"/>
  <c r="G73" i="1" s="1"/>
  <c r="C73" i="1" l="1"/>
  <c r="H73" i="1"/>
  <c r="I73" i="1" s="1"/>
  <c r="K73" i="1"/>
  <c r="L73" i="1" s="1"/>
  <c r="M73" i="1" s="1"/>
  <c r="N73" i="1" s="1"/>
  <c r="V73" i="1"/>
  <c r="W73" i="1"/>
  <c r="P73" i="1"/>
  <c r="A74" i="1"/>
  <c r="D74" i="1" s="1"/>
  <c r="O72" i="1"/>
  <c r="Q72" i="1" s="1"/>
  <c r="B72" i="1" s="1"/>
  <c r="E73" i="1"/>
  <c r="F73" i="1" s="1"/>
  <c r="G74" i="1" s="1"/>
  <c r="J228" i="1"/>
  <c r="V74" i="1" l="1"/>
  <c r="O73" i="1"/>
  <c r="Q73" i="1" s="1"/>
  <c r="B73" i="1" s="1"/>
  <c r="R73" i="1"/>
  <c r="S73" i="1" s="1"/>
  <c r="C74" i="1" s="1"/>
  <c r="P74" i="1"/>
  <c r="K74" i="1"/>
  <c r="L74" i="1" s="1"/>
  <c r="M74" i="1" s="1"/>
  <c r="N74" i="1" s="1"/>
  <c r="A75" i="1"/>
  <c r="D75" i="1" s="1"/>
  <c r="H74" i="1"/>
  <c r="I74" i="1" s="1"/>
  <c r="W74" i="1"/>
  <c r="J229" i="1"/>
  <c r="E74" i="1"/>
  <c r="F74" i="1" s="1"/>
  <c r="G75" i="1" s="1"/>
  <c r="W75" i="1" l="1"/>
  <c r="R74" i="1"/>
  <c r="S74" i="1" s="1"/>
  <c r="C75" i="1" s="1"/>
  <c r="V75" i="1"/>
  <c r="H75" i="1"/>
  <c r="I75" i="1" s="1"/>
  <c r="K75" i="1"/>
  <c r="L75" i="1" s="1"/>
  <c r="M75" i="1" s="1"/>
  <c r="N75" i="1" s="1"/>
  <c r="O74" i="1"/>
  <c r="Q74" i="1" s="1"/>
  <c r="B74" i="1" s="1"/>
  <c r="P75" i="1"/>
  <c r="A76" i="1"/>
  <c r="D76" i="1" s="1"/>
  <c r="E75" i="1"/>
  <c r="F75" i="1" s="1"/>
  <c r="G76" i="1" s="1"/>
  <c r="J230" i="1"/>
  <c r="W76" i="1" l="1"/>
  <c r="O75" i="1"/>
  <c r="Q75" i="1" s="1"/>
  <c r="B75" i="1" s="1"/>
  <c r="R75" i="1"/>
  <c r="S75" i="1" s="1"/>
  <c r="C76" i="1" s="1"/>
  <c r="A77" i="1"/>
  <c r="D77" i="1" s="1"/>
  <c r="H76" i="1"/>
  <c r="I76" i="1" s="1"/>
  <c r="K76" i="1"/>
  <c r="L76" i="1" s="1"/>
  <c r="M76" i="1" s="1"/>
  <c r="N76" i="1" s="1"/>
  <c r="V76" i="1"/>
  <c r="P76" i="1"/>
  <c r="J231" i="1"/>
  <c r="E76" i="1"/>
  <c r="F76" i="1" s="1"/>
  <c r="G77" i="1" s="1"/>
  <c r="K77" i="1" l="1"/>
  <c r="L77" i="1" s="1"/>
  <c r="M77" i="1" s="1"/>
  <c r="N77" i="1" s="1"/>
  <c r="O76" i="1"/>
  <c r="Q76" i="1" s="1"/>
  <c r="B76" i="1" s="1"/>
  <c r="R76" i="1"/>
  <c r="S76" i="1" s="1"/>
  <c r="C77" i="1" s="1"/>
  <c r="W77" i="1"/>
  <c r="V77" i="1"/>
  <c r="P77" i="1"/>
  <c r="A78" i="1"/>
  <c r="D78" i="1" s="1"/>
  <c r="H77" i="1"/>
  <c r="I77" i="1" s="1"/>
  <c r="J232" i="1"/>
  <c r="E77" i="1"/>
  <c r="F77" i="1" s="1"/>
  <c r="G78" i="1" s="1"/>
  <c r="V78" i="1" l="1"/>
  <c r="O77" i="1"/>
  <c r="Q77" i="1" s="1"/>
  <c r="B77" i="1" s="1"/>
  <c r="H78" i="1"/>
  <c r="I78" i="1" s="1"/>
  <c r="K78" i="1"/>
  <c r="L78" i="1" s="1"/>
  <c r="M78" i="1" s="1"/>
  <c r="N78" i="1" s="1"/>
  <c r="W78" i="1"/>
  <c r="R77" i="1"/>
  <c r="S77" i="1" s="1"/>
  <c r="C78" i="1" s="1"/>
  <c r="P78" i="1"/>
  <c r="A79" i="1"/>
  <c r="D79" i="1" s="1"/>
  <c r="E78" i="1"/>
  <c r="F78" i="1" s="1"/>
  <c r="G79" i="1" s="1"/>
  <c r="J233" i="1"/>
  <c r="V79" i="1" l="1"/>
  <c r="P79" i="1"/>
  <c r="R79" i="1" s="1"/>
  <c r="S79" i="1" s="1"/>
  <c r="O78" i="1"/>
  <c r="Q78" i="1" s="1"/>
  <c r="B78" i="1" s="1"/>
  <c r="H79" i="1"/>
  <c r="I79" i="1" s="1"/>
  <c r="K79" i="1"/>
  <c r="L79" i="1" s="1"/>
  <c r="M79" i="1" s="1"/>
  <c r="N79" i="1" s="1"/>
  <c r="W79" i="1"/>
  <c r="R78" i="1"/>
  <c r="S78" i="1" s="1"/>
  <c r="C79" i="1" s="1"/>
  <c r="A80" i="1"/>
  <c r="D80" i="1" s="1"/>
  <c r="J234" i="1"/>
  <c r="E79" i="1"/>
  <c r="F79" i="1" s="1"/>
  <c r="G80" i="1" s="1"/>
  <c r="C80" i="1" l="1"/>
  <c r="H80" i="1"/>
  <c r="A81" i="1"/>
  <c r="D81" i="1" s="1"/>
  <c r="O79" i="1"/>
  <c r="Q79" i="1" s="1"/>
  <c r="B79" i="1" s="1"/>
  <c r="K80" i="1"/>
  <c r="L80" i="1" s="1"/>
  <c r="M80" i="1" s="1"/>
  <c r="N80" i="1" s="1"/>
  <c r="V80" i="1"/>
  <c r="W80" i="1"/>
  <c r="P80" i="1"/>
  <c r="J235" i="1"/>
  <c r="E80" i="1"/>
  <c r="F80" i="1" s="1"/>
  <c r="G81" i="1" s="1"/>
  <c r="K81" i="1" l="1"/>
  <c r="L81" i="1" s="1"/>
  <c r="M81" i="1" s="1"/>
  <c r="N81" i="1" s="1"/>
  <c r="R80" i="1"/>
  <c r="S80" i="1" s="1"/>
  <c r="C81" i="1" s="1"/>
  <c r="H81" i="1"/>
  <c r="I81" i="1" s="1"/>
  <c r="I80" i="1"/>
  <c r="O80" i="1" s="1"/>
  <c r="Q80" i="1" s="1"/>
  <c r="B80" i="1" s="1"/>
  <c r="V81" i="1"/>
  <c r="W81" i="1"/>
  <c r="P81" i="1"/>
  <c r="R81" i="1" s="1"/>
  <c r="S81" i="1" s="1"/>
  <c r="A82" i="1"/>
  <c r="D82" i="1" s="1"/>
  <c r="E81" i="1"/>
  <c r="F81" i="1" s="1"/>
  <c r="G82" i="1" s="1"/>
  <c r="J236" i="1"/>
  <c r="C82" i="1" l="1"/>
  <c r="O81" i="1"/>
  <c r="Q81" i="1" s="1"/>
  <c r="B81" i="1" s="1"/>
  <c r="V82" i="1"/>
  <c r="A83" i="1"/>
  <c r="D83" i="1" s="1"/>
  <c r="H82" i="1"/>
  <c r="I82" i="1" s="1"/>
  <c r="K82" i="1"/>
  <c r="L82" i="1" s="1"/>
  <c r="M82" i="1" s="1"/>
  <c r="N82" i="1" s="1"/>
  <c r="W82" i="1"/>
  <c r="P82" i="1"/>
  <c r="J237" i="1"/>
  <c r="E82" i="1"/>
  <c r="F82" i="1" s="1"/>
  <c r="G83" i="1" s="1"/>
  <c r="V83" i="1" l="1"/>
  <c r="A84" i="1"/>
  <c r="D84" i="1" s="1"/>
  <c r="O82" i="1"/>
  <c r="Q82" i="1" s="1"/>
  <c r="B82" i="1" s="1"/>
  <c r="H83" i="1"/>
  <c r="I83" i="1" s="1"/>
  <c r="K83" i="1"/>
  <c r="L83" i="1" s="1"/>
  <c r="M83" i="1" s="1"/>
  <c r="N83" i="1" s="1"/>
  <c r="W83" i="1"/>
  <c r="R82" i="1"/>
  <c r="S82" i="1" s="1"/>
  <c r="C83" i="1" s="1"/>
  <c r="P83" i="1"/>
  <c r="R83" i="1" s="1"/>
  <c r="S83" i="1" s="1"/>
  <c r="E83" i="1"/>
  <c r="F83" i="1" s="1"/>
  <c r="G84" i="1" s="1"/>
  <c r="J238" i="1"/>
  <c r="C84" i="1" l="1"/>
  <c r="V84" i="1"/>
  <c r="W84" i="1"/>
  <c r="O83" i="1"/>
  <c r="Q83" i="1" s="1"/>
  <c r="B83" i="1" s="1"/>
  <c r="H84" i="1"/>
  <c r="I84" i="1" s="1"/>
  <c r="A85" i="1"/>
  <c r="D85" i="1" s="1"/>
  <c r="K84" i="1"/>
  <c r="L84" i="1" s="1"/>
  <c r="M84" i="1" s="1"/>
  <c r="N84" i="1" s="1"/>
  <c r="P84" i="1"/>
  <c r="R84" i="1" s="1"/>
  <c r="S84" i="1" s="1"/>
  <c r="J239" i="1"/>
  <c r="E84" i="1"/>
  <c r="F84" i="1" s="1"/>
  <c r="G85" i="1" s="1"/>
  <c r="C85" i="1" l="1"/>
  <c r="O84" i="1"/>
  <c r="Q84" i="1" s="1"/>
  <c r="B84" i="1" s="1"/>
  <c r="V85" i="1"/>
  <c r="A86" i="1"/>
  <c r="D86" i="1" s="1"/>
  <c r="W85" i="1"/>
  <c r="H85" i="1"/>
  <c r="I85" i="1" s="1"/>
  <c r="K85" i="1"/>
  <c r="L85" i="1" s="1"/>
  <c r="M85" i="1" s="1"/>
  <c r="N85" i="1" s="1"/>
  <c r="P85" i="1"/>
  <c r="E85" i="1"/>
  <c r="F85" i="1" s="1"/>
  <c r="G86" i="1" s="1"/>
  <c r="J240" i="1"/>
  <c r="V86" i="1" l="1"/>
  <c r="O85" i="1"/>
  <c r="Q85" i="1" s="1"/>
  <c r="B85" i="1" s="1"/>
  <c r="W86" i="1"/>
  <c r="R85" i="1"/>
  <c r="S85" i="1" s="1"/>
  <c r="C86" i="1" s="1"/>
  <c r="P86" i="1"/>
  <c r="A87" i="1"/>
  <c r="D87" i="1" s="1"/>
  <c r="H86" i="1"/>
  <c r="I86" i="1" s="1"/>
  <c r="K86" i="1"/>
  <c r="L86" i="1" s="1"/>
  <c r="M86" i="1" s="1"/>
  <c r="N86" i="1" s="1"/>
  <c r="E86" i="1"/>
  <c r="F86" i="1" s="1"/>
  <c r="G87" i="1" s="1"/>
  <c r="J241" i="1"/>
  <c r="K87" i="1" l="1"/>
  <c r="L87" i="1" s="1"/>
  <c r="M87" i="1" s="1"/>
  <c r="N87" i="1" s="1"/>
  <c r="O86" i="1"/>
  <c r="Q86" i="1" s="1"/>
  <c r="B86" i="1" s="1"/>
  <c r="V87" i="1"/>
  <c r="W87" i="1"/>
  <c r="R86" i="1"/>
  <c r="S86" i="1" s="1"/>
  <c r="C87" i="1" s="1"/>
  <c r="P87" i="1"/>
  <c r="A88" i="1"/>
  <c r="D88" i="1" s="1"/>
  <c r="H87" i="1"/>
  <c r="I87" i="1" s="1"/>
  <c r="E87" i="1"/>
  <c r="F87" i="1" s="1"/>
  <c r="G88" i="1" s="1"/>
  <c r="J242" i="1"/>
  <c r="O87" i="1" l="1"/>
  <c r="Q87" i="1" s="1"/>
  <c r="B87" i="1" s="1"/>
  <c r="H88" i="1"/>
  <c r="I88" i="1" s="1"/>
  <c r="K88" i="1"/>
  <c r="L88" i="1" s="1"/>
  <c r="M88" i="1" s="1"/>
  <c r="N88" i="1" s="1"/>
  <c r="W88" i="1"/>
  <c r="V88" i="1"/>
  <c r="R87" i="1"/>
  <c r="S87" i="1" s="1"/>
  <c r="C88" i="1" s="1"/>
  <c r="A89" i="1"/>
  <c r="D89" i="1" s="1"/>
  <c r="P88" i="1"/>
  <c r="E88" i="1"/>
  <c r="F88" i="1" s="1"/>
  <c r="G89" i="1" s="1"/>
  <c r="J243" i="1"/>
  <c r="V89" i="1" l="1"/>
  <c r="H89" i="1"/>
  <c r="I89" i="1" s="1"/>
  <c r="W89" i="1"/>
  <c r="R88" i="1"/>
  <c r="S88" i="1" s="1"/>
  <c r="C89" i="1" s="1"/>
  <c r="O88" i="1"/>
  <c r="Q88" i="1" s="1"/>
  <c r="B88" i="1" s="1"/>
  <c r="A90" i="1"/>
  <c r="D90" i="1" s="1"/>
  <c r="P89" i="1"/>
  <c r="K89" i="1"/>
  <c r="L89" i="1" s="1"/>
  <c r="M89" i="1" s="1"/>
  <c r="N89" i="1" s="1"/>
  <c r="E89" i="1"/>
  <c r="F89" i="1" s="1"/>
  <c r="J244" i="1"/>
  <c r="G90" i="1" l="1"/>
  <c r="K90" i="1"/>
  <c r="L90" i="1" s="1"/>
  <c r="M90" i="1" s="1"/>
  <c r="N90" i="1" s="1"/>
  <c r="H90" i="1"/>
  <c r="V90" i="1"/>
  <c r="O89" i="1"/>
  <c r="Q89" i="1" s="1"/>
  <c r="B89" i="1" s="1"/>
  <c r="W90" i="1"/>
  <c r="R89" i="1"/>
  <c r="S89" i="1" s="1"/>
  <c r="C90" i="1" s="1"/>
  <c r="P90" i="1"/>
  <c r="A91" i="1"/>
  <c r="D91" i="1" s="1"/>
  <c r="E90" i="1"/>
  <c r="F90" i="1" s="1"/>
  <c r="G91" i="1" s="1"/>
  <c r="J245" i="1"/>
  <c r="I90" i="1" l="1"/>
  <c r="O90" i="1" s="1"/>
  <c r="Q90" i="1" s="1"/>
  <c r="B90" i="1" s="1"/>
  <c r="W91" i="1"/>
  <c r="H91" i="1"/>
  <c r="I91" i="1" s="1"/>
  <c r="R90" i="1"/>
  <c r="S90" i="1" s="1"/>
  <c r="C91" i="1" s="1"/>
  <c r="V91" i="1"/>
  <c r="A92" i="1"/>
  <c r="D92" i="1" s="1"/>
  <c r="P91" i="1"/>
  <c r="K91" i="1"/>
  <c r="L91" i="1" s="1"/>
  <c r="M91" i="1" s="1"/>
  <c r="N91" i="1" s="1"/>
  <c r="E91" i="1"/>
  <c r="F91" i="1" s="1"/>
  <c r="G92" i="1" s="1"/>
  <c r="J246" i="1"/>
  <c r="W92" i="1" l="1"/>
  <c r="H92" i="1"/>
  <c r="I92" i="1" s="1"/>
  <c r="O91" i="1"/>
  <c r="Q91" i="1" s="1"/>
  <c r="B91" i="1" s="1"/>
  <c r="K92" i="1"/>
  <c r="L92" i="1" s="1"/>
  <c r="M92" i="1" s="1"/>
  <c r="N92" i="1" s="1"/>
  <c r="A93" i="1"/>
  <c r="D93" i="1" s="1"/>
  <c r="R91" i="1"/>
  <c r="S91" i="1" s="1"/>
  <c r="C92" i="1" s="1"/>
  <c r="V92" i="1"/>
  <c r="P92" i="1"/>
  <c r="J247" i="1"/>
  <c r="E92" i="1"/>
  <c r="F92" i="1" s="1"/>
  <c r="G93" i="1" s="1"/>
  <c r="K93" i="1" l="1"/>
  <c r="L93" i="1" s="1"/>
  <c r="M93" i="1" s="1"/>
  <c r="N93" i="1" s="1"/>
  <c r="V93" i="1"/>
  <c r="H93" i="1"/>
  <c r="I93" i="1" s="1"/>
  <c r="R92" i="1"/>
  <c r="S92" i="1" s="1"/>
  <c r="C93" i="1" s="1"/>
  <c r="W93" i="1"/>
  <c r="P93" i="1"/>
  <c r="A94" i="1"/>
  <c r="D94" i="1" s="1"/>
  <c r="O92" i="1"/>
  <c r="Q92" i="1" s="1"/>
  <c r="B92" i="1" s="1"/>
  <c r="J248" i="1"/>
  <c r="E93" i="1"/>
  <c r="F93" i="1" s="1"/>
  <c r="G94" i="1" s="1"/>
  <c r="V94" i="1" l="1"/>
  <c r="O93" i="1"/>
  <c r="Q93" i="1" s="1"/>
  <c r="B93" i="1" s="1"/>
  <c r="W94" i="1"/>
  <c r="R93" i="1"/>
  <c r="S93" i="1" s="1"/>
  <c r="C94" i="1" s="1"/>
  <c r="H94" i="1"/>
  <c r="I94" i="1" s="1"/>
  <c r="P94" i="1"/>
  <c r="K94" i="1"/>
  <c r="L94" i="1" s="1"/>
  <c r="M94" i="1" s="1"/>
  <c r="N94" i="1" s="1"/>
  <c r="A95" i="1"/>
  <c r="D95" i="1" s="1"/>
  <c r="J249" i="1"/>
  <c r="E94" i="1"/>
  <c r="F94" i="1" s="1"/>
  <c r="G95" i="1" s="1"/>
  <c r="K95" i="1" l="1"/>
  <c r="L95" i="1" s="1"/>
  <c r="M95" i="1" s="1"/>
  <c r="N95" i="1" s="1"/>
  <c r="P95" i="1"/>
  <c r="R94" i="1"/>
  <c r="S94" i="1" s="1"/>
  <c r="C95" i="1" s="1"/>
  <c r="V95" i="1"/>
  <c r="W95" i="1"/>
  <c r="A96" i="1"/>
  <c r="D96" i="1" s="1"/>
  <c r="H95" i="1"/>
  <c r="I95" i="1" s="1"/>
  <c r="O94" i="1"/>
  <c r="Q94" i="1" s="1"/>
  <c r="B94" i="1" s="1"/>
  <c r="E95" i="1"/>
  <c r="F95" i="1" s="1"/>
  <c r="G96" i="1" s="1"/>
  <c r="J250" i="1"/>
  <c r="V96" i="1" l="1"/>
  <c r="O95" i="1"/>
  <c r="Q95" i="1" s="1"/>
  <c r="B95" i="1" s="1"/>
  <c r="W96" i="1"/>
  <c r="R95" i="1"/>
  <c r="S95" i="1" s="1"/>
  <c r="C96" i="1" s="1"/>
  <c r="P96" i="1"/>
  <c r="H96" i="1"/>
  <c r="I96" i="1" s="1"/>
  <c r="K96" i="1"/>
  <c r="L96" i="1" s="1"/>
  <c r="M96" i="1" s="1"/>
  <c r="N96" i="1" s="1"/>
  <c r="A97" i="1"/>
  <c r="D97" i="1" s="1"/>
  <c r="E96" i="1"/>
  <c r="F96" i="1" s="1"/>
  <c r="G97" i="1" s="1"/>
  <c r="J251" i="1"/>
  <c r="W97" i="1" l="1"/>
  <c r="V97" i="1"/>
  <c r="H97" i="1"/>
  <c r="I97" i="1" s="1"/>
  <c r="R96" i="1"/>
  <c r="S96" i="1" s="1"/>
  <c r="C97" i="1" s="1"/>
  <c r="P97" i="1"/>
  <c r="A98" i="1"/>
  <c r="D98" i="1" s="1"/>
  <c r="O96" i="1"/>
  <c r="Q96" i="1" s="1"/>
  <c r="B96" i="1" s="1"/>
  <c r="K97" i="1"/>
  <c r="L97" i="1" s="1"/>
  <c r="M97" i="1" s="1"/>
  <c r="N97" i="1" s="1"/>
  <c r="J252" i="1"/>
  <c r="E97" i="1"/>
  <c r="F97" i="1" s="1"/>
  <c r="G98" i="1" s="1"/>
  <c r="K98" i="1" l="1"/>
  <c r="L98" i="1" s="1"/>
  <c r="M98" i="1" s="1"/>
  <c r="N98" i="1" s="1"/>
  <c r="R97" i="1"/>
  <c r="S97" i="1" s="1"/>
  <c r="C98" i="1" s="1"/>
  <c r="W98" i="1"/>
  <c r="O97" i="1"/>
  <c r="Q97" i="1" s="1"/>
  <c r="B97" i="1" s="1"/>
  <c r="A99" i="1"/>
  <c r="D99" i="1" s="1"/>
  <c r="P98" i="1"/>
  <c r="R98" i="1" s="1"/>
  <c r="S98" i="1" s="1"/>
  <c r="V98" i="1"/>
  <c r="H98" i="1"/>
  <c r="I98" i="1" s="1"/>
  <c r="E98" i="1"/>
  <c r="F98" i="1" s="1"/>
  <c r="G99" i="1" s="1"/>
  <c r="J253" i="1"/>
  <c r="C99" i="1" l="1"/>
  <c r="O98" i="1"/>
  <c r="Q98" i="1" s="1"/>
  <c r="B98" i="1" s="1"/>
  <c r="W99" i="1"/>
  <c r="V99" i="1"/>
  <c r="H99" i="1"/>
  <c r="I99" i="1" s="1"/>
  <c r="A100" i="1"/>
  <c r="D100" i="1" s="1"/>
  <c r="P99" i="1"/>
  <c r="K99" i="1"/>
  <c r="L99" i="1" s="1"/>
  <c r="M99" i="1" s="1"/>
  <c r="N99" i="1" s="1"/>
  <c r="J254" i="1"/>
  <c r="E99" i="1"/>
  <c r="F99" i="1" s="1"/>
  <c r="G100" i="1" l="1"/>
  <c r="H100" i="1"/>
  <c r="V100" i="1"/>
  <c r="W100" i="1"/>
  <c r="R99" i="1"/>
  <c r="S99" i="1" s="1"/>
  <c r="C100" i="1" s="1"/>
  <c r="A101" i="1"/>
  <c r="D101" i="1" s="1"/>
  <c r="K100" i="1"/>
  <c r="L100" i="1" s="1"/>
  <c r="M100" i="1" s="1"/>
  <c r="N100" i="1" s="1"/>
  <c r="O99" i="1"/>
  <c r="Q99" i="1" s="1"/>
  <c r="B99" i="1" s="1"/>
  <c r="P100" i="1"/>
  <c r="R100" i="1" s="1"/>
  <c r="S100" i="1" s="1"/>
  <c r="J255" i="1"/>
  <c r="E100" i="1"/>
  <c r="F100" i="1" s="1"/>
  <c r="G101" i="1" s="1"/>
  <c r="I100" i="1" l="1"/>
  <c r="O100" i="1" s="1"/>
  <c r="Q100" i="1" s="1"/>
  <c r="B100" i="1" s="1"/>
  <c r="C101" i="1"/>
  <c r="H101" i="1"/>
  <c r="I101" i="1" s="1"/>
  <c r="K101" i="1"/>
  <c r="L101" i="1" s="1"/>
  <c r="M101" i="1" s="1"/>
  <c r="N101" i="1" s="1"/>
  <c r="W101" i="1"/>
  <c r="V101" i="1"/>
  <c r="A102" i="1"/>
  <c r="D102" i="1" s="1"/>
  <c r="P101" i="1"/>
  <c r="J256" i="1"/>
  <c r="E101" i="1"/>
  <c r="F101" i="1" s="1"/>
  <c r="G102" i="1" s="1"/>
  <c r="V102" i="1" l="1"/>
  <c r="A103" i="1"/>
  <c r="D103" i="1" s="1"/>
  <c r="O101" i="1"/>
  <c r="Q101" i="1" s="1"/>
  <c r="B101" i="1" s="1"/>
  <c r="H102" i="1"/>
  <c r="I102" i="1" s="1"/>
  <c r="K102" i="1"/>
  <c r="L102" i="1" s="1"/>
  <c r="M102" i="1" s="1"/>
  <c r="N102" i="1" s="1"/>
  <c r="R101" i="1"/>
  <c r="S101" i="1" s="1"/>
  <c r="C102" i="1" s="1"/>
  <c r="W102" i="1"/>
  <c r="P102" i="1"/>
  <c r="R102" i="1" s="1"/>
  <c r="S102" i="1" s="1"/>
  <c r="J257" i="1"/>
  <c r="E102" i="1"/>
  <c r="F102" i="1" s="1"/>
  <c r="G103" i="1" s="1"/>
  <c r="C103" i="1" l="1"/>
  <c r="H103" i="1"/>
  <c r="I103" i="1" s="1"/>
  <c r="K103" i="1"/>
  <c r="L103" i="1" s="1"/>
  <c r="M103" i="1" s="1"/>
  <c r="N103" i="1" s="1"/>
  <c r="O102" i="1"/>
  <c r="Q102" i="1" s="1"/>
  <c r="B102" i="1" s="1"/>
  <c r="W103" i="1"/>
  <c r="V103" i="1"/>
  <c r="A104" i="1"/>
  <c r="D104" i="1" s="1"/>
  <c r="P103" i="1"/>
  <c r="E103" i="1"/>
  <c r="F103" i="1" s="1"/>
  <c r="G104" i="1" s="1"/>
  <c r="J258" i="1"/>
  <c r="V104" i="1" l="1"/>
  <c r="O103" i="1"/>
  <c r="Q103" i="1" s="1"/>
  <c r="B103" i="1" s="1"/>
  <c r="R103" i="1"/>
  <c r="S103" i="1" s="1"/>
  <c r="C104" i="1" s="1"/>
  <c r="P104" i="1"/>
  <c r="A105" i="1"/>
  <c r="D105" i="1" s="1"/>
  <c r="H104" i="1"/>
  <c r="I104" i="1" s="1"/>
  <c r="K104" i="1"/>
  <c r="L104" i="1" s="1"/>
  <c r="M104" i="1" s="1"/>
  <c r="N104" i="1" s="1"/>
  <c r="W104" i="1"/>
  <c r="E104" i="1"/>
  <c r="F104" i="1" s="1"/>
  <c r="G105" i="1" s="1"/>
  <c r="J259" i="1"/>
  <c r="W105" i="1" l="1"/>
  <c r="V105" i="1"/>
  <c r="H105" i="1"/>
  <c r="I105" i="1" s="1"/>
  <c r="A106" i="1"/>
  <c r="D106" i="1" s="1"/>
  <c r="K105" i="1"/>
  <c r="L105" i="1" s="1"/>
  <c r="M105" i="1" s="1"/>
  <c r="N105" i="1" s="1"/>
  <c r="R104" i="1"/>
  <c r="S104" i="1" s="1"/>
  <c r="C105" i="1" s="1"/>
  <c r="O104" i="1"/>
  <c r="Q104" i="1" s="1"/>
  <c r="B104" i="1" s="1"/>
  <c r="P105" i="1"/>
  <c r="E105" i="1"/>
  <c r="F105" i="1" s="1"/>
  <c r="G106" i="1" s="1"/>
  <c r="J260" i="1"/>
  <c r="V106" i="1" l="1"/>
  <c r="O105" i="1"/>
  <c r="Q105" i="1" s="1"/>
  <c r="B105" i="1" s="1"/>
  <c r="H106" i="1"/>
  <c r="I106" i="1" s="1"/>
  <c r="K106" i="1"/>
  <c r="L106" i="1" s="1"/>
  <c r="M106" i="1" s="1"/>
  <c r="N106" i="1" s="1"/>
  <c r="R105" i="1"/>
  <c r="S105" i="1" s="1"/>
  <c r="C106" i="1" s="1"/>
  <c r="W106" i="1"/>
  <c r="P106" i="1"/>
  <c r="A107" i="1"/>
  <c r="D107" i="1" s="1"/>
  <c r="J261" i="1"/>
  <c r="E106" i="1"/>
  <c r="F106" i="1" s="1"/>
  <c r="G107" i="1" s="1"/>
  <c r="K107" i="1" l="1"/>
  <c r="L107" i="1" s="1"/>
  <c r="M107" i="1" s="1"/>
  <c r="N107" i="1" s="1"/>
  <c r="O106" i="1"/>
  <c r="Q106" i="1" s="1"/>
  <c r="B106" i="1" s="1"/>
  <c r="R106" i="1"/>
  <c r="S106" i="1" s="1"/>
  <c r="C107" i="1" s="1"/>
  <c r="V107" i="1"/>
  <c r="W107" i="1"/>
  <c r="H107" i="1"/>
  <c r="I107" i="1" s="1"/>
  <c r="P107" i="1"/>
  <c r="A108" i="1"/>
  <c r="D108" i="1" s="1"/>
  <c r="J262" i="1"/>
  <c r="E107" i="1"/>
  <c r="F107" i="1" s="1"/>
  <c r="G108" i="1" s="1"/>
  <c r="K108" i="1" l="1"/>
  <c r="L108" i="1" s="1"/>
  <c r="M108" i="1" s="1"/>
  <c r="N108" i="1" s="1"/>
  <c r="O107" i="1"/>
  <c r="Q107" i="1" s="1"/>
  <c r="B107" i="1" s="1"/>
  <c r="V108" i="1"/>
  <c r="R107" i="1"/>
  <c r="S107" i="1" s="1"/>
  <c r="C108" i="1" s="1"/>
  <c r="H108" i="1"/>
  <c r="I108" i="1" s="1"/>
  <c r="A109" i="1"/>
  <c r="D109" i="1" s="1"/>
  <c r="W108" i="1"/>
  <c r="P108" i="1"/>
  <c r="E108" i="1"/>
  <c r="F108" i="1" s="1"/>
  <c r="G109" i="1" s="1"/>
  <c r="J263" i="1"/>
  <c r="K109" i="1" l="1"/>
  <c r="L109" i="1" s="1"/>
  <c r="M109" i="1" s="1"/>
  <c r="N109" i="1" s="1"/>
  <c r="O108" i="1"/>
  <c r="Q108" i="1" s="1"/>
  <c r="B108" i="1" s="1"/>
  <c r="R108" i="1"/>
  <c r="S108" i="1" s="1"/>
  <c r="C109" i="1" s="1"/>
  <c r="W109" i="1"/>
  <c r="P109" i="1"/>
  <c r="V109" i="1"/>
  <c r="A110" i="1"/>
  <c r="D110" i="1" s="1"/>
  <c r="H109" i="1"/>
  <c r="I109" i="1" s="1"/>
  <c r="E109" i="1"/>
  <c r="F109" i="1" s="1"/>
  <c r="J264" i="1"/>
  <c r="V110" i="1" l="1"/>
  <c r="O109" i="1"/>
  <c r="Q109" i="1" s="1"/>
  <c r="B109" i="1" s="1"/>
  <c r="W110" i="1"/>
  <c r="R109" i="1"/>
  <c r="S109" i="1" s="1"/>
  <c r="C110" i="1" s="1"/>
  <c r="H110" i="1"/>
  <c r="P110" i="1"/>
  <c r="K110" i="1"/>
  <c r="L110" i="1" s="1"/>
  <c r="M110" i="1" s="1"/>
  <c r="N110" i="1" s="1"/>
  <c r="A111" i="1"/>
  <c r="D111" i="1" s="1"/>
  <c r="G110" i="1"/>
  <c r="E110" i="1"/>
  <c r="F110" i="1" s="1"/>
  <c r="J265" i="1"/>
  <c r="G111" i="1" l="1"/>
  <c r="I110" i="1"/>
  <c r="O110" i="1" s="1"/>
  <c r="Q110" i="1" s="1"/>
  <c r="B110" i="1" s="1"/>
  <c r="V111" i="1"/>
  <c r="W111" i="1"/>
  <c r="R110" i="1"/>
  <c r="S110" i="1" s="1"/>
  <c r="C111" i="1" s="1"/>
  <c r="A112" i="1"/>
  <c r="D112" i="1" s="1"/>
  <c r="H111" i="1"/>
  <c r="P111" i="1"/>
  <c r="K111" i="1"/>
  <c r="L111" i="1" s="1"/>
  <c r="M111" i="1" s="1"/>
  <c r="N111" i="1" s="1"/>
  <c r="J266" i="1"/>
  <c r="E111" i="1"/>
  <c r="F111" i="1" s="1"/>
  <c r="G112" i="1" s="1"/>
  <c r="I111" i="1" l="1"/>
  <c r="O111" i="1" s="1"/>
  <c r="Q111" i="1" s="1"/>
  <c r="B111" i="1" s="1"/>
  <c r="W112" i="1"/>
  <c r="R111" i="1"/>
  <c r="S111" i="1" s="1"/>
  <c r="C112" i="1" s="1"/>
  <c r="V112" i="1"/>
  <c r="A113" i="1"/>
  <c r="D113" i="1" s="1"/>
  <c r="H112" i="1"/>
  <c r="I112" i="1" s="1"/>
  <c r="P112" i="1"/>
  <c r="K112" i="1"/>
  <c r="L112" i="1" s="1"/>
  <c r="M112" i="1" s="1"/>
  <c r="N112" i="1" s="1"/>
  <c r="J267" i="1"/>
  <c r="E112" i="1"/>
  <c r="F112" i="1" s="1"/>
  <c r="G113" i="1" s="1"/>
  <c r="K113" i="1" l="1"/>
  <c r="L113" i="1" s="1"/>
  <c r="M113" i="1" s="1"/>
  <c r="N113" i="1" s="1"/>
  <c r="O112" i="1"/>
  <c r="Q112" i="1" s="1"/>
  <c r="B112" i="1" s="1"/>
  <c r="W113" i="1"/>
  <c r="R112" i="1"/>
  <c r="S112" i="1" s="1"/>
  <c r="C113" i="1" s="1"/>
  <c r="A114" i="1"/>
  <c r="D114" i="1" s="1"/>
  <c r="V113" i="1"/>
  <c r="P113" i="1"/>
  <c r="H113" i="1"/>
  <c r="I113" i="1" s="1"/>
  <c r="E113" i="1"/>
  <c r="F113" i="1" s="1"/>
  <c r="G114" i="1" s="1"/>
  <c r="J268" i="1"/>
  <c r="W114" i="1" l="1"/>
  <c r="O113" i="1"/>
  <c r="Q113" i="1" s="1"/>
  <c r="B113" i="1" s="1"/>
  <c r="R113" i="1"/>
  <c r="S113" i="1" s="1"/>
  <c r="C114" i="1" s="1"/>
  <c r="P114" i="1"/>
  <c r="K114" i="1"/>
  <c r="L114" i="1" s="1"/>
  <c r="M114" i="1" s="1"/>
  <c r="N114" i="1" s="1"/>
  <c r="A115" i="1"/>
  <c r="D115" i="1" s="1"/>
  <c r="H114" i="1"/>
  <c r="I114" i="1" s="1"/>
  <c r="V114" i="1"/>
  <c r="J269" i="1"/>
  <c r="E114" i="1"/>
  <c r="F114" i="1" s="1"/>
  <c r="G115" i="1" s="1"/>
  <c r="H115" i="1" l="1"/>
  <c r="I115" i="1" s="1"/>
  <c r="K115" i="1"/>
  <c r="L115" i="1" s="1"/>
  <c r="M115" i="1" s="1"/>
  <c r="N115" i="1" s="1"/>
  <c r="P115" i="1"/>
  <c r="W115" i="1"/>
  <c r="R114" i="1"/>
  <c r="S114" i="1" s="1"/>
  <c r="C115" i="1" s="1"/>
  <c r="V115" i="1"/>
  <c r="O114" i="1"/>
  <c r="Q114" i="1" s="1"/>
  <c r="B114" i="1" s="1"/>
  <c r="A116" i="1"/>
  <c r="D116" i="1" s="1"/>
  <c r="E115" i="1"/>
  <c r="F115" i="1" s="1"/>
  <c r="G116" i="1" s="1"/>
  <c r="J270" i="1"/>
  <c r="K116" i="1" l="1"/>
  <c r="L116" i="1" s="1"/>
  <c r="M116" i="1" s="1"/>
  <c r="N116" i="1" s="1"/>
  <c r="O115" i="1"/>
  <c r="Q115" i="1" s="1"/>
  <c r="B115" i="1" s="1"/>
  <c r="W116" i="1"/>
  <c r="V116" i="1"/>
  <c r="R115" i="1"/>
  <c r="S115" i="1" s="1"/>
  <c r="C116" i="1" s="1"/>
  <c r="A117" i="1"/>
  <c r="D117" i="1" s="1"/>
  <c r="P116" i="1"/>
  <c r="H116" i="1"/>
  <c r="I116" i="1" s="1"/>
  <c r="J271" i="1"/>
  <c r="E116" i="1"/>
  <c r="F116" i="1" s="1"/>
  <c r="G117" i="1" l="1"/>
  <c r="V117" i="1"/>
  <c r="O116" i="1"/>
  <c r="Q116" i="1" s="1"/>
  <c r="B116" i="1" s="1"/>
  <c r="K117" i="1"/>
  <c r="L117" i="1" s="1"/>
  <c r="M117" i="1" s="1"/>
  <c r="N117" i="1" s="1"/>
  <c r="H117" i="1"/>
  <c r="P117" i="1"/>
  <c r="R116" i="1"/>
  <c r="S116" i="1" s="1"/>
  <c r="C117" i="1" s="1"/>
  <c r="W117" i="1"/>
  <c r="A118" i="1"/>
  <c r="D118" i="1" s="1"/>
  <c r="J272" i="1"/>
  <c r="E117" i="1"/>
  <c r="F117" i="1" s="1"/>
  <c r="G118" i="1" s="1"/>
  <c r="I117" i="1" l="1"/>
  <c r="O117" i="1" s="1"/>
  <c r="Q117" i="1" s="1"/>
  <c r="B117" i="1" s="1"/>
  <c r="W118" i="1"/>
  <c r="R117" i="1"/>
  <c r="S117" i="1" s="1"/>
  <c r="C118" i="1" s="1"/>
  <c r="V118" i="1"/>
  <c r="P118" i="1"/>
  <c r="A119" i="1"/>
  <c r="D119" i="1" s="1"/>
  <c r="H118" i="1"/>
  <c r="I118" i="1" s="1"/>
  <c r="K118" i="1"/>
  <c r="L118" i="1" s="1"/>
  <c r="M118" i="1" s="1"/>
  <c r="N118" i="1" s="1"/>
  <c r="J273" i="1"/>
  <c r="E118" i="1"/>
  <c r="F118" i="1" s="1"/>
  <c r="G119" i="1" s="1"/>
  <c r="V119" i="1" l="1"/>
  <c r="O118" i="1"/>
  <c r="Q118" i="1" s="1"/>
  <c r="B118" i="1" s="1"/>
  <c r="A120" i="1"/>
  <c r="D120" i="1" s="1"/>
  <c r="H119" i="1"/>
  <c r="I119" i="1" s="1"/>
  <c r="W119" i="1"/>
  <c r="R118" i="1"/>
  <c r="S118" i="1" s="1"/>
  <c r="C119" i="1" s="1"/>
  <c r="P119" i="1"/>
  <c r="R119" i="1" s="1"/>
  <c r="S119" i="1" s="1"/>
  <c r="K119" i="1"/>
  <c r="L119" i="1" s="1"/>
  <c r="M119" i="1" s="1"/>
  <c r="N119" i="1" s="1"/>
  <c r="E119" i="1"/>
  <c r="F119" i="1" s="1"/>
  <c r="G120" i="1" s="1"/>
  <c r="J274" i="1"/>
  <c r="C120" i="1" l="1"/>
  <c r="H120" i="1"/>
  <c r="I120" i="1" s="1"/>
  <c r="K120" i="1"/>
  <c r="L120" i="1" s="1"/>
  <c r="M120" i="1" s="1"/>
  <c r="N120" i="1" s="1"/>
  <c r="V120" i="1"/>
  <c r="W120" i="1"/>
  <c r="O119" i="1"/>
  <c r="Q119" i="1" s="1"/>
  <c r="B119" i="1" s="1"/>
  <c r="A121" i="1"/>
  <c r="D121" i="1" s="1"/>
  <c r="P120" i="1"/>
  <c r="E120" i="1"/>
  <c r="F120" i="1" s="1"/>
  <c r="J275" i="1"/>
  <c r="W121" i="1" l="1"/>
  <c r="P121" i="1"/>
  <c r="R121" i="1" s="1"/>
  <c r="S121" i="1" s="1"/>
  <c r="A122" i="1"/>
  <c r="D122" i="1" s="1"/>
  <c r="O120" i="1"/>
  <c r="Q120" i="1" s="1"/>
  <c r="B120" i="1" s="1"/>
  <c r="H121" i="1"/>
  <c r="K121" i="1"/>
  <c r="L121" i="1" s="1"/>
  <c r="M121" i="1" s="1"/>
  <c r="N121" i="1" s="1"/>
  <c r="V121" i="1"/>
  <c r="R120" i="1"/>
  <c r="S120" i="1" s="1"/>
  <c r="C121" i="1" s="1"/>
  <c r="G121" i="1"/>
  <c r="J276" i="1"/>
  <c r="E121" i="1"/>
  <c r="F121" i="1" s="1"/>
  <c r="G122" i="1" s="1"/>
  <c r="C122" i="1" l="1"/>
  <c r="I121" i="1"/>
  <c r="O121" i="1" s="1"/>
  <c r="Q121" i="1" s="1"/>
  <c r="B121" i="1" s="1"/>
  <c r="V122" i="1"/>
  <c r="A123" i="1"/>
  <c r="D123" i="1" s="1"/>
  <c r="H122" i="1"/>
  <c r="I122" i="1" s="1"/>
  <c r="K122" i="1"/>
  <c r="L122" i="1" s="1"/>
  <c r="M122" i="1" s="1"/>
  <c r="N122" i="1" s="1"/>
  <c r="W122" i="1"/>
  <c r="P122" i="1"/>
  <c r="J277" i="1"/>
  <c r="E122" i="1"/>
  <c r="F122" i="1" s="1"/>
  <c r="G123" i="1" s="1"/>
  <c r="V123" i="1" l="1"/>
  <c r="R122" i="1"/>
  <c r="S122" i="1" s="1"/>
  <c r="C123" i="1" s="1"/>
  <c r="W123" i="1"/>
  <c r="O122" i="1"/>
  <c r="Q122" i="1" s="1"/>
  <c r="B122" i="1" s="1"/>
  <c r="A124" i="1"/>
  <c r="D124" i="1" s="1"/>
  <c r="H123" i="1"/>
  <c r="I123" i="1" s="1"/>
  <c r="P123" i="1"/>
  <c r="K123" i="1"/>
  <c r="L123" i="1" s="1"/>
  <c r="M123" i="1" s="1"/>
  <c r="N123" i="1" s="1"/>
  <c r="E123" i="1"/>
  <c r="F123" i="1" s="1"/>
  <c r="G124" i="1" s="1"/>
  <c r="J278" i="1"/>
  <c r="K124" i="1" l="1"/>
  <c r="L124" i="1" s="1"/>
  <c r="M124" i="1" s="1"/>
  <c r="N124" i="1" s="1"/>
  <c r="O123" i="1"/>
  <c r="Q123" i="1" s="1"/>
  <c r="B123" i="1" s="1"/>
  <c r="A125" i="1"/>
  <c r="D125" i="1" s="1"/>
  <c r="H124" i="1"/>
  <c r="I124" i="1" s="1"/>
  <c r="V124" i="1"/>
  <c r="R123" i="1"/>
  <c r="S123" i="1" s="1"/>
  <c r="C124" i="1" s="1"/>
  <c r="W124" i="1"/>
  <c r="P124" i="1"/>
  <c r="R124" i="1" s="1"/>
  <c r="S124" i="1" s="1"/>
  <c r="E124" i="1"/>
  <c r="F124" i="1" s="1"/>
  <c r="G125" i="1" s="1"/>
  <c r="J279" i="1"/>
  <c r="C125" i="1" l="1"/>
  <c r="O124" i="1"/>
  <c r="Q124" i="1" s="1"/>
  <c r="B124" i="1" s="1"/>
  <c r="H125" i="1"/>
  <c r="I125" i="1" s="1"/>
  <c r="K125" i="1"/>
  <c r="L125" i="1" s="1"/>
  <c r="M125" i="1" s="1"/>
  <c r="N125" i="1" s="1"/>
  <c r="V125" i="1"/>
  <c r="A126" i="1"/>
  <c r="D126" i="1" s="1"/>
  <c r="W125" i="1"/>
  <c r="P125" i="1"/>
  <c r="J280" i="1"/>
  <c r="E125" i="1"/>
  <c r="F125" i="1" s="1"/>
  <c r="G126" i="1" s="1"/>
  <c r="W126" i="1" l="1"/>
  <c r="P126" i="1"/>
  <c r="K126" i="1"/>
  <c r="L126" i="1" s="1"/>
  <c r="M126" i="1" s="1"/>
  <c r="N126" i="1" s="1"/>
  <c r="R125" i="1"/>
  <c r="S125" i="1" s="1"/>
  <c r="C126" i="1" s="1"/>
  <c r="V126" i="1"/>
  <c r="O125" i="1"/>
  <c r="Q125" i="1" s="1"/>
  <c r="B125" i="1" s="1"/>
  <c r="H126" i="1"/>
  <c r="I126" i="1" s="1"/>
  <c r="A127" i="1"/>
  <c r="D127" i="1" s="1"/>
  <c r="J281" i="1"/>
  <c r="E126" i="1"/>
  <c r="F126" i="1" s="1"/>
  <c r="G127" i="1" s="1"/>
  <c r="V127" i="1" l="1"/>
  <c r="O126" i="1"/>
  <c r="Q126" i="1" s="1"/>
  <c r="B126" i="1" s="1"/>
  <c r="K127" i="1"/>
  <c r="L127" i="1" s="1"/>
  <c r="M127" i="1" s="1"/>
  <c r="N127" i="1" s="1"/>
  <c r="W127" i="1"/>
  <c r="H127" i="1"/>
  <c r="I127" i="1" s="1"/>
  <c r="R126" i="1"/>
  <c r="S126" i="1" s="1"/>
  <c r="C127" i="1" s="1"/>
  <c r="P127" i="1"/>
  <c r="A128" i="1"/>
  <c r="D128" i="1" s="1"/>
  <c r="J282" i="1"/>
  <c r="E127" i="1"/>
  <c r="F127" i="1" s="1"/>
  <c r="G128" i="1" s="1"/>
  <c r="H128" i="1" l="1"/>
  <c r="I128" i="1" s="1"/>
  <c r="R127" i="1"/>
  <c r="S127" i="1" s="1"/>
  <c r="C128" i="1" s="1"/>
  <c r="A129" i="1"/>
  <c r="D129" i="1" s="1"/>
  <c r="K128" i="1"/>
  <c r="L128" i="1" s="1"/>
  <c r="M128" i="1" s="1"/>
  <c r="N128" i="1" s="1"/>
  <c r="W128" i="1"/>
  <c r="V128" i="1"/>
  <c r="O127" i="1"/>
  <c r="Q127" i="1" s="1"/>
  <c r="B127" i="1" s="1"/>
  <c r="P128" i="1"/>
  <c r="R128" i="1" s="1"/>
  <c r="S128" i="1" s="1"/>
  <c r="J283" i="1"/>
  <c r="E128" i="1"/>
  <c r="F128" i="1" s="1"/>
  <c r="G129" i="1" s="1"/>
  <c r="C129" i="1" l="1"/>
  <c r="O128" i="1"/>
  <c r="Q128" i="1" s="1"/>
  <c r="B128" i="1" s="1"/>
  <c r="A130" i="1"/>
  <c r="D130" i="1" s="1"/>
  <c r="V129" i="1"/>
  <c r="W129" i="1"/>
  <c r="H129" i="1"/>
  <c r="I129" i="1" s="1"/>
  <c r="K129" i="1"/>
  <c r="L129" i="1" s="1"/>
  <c r="M129" i="1" s="1"/>
  <c r="N129" i="1" s="1"/>
  <c r="P129" i="1"/>
  <c r="J284" i="1"/>
  <c r="E129" i="1"/>
  <c r="F129" i="1" s="1"/>
  <c r="G130" i="1" s="1"/>
  <c r="O129" i="1" l="1"/>
  <c r="Q129" i="1" s="1"/>
  <c r="B129" i="1" s="1"/>
  <c r="H130" i="1"/>
  <c r="I130" i="1" s="1"/>
  <c r="K130" i="1"/>
  <c r="L130" i="1" s="1"/>
  <c r="M130" i="1" s="1"/>
  <c r="N130" i="1" s="1"/>
  <c r="V130" i="1"/>
  <c r="P130" i="1"/>
  <c r="R129" i="1"/>
  <c r="S129" i="1" s="1"/>
  <c r="C130" i="1" s="1"/>
  <c r="W130" i="1"/>
  <c r="A131" i="1"/>
  <c r="D131" i="1" s="1"/>
  <c r="J285" i="1"/>
  <c r="E130" i="1"/>
  <c r="F130" i="1" s="1"/>
  <c r="G131" i="1" s="1"/>
  <c r="K131" i="1" l="1"/>
  <c r="L131" i="1" s="1"/>
  <c r="M131" i="1" s="1"/>
  <c r="N131" i="1" s="1"/>
  <c r="H131" i="1"/>
  <c r="I131" i="1" s="1"/>
  <c r="R130" i="1"/>
  <c r="S130" i="1" s="1"/>
  <c r="C131" i="1" s="1"/>
  <c r="V131" i="1"/>
  <c r="W131" i="1"/>
  <c r="A132" i="1"/>
  <c r="D132" i="1" s="1"/>
  <c r="P131" i="1"/>
  <c r="R131" i="1" s="1"/>
  <c r="S131" i="1" s="1"/>
  <c r="O130" i="1"/>
  <c r="Q130" i="1" s="1"/>
  <c r="B130" i="1" s="1"/>
  <c r="E131" i="1"/>
  <c r="F131" i="1" s="1"/>
  <c r="G132" i="1" s="1"/>
  <c r="J286" i="1"/>
  <c r="C132" i="1" l="1"/>
  <c r="O131" i="1"/>
  <c r="Q131" i="1" s="1"/>
  <c r="B131" i="1" s="1"/>
  <c r="A133" i="1"/>
  <c r="D133" i="1" s="1"/>
  <c r="P132" i="1"/>
  <c r="H132" i="1"/>
  <c r="I132" i="1" s="1"/>
  <c r="K132" i="1"/>
  <c r="L132" i="1" s="1"/>
  <c r="M132" i="1" s="1"/>
  <c r="N132" i="1" s="1"/>
  <c r="W132" i="1"/>
  <c r="V132" i="1"/>
  <c r="J287" i="1"/>
  <c r="E132" i="1"/>
  <c r="F132" i="1" s="1"/>
  <c r="G133" i="1" l="1"/>
  <c r="W133" i="1"/>
  <c r="O132" i="1"/>
  <c r="Q132" i="1" s="1"/>
  <c r="B132" i="1" s="1"/>
  <c r="H133" i="1"/>
  <c r="P133" i="1"/>
  <c r="A134" i="1"/>
  <c r="D134" i="1" s="1"/>
  <c r="K133" i="1"/>
  <c r="L133" i="1" s="1"/>
  <c r="M133" i="1" s="1"/>
  <c r="N133" i="1" s="1"/>
  <c r="R132" i="1"/>
  <c r="S132" i="1" s="1"/>
  <c r="C133" i="1" s="1"/>
  <c r="V133" i="1"/>
  <c r="J288" i="1"/>
  <c r="E133" i="1"/>
  <c r="F133" i="1" s="1"/>
  <c r="G134" i="1" s="1"/>
  <c r="I133" i="1" l="1"/>
  <c r="O133" i="1" s="1"/>
  <c r="Q133" i="1" s="1"/>
  <c r="B133" i="1" s="1"/>
  <c r="K134" i="1"/>
  <c r="L134" i="1" s="1"/>
  <c r="M134" i="1" s="1"/>
  <c r="N134" i="1" s="1"/>
  <c r="A135" i="1"/>
  <c r="D135" i="1" s="1"/>
  <c r="H134" i="1"/>
  <c r="I134" i="1" s="1"/>
  <c r="R133" i="1"/>
  <c r="S133" i="1" s="1"/>
  <c r="C134" i="1" s="1"/>
  <c r="V134" i="1"/>
  <c r="P134" i="1"/>
  <c r="R134" i="1" s="1"/>
  <c r="S134" i="1" s="1"/>
  <c r="W134" i="1"/>
  <c r="E134" i="1"/>
  <c r="F134" i="1" s="1"/>
  <c r="G135" i="1" s="1"/>
  <c r="J289" i="1"/>
  <c r="C135" i="1" l="1"/>
  <c r="O134" i="1"/>
  <c r="Q134" i="1" s="1"/>
  <c r="B134" i="1" s="1"/>
  <c r="H135" i="1"/>
  <c r="I135" i="1" s="1"/>
  <c r="P135" i="1"/>
  <c r="K135" i="1"/>
  <c r="L135" i="1" s="1"/>
  <c r="M135" i="1" s="1"/>
  <c r="N135" i="1" s="1"/>
  <c r="W135" i="1"/>
  <c r="A136" i="1"/>
  <c r="D136" i="1" s="1"/>
  <c r="V135" i="1"/>
  <c r="J290" i="1"/>
  <c r="E135" i="1"/>
  <c r="F135" i="1" s="1"/>
  <c r="G136" i="1" s="1"/>
  <c r="H136" i="1" l="1"/>
  <c r="I136" i="1" s="1"/>
  <c r="K136" i="1"/>
  <c r="L136" i="1" s="1"/>
  <c r="M136" i="1" s="1"/>
  <c r="N136" i="1" s="1"/>
  <c r="V136" i="1"/>
  <c r="O135" i="1"/>
  <c r="Q135" i="1" s="1"/>
  <c r="B135" i="1" s="1"/>
  <c r="W136" i="1"/>
  <c r="R135" i="1"/>
  <c r="S135" i="1" s="1"/>
  <c r="C136" i="1" s="1"/>
  <c r="A137" i="1"/>
  <c r="D137" i="1" s="1"/>
  <c r="P136" i="1"/>
  <c r="E136" i="1"/>
  <c r="F136" i="1" s="1"/>
  <c r="G137" i="1" s="1"/>
  <c r="J291" i="1"/>
  <c r="W137" i="1" l="1"/>
  <c r="H137" i="1"/>
  <c r="I137" i="1" s="1"/>
  <c r="O136" i="1"/>
  <c r="Q136" i="1" s="1"/>
  <c r="B136" i="1" s="1"/>
  <c r="A138" i="1"/>
  <c r="D138" i="1" s="1"/>
  <c r="K137" i="1"/>
  <c r="L137" i="1" s="1"/>
  <c r="M137" i="1" s="1"/>
  <c r="N137" i="1" s="1"/>
  <c r="R136" i="1"/>
  <c r="S136" i="1" s="1"/>
  <c r="C137" i="1" s="1"/>
  <c r="V137" i="1"/>
  <c r="P137" i="1"/>
  <c r="J292" i="1"/>
  <c r="E137" i="1"/>
  <c r="F137" i="1" s="1"/>
  <c r="G138" i="1" s="1"/>
  <c r="H138" i="1" l="1"/>
  <c r="I138" i="1" s="1"/>
  <c r="O137" i="1"/>
  <c r="Q137" i="1" s="1"/>
  <c r="B137" i="1" s="1"/>
  <c r="A139" i="1"/>
  <c r="D139" i="1" s="1"/>
  <c r="P138" i="1"/>
  <c r="K138" i="1"/>
  <c r="L138" i="1" s="1"/>
  <c r="M138" i="1" s="1"/>
  <c r="N138" i="1" s="1"/>
  <c r="W138" i="1"/>
  <c r="V138" i="1"/>
  <c r="R137" i="1"/>
  <c r="S137" i="1" s="1"/>
  <c r="C138" i="1" s="1"/>
  <c r="E138" i="1"/>
  <c r="F138" i="1" s="1"/>
  <c r="G139" i="1" s="1"/>
  <c r="J293" i="1"/>
  <c r="W139" i="1" l="1"/>
  <c r="P139" i="1"/>
  <c r="O138" i="1"/>
  <c r="Q138" i="1" s="1"/>
  <c r="B138" i="1" s="1"/>
  <c r="R138" i="1"/>
  <c r="S138" i="1" s="1"/>
  <c r="C139" i="1" s="1"/>
  <c r="A140" i="1"/>
  <c r="D140" i="1" s="1"/>
  <c r="H139" i="1"/>
  <c r="I139" i="1" s="1"/>
  <c r="K139" i="1"/>
  <c r="L139" i="1" s="1"/>
  <c r="M139" i="1" s="1"/>
  <c r="N139" i="1" s="1"/>
  <c r="V139" i="1"/>
  <c r="J294" i="1"/>
  <c r="E139" i="1"/>
  <c r="F139" i="1" s="1"/>
  <c r="G140" i="1" l="1"/>
  <c r="K140" i="1"/>
  <c r="L140" i="1" s="1"/>
  <c r="M140" i="1" s="1"/>
  <c r="N140" i="1" s="1"/>
  <c r="O139" i="1"/>
  <c r="Q139" i="1" s="1"/>
  <c r="B139" i="1" s="1"/>
  <c r="W140" i="1"/>
  <c r="V140" i="1"/>
  <c r="P140" i="1"/>
  <c r="A141" i="1"/>
  <c r="D141" i="1" s="1"/>
  <c r="H140" i="1"/>
  <c r="R139" i="1"/>
  <c r="S139" i="1" s="1"/>
  <c r="C140" i="1" s="1"/>
  <c r="J295" i="1"/>
  <c r="E140" i="1"/>
  <c r="F140" i="1" s="1"/>
  <c r="G141" i="1" s="1"/>
  <c r="I140" i="1" l="1"/>
  <c r="O140" i="1" s="1"/>
  <c r="Q140" i="1" s="1"/>
  <c r="B140" i="1" s="1"/>
  <c r="V141" i="1"/>
  <c r="R140" i="1"/>
  <c r="S140" i="1" s="1"/>
  <c r="C141" i="1" s="1"/>
  <c r="H141" i="1"/>
  <c r="I141" i="1" s="1"/>
  <c r="K141" i="1"/>
  <c r="L141" i="1" s="1"/>
  <c r="M141" i="1" s="1"/>
  <c r="N141" i="1" s="1"/>
  <c r="W141" i="1"/>
  <c r="P141" i="1"/>
  <c r="A142" i="1"/>
  <c r="D142" i="1" s="1"/>
  <c r="J296" i="1"/>
  <c r="E141" i="1"/>
  <c r="F141" i="1" s="1"/>
  <c r="G142" i="1" s="1"/>
  <c r="H142" i="1" l="1"/>
  <c r="I142" i="1" s="1"/>
  <c r="W142" i="1"/>
  <c r="O141" i="1"/>
  <c r="Q141" i="1" s="1"/>
  <c r="B141" i="1" s="1"/>
  <c r="V142" i="1"/>
  <c r="R141" i="1"/>
  <c r="S141" i="1" s="1"/>
  <c r="C142" i="1" s="1"/>
  <c r="P142" i="1"/>
  <c r="K142" i="1"/>
  <c r="L142" i="1" s="1"/>
  <c r="M142" i="1" s="1"/>
  <c r="N142" i="1" s="1"/>
  <c r="A143" i="1"/>
  <c r="D143" i="1" s="1"/>
  <c r="J297" i="1"/>
  <c r="E142" i="1"/>
  <c r="F142" i="1" s="1"/>
  <c r="G143" i="1" l="1"/>
  <c r="H143" i="1"/>
  <c r="A144" i="1"/>
  <c r="D144" i="1" s="1"/>
  <c r="K143" i="1"/>
  <c r="L143" i="1" s="1"/>
  <c r="M143" i="1" s="1"/>
  <c r="N143" i="1" s="1"/>
  <c r="W143" i="1"/>
  <c r="R142" i="1"/>
  <c r="S142" i="1" s="1"/>
  <c r="C143" i="1" s="1"/>
  <c r="V143" i="1"/>
  <c r="P143" i="1"/>
  <c r="R143" i="1" s="1"/>
  <c r="S143" i="1" s="1"/>
  <c r="O142" i="1"/>
  <c r="Q142" i="1" s="1"/>
  <c r="B142" i="1" s="1"/>
  <c r="J298" i="1"/>
  <c r="E143" i="1"/>
  <c r="F143" i="1" s="1"/>
  <c r="G144" i="1" l="1"/>
  <c r="I143" i="1"/>
  <c r="O143" i="1" s="1"/>
  <c r="Q143" i="1" s="1"/>
  <c r="B143" i="1" s="1"/>
  <c r="C144" i="1"/>
  <c r="K144" i="1"/>
  <c r="L144" i="1" s="1"/>
  <c r="M144" i="1" s="1"/>
  <c r="N144" i="1" s="1"/>
  <c r="H144" i="1"/>
  <c r="V144" i="1"/>
  <c r="W144" i="1"/>
  <c r="A145" i="1"/>
  <c r="D145" i="1" s="1"/>
  <c r="P144" i="1"/>
  <c r="J299" i="1"/>
  <c r="E144" i="1"/>
  <c r="F144" i="1" s="1"/>
  <c r="I144" i="1" l="1"/>
  <c r="O144" i="1" s="1"/>
  <c r="Q144" i="1" s="1"/>
  <c r="B144" i="1" s="1"/>
  <c r="G145" i="1"/>
  <c r="W145" i="1"/>
  <c r="K145" i="1"/>
  <c r="L145" i="1" s="1"/>
  <c r="M145" i="1" s="1"/>
  <c r="N145" i="1" s="1"/>
  <c r="A146" i="1"/>
  <c r="D146" i="1" s="1"/>
  <c r="R144" i="1"/>
  <c r="S144" i="1" s="1"/>
  <c r="C145" i="1" s="1"/>
  <c r="V145" i="1"/>
  <c r="P145" i="1"/>
  <c r="W146" i="1" s="1"/>
  <c r="H145" i="1"/>
  <c r="J300" i="1"/>
  <c r="E145" i="1"/>
  <c r="F145" i="1" s="1"/>
  <c r="G146" i="1" s="1"/>
  <c r="I145" i="1" l="1"/>
  <c r="O145" i="1" s="1"/>
  <c r="Q145" i="1" s="1"/>
  <c r="B145" i="1" s="1"/>
  <c r="H146" i="1"/>
  <c r="I146" i="1" s="1"/>
  <c r="K146" i="1"/>
  <c r="L146" i="1" s="1"/>
  <c r="M146" i="1" s="1"/>
  <c r="N146" i="1" s="1"/>
  <c r="R145" i="1"/>
  <c r="S145" i="1" s="1"/>
  <c r="C146" i="1" s="1"/>
  <c r="V146" i="1"/>
  <c r="P146" i="1"/>
  <c r="A147" i="1"/>
  <c r="D147" i="1" s="1"/>
  <c r="J301" i="1"/>
  <c r="E146" i="1"/>
  <c r="F146" i="1" s="1"/>
  <c r="G147" i="1" s="1"/>
  <c r="H147" i="1" l="1"/>
  <c r="I147" i="1" s="1"/>
  <c r="R146" i="1"/>
  <c r="S146" i="1" s="1"/>
  <c r="C147" i="1" s="1"/>
  <c r="P147" i="1"/>
  <c r="K147" i="1"/>
  <c r="L147" i="1" s="1"/>
  <c r="M147" i="1" s="1"/>
  <c r="N147" i="1" s="1"/>
  <c r="W147" i="1"/>
  <c r="V147" i="1"/>
  <c r="O146" i="1"/>
  <c r="Q146" i="1" s="1"/>
  <c r="B146" i="1" s="1"/>
  <c r="A148" i="1"/>
  <c r="D148" i="1" s="1"/>
  <c r="E147" i="1"/>
  <c r="F147" i="1" s="1"/>
  <c r="G148" i="1" s="1"/>
  <c r="J302" i="1"/>
  <c r="K148" i="1" l="1"/>
  <c r="L148" i="1" s="1"/>
  <c r="M148" i="1" s="1"/>
  <c r="N148" i="1" s="1"/>
  <c r="R147" i="1"/>
  <c r="S147" i="1" s="1"/>
  <c r="C148" i="1" s="1"/>
  <c r="V148" i="1"/>
  <c r="P148" i="1"/>
  <c r="W148" i="1"/>
  <c r="A149" i="1"/>
  <c r="D149" i="1" s="1"/>
  <c r="H148" i="1"/>
  <c r="I148" i="1" s="1"/>
  <c r="O147" i="1"/>
  <c r="Q147" i="1" s="1"/>
  <c r="B147" i="1" s="1"/>
  <c r="J303" i="1"/>
  <c r="E148" i="1"/>
  <c r="F148" i="1" s="1"/>
  <c r="G149" i="1" s="1"/>
  <c r="V149" i="1" l="1"/>
  <c r="O148" i="1"/>
  <c r="Q148" i="1" s="1"/>
  <c r="B148" i="1" s="1"/>
  <c r="H149" i="1"/>
  <c r="I149" i="1" s="1"/>
  <c r="A150" i="1"/>
  <c r="D150" i="1" s="1"/>
  <c r="P149" i="1"/>
  <c r="R149" i="1" s="1"/>
  <c r="S149" i="1" s="1"/>
  <c r="K149" i="1"/>
  <c r="L149" i="1" s="1"/>
  <c r="M149" i="1" s="1"/>
  <c r="N149" i="1" s="1"/>
  <c r="R148" i="1"/>
  <c r="S148" i="1" s="1"/>
  <c r="C149" i="1" s="1"/>
  <c r="W149" i="1"/>
  <c r="J304" i="1"/>
  <c r="E149" i="1"/>
  <c r="F149" i="1" s="1"/>
  <c r="G150" i="1" s="1"/>
  <c r="W150" i="1" l="1"/>
  <c r="P150" i="1"/>
  <c r="A151" i="1"/>
  <c r="D151" i="1" s="1"/>
  <c r="H150" i="1"/>
  <c r="I150" i="1" s="1"/>
  <c r="O149" i="1"/>
  <c r="Q149" i="1" s="1"/>
  <c r="B149" i="1" s="1"/>
  <c r="K150" i="1"/>
  <c r="L150" i="1" s="1"/>
  <c r="M150" i="1" s="1"/>
  <c r="N150" i="1" s="1"/>
  <c r="V150" i="1"/>
  <c r="C150" i="1"/>
  <c r="J305" i="1"/>
  <c r="E150" i="1"/>
  <c r="F150" i="1" s="1"/>
  <c r="G151" i="1" s="1"/>
  <c r="V151" i="1" l="1"/>
  <c r="A152" i="1"/>
  <c r="D152" i="1" s="1"/>
  <c r="K151" i="1"/>
  <c r="L151" i="1" s="1"/>
  <c r="M151" i="1" s="1"/>
  <c r="N151" i="1" s="1"/>
  <c r="H151" i="1"/>
  <c r="I151" i="1" s="1"/>
  <c r="W151" i="1"/>
  <c r="R150" i="1"/>
  <c r="S150" i="1" s="1"/>
  <c r="C151" i="1" s="1"/>
  <c r="O150" i="1"/>
  <c r="Q150" i="1" s="1"/>
  <c r="B150" i="1" s="1"/>
  <c r="P151" i="1"/>
  <c r="R151" i="1" s="1"/>
  <c r="S151" i="1" s="1"/>
  <c r="E151" i="1"/>
  <c r="F151" i="1" s="1"/>
  <c r="G152" i="1" s="1"/>
  <c r="J306" i="1"/>
  <c r="V152" i="1" l="1"/>
  <c r="W152" i="1"/>
  <c r="P152" i="1"/>
  <c r="O151" i="1"/>
  <c r="Q151" i="1" s="1"/>
  <c r="B151" i="1" s="1"/>
  <c r="A153" i="1"/>
  <c r="D153" i="1" s="1"/>
  <c r="H152" i="1"/>
  <c r="I152" i="1" s="1"/>
  <c r="K152" i="1"/>
  <c r="L152" i="1" s="1"/>
  <c r="M152" i="1" s="1"/>
  <c r="N152" i="1" s="1"/>
  <c r="C152" i="1"/>
  <c r="E152" i="1"/>
  <c r="F152" i="1" s="1"/>
  <c r="G153" i="1" s="1"/>
  <c r="J307" i="1"/>
  <c r="V153" i="1" l="1"/>
  <c r="A154" i="1"/>
  <c r="D154" i="1" s="1"/>
  <c r="H153" i="1"/>
  <c r="I153" i="1" s="1"/>
  <c r="P153" i="1"/>
  <c r="K153" i="1"/>
  <c r="L153" i="1" s="1"/>
  <c r="M153" i="1" s="1"/>
  <c r="N153" i="1" s="1"/>
  <c r="R152" i="1"/>
  <c r="S152" i="1" s="1"/>
  <c r="C153" i="1" s="1"/>
  <c r="W153" i="1"/>
  <c r="O152" i="1"/>
  <c r="Q152" i="1" s="1"/>
  <c r="B152" i="1" s="1"/>
  <c r="J308" i="1"/>
  <c r="E153" i="1"/>
  <c r="F153" i="1" s="1"/>
  <c r="G154" i="1" s="1"/>
  <c r="V154" i="1" l="1"/>
  <c r="W154" i="1"/>
  <c r="P154" i="1"/>
  <c r="R154" i="1" s="1"/>
  <c r="S154" i="1" s="1"/>
  <c r="R153" i="1"/>
  <c r="S153" i="1" s="1"/>
  <c r="C154" i="1" s="1"/>
  <c r="A155" i="1"/>
  <c r="D155" i="1" s="1"/>
  <c r="O153" i="1"/>
  <c r="Q153" i="1" s="1"/>
  <c r="B153" i="1" s="1"/>
  <c r="H154" i="1"/>
  <c r="I154" i="1" s="1"/>
  <c r="K154" i="1"/>
  <c r="L154" i="1" s="1"/>
  <c r="M154" i="1" s="1"/>
  <c r="N154" i="1" s="1"/>
  <c r="E154" i="1"/>
  <c r="F154" i="1" s="1"/>
  <c r="G155" i="1" s="1"/>
  <c r="J309" i="1"/>
  <c r="O154" i="1" l="1"/>
  <c r="Q154" i="1" s="1"/>
  <c r="B154" i="1" s="1"/>
  <c r="A156" i="1"/>
  <c r="D156" i="1" s="1"/>
  <c r="H155" i="1"/>
  <c r="I155" i="1" s="1"/>
  <c r="K155" i="1"/>
  <c r="L155" i="1" s="1"/>
  <c r="M155" i="1" s="1"/>
  <c r="N155" i="1" s="1"/>
  <c r="P155" i="1"/>
  <c r="V155" i="1"/>
  <c r="W155" i="1"/>
  <c r="C155" i="1"/>
  <c r="J310" i="1"/>
  <c r="E155" i="1"/>
  <c r="F155" i="1" s="1"/>
  <c r="G156" i="1" s="1"/>
  <c r="H156" i="1" l="1"/>
  <c r="I156" i="1" s="1"/>
  <c r="V156" i="1"/>
  <c r="A157" i="1"/>
  <c r="D157" i="1" s="1"/>
  <c r="K156" i="1"/>
  <c r="L156" i="1" s="1"/>
  <c r="M156" i="1" s="1"/>
  <c r="N156" i="1" s="1"/>
  <c r="R155" i="1"/>
  <c r="S155" i="1" s="1"/>
  <c r="C156" i="1" s="1"/>
  <c r="W156" i="1"/>
  <c r="P156" i="1"/>
  <c r="R156" i="1" s="1"/>
  <c r="S156" i="1" s="1"/>
  <c r="O155" i="1"/>
  <c r="Q155" i="1" s="1"/>
  <c r="B155" i="1" s="1"/>
  <c r="E156" i="1"/>
  <c r="F156" i="1" s="1"/>
  <c r="G157" i="1" s="1"/>
  <c r="J311" i="1"/>
  <c r="C157" i="1" l="1"/>
  <c r="W157" i="1"/>
  <c r="A158" i="1"/>
  <c r="D158" i="1" s="1"/>
  <c r="P157" i="1"/>
  <c r="H157" i="1"/>
  <c r="I157" i="1" s="1"/>
  <c r="K157" i="1"/>
  <c r="L157" i="1" s="1"/>
  <c r="M157" i="1" s="1"/>
  <c r="N157" i="1" s="1"/>
  <c r="V157" i="1"/>
  <c r="O156" i="1"/>
  <c r="Q156" i="1" s="1"/>
  <c r="B156" i="1" s="1"/>
  <c r="J312" i="1"/>
  <c r="E157" i="1"/>
  <c r="F157" i="1" s="1"/>
  <c r="G158" i="1" s="1"/>
  <c r="K158" i="1" l="1"/>
  <c r="L158" i="1" s="1"/>
  <c r="M158" i="1" s="1"/>
  <c r="N158" i="1" s="1"/>
  <c r="R157" i="1"/>
  <c r="S157" i="1" s="1"/>
  <c r="C158" i="1" s="1"/>
  <c r="V158" i="1"/>
  <c r="W158" i="1"/>
  <c r="P158" i="1"/>
  <c r="A159" i="1"/>
  <c r="D159" i="1" s="1"/>
  <c r="O157" i="1"/>
  <c r="Q157" i="1" s="1"/>
  <c r="B157" i="1" s="1"/>
  <c r="H158" i="1"/>
  <c r="I158" i="1" s="1"/>
  <c r="J313" i="1"/>
  <c r="E158" i="1"/>
  <c r="F158" i="1" s="1"/>
  <c r="G159" i="1" l="1"/>
  <c r="O158" i="1"/>
  <c r="Q158" i="1" s="1"/>
  <c r="B158" i="1" s="1"/>
  <c r="H159" i="1"/>
  <c r="K159" i="1"/>
  <c r="L159" i="1" s="1"/>
  <c r="M159" i="1" s="1"/>
  <c r="N159" i="1" s="1"/>
  <c r="R158" i="1"/>
  <c r="S158" i="1" s="1"/>
  <c r="C159" i="1" s="1"/>
  <c r="A160" i="1"/>
  <c r="D160" i="1" s="1"/>
  <c r="W159" i="1"/>
  <c r="V159" i="1"/>
  <c r="P159" i="1"/>
  <c r="R159" i="1" s="1"/>
  <c r="S159" i="1" s="1"/>
  <c r="J314" i="1"/>
  <c r="E159" i="1"/>
  <c r="F159" i="1" s="1"/>
  <c r="G160" i="1" s="1"/>
  <c r="I159" i="1" l="1"/>
  <c r="O159" i="1" s="1"/>
  <c r="Q159" i="1" s="1"/>
  <c r="B159" i="1" s="1"/>
  <c r="C160" i="1"/>
  <c r="H160" i="1"/>
  <c r="I160" i="1" s="1"/>
  <c r="K160" i="1"/>
  <c r="L160" i="1" s="1"/>
  <c r="M160" i="1" s="1"/>
  <c r="N160" i="1" s="1"/>
  <c r="V160" i="1"/>
  <c r="W160" i="1"/>
  <c r="A161" i="1"/>
  <c r="D161" i="1" s="1"/>
  <c r="P160" i="1"/>
  <c r="E160" i="1"/>
  <c r="F160" i="1" s="1"/>
  <c r="G161" i="1" s="1"/>
  <c r="J315" i="1"/>
  <c r="V161" i="1" l="1"/>
  <c r="O160" i="1"/>
  <c r="Q160" i="1" s="1"/>
  <c r="B160" i="1" s="1"/>
  <c r="W161" i="1"/>
  <c r="R160" i="1"/>
  <c r="S160" i="1" s="1"/>
  <c r="C161" i="1" s="1"/>
  <c r="H161" i="1"/>
  <c r="I161" i="1" s="1"/>
  <c r="K161" i="1"/>
  <c r="L161" i="1" s="1"/>
  <c r="M161" i="1" s="1"/>
  <c r="N161" i="1" s="1"/>
  <c r="P161" i="1"/>
  <c r="A162" i="1"/>
  <c r="D162" i="1" s="1"/>
  <c r="E161" i="1"/>
  <c r="F161" i="1" s="1"/>
  <c r="J316" i="1"/>
  <c r="H162" i="1" l="1"/>
  <c r="O161" i="1"/>
  <c r="Q161" i="1" s="1"/>
  <c r="B161" i="1" s="1"/>
  <c r="K162" i="1"/>
  <c r="L162" i="1" s="1"/>
  <c r="M162" i="1" s="1"/>
  <c r="N162" i="1" s="1"/>
  <c r="W162" i="1"/>
  <c r="V162" i="1"/>
  <c r="A163" i="1"/>
  <c r="D163" i="1" s="1"/>
  <c r="R161" i="1"/>
  <c r="S161" i="1" s="1"/>
  <c r="C162" i="1" s="1"/>
  <c r="P162" i="1"/>
  <c r="G162" i="1"/>
  <c r="E162" i="1"/>
  <c r="F162" i="1" s="1"/>
  <c r="G163" i="1" s="1"/>
  <c r="J317" i="1"/>
  <c r="I162" i="1" l="1"/>
  <c r="O162" i="1" s="1"/>
  <c r="Q162" i="1" s="1"/>
  <c r="B162" i="1" s="1"/>
  <c r="W163" i="1"/>
  <c r="R162" i="1"/>
  <c r="S162" i="1" s="1"/>
  <c r="C163" i="1" s="1"/>
  <c r="V163" i="1"/>
  <c r="P163" i="1"/>
  <c r="A164" i="1"/>
  <c r="D164" i="1" s="1"/>
  <c r="H163" i="1"/>
  <c r="I163" i="1" s="1"/>
  <c r="K163" i="1"/>
  <c r="L163" i="1" s="1"/>
  <c r="M163" i="1" s="1"/>
  <c r="N163" i="1" s="1"/>
  <c r="E163" i="1"/>
  <c r="F163" i="1" s="1"/>
  <c r="G164" i="1" s="1"/>
  <c r="J318" i="1"/>
  <c r="K164" i="1" l="1"/>
  <c r="L164" i="1" s="1"/>
  <c r="M164" i="1" s="1"/>
  <c r="N164" i="1" s="1"/>
  <c r="O163" i="1"/>
  <c r="Q163" i="1" s="1"/>
  <c r="B163" i="1" s="1"/>
  <c r="V164" i="1"/>
  <c r="W164" i="1"/>
  <c r="R163" i="1"/>
  <c r="S163" i="1" s="1"/>
  <c r="C164" i="1" s="1"/>
  <c r="A165" i="1"/>
  <c r="D165" i="1" s="1"/>
  <c r="P164" i="1"/>
  <c r="R164" i="1" s="1"/>
  <c r="S164" i="1" s="1"/>
  <c r="H164" i="1"/>
  <c r="I164" i="1" s="1"/>
  <c r="E164" i="1"/>
  <c r="F164" i="1" s="1"/>
  <c r="G165" i="1" s="1"/>
  <c r="J319" i="1"/>
  <c r="C165" i="1" l="1"/>
  <c r="O164" i="1"/>
  <c r="Q164" i="1" s="1"/>
  <c r="B164" i="1" s="1"/>
  <c r="H165" i="1"/>
  <c r="I165" i="1" s="1"/>
  <c r="K165" i="1"/>
  <c r="L165" i="1" s="1"/>
  <c r="M165" i="1" s="1"/>
  <c r="N165" i="1" s="1"/>
  <c r="P165" i="1"/>
  <c r="V166" i="1" s="1"/>
  <c r="A166" i="1"/>
  <c r="D166" i="1" s="1"/>
  <c r="V165" i="1"/>
  <c r="W165" i="1"/>
  <c r="E165" i="1"/>
  <c r="F165" i="1" s="1"/>
  <c r="G166" i="1" s="1"/>
  <c r="J320" i="1"/>
  <c r="H166" i="1" l="1"/>
  <c r="I166" i="1" s="1"/>
  <c r="O165" i="1"/>
  <c r="Q165" i="1" s="1"/>
  <c r="B165" i="1" s="1"/>
  <c r="K166" i="1"/>
  <c r="L166" i="1" s="1"/>
  <c r="M166" i="1" s="1"/>
  <c r="N166" i="1" s="1"/>
  <c r="W166" i="1"/>
  <c r="R165" i="1"/>
  <c r="S165" i="1" s="1"/>
  <c r="C166" i="1" s="1"/>
  <c r="A167" i="1"/>
  <c r="D167" i="1" s="1"/>
  <c r="P166" i="1"/>
  <c r="J321" i="1"/>
  <c r="E166" i="1"/>
  <c r="F166" i="1" s="1"/>
  <c r="G167" i="1" l="1"/>
  <c r="W167" i="1"/>
  <c r="R166" i="1"/>
  <c r="S166" i="1" s="1"/>
  <c r="C167" i="1" s="1"/>
  <c r="V167" i="1"/>
  <c r="O166" i="1"/>
  <c r="Q166" i="1" s="1"/>
  <c r="B166" i="1" s="1"/>
  <c r="P167" i="1"/>
  <c r="H167" i="1"/>
  <c r="A168" i="1"/>
  <c r="D168" i="1" s="1"/>
  <c r="K167" i="1"/>
  <c r="L167" i="1" s="1"/>
  <c r="M167" i="1" s="1"/>
  <c r="N167" i="1" s="1"/>
  <c r="J322" i="1"/>
  <c r="E167" i="1"/>
  <c r="F167" i="1" s="1"/>
  <c r="I167" i="1" l="1"/>
  <c r="O167" i="1" s="1"/>
  <c r="Q167" i="1" s="1"/>
  <c r="B167" i="1" s="1"/>
  <c r="G168" i="1"/>
  <c r="H168" i="1"/>
  <c r="R167" i="1"/>
  <c r="S167" i="1" s="1"/>
  <c r="C168" i="1" s="1"/>
  <c r="V168" i="1"/>
  <c r="K168" i="1"/>
  <c r="L168" i="1" s="1"/>
  <c r="M168" i="1" s="1"/>
  <c r="N168" i="1" s="1"/>
  <c r="W168" i="1"/>
  <c r="A169" i="1"/>
  <c r="D169" i="1" s="1"/>
  <c r="P168" i="1"/>
  <c r="J323" i="1"/>
  <c r="E168" i="1"/>
  <c r="F168" i="1" s="1"/>
  <c r="G169" i="1" s="1"/>
  <c r="I168" i="1" l="1"/>
  <c r="O168" i="1" s="1"/>
  <c r="Q168" i="1" s="1"/>
  <c r="B168" i="1" s="1"/>
  <c r="V169" i="1"/>
  <c r="R168" i="1"/>
  <c r="S168" i="1" s="1"/>
  <c r="C169" i="1" s="1"/>
  <c r="P169" i="1"/>
  <c r="R169" i="1" s="1"/>
  <c r="S169" i="1" s="1"/>
  <c r="W169" i="1"/>
  <c r="H169" i="1"/>
  <c r="I169" i="1" s="1"/>
  <c r="A170" i="1"/>
  <c r="D170" i="1" s="1"/>
  <c r="K169" i="1"/>
  <c r="L169" i="1" s="1"/>
  <c r="M169" i="1" s="1"/>
  <c r="N169" i="1" s="1"/>
  <c r="E169" i="1"/>
  <c r="F169" i="1" s="1"/>
  <c r="G170" i="1" s="1"/>
  <c r="J324" i="1"/>
  <c r="C170" i="1" l="1"/>
  <c r="O169" i="1"/>
  <c r="Q169" i="1" s="1"/>
  <c r="B169" i="1" s="1"/>
  <c r="P170" i="1"/>
  <c r="A171" i="1"/>
  <c r="D171" i="1" s="1"/>
  <c r="H170" i="1"/>
  <c r="I170" i="1" s="1"/>
  <c r="K170" i="1"/>
  <c r="L170" i="1" s="1"/>
  <c r="M170" i="1" s="1"/>
  <c r="N170" i="1" s="1"/>
  <c r="W170" i="1"/>
  <c r="V170" i="1"/>
  <c r="J325" i="1"/>
  <c r="E170" i="1"/>
  <c r="F170" i="1" s="1"/>
  <c r="G171" i="1" s="1"/>
  <c r="W171" i="1" l="1"/>
  <c r="O170" i="1"/>
  <c r="Q170" i="1" s="1"/>
  <c r="B170" i="1" s="1"/>
  <c r="R170" i="1"/>
  <c r="S170" i="1" s="1"/>
  <c r="C171" i="1" s="1"/>
  <c r="P171" i="1"/>
  <c r="H171" i="1"/>
  <c r="I171" i="1" s="1"/>
  <c r="K171" i="1"/>
  <c r="L171" i="1" s="1"/>
  <c r="M171" i="1" s="1"/>
  <c r="N171" i="1" s="1"/>
  <c r="V171" i="1"/>
  <c r="A172" i="1"/>
  <c r="D172" i="1" s="1"/>
  <c r="J326" i="1"/>
  <c r="E171" i="1"/>
  <c r="F171" i="1" s="1"/>
  <c r="W172" i="1" l="1"/>
  <c r="O171" i="1"/>
  <c r="Q171" i="1" s="1"/>
  <c r="B171" i="1" s="1"/>
  <c r="V172" i="1"/>
  <c r="A173" i="1"/>
  <c r="D173" i="1" s="1"/>
  <c r="P172" i="1"/>
  <c r="R172" i="1" s="1"/>
  <c r="S172" i="1" s="1"/>
  <c r="H172" i="1"/>
  <c r="K172" i="1"/>
  <c r="L172" i="1" s="1"/>
  <c r="M172" i="1" s="1"/>
  <c r="N172" i="1" s="1"/>
  <c r="R171" i="1"/>
  <c r="S171" i="1" s="1"/>
  <c r="C172" i="1" s="1"/>
  <c r="G172" i="1"/>
  <c r="J327" i="1"/>
  <c r="E172" i="1"/>
  <c r="F172" i="1" s="1"/>
  <c r="G173" i="1" s="1"/>
  <c r="I172" i="1" l="1"/>
  <c r="O172" i="1" s="1"/>
  <c r="Q172" i="1" s="1"/>
  <c r="B172" i="1" s="1"/>
  <c r="C173" i="1"/>
  <c r="K173" i="1"/>
  <c r="L173" i="1" s="1"/>
  <c r="M173" i="1" s="1"/>
  <c r="N173" i="1" s="1"/>
  <c r="H173" i="1"/>
  <c r="I173" i="1" s="1"/>
  <c r="W173" i="1"/>
  <c r="V173" i="1"/>
  <c r="P173" i="1"/>
  <c r="A174" i="1"/>
  <c r="D174" i="1" s="1"/>
  <c r="J328" i="1"/>
  <c r="E173" i="1"/>
  <c r="F173" i="1" s="1"/>
  <c r="W174" i="1" l="1"/>
  <c r="O173" i="1"/>
  <c r="Q173" i="1" s="1"/>
  <c r="B173" i="1" s="1"/>
  <c r="H174" i="1"/>
  <c r="K174" i="1"/>
  <c r="L174" i="1" s="1"/>
  <c r="M174" i="1" s="1"/>
  <c r="N174" i="1" s="1"/>
  <c r="R173" i="1"/>
  <c r="S173" i="1" s="1"/>
  <c r="C174" i="1" s="1"/>
  <c r="V174" i="1"/>
  <c r="A175" i="1"/>
  <c r="D175" i="1" s="1"/>
  <c r="P174" i="1"/>
  <c r="R174" i="1" s="1"/>
  <c r="S174" i="1" s="1"/>
  <c r="G174" i="1"/>
  <c r="E174" i="1"/>
  <c r="F174" i="1" s="1"/>
  <c r="G175" i="1" s="1"/>
  <c r="J329" i="1"/>
  <c r="I174" i="1" l="1"/>
  <c r="O174" i="1" s="1"/>
  <c r="Q174" i="1" s="1"/>
  <c r="B174" i="1" s="1"/>
  <c r="C175" i="1"/>
  <c r="P175" i="1"/>
  <c r="A176" i="1"/>
  <c r="D176" i="1" s="1"/>
  <c r="H175" i="1"/>
  <c r="I175" i="1" s="1"/>
  <c r="K175" i="1"/>
  <c r="L175" i="1" s="1"/>
  <c r="M175" i="1" s="1"/>
  <c r="N175" i="1" s="1"/>
  <c r="V175" i="1"/>
  <c r="W175" i="1"/>
  <c r="E175" i="1"/>
  <c r="F175" i="1" s="1"/>
  <c r="G176" i="1" s="1"/>
  <c r="J330" i="1"/>
  <c r="V176" i="1" l="1"/>
  <c r="K176" i="1"/>
  <c r="L176" i="1" s="1"/>
  <c r="M176" i="1" s="1"/>
  <c r="N176" i="1" s="1"/>
  <c r="W176" i="1"/>
  <c r="A177" i="1"/>
  <c r="D177" i="1" s="1"/>
  <c r="R175" i="1"/>
  <c r="S175" i="1" s="1"/>
  <c r="C176" i="1" s="1"/>
  <c r="P176" i="1"/>
  <c r="O175" i="1"/>
  <c r="Q175" i="1" s="1"/>
  <c r="B175" i="1" s="1"/>
  <c r="H176" i="1"/>
  <c r="I176" i="1" s="1"/>
  <c r="J331" i="1"/>
  <c r="E176" i="1"/>
  <c r="F176" i="1" s="1"/>
  <c r="G177" i="1" s="1"/>
  <c r="O176" i="1" l="1"/>
  <c r="Q176" i="1" s="1"/>
  <c r="B176" i="1" s="1"/>
  <c r="H177" i="1"/>
  <c r="I177" i="1" s="1"/>
  <c r="K177" i="1"/>
  <c r="L177" i="1" s="1"/>
  <c r="M177" i="1" s="1"/>
  <c r="N177" i="1" s="1"/>
  <c r="R176" i="1"/>
  <c r="S176" i="1" s="1"/>
  <c r="C177" i="1" s="1"/>
  <c r="V177" i="1"/>
  <c r="W177" i="1"/>
  <c r="A178" i="1"/>
  <c r="D178" i="1" s="1"/>
  <c r="P177" i="1"/>
  <c r="E177" i="1"/>
  <c r="F177" i="1" s="1"/>
  <c r="G178" i="1" s="1"/>
  <c r="J332" i="1"/>
  <c r="H178" i="1" l="1"/>
  <c r="I178" i="1" s="1"/>
  <c r="W178" i="1"/>
  <c r="K178" i="1"/>
  <c r="L178" i="1" s="1"/>
  <c r="M178" i="1" s="1"/>
  <c r="N178" i="1" s="1"/>
  <c r="V178" i="1"/>
  <c r="R177" i="1"/>
  <c r="S177" i="1" s="1"/>
  <c r="C178" i="1" s="1"/>
  <c r="O177" i="1"/>
  <c r="Q177" i="1" s="1"/>
  <c r="B177" i="1" s="1"/>
  <c r="P178" i="1"/>
  <c r="A179" i="1"/>
  <c r="D179" i="1" s="1"/>
  <c r="E178" i="1"/>
  <c r="F178" i="1" s="1"/>
  <c r="G179" i="1" s="1"/>
  <c r="J333" i="1"/>
  <c r="K179" i="1" l="1"/>
  <c r="L179" i="1" s="1"/>
  <c r="M179" i="1" s="1"/>
  <c r="N179" i="1" s="1"/>
  <c r="R178" i="1"/>
  <c r="S178" i="1" s="1"/>
  <c r="C179" i="1" s="1"/>
  <c r="V179" i="1"/>
  <c r="W179" i="1"/>
  <c r="O178" i="1"/>
  <c r="Q178" i="1" s="1"/>
  <c r="B178" i="1" s="1"/>
  <c r="P179" i="1"/>
  <c r="A180" i="1"/>
  <c r="D180" i="1" s="1"/>
  <c r="H179" i="1"/>
  <c r="I179" i="1" s="1"/>
  <c r="J334" i="1"/>
  <c r="E179" i="1"/>
  <c r="F179" i="1" s="1"/>
  <c r="G180" i="1" s="1"/>
  <c r="O179" i="1" l="1"/>
  <c r="Q179" i="1" s="1"/>
  <c r="B179" i="1" s="1"/>
  <c r="H180" i="1"/>
  <c r="I180" i="1" s="1"/>
  <c r="K180" i="1"/>
  <c r="L180" i="1" s="1"/>
  <c r="M180" i="1" s="1"/>
  <c r="N180" i="1" s="1"/>
  <c r="V180" i="1"/>
  <c r="A181" i="1"/>
  <c r="D181" i="1" s="1"/>
  <c r="P180" i="1"/>
  <c r="W180" i="1"/>
  <c r="R179" i="1"/>
  <c r="S179" i="1" s="1"/>
  <c r="C180" i="1" s="1"/>
  <c r="J335" i="1"/>
  <c r="E180" i="1"/>
  <c r="F180" i="1" s="1"/>
  <c r="G181" i="1" s="1"/>
  <c r="H181" i="1" l="1"/>
  <c r="I181" i="1" s="1"/>
  <c r="K181" i="1"/>
  <c r="L181" i="1" s="1"/>
  <c r="M181" i="1" s="1"/>
  <c r="N181" i="1" s="1"/>
  <c r="R180" i="1"/>
  <c r="S180" i="1" s="1"/>
  <c r="C181" i="1" s="1"/>
  <c r="P181" i="1"/>
  <c r="V181" i="1"/>
  <c r="W181" i="1"/>
  <c r="O180" i="1"/>
  <c r="Q180" i="1" s="1"/>
  <c r="B180" i="1" s="1"/>
  <c r="A182" i="1"/>
  <c r="D182" i="1" s="1"/>
  <c r="E181" i="1"/>
  <c r="F181" i="1" s="1"/>
  <c r="G182" i="1" s="1"/>
  <c r="J336" i="1"/>
  <c r="W182" i="1" l="1"/>
  <c r="R181" i="1"/>
  <c r="S181" i="1" s="1"/>
  <c r="C182" i="1" s="1"/>
  <c r="V182" i="1"/>
  <c r="P182" i="1"/>
  <c r="R182" i="1" s="1"/>
  <c r="S182" i="1" s="1"/>
  <c r="A183" i="1"/>
  <c r="D183" i="1" s="1"/>
  <c r="H182" i="1"/>
  <c r="I182" i="1" s="1"/>
  <c r="K182" i="1"/>
  <c r="L182" i="1" s="1"/>
  <c r="M182" i="1" s="1"/>
  <c r="N182" i="1" s="1"/>
  <c r="O181" i="1"/>
  <c r="Q181" i="1" s="1"/>
  <c r="B181" i="1" s="1"/>
  <c r="J337" i="1"/>
  <c r="E182" i="1"/>
  <c r="F182" i="1" s="1"/>
  <c r="G183" i="1" s="1"/>
  <c r="C183" i="1" l="1"/>
  <c r="P183" i="1"/>
  <c r="A184" i="1"/>
  <c r="D184" i="1" s="1"/>
  <c r="H183" i="1"/>
  <c r="I183" i="1" s="1"/>
  <c r="K183" i="1"/>
  <c r="L183" i="1" s="1"/>
  <c r="M183" i="1" s="1"/>
  <c r="N183" i="1" s="1"/>
  <c r="V183" i="1"/>
  <c r="W183" i="1"/>
  <c r="O182" i="1"/>
  <c r="Q182" i="1" s="1"/>
  <c r="B182" i="1" s="1"/>
  <c r="J338" i="1"/>
  <c r="E183" i="1"/>
  <c r="F183" i="1" s="1"/>
  <c r="G184" i="1" s="1"/>
  <c r="H184" i="1" l="1"/>
  <c r="I184" i="1" s="1"/>
  <c r="O183" i="1"/>
  <c r="Q183" i="1" s="1"/>
  <c r="B183" i="1" s="1"/>
  <c r="K184" i="1"/>
  <c r="L184" i="1" s="1"/>
  <c r="M184" i="1" s="1"/>
  <c r="N184" i="1" s="1"/>
  <c r="R183" i="1"/>
  <c r="S183" i="1" s="1"/>
  <c r="C184" i="1" s="1"/>
  <c r="V184" i="1"/>
  <c r="W184" i="1"/>
  <c r="P184" i="1"/>
  <c r="R184" i="1" s="1"/>
  <c r="S184" i="1" s="1"/>
  <c r="A185" i="1"/>
  <c r="D185" i="1" s="1"/>
  <c r="J339" i="1"/>
  <c r="E184" i="1"/>
  <c r="F184" i="1" s="1"/>
  <c r="G185" i="1" s="1"/>
  <c r="C185" i="1" l="1"/>
  <c r="H185" i="1"/>
  <c r="I185" i="1" s="1"/>
  <c r="K185" i="1"/>
  <c r="L185" i="1" s="1"/>
  <c r="M185" i="1" s="1"/>
  <c r="N185" i="1" s="1"/>
  <c r="V185" i="1"/>
  <c r="W185" i="1"/>
  <c r="A186" i="1"/>
  <c r="D186" i="1" s="1"/>
  <c r="P185" i="1"/>
  <c r="R185" i="1" s="1"/>
  <c r="S185" i="1" s="1"/>
  <c r="O184" i="1"/>
  <c r="Q184" i="1" s="1"/>
  <c r="B184" i="1" s="1"/>
  <c r="E185" i="1"/>
  <c r="F185" i="1" s="1"/>
  <c r="G186" i="1" s="1"/>
  <c r="J340" i="1"/>
  <c r="C186" i="1" l="1"/>
  <c r="O185" i="1"/>
  <c r="Q185" i="1" s="1"/>
  <c r="B185" i="1" s="1"/>
  <c r="W186" i="1"/>
  <c r="A187" i="1"/>
  <c r="D187" i="1" s="1"/>
  <c r="H186" i="1"/>
  <c r="I186" i="1" s="1"/>
  <c r="K186" i="1"/>
  <c r="L186" i="1" s="1"/>
  <c r="M186" i="1" s="1"/>
  <c r="N186" i="1" s="1"/>
  <c r="P186" i="1"/>
  <c r="V186" i="1"/>
  <c r="J341" i="1"/>
  <c r="E186" i="1"/>
  <c r="F186" i="1" s="1"/>
  <c r="G187" i="1" s="1"/>
  <c r="W187" i="1" l="1"/>
  <c r="R186" i="1"/>
  <c r="S186" i="1" s="1"/>
  <c r="C187" i="1" s="1"/>
  <c r="O186" i="1"/>
  <c r="Q186" i="1" s="1"/>
  <c r="B186" i="1" s="1"/>
  <c r="P187" i="1"/>
  <c r="H187" i="1"/>
  <c r="I187" i="1" s="1"/>
  <c r="A188" i="1"/>
  <c r="D188" i="1" s="1"/>
  <c r="K187" i="1"/>
  <c r="L187" i="1" s="1"/>
  <c r="M187" i="1" s="1"/>
  <c r="N187" i="1" s="1"/>
  <c r="V187" i="1"/>
  <c r="J342" i="1"/>
  <c r="E187" i="1"/>
  <c r="F187" i="1" s="1"/>
  <c r="H188" i="1" l="1"/>
  <c r="K188" i="1"/>
  <c r="L188" i="1" s="1"/>
  <c r="M188" i="1" s="1"/>
  <c r="N188" i="1" s="1"/>
  <c r="V188" i="1"/>
  <c r="R187" i="1"/>
  <c r="S187" i="1" s="1"/>
  <c r="C188" i="1" s="1"/>
  <c r="W188" i="1"/>
  <c r="P188" i="1"/>
  <c r="O187" i="1"/>
  <c r="Q187" i="1" s="1"/>
  <c r="B187" i="1" s="1"/>
  <c r="A189" i="1"/>
  <c r="D189" i="1" s="1"/>
  <c r="G188" i="1"/>
  <c r="E188" i="1"/>
  <c r="F188" i="1" s="1"/>
  <c r="G189" i="1" s="1"/>
  <c r="J343" i="1"/>
  <c r="I188" i="1" l="1"/>
  <c r="O188" i="1" s="1"/>
  <c r="Q188" i="1" s="1"/>
  <c r="B188" i="1" s="1"/>
  <c r="H189" i="1"/>
  <c r="I189" i="1" s="1"/>
  <c r="K189" i="1"/>
  <c r="L189" i="1" s="1"/>
  <c r="M189" i="1" s="1"/>
  <c r="N189" i="1" s="1"/>
  <c r="W189" i="1"/>
  <c r="V189" i="1"/>
  <c r="R188" i="1"/>
  <c r="S188" i="1" s="1"/>
  <c r="C189" i="1" s="1"/>
  <c r="A190" i="1"/>
  <c r="D190" i="1" s="1"/>
  <c r="P189" i="1"/>
  <c r="E189" i="1"/>
  <c r="F189" i="1" s="1"/>
  <c r="G190" i="1" s="1"/>
  <c r="J344" i="1"/>
  <c r="K190" i="1" l="1"/>
  <c r="L190" i="1" s="1"/>
  <c r="M190" i="1" s="1"/>
  <c r="N190" i="1" s="1"/>
  <c r="P190" i="1"/>
  <c r="V190" i="1"/>
  <c r="A191" i="1"/>
  <c r="D191" i="1" s="1"/>
  <c r="W190" i="1"/>
  <c r="R189" i="1"/>
  <c r="S189" i="1" s="1"/>
  <c r="C190" i="1" s="1"/>
  <c r="O189" i="1"/>
  <c r="Q189" i="1" s="1"/>
  <c r="B189" i="1" s="1"/>
  <c r="H190" i="1"/>
  <c r="I190" i="1" s="1"/>
  <c r="E190" i="1"/>
  <c r="F190" i="1" s="1"/>
  <c r="G191" i="1" s="1"/>
  <c r="J345" i="1"/>
  <c r="W191" i="1" l="1"/>
  <c r="O190" i="1"/>
  <c r="Q190" i="1" s="1"/>
  <c r="B190" i="1" s="1"/>
  <c r="K191" i="1"/>
  <c r="L191" i="1" s="1"/>
  <c r="M191" i="1" s="1"/>
  <c r="N191" i="1" s="1"/>
  <c r="R190" i="1"/>
  <c r="S190" i="1" s="1"/>
  <c r="C191" i="1" s="1"/>
  <c r="V191" i="1"/>
  <c r="P191" i="1"/>
  <c r="A192" i="1"/>
  <c r="D192" i="1" s="1"/>
  <c r="H191" i="1"/>
  <c r="I191" i="1" s="1"/>
  <c r="J346" i="1"/>
  <c r="E191" i="1"/>
  <c r="F191" i="1" s="1"/>
  <c r="G192" i="1" s="1"/>
  <c r="W192" i="1" l="1"/>
  <c r="K192" i="1"/>
  <c r="L192" i="1" s="1"/>
  <c r="M192" i="1" s="1"/>
  <c r="N192" i="1" s="1"/>
  <c r="V192" i="1"/>
  <c r="R191" i="1"/>
  <c r="S191" i="1" s="1"/>
  <c r="C192" i="1" s="1"/>
  <c r="H192" i="1"/>
  <c r="I192" i="1" s="1"/>
  <c r="P192" i="1"/>
  <c r="R192" i="1" s="1"/>
  <c r="S192" i="1" s="1"/>
  <c r="O191" i="1"/>
  <c r="Q191" i="1" s="1"/>
  <c r="B191" i="1" s="1"/>
  <c r="A193" i="1"/>
  <c r="D193" i="1" s="1"/>
  <c r="E192" i="1"/>
  <c r="F192" i="1" s="1"/>
  <c r="G193" i="1" s="1"/>
  <c r="J347" i="1"/>
  <c r="C193" i="1" l="1"/>
  <c r="O192" i="1"/>
  <c r="Q192" i="1" s="1"/>
  <c r="B192" i="1" s="1"/>
  <c r="H193" i="1"/>
  <c r="I193" i="1" s="1"/>
  <c r="K193" i="1"/>
  <c r="L193" i="1" s="1"/>
  <c r="M193" i="1" s="1"/>
  <c r="N193" i="1" s="1"/>
  <c r="W193" i="1"/>
  <c r="V193" i="1"/>
  <c r="P193" i="1"/>
  <c r="A194" i="1"/>
  <c r="D194" i="1" s="1"/>
  <c r="J348" i="1"/>
  <c r="E193" i="1"/>
  <c r="F193" i="1" s="1"/>
  <c r="G194" i="1" s="1"/>
  <c r="K194" i="1" l="1"/>
  <c r="L194" i="1" s="1"/>
  <c r="M194" i="1" s="1"/>
  <c r="N194" i="1" s="1"/>
  <c r="O193" i="1"/>
  <c r="Q193" i="1" s="1"/>
  <c r="B193" i="1" s="1"/>
  <c r="V194" i="1"/>
  <c r="W194" i="1"/>
  <c r="R193" i="1"/>
  <c r="S193" i="1" s="1"/>
  <c r="C194" i="1" s="1"/>
  <c r="H194" i="1"/>
  <c r="I194" i="1" s="1"/>
  <c r="A195" i="1"/>
  <c r="D195" i="1" s="1"/>
  <c r="P194" i="1"/>
  <c r="R194" i="1" s="1"/>
  <c r="S194" i="1" s="1"/>
  <c r="E194" i="1"/>
  <c r="F194" i="1" s="1"/>
  <c r="G195" i="1" s="1"/>
  <c r="J349" i="1"/>
  <c r="C195" i="1" l="1"/>
  <c r="O194" i="1"/>
  <c r="Q194" i="1" s="1"/>
  <c r="B194" i="1" s="1"/>
  <c r="A196" i="1"/>
  <c r="D196" i="1" s="1"/>
  <c r="K195" i="1"/>
  <c r="L195" i="1" s="1"/>
  <c r="M195" i="1" s="1"/>
  <c r="N195" i="1" s="1"/>
  <c r="W195" i="1"/>
  <c r="P195" i="1"/>
  <c r="H195" i="1"/>
  <c r="I195" i="1" s="1"/>
  <c r="V195" i="1"/>
  <c r="J350" i="1"/>
  <c r="E195" i="1"/>
  <c r="F195" i="1" s="1"/>
  <c r="G196" i="1" s="1"/>
  <c r="V196" i="1" l="1"/>
  <c r="W196" i="1"/>
  <c r="O195" i="1"/>
  <c r="Q195" i="1" s="1"/>
  <c r="B195" i="1" s="1"/>
  <c r="P196" i="1"/>
  <c r="H196" i="1"/>
  <c r="I196" i="1" s="1"/>
  <c r="K196" i="1"/>
  <c r="L196" i="1" s="1"/>
  <c r="M196" i="1" s="1"/>
  <c r="N196" i="1" s="1"/>
  <c r="R195" i="1"/>
  <c r="S195" i="1" s="1"/>
  <c r="C196" i="1" s="1"/>
  <c r="A197" i="1"/>
  <c r="D197" i="1" s="1"/>
  <c r="J351" i="1"/>
  <c r="E196" i="1"/>
  <c r="F196" i="1" s="1"/>
  <c r="G197" i="1" s="1"/>
  <c r="V197" i="1" l="1"/>
  <c r="O196" i="1"/>
  <c r="Q196" i="1" s="1"/>
  <c r="B196" i="1" s="1"/>
  <c r="P197" i="1"/>
  <c r="R196" i="1"/>
  <c r="S196" i="1" s="1"/>
  <c r="C197" i="1" s="1"/>
  <c r="A198" i="1"/>
  <c r="D198" i="1" s="1"/>
  <c r="H197" i="1"/>
  <c r="I197" i="1" s="1"/>
  <c r="K197" i="1"/>
  <c r="L197" i="1" s="1"/>
  <c r="M197" i="1" s="1"/>
  <c r="N197" i="1" s="1"/>
  <c r="W197" i="1"/>
  <c r="J352" i="1"/>
  <c r="E197" i="1"/>
  <c r="F197" i="1" s="1"/>
  <c r="G198" i="1" s="1"/>
  <c r="K198" i="1" l="1"/>
  <c r="L198" i="1" s="1"/>
  <c r="M198" i="1" s="1"/>
  <c r="N198" i="1" s="1"/>
  <c r="O197" i="1"/>
  <c r="Q197" i="1" s="1"/>
  <c r="B197" i="1" s="1"/>
  <c r="R197" i="1"/>
  <c r="S197" i="1" s="1"/>
  <c r="C198" i="1" s="1"/>
  <c r="W198" i="1"/>
  <c r="V198" i="1"/>
  <c r="A199" i="1"/>
  <c r="D199" i="1" s="1"/>
  <c r="P198" i="1"/>
  <c r="H198" i="1"/>
  <c r="I198" i="1" s="1"/>
  <c r="E198" i="1"/>
  <c r="F198" i="1" s="1"/>
  <c r="J353" i="1"/>
  <c r="G199" i="1" l="1"/>
  <c r="V199" i="1"/>
  <c r="O198" i="1"/>
  <c r="Q198" i="1" s="1"/>
  <c r="B198" i="1" s="1"/>
  <c r="R198" i="1"/>
  <c r="S198" i="1" s="1"/>
  <c r="C199" i="1" s="1"/>
  <c r="W199" i="1"/>
  <c r="P199" i="1"/>
  <c r="R199" i="1" s="1"/>
  <c r="S199" i="1" s="1"/>
  <c r="H199" i="1"/>
  <c r="K199" i="1"/>
  <c r="L199" i="1" s="1"/>
  <c r="M199" i="1" s="1"/>
  <c r="N199" i="1" s="1"/>
  <c r="A200" i="1"/>
  <c r="D200" i="1" s="1"/>
  <c r="J354" i="1"/>
  <c r="E199" i="1"/>
  <c r="F199" i="1" s="1"/>
  <c r="G200" i="1" s="1"/>
  <c r="I199" i="1" l="1"/>
  <c r="O199" i="1" s="1"/>
  <c r="Q199" i="1" s="1"/>
  <c r="B199" i="1" s="1"/>
  <c r="C200" i="1"/>
  <c r="H200" i="1"/>
  <c r="I200" i="1" s="1"/>
  <c r="K200" i="1"/>
  <c r="L200" i="1" s="1"/>
  <c r="M200" i="1" s="1"/>
  <c r="N200" i="1" s="1"/>
  <c r="W200" i="1"/>
  <c r="V200" i="1"/>
  <c r="A201" i="1"/>
  <c r="D201" i="1" s="1"/>
  <c r="P200" i="1"/>
  <c r="R200" i="1" s="1"/>
  <c r="S200" i="1" s="1"/>
  <c r="J355" i="1"/>
  <c r="E200" i="1"/>
  <c r="F200" i="1" s="1"/>
  <c r="C201" i="1" l="1"/>
  <c r="G201" i="1"/>
  <c r="O200" i="1"/>
  <c r="Q200" i="1" s="1"/>
  <c r="B200" i="1" s="1"/>
  <c r="V201" i="1"/>
  <c r="P201" i="1"/>
  <c r="W201" i="1"/>
  <c r="A202" i="1"/>
  <c r="D202" i="1" s="1"/>
  <c r="H201" i="1"/>
  <c r="K201" i="1"/>
  <c r="L201" i="1" s="1"/>
  <c r="M201" i="1" s="1"/>
  <c r="N201" i="1" s="1"/>
  <c r="J356" i="1"/>
  <c r="E201" i="1"/>
  <c r="F201" i="1" s="1"/>
  <c r="G202" i="1" s="1"/>
  <c r="I201" i="1" l="1"/>
  <c r="O201" i="1" s="1"/>
  <c r="Q201" i="1" s="1"/>
  <c r="B201" i="1" s="1"/>
  <c r="W202" i="1"/>
  <c r="H202" i="1"/>
  <c r="I202" i="1" s="1"/>
  <c r="K202" i="1"/>
  <c r="L202" i="1" s="1"/>
  <c r="M202" i="1" s="1"/>
  <c r="N202" i="1" s="1"/>
  <c r="V202" i="1"/>
  <c r="R201" i="1"/>
  <c r="S201" i="1" s="1"/>
  <c r="C202" i="1" s="1"/>
  <c r="P202" i="1"/>
  <c r="A203" i="1"/>
  <c r="D203" i="1" s="1"/>
  <c r="J357" i="1"/>
  <c r="E202" i="1"/>
  <c r="F202" i="1" s="1"/>
  <c r="G203" i="1" s="1"/>
  <c r="K203" i="1" l="1"/>
  <c r="L203" i="1" s="1"/>
  <c r="M203" i="1" s="1"/>
  <c r="N203" i="1" s="1"/>
  <c r="O202" i="1"/>
  <c r="Q202" i="1" s="1"/>
  <c r="B202" i="1" s="1"/>
  <c r="R202" i="1"/>
  <c r="S202" i="1" s="1"/>
  <c r="C203" i="1" s="1"/>
  <c r="P203" i="1"/>
  <c r="W203" i="1"/>
  <c r="V203" i="1"/>
  <c r="A204" i="1"/>
  <c r="D204" i="1" s="1"/>
  <c r="H203" i="1"/>
  <c r="I203" i="1" s="1"/>
  <c r="J358" i="1"/>
  <c r="E203" i="1"/>
  <c r="F203" i="1" s="1"/>
  <c r="G204" i="1" s="1"/>
  <c r="V204" i="1" l="1"/>
  <c r="O203" i="1"/>
  <c r="Q203" i="1" s="1"/>
  <c r="B203" i="1" s="1"/>
  <c r="R203" i="1"/>
  <c r="S203" i="1" s="1"/>
  <c r="C204" i="1" s="1"/>
  <c r="W204" i="1"/>
  <c r="A205" i="1"/>
  <c r="D205" i="1" s="1"/>
  <c r="P204" i="1"/>
  <c r="H204" i="1"/>
  <c r="I204" i="1" s="1"/>
  <c r="K204" i="1"/>
  <c r="L204" i="1" s="1"/>
  <c r="M204" i="1" s="1"/>
  <c r="N204" i="1" s="1"/>
  <c r="J359" i="1"/>
  <c r="E204" i="1"/>
  <c r="F204" i="1" s="1"/>
  <c r="G205" i="1" s="1"/>
  <c r="H205" i="1" l="1"/>
  <c r="I205" i="1" s="1"/>
  <c r="O204" i="1"/>
  <c r="Q204" i="1" s="1"/>
  <c r="B204" i="1" s="1"/>
  <c r="K205" i="1"/>
  <c r="L205" i="1" s="1"/>
  <c r="M205" i="1" s="1"/>
  <c r="N205" i="1" s="1"/>
  <c r="W205" i="1"/>
  <c r="V205" i="1"/>
  <c r="R204" i="1"/>
  <c r="S204" i="1" s="1"/>
  <c r="C205" i="1" s="1"/>
  <c r="A206" i="1"/>
  <c r="D206" i="1" s="1"/>
  <c r="P205" i="1"/>
  <c r="K206" i="1" s="1"/>
  <c r="E205" i="1"/>
  <c r="F205" i="1" s="1"/>
  <c r="G206" i="1" s="1"/>
  <c r="J360" i="1"/>
  <c r="L206" i="1" l="1"/>
  <c r="M206" i="1" s="1"/>
  <c r="N206" i="1" s="1"/>
  <c r="R205" i="1"/>
  <c r="C206" i="1" s="1"/>
  <c r="V206" i="1"/>
  <c r="A207" i="1"/>
  <c r="D207" i="1" s="1"/>
  <c r="H206" i="1"/>
  <c r="I206" i="1" s="1"/>
  <c r="W206" i="1"/>
  <c r="P206" i="1"/>
  <c r="R206" i="1" s="1"/>
  <c r="S206" i="1" s="1"/>
  <c r="O205" i="1"/>
  <c r="Q205" i="1" s="1"/>
  <c r="Y203" i="1" s="1"/>
  <c r="E206" i="1"/>
  <c r="F206" i="1" s="1"/>
  <c r="G207" i="1" s="1"/>
  <c r="J361" i="1"/>
  <c r="C207" i="1" l="1"/>
  <c r="O206" i="1"/>
  <c r="Q206" i="1" s="1"/>
  <c r="B206" i="1" s="1"/>
  <c r="A208" i="1"/>
  <c r="D208" i="1" s="1"/>
  <c r="B205" i="1"/>
  <c r="V207" i="1"/>
  <c r="P207" i="1"/>
  <c r="H207" i="1"/>
  <c r="I207" i="1" s="1"/>
  <c r="K207" i="1"/>
  <c r="L207" i="1" s="1"/>
  <c r="M207" i="1" s="1"/>
  <c r="N207" i="1" s="1"/>
  <c r="W207" i="1"/>
  <c r="J362" i="1"/>
  <c r="E207" i="1"/>
  <c r="F207" i="1" s="1"/>
  <c r="G208" i="1" s="1"/>
  <c r="V208" i="1" l="1"/>
  <c r="W208" i="1"/>
  <c r="A209" i="1"/>
  <c r="D209" i="1" s="1"/>
  <c r="P208" i="1"/>
  <c r="R207" i="1"/>
  <c r="S207" i="1" s="1"/>
  <c r="C208" i="1" s="1"/>
  <c r="O207" i="1"/>
  <c r="Q207" i="1" s="1"/>
  <c r="B207" i="1" s="1"/>
  <c r="H208" i="1"/>
  <c r="I208" i="1" s="1"/>
  <c r="K208" i="1"/>
  <c r="L208" i="1" s="1"/>
  <c r="M208" i="1" s="1"/>
  <c r="N208" i="1" s="1"/>
  <c r="J363" i="1"/>
  <c r="E208" i="1"/>
  <c r="F208" i="1" s="1"/>
  <c r="G209" i="1" l="1"/>
  <c r="W209" i="1"/>
  <c r="O208" i="1"/>
  <c r="Q208" i="1" s="1"/>
  <c r="B208" i="1" s="1"/>
  <c r="R208" i="1"/>
  <c r="S208" i="1" s="1"/>
  <c r="C209" i="1" s="1"/>
  <c r="V209" i="1"/>
  <c r="P209" i="1"/>
  <c r="A210" i="1"/>
  <c r="D210" i="1" s="1"/>
  <c r="H209" i="1"/>
  <c r="K209" i="1"/>
  <c r="L209" i="1" s="1"/>
  <c r="M209" i="1" s="1"/>
  <c r="N209" i="1" s="1"/>
  <c r="J364" i="1"/>
  <c r="E209" i="1"/>
  <c r="F209" i="1" s="1"/>
  <c r="I209" i="1" l="1"/>
  <c r="O209" i="1" s="1"/>
  <c r="Q209" i="1" s="1"/>
  <c r="B209" i="1" s="1"/>
  <c r="G210" i="1"/>
  <c r="H210" i="1"/>
  <c r="R209" i="1"/>
  <c r="S209" i="1" s="1"/>
  <c r="C210" i="1" s="1"/>
  <c r="V210" i="1"/>
  <c r="W210" i="1"/>
  <c r="K210" i="1"/>
  <c r="L210" i="1" s="1"/>
  <c r="M210" i="1" s="1"/>
  <c r="N210" i="1" s="1"/>
  <c r="A211" i="1"/>
  <c r="D211" i="1" s="1"/>
  <c r="P210" i="1"/>
  <c r="J365" i="1"/>
  <c r="E210" i="1"/>
  <c r="F210" i="1" s="1"/>
  <c r="G211" i="1" s="1"/>
  <c r="I210" i="1" l="1"/>
  <c r="O210" i="1" s="1"/>
  <c r="Q210" i="1" s="1"/>
  <c r="B210" i="1" s="1"/>
  <c r="V211" i="1"/>
  <c r="K211" i="1"/>
  <c r="L211" i="1" s="1"/>
  <c r="M211" i="1" s="1"/>
  <c r="N211" i="1" s="1"/>
  <c r="P211" i="1"/>
  <c r="W211" i="1"/>
  <c r="A212" i="1"/>
  <c r="D212" i="1" s="1"/>
  <c r="R210" i="1"/>
  <c r="S210" i="1" s="1"/>
  <c r="C211" i="1" s="1"/>
  <c r="H211" i="1"/>
  <c r="I211" i="1" s="1"/>
  <c r="J366" i="1"/>
  <c r="E211" i="1"/>
  <c r="F211" i="1" s="1"/>
  <c r="G212" i="1" s="1"/>
  <c r="W212" i="1" l="1"/>
  <c r="O211" i="1"/>
  <c r="Q211" i="1" s="1"/>
  <c r="B211" i="1" s="1"/>
  <c r="R211" i="1"/>
  <c r="S211" i="1" s="1"/>
  <c r="C212" i="1" s="1"/>
  <c r="H212" i="1"/>
  <c r="I212" i="1" s="1"/>
  <c r="P212" i="1"/>
  <c r="V212" i="1"/>
  <c r="K212" i="1"/>
  <c r="L212" i="1" s="1"/>
  <c r="M212" i="1" s="1"/>
  <c r="N212" i="1" s="1"/>
  <c r="A213" i="1"/>
  <c r="D213" i="1" s="1"/>
  <c r="J367" i="1"/>
  <c r="E212" i="1"/>
  <c r="F212" i="1" s="1"/>
  <c r="G213" i="1" s="1"/>
  <c r="K213" i="1" l="1"/>
  <c r="L213" i="1" s="1"/>
  <c r="M213" i="1" s="1"/>
  <c r="N213" i="1" s="1"/>
  <c r="V213" i="1"/>
  <c r="W213" i="1"/>
  <c r="R212" i="1"/>
  <c r="S212" i="1" s="1"/>
  <c r="C213" i="1" s="1"/>
  <c r="A214" i="1"/>
  <c r="D214" i="1" s="1"/>
  <c r="H213" i="1"/>
  <c r="I213" i="1" s="1"/>
  <c r="P213" i="1"/>
  <c r="O212" i="1"/>
  <c r="Q212" i="1" s="1"/>
  <c r="B212" i="1" s="1"/>
  <c r="J368" i="1"/>
  <c r="E213" i="1"/>
  <c r="F213" i="1" s="1"/>
  <c r="G214" i="1" s="1"/>
  <c r="W214" i="1" l="1"/>
  <c r="O213" i="1"/>
  <c r="Q213" i="1" s="1"/>
  <c r="B213" i="1" s="1"/>
  <c r="P214" i="1"/>
  <c r="V214" i="1"/>
  <c r="A215" i="1"/>
  <c r="D215" i="1" s="1"/>
  <c r="H214" i="1"/>
  <c r="I214" i="1" s="1"/>
  <c r="K214" i="1"/>
  <c r="L214" i="1" s="1"/>
  <c r="M214" i="1" s="1"/>
  <c r="N214" i="1" s="1"/>
  <c r="R213" i="1"/>
  <c r="S213" i="1" s="1"/>
  <c r="C214" i="1" s="1"/>
  <c r="E214" i="1"/>
  <c r="F214" i="1" s="1"/>
  <c r="G215" i="1" s="1"/>
  <c r="J369" i="1"/>
  <c r="H215" i="1" l="1"/>
  <c r="I215" i="1" s="1"/>
  <c r="K215" i="1"/>
  <c r="L215" i="1" s="1"/>
  <c r="M215" i="1" s="1"/>
  <c r="N215" i="1" s="1"/>
  <c r="V215" i="1"/>
  <c r="W215" i="1"/>
  <c r="R214" i="1"/>
  <c r="S214" i="1" s="1"/>
  <c r="C215" i="1" s="1"/>
  <c r="O214" i="1"/>
  <c r="Q214" i="1" s="1"/>
  <c r="B214" i="1" s="1"/>
  <c r="A216" i="1"/>
  <c r="D216" i="1" s="1"/>
  <c r="P215" i="1"/>
  <c r="R215" i="1" s="1"/>
  <c r="S215" i="1" s="1"/>
  <c r="J370" i="1"/>
  <c r="E215" i="1"/>
  <c r="F215" i="1" s="1"/>
  <c r="G216" i="1" s="1"/>
  <c r="C216" i="1" l="1"/>
  <c r="W216" i="1"/>
  <c r="P216" i="1"/>
  <c r="R216" i="1" s="1"/>
  <c r="S216" i="1" s="1"/>
  <c r="H216" i="1"/>
  <c r="I216" i="1" s="1"/>
  <c r="O215" i="1"/>
  <c r="Q215" i="1" s="1"/>
  <c r="B215" i="1" s="1"/>
  <c r="K216" i="1"/>
  <c r="L216" i="1" s="1"/>
  <c r="M216" i="1" s="1"/>
  <c r="N216" i="1" s="1"/>
  <c r="V216" i="1"/>
  <c r="A217" i="1"/>
  <c r="D217" i="1" s="1"/>
  <c r="J371" i="1"/>
  <c r="E216" i="1"/>
  <c r="F216" i="1" s="1"/>
  <c r="G217" i="1" s="1"/>
  <c r="C217" i="1" l="1"/>
  <c r="O216" i="1"/>
  <c r="Q216" i="1" s="1"/>
  <c r="B216" i="1" s="1"/>
  <c r="V217" i="1"/>
  <c r="P217" i="1"/>
  <c r="A218" i="1"/>
  <c r="D218" i="1" s="1"/>
  <c r="H217" i="1"/>
  <c r="I217" i="1" s="1"/>
  <c r="K217" i="1"/>
  <c r="L217" i="1" s="1"/>
  <c r="M217" i="1" s="1"/>
  <c r="N217" i="1" s="1"/>
  <c r="W217" i="1"/>
  <c r="E217" i="1"/>
  <c r="F217" i="1" s="1"/>
  <c r="G218" i="1" s="1"/>
  <c r="J372" i="1"/>
  <c r="W218" i="1" l="1"/>
  <c r="O217" i="1"/>
  <c r="Q217" i="1" s="1"/>
  <c r="B217" i="1" s="1"/>
  <c r="H218" i="1"/>
  <c r="I218" i="1" s="1"/>
  <c r="P218" i="1"/>
  <c r="K218" i="1"/>
  <c r="L218" i="1" s="1"/>
  <c r="M218" i="1" s="1"/>
  <c r="N218" i="1" s="1"/>
  <c r="R217" i="1"/>
  <c r="S217" i="1" s="1"/>
  <c r="C218" i="1" s="1"/>
  <c r="V218" i="1"/>
  <c r="A219" i="1"/>
  <c r="D219" i="1" s="1"/>
  <c r="E218" i="1"/>
  <c r="F218" i="1" s="1"/>
  <c r="G219" i="1" s="1"/>
  <c r="J373" i="1"/>
  <c r="V219" i="1" l="1"/>
  <c r="R218" i="1"/>
  <c r="S218" i="1" s="1"/>
  <c r="C219" i="1" s="1"/>
  <c r="W219" i="1"/>
  <c r="A220" i="1"/>
  <c r="D220" i="1" s="1"/>
  <c r="K219" i="1"/>
  <c r="L219" i="1" s="1"/>
  <c r="M219" i="1" s="1"/>
  <c r="N219" i="1" s="1"/>
  <c r="P219" i="1"/>
  <c r="W220" i="1" s="1"/>
  <c r="H219" i="1"/>
  <c r="I219" i="1" s="1"/>
  <c r="O218" i="1"/>
  <c r="Q218" i="1" s="1"/>
  <c r="B218" i="1" s="1"/>
  <c r="E219" i="1"/>
  <c r="F219" i="1" s="1"/>
  <c r="G220" i="1" s="1"/>
  <c r="J374" i="1"/>
  <c r="O219" i="1" l="1"/>
  <c r="Q219" i="1" s="1"/>
  <c r="B219" i="1" s="1"/>
  <c r="R219" i="1"/>
  <c r="S219" i="1" s="1"/>
  <c r="C220" i="1" s="1"/>
  <c r="V220" i="1"/>
  <c r="A221" i="1"/>
  <c r="D221" i="1" s="1"/>
  <c r="P220" i="1"/>
  <c r="W221" i="1" s="1"/>
  <c r="H220" i="1"/>
  <c r="I220" i="1" s="1"/>
  <c r="K220" i="1"/>
  <c r="L220" i="1" s="1"/>
  <c r="M220" i="1" s="1"/>
  <c r="N220" i="1" s="1"/>
  <c r="E220" i="1"/>
  <c r="F220" i="1" s="1"/>
  <c r="G221" i="1" s="1"/>
  <c r="J375" i="1"/>
  <c r="R220" i="1" l="1"/>
  <c r="S220" i="1" s="1"/>
  <c r="C221" i="1" s="1"/>
  <c r="P221" i="1"/>
  <c r="O220" i="1"/>
  <c r="Q220" i="1" s="1"/>
  <c r="B220" i="1" s="1"/>
  <c r="A222" i="1"/>
  <c r="D222" i="1" s="1"/>
  <c r="H221" i="1"/>
  <c r="I221" i="1" s="1"/>
  <c r="K221" i="1"/>
  <c r="L221" i="1" s="1"/>
  <c r="M221" i="1" s="1"/>
  <c r="N221" i="1" s="1"/>
  <c r="V221" i="1"/>
  <c r="J376" i="1"/>
  <c r="E221" i="1"/>
  <c r="F221" i="1" s="1"/>
  <c r="G222" i="1" s="1"/>
  <c r="V222" i="1" l="1"/>
  <c r="W222" i="1"/>
  <c r="R221" i="1"/>
  <c r="S221" i="1" s="1"/>
  <c r="C222" i="1" s="1"/>
  <c r="O221" i="1"/>
  <c r="Q221" i="1" s="1"/>
  <c r="B221" i="1" s="1"/>
  <c r="A223" i="1"/>
  <c r="D223" i="1" s="1"/>
  <c r="H222" i="1"/>
  <c r="I222" i="1" s="1"/>
  <c r="P222" i="1"/>
  <c r="R222" i="1" s="1"/>
  <c r="S222" i="1" s="1"/>
  <c r="K222" i="1"/>
  <c r="L222" i="1" s="1"/>
  <c r="M222" i="1" s="1"/>
  <c r="N222" i="1" s="1"/>
  <c r="J377" i="1"/>
  <c r="E222" i="1"/>
  <c r="F222" i="1" s="1"/>
  <c r="G223" i="1" s="1"/>
  <c r="C223" i="1" l="1"/>
  <c r="W223" i="1"/>
  <c r="V223" i="1"/>
  <c r="A224" i="1"/>
  <c r="D224" i="1" s="1"/>
  <c r="P223" i="1"/>
  <c r="O222" i="1"/>
  <c r="Q222" i="1" s="1"/>
  <c r="B222" i="1" s="1"/>
  <c r="H223" i="1"/>
  <c r="I223" i="1" s="1"/>
  <c r="K223" i="1"/>
  <c r="L223" i="1" s="1"/>
  <c r="M223" i="1" s="1"/>
  <c r="N223" i="1" s="1"/>
  <c r="E223" i="1"/>
  <c r="F223" i="1" s="1"/>
  <c r="G224" i="1" s="1"/>
  <c r="J378" i="1"/>
  <c r="W224" i="1" l="1"/>
  <c r="O223" i="1"/>
  <c r="Q223" i="1" s="1"/>
  <c r="B223" i="1" s="1"/>
  <c r="R223" i="1"/>
  <c r="S223" i="1" s="1"/>
  <c r="C224" i="1" s="1"/>
  <c r="P224" i="1"/>
  <c r="R224" i="1" s="1"/>
  <c r="S224" i="1" s="1"/>
  <c r="C225" i="1" s="1"/>
  <c r="A225" i="1"/>
  <c r="D225" i="1" s="1"/>
  <c r="V224" i="1"/>
  <c r="H224" i="1"/>
  <c r="I224" i="1" s="1"/>
  <c r="K224" i="1"/>
  <c r="L224" i="1" s="1"/>
  <c r="M224" i="1" s="1"/>
  <c r="N224" i="1" s="1"/>
  <c r="E224" i="1"/>
  <c r="F224" i="1" s="1"/>
  <c r="G225" i="1" s="1"/>
  <c r="J379" i="1"/>
  <c r="V225" i="1" l="1"/>
  <c r="A226" i="1"/>
  <c r="D226" i="1" s="1"/>
  <c r="P225" i="1"/>
  <c r="H225" i="1"/>
  <c r="I225" i="1" s="1"/>
  <c r="K225" i="1"/>
  <c r="L225" i="1" s="1"/>
  <c r="M225" i="1" s="1"/>
  <c r="N225" i="1" s="1"/>
  <c r="O224" i="1"/>
  <c r="Q224" i="1" s="1"/>
  <c r="B224" i="1" s="1"/>
  <c r="W225" i="1"/>
  <c r="E225" i="1"/>
  <c r="F225" i="1" s="1"/>
  <c r="G226" i="1" s="1"/>
  <c r="J380" i="1"/>
  <c r="V226" i="1" l="1"/>
  <c r="R225" i="1"/>
  <c r="S225" i="1" s="1"/>
  <c r="C226" i="1" s="1"/>
  <c r="W226" i="1"/>
  <c r="O225" i="1"/>
  <c r="Q225" i="1" s="1"/>
  <c r="B225" i="1" s="1"/>
  <c r="A227" i="1"/>
  <c r="D227" i="1" s="1"/>
  <c r="P226" i="1"/>
  <c r="H226" i="1"/>
  <c r="I226" i="1" s="1"/>
  <c r="K226" i="1"/>
  <c r="L226" i="1" s="1"/>
  <c r="M226" i="1" s="1"/>
  <c r="N226" i="1" s="1"/>
  <c r="J381" i="1"/>
  <c r="E226" i="1"/>
  <c r="F226" i="1" s="1"/>
  <c r="G227" i="1" s="1"/>
  <c r="O226" i="1" l="1"/>
  <c r="Q226" i="1" s="1"/>
  <c r="B226" i="1" s="1"/>
  <c r="H227" i="1"/>
  <c r="I227" i="1" s="1"/>
  <c r="W227" i="1"/>
  <c r="V227" i="1"/>
  <c r="R226" i="1"/>
  <c r="S226" i="1" s="1"/>
  <c r="C227" i="1" s="1"/>
  <c r="K227" i="1"/>
  <c r="L227" i="1" s="1"/>
  <c r="M227" i="1" s="1"/>
  <c r="N227" i="1" s="1"/>
  <c r="A228" i="1"/>
  <c r="D228" i="1" s="1"/>
  <c r="P227" i="1"/>
  <c r="J382" i="1"/>
  <c r="E227" i="1"/>
  <c r="F227" i="1" s="1"/>
  <c r="G228" i="1" s="1"/>
  <c r="W228" i="1" l="1"/>
  <c r="P228" i="1"/>
  <c r="R228" i="1" s="1"/>
  <c r="S228" i="1" s="1"/>
  <c r="O227" i="1"/>
  <c r="Q227" i="1" s="1"/>
  <c r="B227" i="1" s="1"/>
  <c r="K228" i="1"/>
  <c r="L228" i="1" s="1"/>
  <c r="M228" i="1" s="1"/>
  <c r="N228" i="1" s="1"/>
  <c r="R227" i="1"/>
  <c r="S227" i="1" s="1"/>
  <c r="C228" i="1" s="1"/>
  <c r="A229" i="1"/>
  <c r="D229" i="1" s="1"/>
  <c r="H228" i="1"/>
  <c r="V228" i="1"/>
  <c r="E228" i="1"/>
  <c r="F228" i="1" s="1"/>
  <c r="J383" i="1"/>
  <c r="G229" i="1" l="1"/>
  <c r="K229" i="1"/>
  <c r="L229" i="1" s="1"/>
  <c r="M229" i="1" s="1"/>
  <c r="N229" i="1" s="1"/>
  <c r="H229" i="1"/>
  <c r="W229" i="1"/>
  <c r="C229" i="1"/>
  <c r="I228" i="1"/>
  <c r="O228" i="1" s="1"/>
  <c r="Q228" i="1" s="1"/>
  <c r="B228" i="1" s="1"/>
  <c r="A230" i="1"/>
  <c r="D230" i="1" s="1"/>
  <c r="P229" i="1"/>
  <c r="R229" i="1" s="1"/>
  <c r="S229" i="1" s="1"/>
  <c r="V229" i="1"/>
  <c r="E229" i="1"/>
  <c r="F229" i="1" s="1"/>
  <c r="G230" i="1" s="1"/>
  <c r="J384" i="1"/>
  <c r="I229" i="1" l="1"/>
  <c r="O229" i="1" s="1"/>
  <c r="Q229" i="1" s="1"/>
  <c r="B229" i="1" s="1"/>
  <c r="C230" i="1"/>
  <c r="A231" i="1"/>
  <c r="D231" i="1" s="1"/>
  <c r="H230" i="1"/>
  <c r="I230" i="1" s="1"/>
  <c r="V230" i="1"/>
  <c r="K230" i="1"/>
  <c r="L230" i="1" s="1"/>
  <c r="M230" i="1" s="1"/>
  <c r="N230" i="1" s="1"/>
  <c r="W230" i="1"/>
  <c r="P230" i="1"/>
  <c r="E230" i="1"/>
  <c r="F230" i="1" s="1"/>
  <c r="G231" i="1" s="1"/>
  <c r="J385" i="1"/>
  <c r="H231" i="1" l="1"/>
  <c r="I231" i="1" s="1"/>
  <c r="K231" i="1"/>
  <c r="L231" i="1" s="1"/>
  <c r="M231" i="1" s="1"/>
  <c r="N231" i="1" s="1"/>
  <c r="V231" i="1"/>
  <c r="W231" i="1"/>
  <c r="R230" i="1"/>
  <c r="S230" i="1" s="1"/>
  <c r="C231" i="1" s="1"/>
  <c r="O230" i="1"/>
  <c r="Q230" i="1" s="1"/>
  <c r="B230" i="1" s="1"/>
  <c r="A232" i="1"/>
  <c r="D232" i="1" s="1"/>
  <c r="P231" i="1"/>
  <c r="R231" i="1" s="1"/>
  <c r="S231" i="1" s="1"/>
  <c r="E231" i="1"/>
  <c r="F231" i="1" s="1"/>
  <c r="G232" i="1" s="1"/>
  <c r="J386" i="1"/>
  <c r="C232" i="1" l="1"/>
  <c r="O231" i="1"/>
  <c r="Q231" i="1" s="1"/>
  <c r="B231" i="1" s="1"/>
  <c r="V232" i="1"/>
  <c r="W232" i="1"/>
  <c r="A233" i="1"/>
  <c r="D233" i="1" s="1"/>
  <c r="P232" i="1"/>
  <c r="R232" i="1" s="1"/>
  <c r="S232" i="1" s="1"/>
  <c r="K232" i="1"/>
  <c r="L232" i="1" s="1"/>
  <c r="M232" i="1" s="1"/>
  <c r="N232" i="1" s="1"/>
  <c r="H232" i="1"/>
  <c r="I232" i="1" s="1"/>
  <c r="E232" i="1"/>
  <c r="F232" i="1" s="1"/>
  <c r="G233" i="1" s="1"/>
  <c r="J387" i="1"/>
  <c r="C233" i="1" l="1"/>
  <c r="O232" i="1"/>
  <c r="Q232" i="1" s="1"/>
  <c r="B232" i="1" s="1"/>
  <c r="H233" i="1"/>
  <c r="I233" i="1" s="1"/>
  <c r="W233" i="1"/>
  <c r="A234" i="1"/>
  <c r="D234" i="1" s="1"/>
  <c r="K233" i="1"/>
  <c r="L233" i="1" s="1"/>
  <c r="M233" i="1" s="1"/>
  <c r="N233" i="1" s="1"/>
  <c r="V233" i="1"/>
  <c r="P233" i="1"/>
  <c r="J388" i="1"/>
  <c r="E233" i="1"/>
  <c r="F233" i="1" s="1"/>
  <c r="G234" i="1" s="1"/>
  <c r="K234" i="1" l="1"/>
  <c r="L234" i="1" s="1"/>
  <c r="M234" i="1" s="1"/>
  <c r="N234" i="1" s="1"/>
  <c r="W234" i="1"/>
  <c r="R233" i="1"/>
  <c r="S233" i="1" s="1"/>
  <c r="C234" i="1" s="1"/>
  <c r="H234" i="1"/>
  <c r="I234" i="1" s="1"/>
  <c r="O233" i="1"/>
  <c r="Q233" i="1" s="1"/>
  <c r="B233" i="1" s="1"/>
  <c r="V234" i="1"/>
  <c r="P234" i="1"/>
  <c r="R234" i="1" s="1"/>
  <c r="S234" i="1" s="1"/>
  <c r="A235" i="1"/>
  <c r="D235" i="1" s="1"/>
  <c r="J389" i="1"/>
  <c r="E234" i="1"/>
  <c r="F234" i="1" s="1"/>
  <c r="G235" i="1" s="1"/>
  <c r="C235" i="1" l="1"/>
  <c r="O234" i="1"/>
  <c r="Q234" i="1" s="1"/>
  <c r="B234" i="1" s="1"/>
  <c r="K235" i="1"/>
  <c r="L235" i="1" s="1"/>
  <c r="M235" i="1" s="1"/>
  <c r="N235" i="1" s="1"/>
  <c r="V235" i="1"/>
  <c r="W235" i="1"/>
  <c r="H235" i="1"/>
  <c r="I235" i="1" s="1"/>
  <c r="A236" i="1"/>
  <c r="D236" i="1" s="1"/>
  <c r="P235" i="1"/>
  <c r="J390" i="1"/>
  <c r="E235" i="1"/>
  <c r="F235" i="1" s="1"/>
  <c r="G236" i="1" s="1"/>
  <c r="K236" i="1" l="1"/>
  <c r="L236" i="1" s="1"/>
  <c r="M236" i="1" s="1"/>
  <c r="N236" i="1" s="1"/>
  <c r="R235" i="1"/>
  <c r="S235" i="1" s="1"/>
  <c r="C236" i="1" s="1"/>
  <c r="O235" i="1"/>
  <c r="Q235" i="1" s="1"/>
  <c r="B235" i="1" s="1"/>
  <c r="W236" i="1"/>
  <c r="V236" i="1"/>
  <c r="P236" i="1"/>
  <c r="R236" i="1" s="1"/>
  <c r="S236" i="1" s="1"/>
  <c r="H236" i="1"/>
  <c r="I236" i="1" s="1"/>
  <c r="A237" i="1"/>
  <c r="D237" i="1" s="1"/>
  <c r="J391" i="1"/>
  <c r="E236" i="1"/>
  <c r="F236" i="1" s="1"/>
  <c r="G237" i="1" s="1"/>
  <c r="C237" i="1" l="1"/>
  <c r="O236" i="1"/>
  <c r="Q236" i="1" s="1"/>
  <c r="B236" i="1" s="1"/>
  <c r="V237" i="1"/>
  <c r="H237" i="1"/>
  <c r="I237" i="1" s="1"/>
  <c r="K237" i="1"/>
  <c r="L237" i="1" s="1"/>
  <c r="M237" i="1" s="1"/>
  <c r="N237" i="1" s="1"/>
  <c r="P237" i="1"/>
  <c r="A238" i="1"/>
  <c r="D238" i="1" s="1"/>
  <c r="W237" i="1"/>
  <c r="E237" i="1"/>
  <c r="F237" i="1" s="1"/>
  <c r="G238" i="1" s="1"/>
  <c r="J392" i="1"/>
  <c r="W238" i="1" l="1"/>
  <c r="P238" i="1"/>
  <c r="R238" i="1" s="1"/>
  <c r="S238" i="1" s="1"/>
  <c r="A239" i="1"/>
  <c r="D239" i="1" s="1"/>
  <c r="H238" i="1"/>
  <c r="K238" i="1"/>
  <c r="L238" i="1" s="1"/>
  <c r="M238" i="1" s="1"/>
  <c r="N238" i="1" s="1"/>
  <c r="V238" i="1"/>
  <c r="O237" i="1"/>
  <c r="Q237" i="1" s="1"/>
  <c r="B237" i="1" s="1"/>
  <c r="R237" i="1"/>
  <c r="S237" i="1" s="1"/>
  <c r="C238" i="1" s="1"/>
  <c r="J393" i="1"/>
  <c r="E238" i="1"/>
  <c r="F238" i="1" s="1"/>
  <c r="G239" i="1" s="1"/>
  <c r="C239" i="1" l="1"/>
  <c r="H239" i="1"/>
  <c r="I239" i="1" s="1"/>
  <c r="I238" i="1"/>
  <c r="O238" i="1" s="1"/>
  <c r="Q238" i="1" s="1"/>
  <c r="B238" i="1" s="1"/>
  <c r="K239" i="1"/>
  <c r="L239" i="1" s="1"/>
  <c r="M239" i="1" s="1"/>
  <c r="N239" i="1" s="1"/>
  <c r="V239" i="1"/>
  <c r="W239" i="1"/>
  <c r="P239" i="1"/>
  <c r="R239" i="1" s="1"/>
  <c r="S239" i="1" s="1"/>
  <c r="A240" i="1"/>
  <c r="D240" i="1" s="1"/>
  <c r="E239" i="1"/>
  <c r="F239" i="1" s="1"/>
  <c r="G240" i="1" s="1"/>
  <c r="J394" i="1"/>
  <c r="C240" i="1" l="1"/>
  <c r="W240" i="1"/>
  <c r="O239" i="1"/>
  <c r="Q239" i="1" s="1"/>
  <c r="B239" i="1" s="1"/>
  <c r="H240" i="1"/>
  <c r="I240" i="1" s="1"/>
  <c r="K240" i="1"/>
  <c r="L240" i="1" s="1"/>
  <c r="M240" i="1" s="1"/>
  <c r="N240" i="1" s="1"/>
  <c r="V240" i="1"/>
  <c r="A241" i="1"/>
  <c r="D241" i="1" s="1"/>
  <c r="P240" i="1"/>
  <c r="J395" i="1"/>
  <c r="E240" i="1"/>
  <c r="F240" i="1" s="1"/>
  <c r="G241" i="1" s="1"/>
  <c r="H241" i="1" l="1"/>
  <c r="I241" i="1" s="1"/>
  <c r="O240" i="1"/>
  <c r="Q240" i="1" s="1"/>
  <c r="B240" i="1" s="1"/>
  <c r="V241" i="1"/>
  <c r="R240" i="1"/>
  <c r="S240" i="1" s="1"/>
  <c r="C241" i="1" s="1"/>
  <c r="W241" i="1"/>
  <c r="K241" i="1"/>
  <c r="L241" i="1" s="1"/>
  <c r="M241" i="1" s="1"/>
  <c r="N241" i="1" s="1"/>
  <c r="P241" i="1"/>
  <c r="A242" i="1"/>
  <c r="D242" i="1" s="1"/>
  <c r="E241" i="1"/>
  <c r="F241" i="1" s="1"/>
  <c r="G242" i="1" s="1"/>
  <c r="J396" i="1"/>
  <c r="V242" i="1" l="1"/>
  <c r="R241" i="1"/>
  <c r="S241" i="1" s="1"/>
  <c r="C242" i="1" s="1"/>
  <c r="O241" i="1"/>
  <c r="Q241" i="1" s="1"/>
  <c r="B241" i="1" s="1"/>
  <c r="A243" i="1"/>
  <c r="D243" i="1" s="1"/>
  <c r="H242" i="1"/>
  <c r="I242" i="1" s="1"/>
  <c r="P242" i="1"/>
  <c r="W242" i="1"/>
  <c r="K242" i="1"/>
  <c r="L242" i="1" s="1"/>
  <c r="M242" i="1" s="1"/>
  <c r="N242" i="1" s="1"/>
  <c r="E242" i="1"/>
  <c r="F242" i="1" s="1"/>
  <c r="G243" i="1" s="1"/>
  <c r="J397" i="1"/>
  <c r="K243" i="1" l="1"/>
  <c r="L243" i="1" s="1"/>
  <c r="M243" i="1" s="1"/>
  <c r="N243" i="1" s="1"/>
  <c r="O242" i="1"/>
  <c r="Q242" i="1" s="1"/>
  <c r="B242" i="1" s="1"/>
  <c r="R242" i="1"/>
  <c r="S242" i="1" s="1"/>
  <c r="C243" i="1" s="1"/>
  <c r="V243" i="1"/>
  <c r="W243" i="1"/>
  <c r="A244" i="1"/>
  <c r="D244" i="1" s="1"/>
  <c r="P243" i="1"/>
  <c r="H243" i="1"/>
  <c r="I243" i="1" s="1"/>
  <c r="J398" i="1"/>
  <c r="E243" i="1"/>
  <c r="F243" i="1" s="1"/>
  <c r="G244" i="1" s="1"/>
  <c r="K244" i="1" l="1"/>
  <c r="L244" i="1" s="1"/>
  <c r="M244" i="1" s="1"/>
  <c r="N244" i="1" s="1"/>
  <c r="O243" i="1"/>
  <c r="Q243" i="1" s="1"/>
  <c r="B243" i="1" s="1"/>
  <c r="W244" i="1"/>
  <c r="P244" i="1"/>
  <c r="W245" i="1" s="1"/>
  <c r="A245" i="1"/>
  <c r="D245" i="1" s="1"/>
  <c r="V244" i="1"/>
  <c r="R243" i="1"/>
  <c r="S243" i="1" s="1"/>
  <c r="C244" i="1" s="1"/>
  <c r="H244" i="1"/>
  <c r="I244" i="1" s="1"/>
  <c r="E244" i="1"/>
  <c r="F244" i="1" s="1"/>
  <c r="G245" i="1" s="1"/>
  <c r="J399" i="1"/>
  <c r="O244" i="1" l="1"/>
  <c r="Q244" i="1" s="1"/>
  <c r="B244" i="1" s="1"/>
  <c r="H245" i="1"/>
  <c r="I245" i="1" s="1"/>
  <c r="K245" i="1"/>
  <c r="L245" i="1" s="1"/>
  <c r="M245" i="1" s="1"/>
  <c r="N245" i="1" s="1"/>
  <c r="R244" i="1"/>
  <c r="S244" i="1" s="1"/>
  <c r="C245" i="1" s="1"/>
  <c r="V245" i="1"/>
  <c r="A246" i="1"/>
  <c r="D246" i="1" s="1"/>
  <c r="P245" i="1"/>
  <c r="W246" i="1" s="1"/>
  <c r="E245" i="1"/>
  <c r="F245" i="1" s="1"/>
  <c r="G246" i="1" s="1"/>
  <c r="J400" i="1"/>
  <c r="O245" i="1" l="1"/>
  <c r="Q245" i="1" s="1"/>
  <c r="B245" i="1" s="1"/>
  <c r="P246" i="1"/>
  <c r="R246" i="1" s="1"/>
  <c r="R245" i="1"/>
  <c r="S245" i="1" s="1"/>
  <c r="C246" i="1" s="1"/>
  <c r="V246" i="1"/>
  <c r="A247" i="1"/>
  <c r="D247" i="1" s="1"/>
  <c r="H246" i="1"/>
  <c r="I246" i="1" s="1"/>
  <c r="K246" i="1"/>
  <c r="L246" i="1" s="1"/>
  <c r="M246" i="1" s="1"/>
  <c r="N246" i="1" s="1"/>
  <c r="J401" i="1"/>
  <c r="E246" i="1"/>
  <c r="F246" i="1" s="1"/>
  <c r="G247" i="1" s="1"/>
  <c r="O246" i="1" l="1"/>
  <c r="Q246" i="1" s="1"/>
  <c r="B246" i="1" s="1"/>
  <c r="K247" i="1"/>
  <c r="L247" i="1" s="1"/>
  <c r="M247" i="1" s="1"/>
  <c r="N247" i="1" s="1"/>
  <c r="A248" i="1"/>
  <c r="D248" i="1" s="1"/>
  <c r="W247" i="1"/>
  <c r="H247" i="1"/>
  <c r="I247" i="1" s="1"/>
  <c r="V247" i="1"/>
  <c r="P247" i="1"/>
  <c r="R247" i="1" s="1"/>
  <c r="S247" i="1" s="1"/>
  <c r="C247" i="1"/>
  <c r="J402" i="1"/>
  <c r="E247" i="1"/>
  <c r="F247" i="1" s="1"/>
  <c r="G248" i="1" s="1"/>
  <c r="A249" i="1" l="1"/>
  <c r="D249" i="1" s="1"/>
  <c r="P248" i="1"/>
  <c r="H248" i="1"/>
  <c r="I248" i="1" s="1"/>
  <c r="K248" i="1"/>
  <c r="L248" i="1" s="1"/>
  <c r="M248" i="1" s="1"/>
  <c r="N248" i="1" s="1"/>
  <c r="V248" i="1"/>
  <c r="W248" i="1"/>
  <c r="O247" i="1"/>
  <c r="Q247" i="1" s="1"/>
  <c r="B247" i="1" s="1"/>
  <c r="C248" i="1"/>
  <c r="J403" i="1"/>
  <c r="E248" i="1"/>
  <c r="F248" i="1" s="1"/>
  <c r="G249" i="1" s="1"/>
  <c r="K249" i="1" l="1"/>
  <c r="L249" i="1"/>
  <c r="M249" i="1" s="1"/>
  <c r="N249" i="1" s="1"/>
  <c r="V249" i="1"/>
  <c r="O248" i="1"/>
  <c r="Q248" i="1" s="1"/>
  <c r="B248" i="1" s="1"/>
  <c r="A250" i="1"/>
  <c r="D250" i="1" s="1"/>
  <c r="W249" i="1"/>
  <c r="R248" i="1"/>
  <c r="S248" i="1" s="1"/>
  <c r="C249" i="1" s="1"/>
  <c r="P249" i="1"/>
  <c r="H249" i="1"/>
  <c r="I249" i="1" s="1"/>
  <c r="E249" i="1"/>
  <c r="F249" i="1" s="1"/>
  <c r="G250" i="1" s="1"/>
  <c r="J404" i="1"/>
  <c r="K250" i="1" l="1"/>
  <c r="L250" i="1" s="1"/>
  <c r="M250" i="1" s="1"/>
  <c r="N250" i="1" s="1"/>
  <c r="O249" i="1"/>
  <c r="Q249" i="1" s="1"/>
  <c r="B249" i="1" s="1"/>
  <c r="V250" i="1"/>
  <c r="P250" i="1"/>
  <c r="R249" i="1"/>
  <c r="S249" i="1" s="1"/>
  <c r="C250" i="1" s="1"/>
  <c r="W250" i="1"/>
  <c r="H250" i="1"/>
  <c r="I250" i="1" s="1"/>
  <c r="A251" i="1"/>
  <c r="D251" i="1" s="1"/>
  <c r="J405" i="1"/>
  <c r="E250" i="1"/>
  <c r="F250" i="1" s="1"/>
  <c r="G251" i="1" s="1"/>
  <c r="W251" i="1" l="1"/>
  <c r="O250" i="1"/>
  <c r="Q250" i="1" s="1"/>
  <c r="B250" i="1" s="1"/>
  <c r="H251" i="1"/>
  <c r="I251" i="1" s="1"/>
  <c r="V251" i="1"/>
  <c r="K251" i="1"/>
  <c r="L251" i="1" s="1"/>
  <c r="M251" i="1" s="1"/>
  <c r="N251" i="1" s="1"/>
  <c r="P251" i="1"/>
  <c r="R251" i="1" s="1"/>
  <c r="S251" i="1" s="1"/>
  <c r="R250" i="1"/>
  <c r="S250" i="1" s="1"/>
  <c r="C251" i="1" s="1"/>
  <c r="A252" i="1"/>
  <c r="D252" i="1" s="1"/>
  <c r="J406" i="1"/>
  <c r="E251" i="1"/>
  <c r="F251" i="1" s="1"/>
  <c r="G252" i="1" s="1"/>
  <c r="V252" i="1" l="1"/>
  <c r="W252" i="1"/>
  <c r="C252" i="1"/>
  <c r="H252" i="1"/>
  <c r="I252" i="1" s="1"/>
  <c r="K252" i="1"/>
  <c r="L252" i="1" s="1"/>
  <c r="M252" i="1" s="1"/>
  <c r="N252" i="1" s="1"/>
  <c r="O251" i="1"/>
  <c r="Q251" i="1" s="1"/>
  <c r="B251" i="1" s="1"/>
  <c r="A253" i="1"/>
  <c r="D253" i="1" s="1"/>
  <c r="P252" i="1"/>
  <c r="J407" i="1"/>
  <c r="E252" i="1"/>
  <c r="F252" i="1" s="1"/>
  <c r="G253" i="1" s="1"/>
  <c r="K253" i="1" l="1"/>
  <c r="L253" i="1"/>
  <c r="M253" i="1" s="1"/>
  <c r="N253" i="1" s="1"/>
  <c r="V253" i="1"/>
  <c r="W253" i="1"/>
  <c r="R252" i="1"/>
  <c r="S252" i="1" s="1"/>
  <c r="C253" i="1" s="1"/>
  <c r="H253" i="1"/>
  <c r="I253" i="1" s="1"/>
  <c r="P253" i="1"/>
  <c r="A254" i="1"/>
  <c r="D254" i="1" s="1"/>
  <c r="O252" i="1"/>
  <c r="Q252" i="1" s="1"/>
  <c r="B252" i="1" s="1"/>
  <c r="J408" i="1"/>
  <c r="E253" i="1"/>
  <c r="F253" i="1" s="1"/>
  <c r="G254" i="1" s="1"/>
  <c r="O253" i="1" l="1"/>
  <c r="Q253" i="1" s="1"/>
  <c r="B253" i="1" s="1"/>
  <c r="W254" i="1"/>
  <c r="A255" i="1"/>
  <c r="D255" i="1" s="1"/>
  <c r="P254" i="1"/>
  <c r="R253" i="1"/>
  <c r="S253" i="1" s="1"/>
  <c r="C254" i="1" s="1"/>
  <c r="V254" i="1"/>
  <c r="H254" i="1"/>
  <c r="I254" i="1" s="1"/>
  <c r="K254" i="1"/>
  <c r="L254" i="1" s="1"/>
  <c r="M254" i="1" s="1"/>
  <c r="N254" i="1" s="1"/>
  <c r="E254" i="1"/>
  <c r="F254" i="1" s="1"/>
  <c r="G255" i="1" s="1"/>
  <c r="J409" i="1"/>
  <c r="H255" i="1" l="1"/>
  <c r="I255" i="1" s="1"/>
  <c r="W255" i="1"/>
  <c r="K255" i="1"/>
  <c r="L255" i="1" s="1"/>
  <c r="M255" i="1" s="1"/>
  <c r="N255" i="1" s="1"/>
  <c r="O254" i="1"/>
  <c r="Q254" i="1" s="1"/>
  <c r="B254" i="1" s="1"/>
  <c r="V255" i="1"/>
  <c r="P255" i="1"/>
  <c r="R255" i="1" s="1"/>
  <c r="S255" i="1" s="1"/>
  <c r="R254" i="1"/>
  <c r="S254" i="1" s="1"/>
  <c r="C255" i="1" s="1"/>
  <c r="A256" i="1"/>
  <c r="D256" i="1" s="1"/>
  <c r="J410" i="1"/>
  <c r="E255" i="1"/>
  <c r="F255" i="1" s="1"/>
  <c r="G256" i="1" s="1"/>
  <c r="C256" i="1" l="1"/>
  <c r="H256" i="1"/>
  <c r="I256" i="1" s="1"/>
  <c r="K256" i="1"/>
  <c r="L256" i="1" s="1"/>
  <c r="M256" i="1" s="1"/>
  <c r="N256" i="1" s="1"/>
  <c r="A257" i="1"/>
  <c r="D257" i="1" s="1"/>
  <c r="V256" i="1"/>
  <c r="W256" i="1"/>
  <c r="O255" i="1"/>
  <c r="Q255" i="1" s="1"/>
  <c r="B255" i="1" s="1"/>
  <c r="P256" i="1"/>
  <c r="E256" i="1"/>
  <c r="F256" i="1" s="1"/>
  <c r="G257" i="1" s="1"/>
  <c r="J411" i="1"/>
  <c r="K257" i="1" l="1"/>
  <c r="L257" i="1" s="1"/>
  <c r="M257" i="1" s="1"/>
  <c r="N257" i="1" s="1"/>
  <c r="P257" i="1"/>
  <c r="R256" i="1"/>
  <c r="S256" i="1" s="1"/>
  <c r="C257" i="1" s="1"/>
  <c r="V257" i="1"/>
  <c r="W257" i="1"/>
  <c r="A258" i="1"/>
  <c r="D258" i="1" s="1"/>
  <c r="O256" i="1"/>
  <c r="Q256" i="1" s="1"/>
  <c r="B256" i="1" s="1"/>
  <c r="H257" i="1"/>
  <c r="I257" i="1" s="1"/>
  <c r="E257" i="1"/>
  <c r="F257" i="1" s="1"/>
  <c r="G258" i="1" s="1"/>
  <c r="J412" i="1"/>
  <c r="V258" i="1" l="1"/>
  <c r="O257" i="1"/>
  <c r="Q257" i="1" s="1"/>
  <c r="B257" i="1" s="1"/>
  <c r="K258" i="1"/>
  <c r="L258" i="1" s="1"/>
  <c r="M258" i="1" s="1"/>
  <c r="N258" i="1" s="1"/>
  <c r="R257" i="1"/>
  <c r="S257" i="1" s="1"/>
  <c r="C258" i="1" s="1"/>
  <c r="W258" i="1"/>
  <c r="H258" i="1"/>
  <c r="I258" i="1" s="1"/>
  <c r="P258" i="1"/>
  <c r="A259" i="1"/>
  <c r="D259" i="1" s="1"/>
  <c r="J413" i="1"/>
  <c r="E258" i="1"/>
  <c r="F258" i="1" s="1"/>
  <c r="G259" i="1" s="1"/>
  <c r="W259" i="1" l="1"/>
  <c r="O258" i="1"/>
  <c r="Q258" i="1" s="1"/>
  <c r="B258" i="1" s="1"/>
  <c r="H259" i="1"/>
  <c r="I259" i="1" s="1"/>
  <c r="R258" i="1"/>
  <c r="S258" i="1" s="1"/>
  <c r="C259" i="1" s="1"/>
  <c r="A260" i="1"/>
  <c r="D260" i="1" s="1"/>
  <c r="K259" i="1"/>
  <c r="L259" i="1" s="1"/>
  <c r="M259" i="1" s="1"/>
  <c r="N259" i="1" s="1"/>
  <c r="V259" i="1"/>
  <c r="P259" i="1"/>
  <c r="J414" i="1"/>
  <c r="E259" i="1"/>
  <c r="F259" i="1" s="1"/>
  <c r="G260" i="1" s="1"/>
  <c r="H260" i="1" l="1"/>
  <c r="I260" i="1" s="1"/>
  <c r="V260" i="1"/>
  <c r="K260" i="1"/>
  <c r="L260" i="1" s="1"/>
  <c r="M260" i="1" s="1"/>
  <c r="N260" i="1" s="1"/>
  <c r="R259" i="1"/>
  <c r="S259" i="1" s="1"/>
  <c r="C260" i="1" s="1"/>
  <c r="W260" i="1"/>
  <c r="P260" i="1"/>
  <c r="O259" i="1"/>
  <c r="Q259" i="1" s="1"/>
  <c r="B259" i="1" s="1"/>
  <c r="A261" i="1"/>
  <c r="D261" i="1" s="1"/>
  <c r="E260" i="1"/>
  <c r="F260" i="1" s="1"/>
  <c r="G261" i="1" s="1"/>
  <c r="J415" i="1"/>
  <c r="W261" i="1" l="1"/>
  <c r="O260" i="1"/>
  <c r="Q260" i="1" s="1"/>
  <c r="B260" i="1" s="1"/>
  <c r="H261" i="1"/>
  <c r="I261" i="1" s="1"/>
  <c r="K261" i="1"/>
  <c r="L261" i="1" s="1"/>
  <c r="M261" i="1" s="1"/>
  <c r="N261" i="1" s="1"/>
  <c r="R260" i="1"/>
  <c r="S260" i="1" s="1"/>
  <c r="C261" i="1" s="1"/>
  <c r="A262" i="1"/>
  <c r="D262" i="1" s="1"/>
  <c r="P261" i="1"/>
  <c r="V261" i="1"/>
  <c r="E261" i="1"/>
  <c r="F261" i="1" s="1"/>
  <c r="G262" i="1" s="1"/>
  <c r="J416" i="1"/>
  <c r="H262" i="1" l="1"/>
  <c r="I262" i="1" s="1"/>
  <c r="A263" i="1"/>
  <c r="D263" i="1" s="1"/>
  <c r="K262" i="1"/>
  <c r="L262" i="1" s="1"/>
  <c r="M262" i="1" s="1"/>
  <c r="N262" i="1" s="1"/>
  <c r="R261" i="1"/>
  <c r="S261" i="1" s="1"/>
  <c r="C262" i="1" s="1"/>
  <c r="V262" i="1"/>
  <c r="W262" i="1"/>
  <c r="P262" i="1"/>
  <c r="O261" i="1"/>
  <c r="Q261" i="1" s="1"/>
  <c r="B261" i="1" s="1"/>
  <c r="E262" i="1"/>
  <c r="F262" i="1" s="1"/>
  <c r="G263" i="1" s="1"/>
  <c r="J417" i="1"/>
  <c r="H263" i="1" l="1"/>
  <c r="I263" i="1" s="1"/>
  <c r="K263" i="1"/>
  <c r="L263" i="1" s="1"/>
  <c r="M263" i="1" s="1"/>
  <c r="N263" i="1" s="1"/>
  <c r="O262" i="1"/>
  <c r="Q262" i="1" s="1"/>
  <c r="B262" i="1" s="1"/>
  <c r="V263" i="1"/>
  <c r="W263" i="1"/>
  <c r="R262" i="1"/>
  <c r="S262" i="1" s="1"/>
  <c r="C263" i="1" s="1"/>
  <c r="P263" i="1"/>
  <c r="A264" i="1"/>
  <c r="D264" i="1" s="1"/>
  <c r="E263" i="1"/>
  <c r="F263" i="1" s="1"/>
  <c r="G264" i="1" s="1"/>
  <c r="J418" i="1"/>
  <c r="W264" i="1" l="1"/>
  <c r="R263" i="1"/>
  <c r="S263" i="1" s="1"/>
  <c r="C264" i="1" s="1"/>
  <c r="O263" i="1"/>
  <c r="Q263" i="1" s="1"/>
  <c r="B263" i="1" s="1"/>
  <c r="H264" i="1"/>
  <c r="I264" i="1" s="1"/>
  <c r="K264" i="1"/>
  <c r="L264" i="1" s="1"/>
  <c r="M264" i="1" s="1"/>
  <c r="N264" i="1" s="1"/>
  <c r="V264" i="1"/>
  <c r="A265" i="1"/>
  <c r="D265" i="1" s="1"/>
  <c r="P264" i="1"/>
  <c r="J419" i="1"/>
  <c r="E264" i="1"/>
  <c r="F264" i="1" s="1"/>
  <c r="G265" i="1" s="1"/>
  <c r="V265" i="1" l="1"/>
  <c r="O264" i="1"/>
  <c r="Q264" i="1" s="1"/>
  <c r="B264" i="1" s="1"/>
  <c r="W265" i="1"/>
  <c r="R264" i="1"/>
  <c r="S264" i="1" s="1"/>
  <c r="C265" i="1" s="1"/>
  <c r="P265" i="1"/>
  <c r="R265" i="1" s="1"/>
  <c r="S265" i="1" s="1"/>
  <c r="A266" i="1"/>
  <c r="D266" i="1" s="1"/>
  <c r="H265" i="1"/>
  <c r="I265" i="1" s="1"/>
  <c r="K265" i="1"/>
  <c r="L265" i="1" s="1"/>
  <c r="M265" i="1" s="1"/>
  <c r="N265" i="1" s="1"/>
  <c r="E265" i="1"/>
  <c r="F265" i="1" s="1"/>
  <c r="G266" i="1" s="1"/>
  <c r="J420" i="1"/>
  <c r="C266" i="1" l="1"/>
  <c r="O265" i="1"/>
  <c r="Q265" i="1" s="1"/>
  <c r="B265" i="1" s="1"/>
  <c r="K266" i="1"/>
  <c r="L266" i="1" s="1"/>
  <c r="M266" i="1" s="1"/>
  <c r="N266" i="1" s="1"/>
  <c r="V266" i="1"/>
  <c r="H266" i="1"/>
  <c r="I266" i="1" s="1"/>
  <c r="W266" i="1"/>
  <c r="P266" i="1"/>
  <c r="A267" i="1"/>
  <c r="D267" i="1" s="1"/>
  <c r="E266" i="1"/>
  <c r="F266" i="1" s="1"/>
  <c r="G267" i="1" s="1"/>
  <c r="J421" i="1"/>
  <c r="O266" i="1" l="1"/>
  <c r="Q266" i="1" s="1"/>
  <c r="B266" i="1" s="1"/>
  <c r="H267" i="1"/>
  <c r="I267" i="1" s="1"/>
  <c r="K267" i="1"/>
  <c r="L267" i="1" s="1"/>
  <c r="M267" i="1" s="1"/>
  <c r="N267" i="1" s="1"/>
  <c r="V267" i="1"/>
  <c r="R266" i="1"/>
  <c r="S266" i="1" s="1"/>
  <c r="C267" i="1" s="1"/>
  <c r="P267" i="1"/>
  <c r="A268" i="1"/>
  <c r="D268" i="1" s="1"/>
  <c r="W267" i="1"/>
  <c r="J422" i="1"/>
  <c r="E267" i="1"/>
  <c r="F267" i="1" s="1"/>
  <c r="G268" i="1" s="1"/>
  <c r="W268" i="1" l="1"/>
  <c r="H268" i="1"/>
  <c r="I268" i="1" s="1"/>
  <c r="K268" i="1"/>
  <c r="L268" i="1" s="1"/>
  <c r="M268" i="1" s="1"/>
  <c r="N268" i="1" s="1"/>
  <c r="V268" i="1"/>
  <c r="A269" i="1"/>
  <c r="D269" i="1" s="1"/>
  <c r="R267" i="1"/>
  <c r="S267" i="1" s="1"/>
  <c r="C268" i="1" s="1"/>
  <c r="P268" i="1"/>
  <c r="W269" i="1" s="1"/>
  <c r="O267" i="1"/>
  <c r="Q267" i="1" s="1"/>
  <c r="B267" i="1" s="1"/>
  <c r="J423" i="1"/>
  <c r="E268" i="1"/>
  <c r="F268" i="1" s="1"/>
  <c r="G269" i="1" s="1"/>
  <c r="O268" i="1" l="1"/>
  <c r="Q268" i="1" s="1"/>
  <c r="B268" i="1" s="1"/>
  <c r="P269" i="1"/>
  <c r="K269" i="1"/>
  <c r="L269" i="1" s="1"/>
  <c r="M269" i="1" s="1"/>
  <c r="N269" i="1" s="1"/>
  <c r="R268" i="1"/>
  <c r="S268" i="1" s="1"/>
  <c r="C269" i="1" s="1"/>
  <c r="H269" i="1"/>
  <c r="I269" i="1" s="1"/>
  <c r="A270" i="1"/>
  <c r="D270" i="1" s="1"/>
  <c r="V269" i="1"/>
  <c r="E269" i="1"/>
  <c r="F269" i="1" s="1"/>
  <c r="G270" i="1" s="1"/>
  <c r="J424" i="1"/>
  <c r="V270" i="1" l="1"/>
  <c r="K270" i="1"/>
  <c r="L270" i="1" s="1"/>
  <c r="M270" i="1" s="1"/>
  <c r="N270" i="1" s="1"/>
  <c r="W270" i="1"/>
  <c r="O269" i="1"/>
  <c r="Q269" i="1" s="1"/>
  <c r="B269" i="1" s="1"/>
  <c r="P270" i="1"/>
  <c r="R269" i="1"/>
  <c r="S269" i="1" s="1"/>
  <c r="C270" i="1" s="1"/>
  <c r="H270" i="1"/>
  <c r="I270" i="1" s="1"/>
  <c r="A271" i="1"/>
  <c r="D271" i="1" s="1"/>
  <c r="E270" i="1"/>
  <c r="F270" i="1" s="1"/>
  <c r="G271" i="1" s="1"/>
  <c r="J425" i="1"/>
  <c r="V271" i="1" l="1"/>
  <c r="H271" i="1"/>
  <c r="I271" i="1" s="1"/>
  <c r="W271" i="1"/>
  <c r="R270" i="1"/>
  <c r="S270" i="1" s="1"/>
  <c r="C271" i="1" s="1"/>
  <c r="O270" i="1"/>
  <c r="Q270" i="1" s="1"/>
  <c r="B270" i="1" s="1"/>
  <c r="P271" i="1"/>
  <c r="A272" i="1"/>
  <c r="D272" i="1" s="1"/>
  <c r="K271" i="1"/>
  <c r="L271" i="1" s="1"/>
  <c r="M271" i="1" s="1"/>
  <c r="N271" i="1" s="1"/>
  <c r="J426" i="1"/>
  <c r="E271" i="1"/>
  <c r="F271" i="1" s="1"/>
  <c r="G272" i="1" s="1"/>
  <c r="V272" i="1" l="1"/>
  <c r="W272" i="1"/>
  <c r="R271" i="1"/>
  <c r="S271" i="1" s="1"/>
  <c r="C272" i="1" s="1"/>
  <c r="A273" i="1"/>
  <c r="D273" i="1" s="1"/>
  <c r="K272" i="1"/>
  <c r="L272" i="1" s="1"/>
  <c r="M272" i="1" s="1"/>
  <c r="N272" i="1" s="1"/>
  <c r="O271" i="1"/>
  <c r="Q271" i="1" s="1"/>
  <c r="B271" i="1" s="1"/>
  <c r="P272" i="1"/>
  <c r="H272" i="1"/>
  <c r="I272" i="1" s="1"/>
  <c r="J427" i="1"/>
  <c r="E272" i="1"/>
  <c r="F272" i="1" s="1"/>
  <c r="G273" i="1" s="1"/>
  <c r="H273" i="1" l="1"/>
  <c r="I273" i="1" s="1"/>
  <c r="O272" i="1"/>
  <c r="Q272" i="1" s="1"/>
  <c r="B272" i="1" s="1"/>
  <c r="K273" i="1"/>
  <c r="L273" i="1" s="1"/>
  <c r="M273" i="1" s="1"/>
  <c r="N273" i="1" s="1"/>
  <c r="V273" i="1"/>
  <c r="A274" i="1"/>
  <c r="D274" i="1" s="1"/>
  <c r="P273" i="1"/>
  <c r="W273" i="1"/>
  <c r="R272" i="1"/>
  <c r="S272" i="1" s="1"/>
  <c r="C273" i="1" s="1"/>
  <c r="J428" i="1"/>
  <c r="E273" i="1"/>
  <c r="F273" i="1" s="1"/>
  <c r="G274" i="1" s="1"/>
  <c r="W274" i="1" l="1"/>
  <c r="O273" i="1"/>
  <c r="Q273" i="1" s="1"/>
  <c r="B273" i="1" s="1"/>
  <c r="V274" i="1"/>
  <c r="R273" i="1"/>
  <c r="S273" i="1" s="1"/>
  <c r="C274" i="1" s="1"/>
  <c r="P274" i="1"/>
  <c r="A275" i="1"/>
  <c r="D275" i="1" s="1"/>
  <c r="H274" i="1"/>
  <c r="I274" i="1" s="1"/>
  <c r="K274" i="1"/>
  <c r="L274" i="1" s="1"/>
  <c r="M274" i="1" s="1"/>
  <c r="N274" i="1" s="1"/>
  <c r="E274" i="1"/>
  <c r="F274" i="1" s="1"/>
  <c r="G275" i="1" s="1"/>
  <c r="J429" i="1"/>
  <c r="V275" i="1" l="1"/>
  <c r="O274" i="1"/>
  <c r="Q274" i="1" s="1"/>
  <c r="B274" i="1" s="1"/>
  <c r="P275" i="1"/>
  <c r="K275" i="1"/>
  <c r="L275" i="1" s="1"/>
  <c r="M275" i="1" s="1"/>
  <c r="N275" i="1" s="1"/>
  <c r="W275" i="1"/>
  <c r="R274" i="1"/>
  <c r="S274" i="1" s="1"/>
  <c r="C275" i="1" s="1"/>
  <c r="A276" i="1"/>
  <c r="D276" i="1" s="1"/>
  <c r="H275" i="1"/>
  <c r="I275" i="1" s="1"/>
  <c r="E275" i="1"/>
  <c r="F275" i="1" s="1"/>
  <c r="G276" i="1" s="1"/>
  <c r="J430" i="1"/>
  <c r="O275" i="1" l="1"/>
  <c r="Q275" i="1" s="1"/>
  <c r="B275" i="1" s="1"/>
  <c r="H276" i="1"/>
  <c r="I276" i="1" s="1"/>
  <c r="W276" i="1"/>
  <c r="K276" i="1"/>
  <c r="L276" i="1" s="1"/>
  <c r="M276" i="1" s="1"/>
  <c r="N276" i="1" s="1"/>
  <c r="R275" i="1"/>
  <c r="S275" i="1" s="1"/>
  <c r="C276" i="1" s="1"/>
  <c r="V276" i="1"/>
  <c r="A277" i="1"/>
  <c r="D277" i="1" s="1"/>
  <c r="P276" i="1"/>
  <c r="E276" i="1"/>
  <c r="F276" i="1" s="1"/>
  <c r="G277" i="1" s="1"/>
  <c r="J431" i="1"/>
  <c r="V277" i="1" l="1"/>
  <c r="R276" i="1"/>
  <c r="S276" i="1" s="1"/>
  <c r="C277" i="1" s="1"/>
  <c r="A278" i="1"/>
  <c r="D278" i="1" s="1"/>
  <c r="W277" i="1"/>
  <c r="P277" i="1"/>
  <c r="H277" i="1"/>
  <c r="I277" i="1" s="1"/>
  <c r="K277" i="1"/>
  <c r="L277" i="1" s="1"/>
  <c r="M277" i="1" s="1"/>
  <c r="N277" i="1" s="1"/>
  <c r="O276" i="1"/>
  <c r="Q276" i="1" s="1"/>
  <c r="B276" i="1" s="1"/>
  <c r="E277" i="1"/>
  <c r="F277" i="1" s="1"/>
  <c r="G278" i="1" s="1"/>
  <c r="J432" i="1"/>
  <c r="H278" i="1" l="1"/>
  <c r="I278" i="1" s="1"/>
  <c r="K278" i="1"/>
  <c r="L278" i="1" s="1"/>
  <c r="M278" i="1" s="1"/>
  <c r="N278" i="1" s="1"/>
  <c r="W278" i="1"/>
  <c r="V278" i="1"/>
  <c r="R277" i="1"/>
  <c r="S277" i="1" s="1"/>
  <c r="C278" i="1" s="1"/>
  <c r="O277" i="1"/>
  <c r="Q277" i="1" s="1"/>
  <c r="B277" i="1" s="1"/>
  <c r="P278" i="1"/>
  <c r="W279" i="1" s="1"/>
  <c r="A279" i="1"/>
  <c r="D279" i="1" s="1"/>
  <c r="E278" i="1"/>
  <c r="F278" i="1" s="1"/>
  <c r="G279" i="1" s="1"/>
  <c r="J433" i="1"/>
  <c r="K279" i="1" l="1"/>
  <c r="L279" i="1" s="1"/>
  <c r="M279" i="1" s="1"/>
  <c r="N279" i="1" s="1"/>
  <c r="O278" i="1"/>
  <c r="Q278" i="1" s="1"/>
  <c r="B278" i="1" s="1"/>
  <c r="H279" i="1"/>
  <c r="I279" i="1" s="1"/>
  <c r="V279" i="1"/>
  <c r="R278" i="1"/>
  <c r="S278" i="1" s="1"/>
  <c r="C279" i="1" s="1"/>
  <c r="A280" i="1"/>
  <c r="D280" i="1" s="1"/>
  <c r="P279" i="1"/>
  <c r="R279" i="1" s="1"/>
  <c r="S279" i="1" s="1"/>
  <c r="C280" i="1" s="1"/>
  <c r="E279" i="1"/>
  <c r="F279" i="1" s="1"/>
  <c r="G280" i="1" s="1"/>
  <c r="J434" i="1"/>
  <c r="O279" i="1" l="1"/>
  <c r="Q279" i="1" s="1"/>
  <c r="B279" i="1" s="1"/>
  <c r="H280" i="1"/>
  <c r="I280" i="1" s="1"/>
  <c r="A281" i="1"/>
  <c r="D281" i="1" s="1"/>
  <c r="K280" i="1"/>
  <c r="L280" i="1" s="1"/>
  <c r="M280" i="1" s="1"/>
  <c r="N280" i="1" s="1"/>
  <c r="V280" i="1"/>
  <c r="W280" i="1"/>
  <c r="P280" i="1"/>
  <c r="J435" i="1"/>
  <c r="E280" i="1"/>
  <c r="F280" i="1" s="1"/>
  <c r="G281" i="1" s="1"/>
  <c r="K281" i="1" l="1"/>
  <c r="L281" i="1" s="1"/>
  <c r="M281" i="1" s="1"/>
  <c r="N281" i="1" s="1"/>
  <c r="O280" i="1"/>
  <c r="Q280" i="1" s="1"/>
  <c r="B280" i="1" s="1"/>
  <c r="R280" i="1"/>
  <c r="S280" i="1" s="1"/>
  <c r="C281" i="1" s="1"/>
  <c r="V281" i="1"/>
  <c r="A282" i="1"/>
  <c r="D282" i="1" s="1"/>
  <c r="P281" i="1"/>
  <c r="R281" i="1" s="1"/>
  <c r="S281" i="1" s="1"/>
  <c r="C282" i="1" s="1"/>
  <c r="H281" i="1"/>
  <c r="I281" i="1" s="1"/>
  <c r="W281" i="1"/>
  <c r="E281" i="1"/>
  <c r="F281" i="1" s="1"/>
  <c r="G282" i="1" s="1"/>
  <c r="J436" i="1"/>
  <c r="O281" i="1" l="1"/>
  <c r="Q281" i="1" s="1"/>
  <c r="B281" i="1" s="1"/>
  <c r="V282" i="1"/>
  <c r="W282" i="1"/>
  <c r="P282" i="1"/>
  <c r="R282" i="1" s="1"/>
  <c r="S282" i="1" s="1"/>
  <c r="C283" i="1" s="1"/>
  <c r="A283" i="1"/>
  <c r="D283" i="1" s="1"/>
  <c r="H282" i="1"/>
  <c r="I282" i="1" s="1"/>
  <c r="K282" i="1"/>
  <c r="L282" i="1" s="1"/>
  <c r="M282" i="1" s="1"/>
  <c r="N282" i="1" s="1"/>
  <c r="J437" i="1"/>
  <c r="E282" i="1"/>
  <c r="F282" i="1" s="1"/>
  <c r="G283" i="1" s="1"/>
  <c r="O282" i="1" l="1"/>
  <c r="Q282" i="1" s="1"/>
  <c r="B282" i="1" s="1"/>
  <c r="K283" i="1"/>
  <c r="L283" i="1" s="1"/>
  <c r="M283" i="1" s="1"/>
  <c r="N283" i="1" s="1"/>
  <c r="W283" i="1"/>
  <c r="H283" i="1"/>
  <c r="I283" i="1" s="1"/>
  <c r="V283" i="1"/>
  <c r="P283" i="1"/>
  <c r="A284" i="1"/>
  <c r="D284" i="1" s="1"/>
  <c r="J438" i="1"/>
  <c r="E283" i="1"/>
  <c r="F283" i="1" s="1"/>
  <c r="G284" i="1" s="1"/>
  <c r="V284" i="1" l="1"/>
  <c r="O283" i="1"/>
  <c r="Q283" i="1" s="1"/>
  <c r="B283" i="1" s="1"/>
  <c r="W284" i="1"/>
  <c r="R283" i="1"/>
  <c r="S283" i="1" s="1"/>
  <c r="C284" i="1" s="1"/>
  <c r="A285" i="1"/>
  <c r="D285" i="1" s="1"/>
  <c r="H284" i="1"/>
  <c r="I284" i="1" s="1"/>
  <c r="K284" i="1"/>
  <c r="L284" i="1" s="1"/>
  <c r="M284" i="1" s="1"/>
  <c r="N284" i="1" s="1"/>
  <c r="P284" i="1"/>
  <c r="J439" i="1"/>
  <c r="E284" i="1"/>
  <c r="F284" i="1" s="1"/>
  <c r="G285" i="1" s="1"/>
  <c r="K285" i="1" l="1"/>
  <c r="L285" i="1" s="1"/>
  <c r="M285" i="1" s="1"/>
  <c r="N285" i="1" s="1"/>
  <c r="O284" i="1"/>
  <c r="Q284" i="1" s="1"/>
  <c r="B284" i="1" s="1"/>
  <c r="A286" i="1"/>
  <c r="D286" i="1" s="1"/>
  <c r="W285" i="1"/>
  <c r="V285" i="1"/>
  <c r="R284" i="1"/>
  <c r="S284" i="1" s="1"/>
  <c r="C285" i="1" s="1"/>
  <c r="P285" i="1"/>
  <c r="H285" i="1"/>
  <c r="I285" i="1" s="1"/>
  <c r="J440" i="1"/>
  <c r="E285" i="1"/>
  <c r="F285" i="1" s="1"/>
  <c r="G286" i="1" s="1"/>
  <c r="V286" i="1" l="1"/>
  <c r="O285" i="1"/>
  <c r="Q285" i="1" s="1"/>
  <c r="B285" i="1" s="1"/>
  <c r="H286" i="1"/>
  <c r="I286" i="1" s="1"/>
  <c r="W286" i="1"/>
  <c r="K286" i="1"/>
  <c r="L286" i="1" s="1"/>
  <c r="M286" i="1" s="1"/>
  <c r="N286" i="1" s="1"/>
  <c r="R285" i="1"/>
  <c r="S285" i="1" s="1"/>
  <c r="C286" i="1" s="1"/>
  <c r="P286" i="1"/>
  <c r="W287" i="1" s="1"/>
  <c r="A287" i="1"/>
  <c r="D287" i="1" s="1"/>
  <c r="E286" i="1"/>
  <c r="F286" i="1" s="1"/>
  <c r="G287" i="1" s="1"/>
  <c r="J441" i="1"/>
  <c r="V287" i="1" l="1"/>
  <c r="R286" i="1"/>
  <c r="S286" i="1" s="1"/>
  <c r="C287" i="1" s="1"/>
  <c r="A288" i="1"/>
  <c r="D288" i="1" s="1"/>
  <c r="O286" i="1"/>
  <c r="Q286" i="1" s="1"/>
  <c r="B286" i="1" s="1"/>
  <c r="H287" i="1"/>
  <c r="I287" i="1" s="1"/>
  <c r="P287" i="1"/>
  <c r="V288" i="1" s="1"/>
  <c r="K287" i="1"/>
  <c r="L287" i="1" s="1"/>
  <c r="M287" i="1" s="1"/>
  <c r="N287" i="1" s="1"/>
  <c r="E287" i="1"/>
  <c r="F287" i="1" s="1"/>
  <c r="G288" i="1" s="1"/>
  <c r="J442" i="1"/>
  <c r="W288" i="1" l="1"/>
  <c r="P288" i="1"/>
  <c r="A289" i="1"/>
  <c r="D289" i="1" s="1"/>
  <c r="R287" i="1"/>
  <c r="S287" i="1" s="1"/>
  <c r="C288" i="1" s="1"/>
  <c r="H288" i="1"/>
  <c r="I288" i="1" s="1"/>
  <c r="O287" i="1"/>
  <c r="Q287" i="1" s="1"/>
  <c r="B287" i="1" s="1"/>
  <c r="K288" i="1"/>
  <c r="L288" i="1" s="1"/>
  <c r="M288" i="1" s="1"/>
  <c r="N288" i="1" s="1"/>
  <c r="E288" i="1"/>
  <c r="F288" i="1" s="1"/>
  <c r="G289" i="1" s="1"/>
  <c r="J443" i="1"/>
  <c r="H289" i="1" l="1"/>
  <c r="I289" i="1" s="1"/>
  <c r="P289" i="1"/>
  <c r="K289" i="1"/>
  <c r="L289" i="1" s="1"/>
  <c r="M289" i="1" s="1"/>
  <c r="N289" i="1" s="1"/>
  <c r="W289" i="1"/>
  <c r="V289" i="1"/>
  <c r="R288" i="1"/>
  <c r="S288" i="1" s="1"/>
  <c r="C289" i="1" s="1"/>
  <c r="O288" i="1"/>
  <c r="Q288" i="1" s="1"/>
  <c r="B288" i="1" s="1"/>
  <c r="A290" i="1"/>
  <c r="D290" i="1" s="1"/>
  <c r="E289" i="1"/>
  <c r="F289" i="1" s="1"/>
  <c r="G290" i="1" s="1"/>
  <c r="J444" i="1"/>
  <c r="V290" i="1" l="1"/>
  <c r="O289" i="1"/>
  <c r="Q289" i="1" s="1"/>
  <c r="B289" i="1" s="1"/>
  <c r="H290" i="1"/>
  <c r="I290" i="1" s="1"/>
  <c r="K290" i="1"/>
  <c r="L290" i="1" s="1"/>
  <c r="M290" i="1" s="1"/>
  <c r="N290" i="1" s="1"/>
  <c r="W290" i="1"/>
  <c r="R289" i="1"/>
  <c r="S289" i="1" s="1"/>
  <c r="C290" i="1" s="1"/>
  <c r="P290" i="1"/>
  <c r="H291" i="1" s="1"/>
  <c r="A291" i="1"/>
  <c r="D291" i="1" s="1"/>
  <c r="J445" i="1"/>
  <c r="E290" i="1"/>
  <c r="F290" i="1" s="1"/>
  <c r="G291" i="1" s="1"/>
  <c r="P291" i="1" l="1"/>
  <c r="R291" i="1" s="1"/>
  <c r="S291" i="1" s="1"/>
  <c r="K291" i="1"/>
  <c r="L291" i="1" s="1"/>
  <c r="M291" i="1" s="1"/>
  <c r="N291" i="1" s="1"/>
  <c r="V291" i="1"/>
  <c r="W291" i="1"/>
  <c r="R290" i="1"/>
  <c r="S290" i="1" s="1"/>
  <c r="C291" i="1" s="1"/>
  <c r="A292" i="1"/>
  <c r="D292" i="1" s="1"/>
  <c r="O290" i="1"/>
  <c r="Q290" i="1" s="1"/>
  <c r="B290" i="1" s="1"/>
  <c r="I291" i="1"/>
  <c r="J446" i="1"/>
  <c r="E291" i="1"/>
  <c r="F291" i="1" s="1"/>
  <c r="G292" i="1" s="1"/>
  <c r="H292" i="1" l="1"/>
  <c r="I292" i="1" s="1"/>
  <c r="W292" i="1"/>
  <c r="V292" i="1"/>
  <c r="K292" i="1"/>
  <c r="L292" i="1" s="1"/>
  <c r="M292" i="1" s="1"/>
  <c r="N292" i="1" s="1"/>
  <c r="C292" i="1"/>
  <c r="O291" i="1"/>
  <c r="Q291" i="1" s="1"/>
  <c r="B291" i="1" s="1"/>
  <c r="P292" i="1"/>
  <c r="R292" i="1" s="1"/>
  <c r="S292" i="1" s="1"/>
  <c r="C293" i="1" s="1"/>
  <c r="A293" i="1"/>
  <c r="D293" i="1" s="1"/>
  <c r="J447" i="1"/>
  <c r="E292" i="1"/>
  <c r="F292" i="1" s="1"/>
  <c r="G293" i="1" s="1"/>
  <c r="K293" i="1" l="1"/>
  <c r="L293" i="1" s="1"/>
  <c r="M293" i="1" s="1"/>
  <c r="N293" i="1" s="1"/>
  <c r="A294" i="1"/>
  <c r="D294" i="1" s="1"/>
  <c r="V293" i="1"/>
  <c r="W293" i="1"/>
  <c r="H293" i="1"/>
  <c r="I293" i="1" s="1"/>
  <c r="O292" i="1"/>
  <c r="Q292" i="1" s="1"/>
  <c r="B292" i="1" s="1"/>
  <c r="P293" i="1"/>
  <c r="K294" i="1" s="1"/>
  <c r="E293" i="1"/>
  <c r="F293" i="1" s="1"/>
  <c r="G294" i="1" s="1"/>
  <c r="J448" i="1"/>
  <c r="O293" i="1" l="1"/>
  <c r="Q293" i="1" s="1"/>
  <c r="B293" i="1" s="1"/>
  <c r="L294" i="1"/>
  <c r="M294" i="1" s="1"/>
  <c r="N294" i="1" s="1"/>
  <c r="W294" i="1"/>
  <c r="V294" i="1"/>
  <c r="R293" i="1"/>
  <c r="S293" i="1" s="1"/>
  <c r="C294" i="1" s="1"/>
  <c r="A295" i="1"/>
  <c r="D295" i="1" s="1"/>
  <c r="P294" i="1"/>
  <c r="K295" i="1" s="1"/>
  <c r="H294" i="1"/>
  <c r="I294" i="1" s="1"/>
  <c r="E294" i="1"/>
  <c r="F294" i="1" s="1"/>
  <c r="G295" i="1" s="1"/>
  <c r="J449" i="1"/>
  <c r="O294" i="1" l="1"/>
  <c r="Q294" i="1" s="1"/>
  <c r="B294" i="1" s="1"/>
  <c r="L295" i="1"/>
  <c r="M295" i="1" s="1"/>
  <c r="N295" i="1" s="1"/>
  <c r="R294" i="1"/>
  <c r="S294" i="1" s="1"/>
  <c r="C295" i="1" s="1"/>
  <c r="A296" i="1"/>
  <c r="D296" i="1" s="1"/>
  <c r="P295" i="1"/>
  <c r="R295" i="1" s="1"/>
  <c r="S295" i="1" s="1"/>
  <c r="W295" i="1"/>
  <c r="V295" i="1"/>
  <c r="H295" i="1"/>
  <c r="I295" i="1" s="1"/>
  <c r="E295" i="1"/>
  <c r="F295" i="1" s="1"/>
  <c r="G296" i="1" s="1"/>
  <c r="J450" i="1"/>
  <c r="C296" i="1" l="1"/>
  <c r="O295" i="1"/>
  <c r="Q295" i="1" s="1"/>
  <c r="B295" i="1" s="1"/>
  <c r="V296" i="1"/>
  <c r="K296" i="1"/>
  <c r="L296" i="1" s="1"/>
  <c r="M296" i="1" s="1"/>
  <c r="N296" i="1" s="1"/>
  <c r="H296" i="1"/>
  <c r="I296" i="1" s="1"/>
  <c r="P296" i="1"/>
  <c r="W296" i="1"/>
  <c r="A297" i="1"/>
  <c r="D297" i="1" s="1"/>
  <c r="E296" i="1"/>
  <c r="F296" i="1" s="1"/>
  <c r="G297" i="1" s="1"/>
  <c r="J451" i="1"/>
  <c r="H297" i="1" l="1"/>
  <c r="I297" i="1" s="1"/>
  <c r="A298" i="1"/>
  <c r="D298" i="1" s="1"/>
  <c r="P297" i="1"/>
  <c r="K297" i="1"/>
  <c r="L297" i="1" s="1"/>
  <c r="M297" i="1" s="1"/>
  <c r="N297" i="1" s="1"/>
  <c r="V297" i="1"/>
  <c r="W297" i="1"/>
  <c r="R296" i="1"/>
  <c r="S296" i="1" s="1"/>
  <c r="C297" i="1" s="1"/>
  <c r="O296" i="1"/>
  <c r="Q296" i="1" s="1"/>
  <c r="B296" i="1" s="1"/>
  <c r="E297" i="1"/>
  <c r="F297" i="1" s="1"/>
  <c r="G298" i="1" s="1"/>
  <c r="J452" i="1"/>
  <c r="V298" i="1" l="1"/>
  <c r="H298" i="1"/>
  <c r="I298" i="1" s="1"/>
  <c r="O297" i="1"/>
  <c r="Q297" i="1" s="1"/>
  <c r="B297" i="1" s="1"/>
  <c r="K298" i="1"/>
  <c r="L298" i="1" s="1"/>
  <c r="M298" i="1" s="1"/>
  <c r="N298" i="1" s="1"/>
  <c r="P298" i="1"/>
  <c r="W298" i="1"/>
  <c r="R297" i="1"/>
  <c r="S297" i="1" s="1"/>
  <c r="C298" i="1" s="1"/>
  <c r="A299" i="1"/>
  <c r="D299" i="1" s="1"/>
  <c r="J453" i="1"/>
  <c r="E298" i="1"/>
  <c r="F298" i="1" s="1"/>
  <c r="G299" i="1" s="1"/>
  <c r="W299" i="1" l="1"/>
  <c r="P299" i="1"/>
  <c r="O298" i="1"/>
  <c r="Q298" i="1" s="1"/>
  <c r="B298" i="1" s="1"/>
  <c r="H299" i="1"/>
  <c r="I299" i="1" s="1"/>
  <c r="K299" i="1"/>
  <c r="L299" i="1" s="1"/>
  <c r="M299" i="1" s="1"/>
  <c r="N299" i="1" s="1"/>
  <c r="V299" i="1"/>
  <c r="R298" i="1"/>
  <c r="S298" i="1" s="1"/>
  <c r="C299" i="1" s="1"/>
  <c r="A300" i="1"/>
  <c r="D300" i="1" s="1"/>
  <c r="J454" i="1"/>
  <c r="E299" i="1"/>
  <c r="F299" i="1" s="1"/>
  <c r="G300" i="1" s="1"/>
  <c r="V300" i="1" l="1"/>
  <c r="W300" i="1"/>
  <c r="H300" i="1"/>
  <c r="I300" i="1" s="1"/>
  <c r="R299" i="1"/>
  <c r="S299" i="1" s="1"/>
  <c r="C300" i="1" s="1"/>
  <c r="K300" i="1"/>
  <c r="L300" i="1" s="1"/>
  <c r="M300" i="1" s="1"/>
  <c r="N300" i="1" s="1"/>
  <c r="P300" i="1"/>
  <c r="A301" i="1"/>
  <c r="D301" i="1" s="1"/>
  <c r="O299" i="1"/>
  <c r="Q299" i="1" s="1"/>
  <c r="B299" i="1" s="1"/>
  <c r="J455" i="1"/>
  <c r="E300" i="1"/>
  <c r="F300" i="1" s="1"/>
  <c r="G301" i="1" s="1"/>
  <c r="H301" i="1" l="1"/>
  <c r="I301" i="1" s="1"/>
  <c r="V301" i="1"/>
  <c r="K301" i="1"/>
  <c r="L301" i="1" s="1"/>
  <c r="M301" i="1" s="1"/>
  <c r="N301" i="1" s="1"/>
  <c r="O300" i="1"/>
  <c r="Q300" i="1" s="1"/>
  <c r="B300" i="1" s="1"/>
  <c r="W301" i="1"/>
  <c r="R300" i="1"/>
  <c r="S300" i="1" s="1"/>
  <c r="C301" i="1" s="1"/>
  <c r="A302" i="1"/>
  <c r="D302" i="1" s="1"/>
  <c r="P301" i="1"/>
  <c r="J456" i="1"/>
  <c r="E301" i="1"/>
  <c r="F301" i="1" s="1"/>
  <c r="G302" i="1" s="1"/>
  <c r="W302" i="1" l="1"/>
  <c r="O301" i="1"/>
  <c r="Q301" i="1" s="1"/>
  <c r="B301" i="1" s="1"/>
  <c r="V302" i="1"/>
  <c r="R301" i="1"/>
  <c r="S301" i="1" s="1"/>
  <c r="C302" i="1" s="1"/>
  <c r="A303" i="1"/>
  <c r="D303" i="1" s="1"/>
  <c r="P302" i="1"/>
  <c r="R302" i="1" s="1"/>
  <c r="S302" i="1" s="1"/>
  <c r="C303" i="1" s="1"/>
  <c r="H302" i="1"/>
  <c r="I302" i="1" s="1"/>
  <c r="K302" i="1"/>
  <c r="L302" i="1" s="1"/>
  <c r="M302" i="1" s="1"/>
  <c r="N302" i="1" s="1"/>
  <c r="E302" i="1"/>
  <c r="F302" i="1" s="1"/>
  <c r="G303" i="1" s="1"/>
  <c r="J457" i="1"/>
  <c r="O302" i="1" l="1"/>
  <c r="Q302" i="1" s="1"/>
  <c r="B302" i="1" s="1"/>
  <c r="A304" i="1"/>
  <c r="D304" i="1" s="1"/>
  <c r="P303" i="1"/>
  <c r="H303" i="1"/>
  <c r="I303" i="1" s="1"/>
  <c r="V303" i="1"/>
  <c r="K303" i="1"/>
  <c r="L303" i="1" s="1"/>
  <c r="M303" i="1" s="1"/>
  <c r="W303" i="1"/>
  <c r="E303" i="1"/>
  <c r="F303" i="1" s="1"/>
  <c r="G304" i="1" s="1"/>
  <c r="J458" i="1"/>
  <c r="W304" i="1" l="1"/>
  <c r="P304" i="1"/>
  <c r="H304" i="1"/>
  <c r="I304" i="1" s="1"/>
  <c r="K304" i="1"/>
  <c r="L304" i="1" s="1"/>
  <c r="M304" i="1" s="1"/>
  <c r="R303" i="1"/>
  <c r="S303" i="1" s="1"/>
  <c r="V304" i="1"/>
  <c r="A305" i="1"/>
  <c r="D305" i="1" s="1"/>
  <c r="N303" i="1"/>
  <c r="O303" i="1" s="1"/>
  <c r="Q303" i="1" s="1"/>
  <c r="J459" i="1"/>
  <c r="E304" i="1"/>
  <c r="F304" i="1" s="1"/>
  <c r="G305" i="1" s="1"/>
  <c r="V305" i="1" l="1"/>
  <c r="R304" i="1"/>
  <c r="S304" i="1" s="1"/>
  <c r="H305" i="1"/>
  <c r="I305" i="1" s="1"/>
  <c r="W305" i="1"/>
  <c r="P305" i="1"/>
  <c r="R305" i="1" s="1"/>
  <c r="A306" i="1"/>
  <c r="D306" i="1" s="1"/>
  <c r="K305" i="1"/>
  <c r="L305" i="1" s="1"/>
  <c r="M305" i="1" s="1"/>
  <c r="C304" i="1"/>
  <c r="N304" i="1"/>
  <c r="B303" i="1"/>
  <c r="J460" i="1"/>
  <c r="E305" i="1"/>
  <c r="F305" i="1" s="1"/>
  <c r="G306" i="1" s="1"/>
  <c r="A307" i="1" l="1"/>
  <c r="D307" i="1" s="1"/>
  <c r="P306" i="1"/>
  <c r="R306" i="1" s="1"/>
  <c r="K306" i="1"/>
  <c r="L306" i="1" s="1"/>
  <c r="M306" i="1" s="1"/>
  <c r="H306" i="1"/>
  <c r="I306" i="1" s="1"/>
  <c r="W306" i="1"/>
  <c r="V306" i="1"/>
  <c r="S305" i="1"/>
  <c r="O304" i="1"/>
  <c r="Q304" i="1" s="1"/>
  <c r="B304" i="1" s="1"/>
  <c r="C305" i="1"/>
  <c r="N305" i="1"/>
  <c r="E306" i="1"/>
  <c r="F306" i="1" s="1"/>
  <c r="G307" i="1" s="1"/>
  <c r="J461" i="1"/>
  <c r="P307" i="1" l="1"/>
  <c r="H307" i="1"/>
  <c r="I307" i="1" s="1"/>
  <c r="K307" i="1"/>
  <c r="L307" i="1" s="1"/>
  <c r="M307" i="1" s="1"/>
  <c r="V307" i="1"/>
  <c r="W307" i="1"/>
  <c r="A308" i="1"/>
  <c r="D308" i="1" s="1"/>
  <c r="O305" i="1"/>
  <c r="Q305" i="1" s="1"/>
  <c r="B305" i="1" s="1"/>
  <c r="C306" i="1"/>
  <c r="S306" i="1"/>
  <c r="N306" i="1"/>
  <c r="E307" i="1"/>
  <c r="F307" i="1" s="1"/>
  <c r="G308" i="1" s="1"/>
  <c r="J462" i="1"/>
  <c r="K308" i="1" l="1"/>
  <c r="L308" i="1" s="1"/>
  <c r="M308" i="1" s="1"/>
  <c r="W308" i="1"/>
  <c r="V308" i="1"/>
  <c r="A309" i="1"/>
  <c r="D309" i="1" s="1"/>
  <c r="R307" i="1"/>
  <c r="S307" i="1" s="1"/>
  <c r="P308" i="1"/>
  <c r="H308" i="1"/>
  <c r="I308" i="1" s="1"/>
  <c r="O306" i="1"/>
  <c r="Q306" i="1" s="1"/>
  <c r="C307" i="1"/>
  <c r="N307" i="1"/>
  <c r="O307" i="1" s="1"/>
  <c r="E308" i="1"/>
  <c r="F308" i="1" s="1"/>
  <c r="G309" i="1" s="1"/>
  <c r="J463" i="1"/>
  <c r="W309" i="1" l="1"/>
  <c r="Q307" i="1"/>
  <c r="B307" i="1" s="1"/>
  <c r="A310" i="1"/>
  <c r="D310" i="1" s="1"/>
  <c r="H309" i="1"/>
  <c r="I309" i="1" s="1"/>
  <c r="K309" i="1"/>
  <c r="L309" i="1" s="1"/>
  <c r="M309" i="1" s="1"/>
  <c r="V309" i="1"/>
  <c r="P309" i="1"/>
  <c r="R309" i="1" s="1"/>
  <c r="R308" i="1"/>
  <c r="S308" i="1" s="1"/>
  <c r="N308" i="1"/>
  <c r="O308" i="1" s="1"/>
  <c r="B306" i="1"/>
  <c r="C308" i="1"/>
  <c r="E309" i="1"/>
  <c r="F309" i="1" s="1"/>
  <c r="G310" i="1" s="1"/>
  <c r="J464" i="1"/>
  <c r="Q308" i="1" l="1"/>
  <c r="B308" i="1" s="1"/>
  <c r="A311" i="1"/>
  <c r="D311" i="1" s="1"/>
  <c r="H310" i="1"/>
  <c r="I310" i="1" s="1"/>
  <c r="K310" i="1"/>
  <c r="L310" i="1" s="1"/>
  <c r="M310" i="1" s="1"/>
  <c r="W310" i="1"/>
  <c r="V310" i="1"/>
  <c r="P310" i="1"/>
  <c r="C309" i="1"/>
  <c r="N309" i="1"/>
  <c r="S309" i="1"/>
  <c r="E310" i="1"/>
  <c r="F310" i="1" s="1"/>
  <c r="G311" i="1" s="1"/>
  <c r="J465" i="1"/>
  <c r="V311" i="1" l="1"/>
  <c r="P311" i="1"/>
  <c r="K312" i="1" s="1"/>
  <c r="K311" i="1"/>
  <c r="L311" i="1" s="1"/>
  <c r="M311" i="1" s="1"/>
  <c r="A312" i="1"/>
  <c r="D312" i="1" s="1"/>
  <c r="H311" i="1"/>
  <c r="I311" i="1" s="1"/>
  <c r="R310" i="1"/>
  <c r="S310" i="1" s="1"/>
  <c r="W311" i="1"/>
  <c r="O309" i="1"/>
  <c r="Q309" i="1" s="1"/>
  <c r="B309" i="1" s="1"/>
  <c r="C310" i="1"/>
  <c r="N310" i="1"/>
  <c r="J466" i="1"/>
  <c r="E311" i="1"/>
  <c r="F311" i="1" s="1"/>
  <c r="G312" i="1" s="1"/>
  <c r="L312" i="1" l="1"/>
  <c r="M312" i="1" s="1"/>
  <c r="V312" i="1"/>
  <c r="R311" i="1"/>
  <c r="P312" i="1"/>
  <c r="R312" i="1" s="1"/>
  <c r="A313" i="1"/>
  <c r="D313" i="1" s="1"/>
  <c r="W312" i="1"/>
  <c r="H312" i="1"/>
  <c r="I312" i="1" s="1"/>
  <c r="O310" i="1"/>
  <c r="Q310" i="1" s="1"/>
  <c r="B310" i="1" s="1"/>
  <c r="C311" i="1"/>
  <c r="N311" i="1"/>
  <c r="O311" i="1" s="1"/>
  <c r="E312" i="1"/>
  <c r="F312" i="1" s="1"/>
  <c r="G313" i="1" s="1"/>
  <c r="J467" i="1"/>
  <c r="Q311" i="1" l="1"/>
  <c r="B311" i="1" s="1"/>
  <c r="V313" i="1"/>
  <c r="P313" i="1"/>
  <c r="A314" i="1"/>
  <c r="D314" i="1" s="1"/>
  <c r="W313" i="1"/>
  <c r="H313" i="1"/>
  <c r="I313" i="1" s="1"/>
  <c r="K313" i="1"/>
  <c r="L313" i="1" s="1"/>
  <c r="M313" i="1" s="1"/>
  <c r="S312" i="1"/>
  <c r="C312" i="1"/>
  <c r="N312" i="1"/>
  <c r="E313" i="1"/>
  <c r="F313" i="1" s="1"/>
  <c r="G314" i="1" s="1"/>
  <c r="J468" i="1"/>
  <c r="W314" i="1" l="1"/>
  <c r="A315" i="1"/>
  <c r="D315" i="1" s="1"/>
  <c r="V314" i="1"/>
  <c r="R313" i="1"/>
  <c r="S313" i="1" s="1"/>
  <c r="P314" i="1"/>
  <c r="H314" i="1"/>
  <c r="I314" i="1" s="1"/>
  <c r="K314" i="1"/>
  <c r="L314" i="1" s="1"/>
  <c r="M314" i="1" s="1"/>
  <c r="O312" i="1"/>
  <c r="Q312" i="1" s="1"/>
  <c r="B312" i="1" s="1"/>
  <c r="C313" i="1"/>
  <c r="N313" i="1"/>
  <c r="E314" i="1"/>
  <c r="F314" i="1" s="1"/>
  <c r="G315" i="1" s="1"/>
  <c r="J469" i="1"/>
  <c r="W315" i="1" l="1"/>
  <c r="A316" i="1"/>
  <c r="D316" i="1" s="1"/>
  <c r="H315" i="1"/>
  <c r="I315" i="1" s="1"/>
  <c r="K315" i="1"/>
  <c r="L315" i="1" s="1"/>
  <c r="M315" i="1" s="1"/>
  <c r="P315" i="1"/>
  <c r="W316" i="1" s="1"/>
  <c r="R314" i="1"/>
  <c r="S314" i="1" s="1"/>
  <c r="V315" i="1"/>
  <c r="C314" i="1"/>
  <c r="O313" i="1"/>
  <c r="Q313" i="1" s="1"/>
  <c r="B313" i="1" s="1"/>
  <c r="N314" i="1"/>
  <c r="E315" i="1"/>
  <c r="F315" i="1" s="1"/>
  <c r="G316" i="1" s="1"/>
  <c r="J470" i="1"/>
  <c r="R315" i="1" l="1"/>
  <c r="A317" i="1"/>
  <c r="D317" i="1" s="1"/>
  <c r="K316" i="1"/>
  <c r="L316" i="1" s="1"/>
  <c r="M316" i="1" s="1"/>
  <c r="P316" i="1"/>
  <c r="H316" i="1"/>
  <c r="I316" i="1" s="1"/>
  <c r="V316" i="1"/>
  <c r="O314" i="1"/>
  <c r="Q314" i="1" s="1"/>
  <c r="B314" i="1" s="1"/>
  <c r="N315" i="1"/>
  <c r="S315" i="1"/>
  <c r="C315" i="1"/>
  <c r="J471" i="1"/>
  <c r="E316" i="1"/>
  <c r="F316" i="1" s="1"/>
  <c r="G317" i="1" s="1"/>
  <c r="V317" i="1" l="1"/>
  <c r="W317" i="1"/>
  <c r="R316" i="1"/>
  <c r="S316" i="1" s="1"/>
  <c r="A318" i="1"/>
  <c r="D318" i="1" s="1"/>
  <c r="P317" i="1"/>
  <c r="H317" i="1"/>
  <c r="I317" i="1" s="1"/>
  <c r="K317" i="1"/>
  <c r="L317" i="1" s="1"/>
  <c r="M317" i="1" s="1"/>
  <c r="C316" i="1"/>
  <c r="O315" i="1"/>
  <c r="Q315" i="1" s="1"/>
  <c r="B315" i="1" s="1"/>
  <c r="N316" i="1"/>
  <c r="O316" i="1" s="1"/>
  <c r="J472" i="1"/>
  <c r="E317" i="1"/>
  <c r="F317" i="1" s="1"/>
  <c r="G318" i="1" s="1"/>
  <c r="V318" i="1" l="1"/>
  <c r="Q316" i="1"/>
  <c r="B316" i="1" s="1"/>
  <c r="A319" i="1"/>
  <c r="D319" i="1" s="1"/>
  <c r="H318" i="1"/>
  <c r="I318" i="1" s="1"/>
  <c r="K318" i="1"/>
  <c r="L318" i="1" s="1"/>
  <c r="M318" i="1" s="1"/>
  <c r="R317" i="1"/>
  <c r="S317" i="1" s="1"/>
  <c r="W318" i="1"/>
  <c r="P318" i="1"/>
  <c r="N317" i="1"/>
  <c r="O317" i="1" s="1"/>
  <c r="C317" i="1"/>
  <c r="J473" i="1"/>
  <c r="E318" i="1"/>
  <c r="F318" i="1" s="1"/>
  <c r="G319" i="1" s="1"/>
  <c r="W319" i="1" l="1"/>
  <c r="Q317" i="1"/>
  <c r="B317" i="1" s="1"/>
  <c r="P319" i="1"/>
  <c r="R319" i="1" s="1"/>
  <c r="H319" i="1"/>
  <c r="I319" i="1" s="1"/>
  <c r="A320" i="1"/>
  <c r="D320" i="1" s="1"/>
  <c r="K319" i="1"/>
  <c r="L319" i="1" s="1"/>
  <c r="M319" i="1" s="1"/>
  <c r="R318" i="1"/>
  <c r="S318" i="1" s="1"/>
  <c r="V319" i="1"/>
  <c r="C318" i="1"/>
  <c r="N318" i="1"/>
  <c r="E319" i="1"/>
  <c r="F319" i="1" s="1"/>
  <c r="G320" i="1" s="1"/>
  <c r="J474" i="1"/>
  <c r="H320" i="1" l="1"/>
  <c r="I320" i="1" s="1"/>
  <c r="A321" i="1"/>
  <c r="D321" i="1" s="1"/>
  <c r="V320" i="1"/>
  <c r="P320" i="1"/>
  <c r="R320" i="1" s="1"/>
  <c r="K320" i="1"/>
  <c r="L320" i="1" s="1"/>
  <c r="M320" i="1" s="1"/>
  <c r="W320" i="1"/>
  <c r="C319" i="1"/>
  <c r="O318" i="1"/>
  <c r="Q318" i="1" s="1"/>
  <c r="B318" i="1" s="1"/>
  <c r="N319" i="1"/>
  <c r="S319" i="1"/>
  <c r="E320" i="1"/>
  <c r="F320" i="1" s="1"/>
  <c r="G321" i="1" s="1"/>
  <c r="J475" i="1"/>
  <c r="P321" i="1" l="1"/>
  <c r="H321" i="1"/>
  <c r="I321" i="1" s="1"/>
  <c r="K321" i="1"/>
  <c r="L321" i="1" s="1"/>
  <c r="M321" i="1" s="1"/>
  <c r="W321" i="1"/>
  <c r="A322" i="1"/>
  <c r="D322" i="1" s="1"/>
  <c r="V321" i="1"/>
  <c r="N320" i="1"/>
  <c r="S320" i="1"/>
  <c r="O319" i="1"/>
  <c r="Q319" i="1" s="1"/>
  <c r="C320" i="1"/>
  <c r="E321" i="1"/>
  <c r="F321" i="1" s="1"/>
  <c r="G322" i="1" s="1"/>
  <c r="J476" i="1"/>
  <c r="V322" i="1" l="1"/>
  <c r="P322" i="1"/>
  <c r="R322" i="1" s="1"/>
  <c r="H322" i="1"/>
  <c r="I322" i="1" s="1"/>
  <c r="K322" i="1"/>
  <c r="L322" i="1" s="1"/>
  <c r="M322" i="1" s="1"/>
  <c r="W322" i="1"/>
  <c r="A323" i="1"/>
  <c r="D323" i="1" s="1"/>
  <c r="R321" i="1"/>
  <c r="S321" i="1" s="1"/>
  <c r="O320" i="1"/>
  <c r="Q320" i="1" s="1"/>
  <c r="B320" i="1" s="1"/>
  <c r="N321" i="1"/>
  <c r="B319" i="1"/>
  <c r="C321" i="1"/>
  <c r="J477" i="1"/>
  <c r="E322" i="1"/>
  <c r="F322" i="1" s="1"/>
  <c r="G323" i="1" s="1"/>
  <c r="P323" i="1" l="1"/>
  <c r="H323" i="1"/>
  <c r="I323" i="1" s="1"/>
  <c r="K323" i="1"/>
  <c r="L323" i="1" s="1"/>
  <c r="M323" i="1" s="1"/>
  <c r="V323" i="1"/>
  <c r="A324" i="1"/>
  <c r="D324" i="1" s="1"/>
  <c r="W323" i="1"/>
  <c r="O321" i="1"/>
  <c r="Q321" i="1" s="1"/>
  <c r="B321" i="1" s="1"/>
  <c r="C322" i="1"/>
  <c r="S322" i="1"/>
  <c r="N322" i="1"/>
  <c r="J478" i="1"/>
  <c r="E323" i="1"/>
  <c r="F323" i="1" s="1"/>
  <c r="G324" i="1" s="1"/>
  <c r="W324" i="1" l="1"/>
  <c r="P324" i="1"/>
  <c r="H324" i="1"/>
  <c r="I324" i="1" s="1"/>
  <c r="K324" i="1"/>
  <c r="L324" i="1" s="1"/>
  <c r="M324" i="1" s="1"/>
  <c r="A325" i="1"/>
  <c r="D325" i="1" s="1"/>
  <c r="R323" i="1"/>
  <c r="S323" i="1" s="1"/>
  <c r="V324" i="1"/>
  <c r="O322" i="1"/>
  <c r="Q322" i="1" s="1"/>
  <c r="B322" i="1" s="1"/>
  <c r="N323" i="1"/>
  <c r="O323" i="1" s="1"/>
  <c r="C323" i="1"/>
  <c r="J479" i="1"/>
  <c r="E324" i="1"/>
  <c r="F324" i="1" s="1"/>
  <c r="G325" i="1" s="1"/>
  <c r="V325" i="1" l="1"/>
  <c r="R324" i="1"/>
  <c r="S324" i="1" s="1"/>
  <c r="H325" i="1"/>
  <c r="I325" i="1" s="1"/>
  <c r="P325" i="1"/>
  <c r="R325" i="1" s="1"/>
  <c r="W325" i="1"/>
  <c r="A326" i="1"/>
  <c r="D326" i="1" s="1"/>
  <c r="K325" i="1"/>
  <c r="L325" i="1" s="1"/>
  <c r="M325" i="1" s="1"/>
  <c r="Q323" i="1"/>
  <c r="B323" i="1" s="1"/>
  <c r="C324" i="1"/>
  <c r="N324" i="1"/>
  <c r="J480" i="1"/>
  <c r="E325" i="1"/>
  <c r="F325" i="1" s="1"/>
  <c r="G326" i="1" s="1"/>
  <c r="W326" i="1" l="1"/>
  <c r="P326" i="1"/>
  <c r="H326" i="1"/>
  <c r="I326" i="1" s="1"/>
  <c r="A327" i="1"/>
  <c r="D327" i="1" s="1"/>
  <c r="K326" i="1"/>
  <c r="L326" i="1" s="1"/>
  <c r="M326" i="1" s="1"/>
  <c r="V326" i="1"/>
  <c r="S325" i="1"/>
  <c r="N325" i="1"/>
  <c r="O324" i="1"/>
  <c r="Q324" i="1" s="1"/>
  <c r="B324" i="1" s="1"/>
  <c r="C325" i="1"/>
  <c r="E326" i="1"/>
  <c r="F326" i="1" s="1"/>
  <c r="G327" i="1" s="1"/>
  <c r="J481" i="1"/>
  <c r="V327" i="1" l="1"/>
  <c r="A328" i="1"/>
  <c r="D328" i="1" s="1"/>
  <c r="K327" i="1"/>
  <c r="L327" i="1" s="1"/>
  <c r="M327" i="1" s="1"/>
  <c r="H327" i="1"/>
  <c r="I327" i="1" s="1"/>
  <c r="W327" i="1"/>
  <c r="P327" i="1"/>
  <c r="R327" i="1" s="1"/>
  <c r="R326" i="1"/>
  <c r="S326" i="1" s="1"/>
  <c r="O325" i="1"/>
  <c r="Q325" i="1" s="1"/>
  <c r="B325" i="1" s="1"/>
  <c r="N326" i="1"/>
  <c r="C326" i="1"/>
  <c r="J482" i="1"/>
  <c r="E327" i="1"/>
  <c r="F327" i="1" s="1"/>
  <c r="G328" i="1" s="1"/>
  <c r="V328" i="1" l="1"/>
  <c r="A329" i="1"/>
  <c r="D329" i="1" s="1"/>
  <c r="P328" i="1"/>
  <c r="R328" i="1" s="1"/>
  <c r="H328" i="1"/>
  <c r="I328" i="1" s="1"/>
  <c r="K328" i="1"/>
  <c r="L328" i="1" s="1"/>
  <c r="M328" i="1" s="1"/>
  <c r="W328" i="1"/>
  <c r="O326" i="1"/>
  <c r="Q326" i="1" s="1"/>
  <c r="B326" i="1" s="1"/>
  <c r="S327" i="1"/>
  <c r="N327" i="1"/>
  <c r="C327" i="1"/>
  <c r="E328" i="1"/>
  <c r="F328" i="1" s="1"/>
  <c r="G329" i="1" s="1"/>
  <c r="J483" i="1"/>
  <c r="H329" i="1" l="1"/>
  <c r="I329" i="1" s="1"/>
  <c r="P329" i="1"/>
  <c r="R329" i="1" s="1"/>
  <c r="K329" i="1"/>
  <c r="L329" i="1" s="1"/>
  <c r="M329" i="1" s="1"/>
  <c r="W329" i="1"/>
  <c r="V329" i="1"/>
  <c r="A330" i="1"/>
  <c r="D330" i="1" s="1"/>
  <c r="O327" i="1"/>
  <c r="Q327" i="1" s="1"/>
  <c r="S328" i="1"/>
  <c r="C328" i="1"/>
  <c r="N328" i="1"/>
  <c r="O328" i="1" s="1"/>
  <c r="J484" i="1"/>
  <c r="E329" i="1"/>
  <c r="F329" i="1" s="1"/>
  <c r="G330" i="1" s="1"/>
  <c r="Q328" i="1" l="1"/>
  <c r="B328" i="1" s="1"/>
  <c r="P330" i="1"/>
  <c r="R330" i="1" s="1"/>
  <c r="W330" i="1"/>
  <c r="A331" i="1"/>
  <c r="D331" i="1" s="1"/>
  <c r="H330" i="1"/>
  <c r="K330" i="1"/>
  <c r="L330" i="1" s="1"/>
  <c r="M330" i="1" s="1"/>
  <c r="V330" i="1"/>
  <c r="B327" i="1"/>
  <c r="C329" i="1"/>
  <c r="S329" i="1"/>
  <c r="N329" i="1"/>
  <c r="E330" i="1"/>
  <c r="F330" i="1" s="1"/>
  <c r="G331" i="1" s="1"/>
  <c r="J485" i="1"/>
  <c r="K331" i="1" l="1"/>
  <c r="L331" i="1" s="1"/>
  <c r="M331" i="1" s="1"/>
  <c r="V331" i="1"/>
  <c r="W331" i="1"/>
  <c r="H331" i="1"/>
  <c r="I331" i="1" s="1"/>
  <c r="I330" i="1"/>
  <c r="P331" i="1"/>
  <c r="A332" i="1"/>
  <c r="D332" i="1" s="1"/>
  <c r="O329" i="1"/>
  <c r="Q329" i="1" s="1"/>
  <c r="B329" i="1" s="1"/>
  <c r="S330" i="1"/>
  <c r="N330" i="1"/>
  <c r="C330" i="1"/>
  <c r="J486" i="1"/>
  <c r="E331" i="1"/>
  <c r="F331" i="1" s="1"/>
  <c r="G332" i="1" s="1"/>
  <c r="W332" i="1" l="1"/>
  <c r="K332" i="1"/>
  <c r="L332" i="1" s="1"/>
  <c r="M332" i="1" s="1"/>
  <c r="V332" i="1"/>
  <c r="H332" i="1"/>
  <c r="I332" i="1" s="1"/>
  <c r="R331" i="1"/>
  <c r="S331" i="1" s="1"/>
  <c r="A333" i="1"/>
  <c r="D333" i="1" s="1"/>
  <c r="P332" i="1"/>
  <c r="R332" i="1" s="1"/>
  <c r="O330" i="1"/>
  <c r="Q330" i="1" s="1"/>
  <c r="N331" i="1"/>
  <c r="O331" i="1" s="1"/>
  <c r="C331" i="1"/>
  <c r="J487" i="1"/>
  <c r="E332" i="1"/>
  <c r="F332" i="1" s="1"/>
  <c r="G333" i="1" s="1"/>
  <c r="H333" i="1" l="1"/>
  <c r="I333" i="1" s="1"/>
  <c r="A334" i="1"/>
  <c r="D334" i="1" s="1"/>
  <c r="P333" i="1"/>
  <c r="R333" i="1" s="1"/>
  <c r="K333" i="1"/>
  <c r="L333" i="1" s="1"/>
  <c r="M333" i="1" s="1"/>
  <c r="W333" i="1"/>
  <c r="V333" i="1"/>
  <c r="Q331" i="1"/>
  <c r="B331" i="1" s="1"/>
  <c r="B330" i="1"/>
  <c r="S332" i="1"/>
  <c r="C332" i="1"/>
  <c r="N332" i="1"/>
  <c r="E333" i="1"/>
  <c r="F333" i="1" s="1"/>
  <c r="G334" i="1" s="1"/>
  <c r="J488" i="1"/>
  <c r="H334" i="1" l="1"/>
  <c r="I334" i="1" s="1"/>
  <c r="K334" i="1"/>
  <c r="L334" i="1" s="1"/>
  <c r="M334" i="1" s="1"/>
  <c r="V334" i="1"/>
  <c r="P334" i="1"/>
  <c r="R334" i="1" s="1"/>
  <c r="W334" i="1"/>
  <c r="A335" i="1"/>
  <c r="D335" i="1" s="1"/>
  <c r="N333" i="1"/>
  <c r="O333" i="1" s="1"/>
  <c r="S333" i="1"/>
  <c r="O332" i="1"/>
  <c r="Q332" i="1" s="1"/>
  <c r="B332" i="1" s="1"/>
  <c r="C333" i="1"/>
  <c r="E334" i="1"/>
  <c r="F334" i="1" s="1"/>
  <c r="G335" i="1" s="1"/>
  <c r="J489" i="1"/>
  <c r="H335" i="1" l="1"/>
  <c r="I335" i="1" s="1"/>
  <c r="W335" i="1"/>
  <c r="K335" i="1"/>
  <c r="L335" i="1" s="1"/>
  <c r="M335" i="1" s="1"/>
  <c r="V335" i="1"/>
  <c r="A336" i="1"/>
  <c r="D336" i="1" s="1"/>
  <c r="P335" i="1"/>
  <c r="Q333" i="1"/>
  <c r="B333" i="1" s="1"/>
  <c r="N334" i="1"/>
  <c r="C334" i="1"/>
  <c r="E335" i="1"/>
  <c r="F335" i="1" s="1"/>
  <c r="G336" i="1" s="1"/>
  <c r="J490" i="1"/>
  <c r="V336" i="1" l="1"/>
  <c r="H336" i="1"/>
  <c r="I336" i="1" s="1"/>
  <c r="P336" i="1"/>
  <c r="R336" i="1" s="1"/>
  <c r="A337" i="1"/>
  <c r="D337" i="1" s="1"/>
  <c r="K336" i="1"/>
  <c r="L336" i="1" s="1"/>
  <c r="M336" i="1" s="1"/>
  <c r="W336" i="1"/>
  <c r="R335" i="1"/>
  <c r="S335" i="1" s="1"/>
  <c r="C335" i="1"/>
  <c r="O334" i="1"/>
  <c r="Q334" i="1" s="1"/>
  <c r="B334" i="1" s="1"/>
  <c r="N335" i="1"/>
  <c r="E336" i="1"/>
  <c r="F336" i="1" s="1"/>
  <c r="G337" i="1" s="1"/>
  <c r="J491" i="1"/>
  <c r="A338" i="1" l="1"/>
  <c r="D338" i="1" s="1"/>
  <c r="P337" i="1"/>
  <c r="H337" i="1"/>
  <c r="I337" i="1" s="1"/>
  <c r="K337" i="1"/>
  <c r="L337" i="1" s="1"/>
  <c r="M337" i="1" s="1"/>
  <c r="W337" i="1"/>
  <c r="V337" i="1"/>
  <c r="S336" i="1"/>
  <c r="O335" i="1"/>
  <c r="Q335" i="1" s="1"/>
  <c r="B335" i="1" s="1"/>
  <c r="N336" i="1"/>
  <c r="C336" i="1"/>
  <c r="E337" i="1"/>
  <c r="F337" i="1" s="1"/>
  <c r="G338" i="1" s="1"/>
  <c r="J492" i="1"/>
  <c r="K338" i="1" l="1"/>
  <c r="L338" i="1" s="1"/>
  <c r="M338" i="1" s="1"/>
  <c r="V338" i="1"/>
  <c r="W338" i="1"/>
  <c r="R337" i="1"/>
  <c r="S337" i="1" s="1"/>
  <c r="P338" i="1"/>
  <c r="A339" i="1"/>
  <c r="D339" i="1" s="1"/>
  <c r="H338" i="1"/>
  <c r="I338" i="1" s="1"/>
  <c r="O336" i="1"/>
  <c r="Q336" i="1" s="1"/>
  <c r="C337" i="1"/>
  <c r="N337" i="1"/>
  <c r="J493" i="1"/>
  <c r="E338" i="1"/>
  <c r="F338" i="1" s="1"/>
  <c r="G339" i="1" s="1"/>
  <c r="K339" i="1" l="1"/>
  <c r="L339" i="1" s="1"/>
  <c r="M339" i="1" s="1"/>
  <c r="A340" i="1"/>
  <c r="D340" i="1" s="1"/>
  <c r="W339" i="1"/>
  <c r="V339" i="1"/>
  <c r="R338" i="1"/>
  <c r="S338" i="1" s="1"/>
  <c r="P339" i="1"/>
  <c r="H339" i="1"/>
  <c r="I339" i="1" s="1"/>
  <c r="B336" i="1"/>
  <c r="C338" i="1"/>
  <c r="O337" i="1"/>
  <c r="Q337" i="1" s="1"/>
  <c r="B337" i="1" s="1"/>
  <c r="N338" i="1"/>
  <c r="O338" i="1" s="1"/>
  <c r="J494" i="1"/>
  <c r="E339" i="1"/>
  <c r="F339" i="1" s="1"/>
  <c r="G340" i="1" s="1"/>
  <c r="W340" i="1" l="1"/>
  <c r="H340" i="1"/>
  <c r="I340" i="1" s="1"/>
  <c r="P340" i="1"/>
  <c r="R340" i="1" s="1"/>
  <c r="K340" i="1"/>
  <c r="L340" i="1" s="1"/>
  <c r="M340" i="1" s="1"/>
  <c r="R339" i="1"/>
  <c r="S339" i="1" s="1"/>
  <c r="V340" i="1"/>
  <c r="A341" i="1"/>
  <c r="D341" i="1" s="1"/>
  <c r="Q338" i="1"/>
  <c r="B338" i="1" s="1"/>
  <c r="C339" i="1"/>
  <c r="N339" i="1"/>
  <c r="E340" i="1"/>
  <c r="F340" i="1" s="1"/>
  <c r="G341" i="1" s="1"/>
  <c r="J495" i="1"/>
  <c r="H341" i="1" l="1"/>
  <c r="I341" i="1" s="1"/>
  <c r="K341" i="1"/>
  <c r="L341" i="1" s="1"/>
  <c r="M341" i="1" s="1"/>
  <c r="V341" i="1"/>
  <c r="W341" i="1"/>
  <c r="P341" i="1"/>
  <c r="A342" i="1"/>
  <c r="D342" i="1" s="1"/>
  <c r="N340" i="1"/>
  <c r="S340" i="1"/>
  <c r="O339" i="1"/>
  <c r="Q339" i="1" s="1"/>
  <c r="B339" i="1" s="1"/>
  <c r="C340" i="1"/>
  <c r="J496" i="1"/>
  <c r="E341" i="1"/>
  <c r="F341" i="1" s="1"/>
  <c r="G342" i="1" s="1"/>
  <c r="V342" i="1" l="1"/>
  <c r="A343" i="1"/>
  <c r="D343" i="1" s="1"/>
  <c r="K342" i="1"/>
  <c r="L342" i="1" s="1"/>
  <c r="M342" i="1" s="1"/>
  <c r="R341" i="1"/>
  <c r="S341" i="1" s="1"/>
  <c r="W342" i="1"/>
  <c r="H342" i="1"/>
  <c r="I342" i="1" s="1"/>
  <c r="P342" i="1"/>
  <c r="O340" i="1"/>
  <c r="Q340" i="1" s="1"/>
  <c r="B340" i="1" s="1"/>
  <c r="C341" i="1"/>
  <c r="N341" i="1"/>
  <c r="J497" i="1"/>
  <c r="E342" i="1"/>
  <c r="F342" i="1" s="1"/>
  <c r="G343" i="1" s="1"/>
  <c r="V343" i="1" l="1"/>
  <c r="R342" i="1"/>
  <c r="S342" i="1" s="1"/>
  <c r="K343" i="1"/>
  <c r="L343" i="1" s="1"/>
  <c r="M343" i="1" s="1"/>
  <c r="P343" i="1"/>
  <c r="H343" i="1"/>
  <c r="I343" i="1" s="1"/>
  <c r="W343" i="1"/>
  <c r="A344" i="1"/>
  <c r="D344" i="1" s="1"/>
  <c r="O341" i="1"/>
  <c r="Q341" i="1" s="1"/>
  <c r="B341" i="1" s="1"/>
  <c r="C342" i="1"/>
  <c r="N342" i="1"/>
  <c r="J498" i="1"/>
  <c r="E343" i="1"/>
  <c r="F343" i="1" s="1"/>
  <c r="G344" i="1" s="1"/>
  <c r="W344" i="1" l="1"/>
  <c r="R343" i="1"/>
  <c r="S343" i="1" s="1"/>
  <c r="V344" i="1"/>
  <c r="H344" i="1"/>
  <c r="I344" i="1" s="1"/>
  <c r="K344" i="1"/>
  <c r="L344" i="1" s="1"/>
  <c r="M344" i="1" s="1"/>
  <c r="P344" i="1"/>
  <c r="A345" i="1"/>
  <c r="D345" i="1" s="1"/>
  <c r="O342" i="1"/>
  <c r="Q342" i="1" s="1"/>
  <c r="B342" i="1" s="1"/>
  <c r="C343" i="1"/>
  <c r="N343" i="1"/>
  <c r="J499" i="1"/>
  <c r="E344" i="1"/>
  <c r="F344" i="1" s="1"/>
  <c r="G345" i="1" s="1"/>
  <c r="W345" i="1" l="1"/>
  <c r="P345" i="1"/>
  <c r="K345" i="1"/>
  <c r="L345" i="1" s="1"/>
  <c r="M345" i="1" s="1"/>
  <c r="R344" i="1"/>
  <c r="S344" i="1" s="1"/>
  <c r="H345" i="1"/>
  <c r="I345" i="1" s="1"/>
  <c r="V345" i="1"/>
  <c r="A346" i="1"/>
  <c r="D346" i="1" s="1"/>
  <c r="C344" i="1"/>
  <c r="O343" i="1"/>
  <c r="Q343" i="1" s="1"/>
  <c r="B343" i="1" s="1"/>
  <c r="N344" i="1"/>
  <c r="J500" i="1"/>
  <c r="E345" i="1"/>
  <c r="F345" i="1" s="1"/>
  <c r="G346" i="1" s="1"/>
  <c r="V346" i="1" l="1"/>
  <c r="P346" i="1"/>
  <c r="K346" i="1"/>
  <c r="L346" i="1" s="1"/>
  <c r="M346" i="1" s="1"/>
  <c r="R345" i="1"/>
  <c r="S345" i="1" s="1"/>
  <c r="A347" i="1"/>
  <c r="D347" i="1" s="1"/>
  <c r="H346" i="1"/>
  <c r="I346" i="1" s="1"/>
  <c r="W346" i="1"/>
  <c r="C345" i="1"/>
  <c r="O344" i="1"/>
  <c r="Q344" i="1" s="1"/>
  <c r="B344" i="1" s="1"/>
  <c r="N345" i="1"/>
  <c r="E346" i="1"/>
  <c r="F346" i="1" s="1"/>
  <c r="G347" i="1" s="1"/>
  <c r="J501" i="1"/>
  <c r="W347" i="1" l="1"/>
  <c r="A348" i="1"/>
  <c r="D348" i="1" s="1"/>
  <c r="K347" i="1"/>
  <c r="L347" i="1" s="1"/>
  <c r="M347" i="1" s="1"/>
  <c r="P347" i="1"/>
  <c r="R347" i="1" s="1"/>
  <c r="H347" i="1"/>
  <c r="I347" i="1" s="1"/>
  <c r="V347" i="1"/>
  <c r="R346" i="1"/>
  <c r="S346" i="1" s="1"/>
  <c r="O345" i="1"/>
  <c r="Q345" i="1" s="1"/>
  <c r="B345" i="1" s="1"/>
  <c r="N346" i="1"/>
  <c r="C346" i="1"/>
  <c r="J502" i="1"/>
  <c r="E347" i="1"/>
  <c r="F347" i="1" s="1"/>
  <c r="G348" i="1" s="1"/>
  <c r="W348" i="1" l="1"/>
  <c r="P348" i="1"/>
  <c r="A349" i="1"/>
  <c r="D349" i="1" s="1"/>
  <c r="H348" i="1"/>
  <c r="I348" i="1" s="1"/>
  <c r="V348" i="1"/>
  <c r="K348" i="1"/>
  <c r="L348" i="1" s="1"/>
  <c r="M348" i="1" s="1"/>
  <c r="N348" i="1" s="1"/>
  <c r="O346" i="1"/>
  <c r="Q346" i="1" s="1"/>
  <c r="B346" i="1" s="1"/>
  <c r="S347" i="1"/>
  <c r="C347" i="1"/>
  <c r="N347" i="1"/>
  <c r="O347" i="1" s="1"/>
  <c r="E348" i="1"/>
  <c r="F348" i="1" s="1"/>
  <c r="G349" i="1" s="1"/>
  <c r="J503" i="1"/>
  <c r="V349" i="1" l="1"/>
  <c r="P349" i="1"/>
  <c r="W349" i="1"/>
  <c r="H349" i="1"/>
  <c r="I349" i="1" s="1"/>
  <c r="R348" i="1"/>
  <c r="S348" i="1" s="1"/>
  <c r="K349" i="1"/>
  <c r="L349" i="1" s="1"/>
  <c r="M349" i="1" s="1"/>
  <c r="N349" i="1" s="1"/>
  <c r="O348" i="1"/>
  <c r="A350" i="1"/>
  <c r="D350" i="1" s="1"/>
  <c r="Q347" i="1"/>
  <c r="B347" i="1" s="1"/>
  <c r="C348" i="1"/>
  <c r="E349" i="1"/>
  <c r="F349" i="1" s="1"/>
  <c r="G350" i="1" s="1"/>
  <c r="J504" i="1"/>
  <c r="K350" i="1" l="1"/>
  <c r="L350" i="1" s="1"/>
  <c r="M350" i="1" s="1"/>
  <c r="N350" i="1" s="1"/>
  <c r="Q348" i="1"/>
  <c r="B348" i="1" s="1"/>
  <c r="W350" i="1"/>
  <c r="R349" i="1"/>
  <c r="S349" i="1" s="1"/>
  <c r="P350" i="1"/>
  <c r="R350" i="1" s="1"/>
  <c r="S350" i="1" s="1"/>
  <c r="V350" i="1"/>
  <c r="A351" i="1"/>
  <c r="D351" i="1" s="1"/>
  <c r="O349" i="1"/>
  <c r="H350" i="1"/>
  <c r="I350" i="1" s="1"/>
  <c r="C349" i="1"/>
  <c r="E350" i="1"/>
  <c r="F350" i="1" s="1"/>
  <c r="G351" i="1" s="1"/>
  <c r="J505" i="1"/>
  <c r="Q349" i="1" l="1"/>
  <c r="B349" i="1" s="1"/>
  <c r="C350" i="1"/>
  <c r="C351" i="1" s="1"/>
  <c r="O350" i="1"/>
  <c r="P351" i="1"/>
  <c r="K351" i="1"/>
  <c r="L351" i="1" s="1"/>
  <c r="M351" i="1" s="1"/>
  <c r="N351" i="1" s="1"/>
  <c r="W351" i="1"/>
  <c r="A352" i="1"/>
  <c r="D352" i="1" s="1"/>
  <c r="H351" i="1"/>
  <c r="I351" i="1" s="1"/>
  <c r="V351" i="1"/>
  <c r="J506" i="1"/>
  <c r="E351" i="1"/>
  <c r="F351" i="1" s="1"/>
  <c r="G352" i="1" s="1"/>
  <c r="Q350" i="1" l="1"/>
  <c r="B350" i="1" s="1"/>
  <c r="W352" i="1"/>
  <c r="O351" i="1"/>
  <c r="Q351" i="1" s="1"/>
  <c r="B351" i="1" s="1"/>
  <c r="K352" i="1"/>
  <c r="L352" i="1" s="1"/>
  <c r="M352" i="1" s="1"/>
  <c r="N352" i="1" s="1"/>
  <c r="R351" i="1"/>
  <c r="S351" i="1" s="1"/>
  <c r="C352" i="1" s="1"/>
  <c r="H352" i="1"/>
  <c r="I352" i="1" s="1"/>
  <c r="V352" i="1"/>
  <c r="P352" i="1"/>
  <c r="R352" i="1" s="1"/>
  <c r="S352" i="1" s="1"/>
  <c r="A353" i="1"/>
  <c r="D353" i="1" s="1"/>
  <c r="E352" i="1"/>
  <c r="F352" i="1" s="1"/>
  <c r="G353" i="1" s="1"/>
  <c r="J507" i="1"/>
  <c r="C353" i="1" l="1"/>
  <c r="W353" i="1"/>
  <c r="H353" i="1"/>
  <c r="I353" i="1" s="1"/>
  <c r="K353" i="1"/>
  <c r="L353" i="1" s="1"/>
  <c r="M353" i="1" s="1"/>
  <c r="N353" i="1" s="1"/>
  <c r="V353" i="1"/>
  <c r="P353" i="1"/>
  <c r="K354" i="1" s="1"/>
  <c r="A354" i="1"/>
  <c r="D354" i="1" s="1"/>
  <c r="O352" i="1"/>
  <c r="Q352" i="1" s="1"/>
  <c r="B352" i="1" s="1"/>
  <c r="E353" i="1"/>
  <c r="F353" i="1" s="1"/>
  <c r="G354" i="1" s="1"/>
  <c r="J508" i="1"/>
  <c r="L354" i="1" l="1"/>
  <c r="M354" i="1" s="1"/>
  <c r="N354" i="1" s="1"/>
  <c r="V354" i="1"/>
  <c r="W354" i="1"/>
  <c r="A355" i="1"/>
  <c r="D355" i="1" s="1"/>
  <c r="R353" i="1"/>
  <c r="S353" i="1" s="1"/>
  <c r="C354" i="1" s="1"/>
  <c r="P354" i="1"/>
  <c r="R354" i="1" s="1"/>
  <c r="S354" i="1" s="1"/>
  <c r="O353" i="1"/>
  <c r="Q353" i="1" s="1"/>
  <c r="B353" i="1" s="1"/>
  <c r="H354" i="1"/>
  <c r="I354" i="1" s="1"/>
  <c r="E354" i="1"/>
  <c r="F354" i="1" s="1"/>
  <c r="G355" i="1" s="1"/>
  <c r="J509" i="1"/>
  <c r="C355" i="1" l="1"/>
  <c r="O354" i="1"/>
  <c r="Q354" i="1" s="1"/>
  <c r="B354" i="1" s="1"/>
  <c r="H355" i="1"/>
  <c r="I355" i="1" s="1"/>
  <c r="K355" i="1"/>
  <c r="L355" i="1" s="1"/>
  <c r="M355" i="1" s="1"/>
  <c r="N355" i="1" s="1"/>
  <c r="W355" i="1"/>
  <c r="V355" i="1"/>
  <c r="P355" i="1"/>
  <c r="K356" i="1" s="1"/>
  <c r="A356" i="1"/>
  <c r="D356" i="1" s="1"/>
  <c r="J510" i="1"/>
  <c r="E355" i="1"/>
  <c r="F355" i="1" s="1"/>
  <c r="G356" i="1" s="1"/>
  <c r="L356" i="1" l="1"/>
  <c r="M356" i="1" s="1"/>
  <c r="N356" i="1" s="1"/>
  <c r="R355" i="1"/>
  <c r="V356" i="1"/>
  <c r="P356" i="1"/>
  <c r="R356" i="1" s="1"/>
  <c r="S356" i="1" s="1"/>
  <c r="A357" i="1"/>
  <c r="D357" i="1" s="1"/>
  <c r="W356" i="1"/>
  <c r="H356" i="1"/>
  <c r="I356" i="1" s="1"/>
  <c r="O355" i="1"/>
  <c r="Q355" i="1" s="1"/>
  <c r="B355" i="1" s="1"/>
  <c r="C356" i="1"/>
  <c r="E356" i="1"/>
  <c r="F356" i="1" s="1"/>
  <c r="G357" i="1" s="1"/>
  <c r="J511" i="1"/>
  <c r="C357" i="1" l="1"/>
  <c r="O356" i="1"/>
  <c r="Q356" i="1" s="1"/>
  <c r="B356" i="1" s="1"/>
  <c r="H357" i="1"/>
  <c r="I357" i="1" s="1"/>
  <c r="A358" i="1"/>
  <c r="D358" i="1" s="1"/>
  <c r="P357" i="1"/>
  <c r="K357" i="1"/>
  <c r="L357" i="1" s="1"/>
  <c r="M357" i="1" s="1"/>
  <c r="N357" i="1" s="1"/>
  <c r="V357" i="1"/>
  <c r="W357" i="1"/>
  <c r="J512" i="1"/>
  <c r="E357" i="1"/>
  <c r="F357" i="1" s="1"/>
  <c r="G358" i="1" s="1"/>
  <c r="K358" i="1" l="1"/>
  <c r="L358" i="1" s="1"/>
  <c r="M358" i="1" s="1"/>
  <c r="N358" i="1" s="1"/>
  <c r="V358" i="1"/>
  <c r="W358" i="1"/>
  <c r="P358" i="1"/>
  <c r="R357" i="1"/>
  <c r="S357" i="1" s="1"/>
  <c r="C358" i="1" s="1"/>
  <c r="A359" i="1"/>
  <c r="D359" i="1" s="1"/>
  <c r="H358" i="1"/>
  <c r="I358" i="1" s="1"/>
  <c r="O357" i="1"/>
  <c r="Q357" i="1" s="1"/>
  <c r="B357" i="1" s="1"/>
  <c r="J513" i="1"/>
  <c r="E358" i="1"/>
  <c r="F358" i="1" s="1"/>
  <c r="G359" i="1" s="1"/>
  <c r="O358" i="1" l="1"/>
  <c r="Q358" i="1" s="1"/>
  <c r="B358" i="1" s="1"/>
  <c r="H359" i="1"/>
  <c r="I359" i="1" s="1"/>
  <c r="P359" i="1"/>
  <c r="K359" i="1"/>
  <c r="L359" i="1" s="1"/>
  <c r="M359" i="1" s="1"/>
  <c r="N359" i="1" s="1"/>
  <c r="V359" i="1"/>
  <c r="W359" i="1"/>
  <c r="R358" i="1"/>
  <c r="S358" i="1" s="1"/>
  <c r="C359" i="1" s="1"/>
  <c r="A360" i="1"/>
  <c r="D360" i="1" s="1"/>
  <c r="J514" i="1"/>
  <c r="E359" i="1"/>
  <c r="F359" i="1" s="1"/>
  <c r="G360" i="1" s="1"/>
  <c r="V360" i="1" l="1"/>
  <c r="K360" i="1"/>
  <c r="L360" i="1" s="1"/>
  <c r="M360" i="1" s="1"/>
  <c r="N360" i="1" s="1"/>
  <c r="R359" i="1"/>
  <c r="S359" i="1" s="1"/>
  <c r="C360" i="1" s="1"/>
  <c r="H360" i="1"/>
  <c r="I360" i="1" s="1"/>
  <c r="W360" i="1"/>
  <c r="O359" i="1"/>
  <c r="Q359" i="1" s="1"/>
  <c r="B359" i="1" s="1"/>
  <c r="A361" i="1"/>
  <c r="D361" i="1" s="1"/>
  <c r="P360" i="1"/>
  <c r="J515" i="1"/>
  <c r="E360" i="1"/>
  <c r="F360" i="1" s="1"/>
  <c r="G361" i="1" s="1"/>
  <c r="K361" i="1" l="1"/>
  <c r="L361" i="1" s="1"/>
  <c r="M361" i="1" s="1"/>
  <c r="N361" i="1" s="1"/>
  <c r="R360" i="1"/>
  <c r="S360" i="1" s="1"/>
  <c r="C361" i="1" s="1"/>
  <c r="P361" i="1"/>
  <c r="R361" i="1" s="1"/>
  <c r="S361" i="1" s="1"/>
  <c r="V361" i="1"/>
  <c r="W361" i="1"/>
  <c r="A362" i="1"/>
  <c r="D362" i="1" s="1"/>
  <c r="O360" i="1"/>
  <c r="Q360" i="1" s="1"/>
  <c r="B360" i="1" s="1"/>
  <c r="H361" i="1"/>
  <c r="I361" i="1" s="1"/>
  <c r="J516" i="1"/>
  <c r="E361" i="1"/>
  <c r="F361" i="1" s="1"/>
  <c r="G362" i="1" s="1"/>
  <c r="C362" i="1" l="1"/>
  <c r="O361" i="1"/>
  <c r="Q361" i="1" s="1"/>
  <c r="B361" i="1" s="1"/>
  <c r="H362" i="1"/>
  <c r="I362" i="1" s="1"/>
  <c r="V362" i="1"/>
  <c r="A363" i="1"/>
  <c r="D363" i="1" s="1"/>
  <c r="W362" i="1"/>
  <c r="K362" i="1"/>
  <c r="L362" i="1" s="1"/>
  <c r="M362" i="1" s="1"/>
  <c r="N362" i="1" s="1"/>
  <c r="P362" i="1"/>
  <c r="J517" i="1"/>
  <c r="E362" i="1"/>
  <c r="F362" i="1" s="1"/>
  <c r="G363" i="1" s="1"/>
  <c r="W363" i="1" l="1"/>
  <c r="V363" i="1"/>
  <c r="R362" i="1"/>
  <c r="S362" i="1" s="1"/>
  <c r="C363" i="1" s="1"/>
  <c r="P363" i="1"/>
  <c r="H363" i="1"/>
  <c r="I363" i="1" s="1"/>
  <c r="K363" i="1"/>
  <c r="L363" i="1" s="1"/>
  <c r="M363" i="1" s="1"/>
  <c r="N363" i="1" s="1"/>
  <c r="A364" i="1"/>
  <c r="D364" i="1" s="1"/>
  <c r="O362" i="1"/>
  <c r="Q362" i="1" s="1"/>
  <c r="B362" i="1" s="1"/>
  <c r="E363" i="1"/>
  <c r="F363" i="1" s="1"/>
  <c r="G364" i="1" s="1"/>
  <c r="J518" i="1"/>
  <c r="H364" i="1" l="1"/>
  <c r="I364" i="1" s="1"/>
  <c r="K364" i="1"/>
  <c r="L364" i="1" s="1"/>
  <c r="M364" i="1" s="1"/>
  <c r="N364" i="1" s="1"/>
  <c r="V364" i="1"/>
  <c r="R363" i="1"/>
  <c r="S363" i="1" s="1"/>
  <c r="C364" i="1" s="1"/>
  <c r="W364" i="1"/>
  <c r="A365" i="1"/>
  <c r="D365" i="1" s="1"/>
  <c r="O363" i="1"/>
  <c r="Q363" i="1" s="1"/>
  <c r="B363" i="1" s="1"/>
  <c r="P364" i="1"/>
  <c r="E364" i="1"/>
  <c r="F364" i="1" s="1"/>
  <c r="G365" i="1" s="1"/>
  <c r="J519" i="1"/>
  <c r="K365" i="1" l="1"/>
  <c r="L365" i="1" s="1"/>
  <c r="M365" i="1" s="1"/>
  <c r="N365" i="1" s="1"/>
  <c r="V365" i="1"/>
  <c r="W365" i="1"/>
  <c r="R364" i="1"/>
  <c r="S364" i="1" s="1"/>
  <c r="C365" i="1" s="1"/>
  <c r="P365" i="1"/>
  <c r="R365" i="1" s="1"/>
  <c r="S365" i="1" s="1"/>
  <c r="C366" i="1" s="1"/>
  <c r="O364" i="1"/>
  <c r="Q364" i="1" s="1"/>
  <c r="B364" i="1" s="1"/>
  <c r="A366" i="1"/>
  <c r="D366" i="1" s="1"/>
  <c r="H365" i="1"/>
  <c r="I365" i="1" s="1"/>
  <c r="J520" i="1"/>
  <c r="E365" i="1"/>
  <c r="F365" i="1" s="1"/>
  <c r="G366" i="1" s="1"/>
  <c r="O365" i="1" l="1"/>
  <c r="Q365" i="1" s="1"/>
  <c r="B365" i="1" s="1"/>
  <c r="H366" i="1"/>
  <c r="I366" i="1" s="1"/>
  <c r="K366" i="1"/>
  <c r="L366" i="1" s="1"/>
  <c r="M366" i="1" s="1"/>
  <c r="N366" i="1" s="1"/>
  <c r="V366" i="1"/>
  <c r="W366" i="1"/>
  <c r="P366" i="1"/>
  <c r="R366" i="1" s="1"/>
  <c r="S366" i="1" s="1"/>
  <c r="C367" i="1" s="1"/>
  <c r="A367" i="1"/>
  <c r="D367" i="1" s="1"/>
  <c r="E366" i="1"/>
  <c r="F366" i="1" s="1"/>
  <c r="G367" i="1" s="1"/>
  <c r="J521" i="1"/>
  <c r="W367" i="1" l="1"/>
  <c r="P367" i="1"/>
  <c r="W368" i="1" s="1"/>
  <c r="A368" i="1"/>
  <c r="D368" i="1" s="1"/>
  <c r="V367" i="1"/>
  <c r="H367" i="1"/>
  <c r="I367" i="1" s="1"/>
  <c r="K367" i="1"/>
  <c r="L367" i="1" s="1"/>
  <c r="M367" i="1" s="1"/>
  <c r="N367" i="1" s="1"/>
  <c r="O366" i="1"/>
  <c r="Q366" i="1" s="1"/>
  <c r="B366" i="1" s="1"/>
  <c r="E367" i="1"/>
  <c r="F367" i="1" s="1"/>
  <c r="G368" i="1" s="1"/>
  <c r="J522" i="1"/>
  <c r="R367" i="1" l="1"/>
  <c r="S367" i="1" s="1"/>
  <c r="C368" i="1" s="1"/>
  <c r="O367" i="1"/>
  <c r="Q367" i="1" s="1"/>
  <c r="B367" i="1" s="1"/>
  <c r="H368" i="1"/>
  <c r="I368" i="1" s="1"/>
  <c r="A369" i="1"/>
  <c r="D369" i="1" s="1"/>
  <c r="K368" i="1"/>
  <c r="L368" i="1" s="1"/>
  <c r="M368" i="1" s="1"/>
  <c r="N368" i="1" s="1"/>
  <c r="P368" i="1"/>
  <c r="V368" i="1"/>
  <c r="J523" i="1"/>
  <c r="E368" i="1"/>
  <c r="F368" i="1" s="1"/>
  <c r="G369" i="1" s="1"/>
  <c r="K369" i="1" l="1"/>
  <c r="L369" i="1" s="1"/>
  <c r="M369" i="1" s="1"/>
  <c r="N369" i="1" s="1"/>
  <c r="R368" i="1"/>
  <c r="S368" i="1" s="1"/>
  <c r="C369" i="1" s="1"/>
  <c r="W369" i="1"/>
  <c r="O368" i="1"/>
  <c r="Q368" i="1" s="1"/>
  <c r="B368" i="1" s="1"/>
  <c r="A370" i="1"/>
  <c r="D370" i="1" s="1"/>
  <c r="V369" i="1"/>
  <c r="P369" i="1"/>
  <c r="H369" i="1"/>
  <c r="I369" i="1" s="1"/>
  <c r="E369" i="1"/>
  <c r="F369" i="1" s="1"/>
  <c r="G370" i="1" s="1"/>
  <c r="J524" i="1"/>
  <c r="O369" i="1" l="1"/>
  <c r="Q369" i="1" s="1"/>
  <c r="B369" i="1" s="1"/>
  <c r="H370" i="1"/>
  <c r="I370" i="1" s="1"/>
  <c r="K370" i="1"/>
  <c r="L370" i="1" s="1"/>
  <c r="M370" i="1" s="1"/>
  <c r="N370" i="1" s="1"/>
  <c r="R369" i="1"/>
  <c r="S369" i="1" s="1"/>
  <c r="C370" i="1" s="1"/>
  <c r="V370" i="1"/>
  <c r="W370" i="1"/>
  <c r="P370" i="1"/>
  <c r="K371" i="1" s="1"/>
  <c r="A371" i="1"/>
  <c r="D371" i="1" s="1"/>
  <c r="E370" i="1"/>
  <c r="F370" i="1" s="1"/>
  <c r="G371" i="1" s="1"/>
  <c r="J525" i="1"/>
  <c r="L371" i="1" l="1"/>
  <c r="M371" i="1" s="1"/>
  <c r="N371" i="1" s="1"/>
  <c r="V371" i="1"/>
  <c r="R370" i="1"/>
  <c r="S370" i="1" s="1"/>
  <c r="C371" i="1" s="1"/>
  <c r="W371" i="1"/>
  <c r="O370" i="1"/>
  <c r="Q370" i="1" s="1"/>
  <c r="B370" i="1" s="1"/>
  <c r="H371" i="1"/>
  <c r="I371" i="1" s="1"/>
  <c r="P371" i="1"/>
  <c r="A372" i="1"/>
  <c r="D372" i="1" s="1"/>
  <c r="J526" i="1"/>
  <c r="E371" i="1"/>
  <c r="F371" i="1" s="1"/>
  <c r="G372" i="1" s="1"/>
  <c r="H372" i="1" l="1"/>
  <c r="I372" i="1" s="1"/>
  <c r="O371" i="1"/>
  <c r="Q371" i="1" s="1"/>
  <c r="B371" i="1" s="1"/>
  <c r="K372" i="1"/>
  <c r="L372" i="1" s="1"/>
  <c r="M372" i="1" s="1"/>
  <c r="N372" i="1" s="1"/>
  <c r="V372" i="1"/>
  <c r="W372" i="1"/>
  <c r="R371" i="1"/>
  <c r="S371" i="1" s="1"/>
  <c r="C372" i="1" s="1"/>
  <c r="P372" i="1"/>
  <c r="A373" i="1"/>
  <c r="D373" i="1" s="1"/>
  <c r="E372" i="1"/>
  <c r="F372" i="1" s="1"/>
  <c r="G373" i="1" s="1"/>
  <c r="J527" i="1"/>
  <c r="K373" i="1" l="1"/>
  <c r="L373" i="1"/>
  <c r="M373" i="1" s="1"/>
  <c r="N373" i="1" s="1"/>
  <c r="R372" i="1"/>
  <c r="S372" i="1" s="1"/>
  <c r="C373" i="1" s="1"/>
  <c r="W373" i="1"/>
  <c r="P373" i="1"/>
  <c r="R373" i="1" s="1"/>
  <c r="S373" i="1" s="1"/>
  <c r="C374" i="1" s="1"/>
  <c r="O372" i="1"/>
  <c r="Q372" i="1" s="1"/>
  <c r="B372" i="1" s="1"/>
  <c r="A374" i="1"/>
  <c r="D374" i="1" s="1"/>
  <c r="V373" i="1"/>
  <c r="H373" i="1"/>
  <c r="I373" i="1" s="1"/>
  <c r="J528" i="1"/>
  <c r="E373" i="1"/>
  <c r="F373" i="1" s="1"/>
  <c r="G374" i="1" s="1"/>
  <c r="O373" i="1" l="1"/>
  <c r="Q373" i="1" s="1"/>
  <c r="B373" i="1" s="1"/>
  <c r="H374" i="1"/>
  <c r="I374" i="1" s="1"/>
  <c r="K374" i="1"/>
  <c r="L374" i="1" s="1"/>
  <c r="M374" i="1" s="1"/>
  <c r="N374" i="1" s="1"/>
  <c r="W374" i="1"/>
  <c r="V374" i="1"/>
  <c r="P374" i="1"/>
  <c r="A375" i="1"/>
  <c r="D375" i="1" s="1"/>
  <c r="J529" i="1"/>
  <c r="E374" i="1"/>
  <c r="F374" i="1" s="1"/>
  <c r="G375" i="1" s="1"/>
  <c r="H375" i="1" l="1"/>
  <c r="I375" i="1" s="1"/>
  <c r="V375" i="1"/>
  <c r="R374" i="1"/>
  <c r="S374" i="1" s="1"/>
  <c r="C375" i="1" s="1"/>
  <c r="W375" i="1"/>
  <c r="P375" i="1"/>
  <c r="A376" i="1"/>
  <c r="D376" i="1" s="1"/>
  <c r="K375" i="1"/>
  <c r="L375" i="1" s="1"/>
  <c r="M375" i="1" s="1"/>
  <c r="N375" i="1" s="1"/>
  <c r="O374" i="1"/>
  <c r="Q374" i="1" s="1"/>
  <c r="B374" i="1" s="1"/>
  <c r="J530" i="1"/>
  <c r="E375" i="1"/>
  <c r="F375" i="1" s="1"/>
  <c r="G376" i="1" s="1"/>
  <c r="W376" i="1" l="1"/>
  <c r="O375" i="1"/>
  <c r="Q375" i="1" s="1"/>
  <c r="B375" i="1" s="1"/>
  <c r="K376" i="1"/>
  <c r="L376" i="1" s="1"/>
  <c r="M376" i="1" s="1"/>
  <c r="N376" i="1" s="1"/>
  <c r="V376" i="1"/>
  <c r="R375" i="1"/>
  <c r="S375" i="1" s="1"/>
  <c r="C376" i="1" s="1"/>
  <c r="P376" i="1"/>
  <c r="W377" i="1" s="1"/>
  <c r="H376" i="1"/>
  <c r="I376" i="1" s="1"/>
  <c r="A377" i="1"/>
  <c r="D377" i="1" s="1"/>
  <c r="E376" i="1"/>
  <c r="F376" i="1" s="1"/>
  <c r="G377" i="1" s="1"/>
  <c r="J531" i="1"/>
  <c r="O376" i="1" l="1"/>
  <c r="Q376" i="1" s="1"/>
  <c r="B376" i="1" s="1"/>
  <c r="H377" i="1"/>
  <c r="I377" i="1" s="1"/>
  <c r="K377" i="1"/>
  <c r="L377" i="1" s="1"/>
  <c r="M377" i="1" s="1"/>
  <c r="N377" i="1" s="1"/>
  <c r="R376" i="1"/>
  <c r="V377" i="1"/>
  <c r="P377" i="1"/>
  <c r="A378" i="1"/>
  <c r="D378" i="1" s="1"/>
  <c r="C377" i="1"/>
  <c r="E377" i="1"/>
  <c r="F377" i="1" s="1"/>
  <c r="G378" i="1" s="1"/>
  <c r="J532" i="1"/>
  <c r="V378" i="1" l="1"/>
  <c r="R377" i="1"/>
  <c r="S377" i="1" s="1"/>
  <c r="C378" i="1" s="1"/>
  <c r="P378" i="1"/>
  <c r="W378" i="1"/>
  <c r="H378" i="1"/>
  <c r="I378" i="1" s="1"/>
  <c r="K378" i="1"/>
  <c r="L378" i="1" s="1"/>
  <c r="M378" i="1" s="1"/>
  <c r="N378" i="1" s="1"/>
  <c r="A379" i="1"/>
  <c r="D379" i="1" s="1"/>
  <c r="O377" i="1"/>
  <c r="Q377" i="1" s="1"/>
  <c r="B377" i="1" s="1"/>
  <c r="J533" i="1"/>
  <c r="E378" i="1"/>
  <c r="F378" i="1" s="1"/>
  <c r="G379" i="1" s="1"/>
  <c r="W379" i="1" l="1"/>
  <c r="O378" i="1"/>
  <c r="Q378" i="1" s="1"/>
  <c r="B378" i="1" s="1"/>
  <c r="V379" i="1"/>
  <c r="R378" i="1"/>
  <c r="S378" i="1" s="1"/>
  <c r="C379" i="1" s="1"/>
  <c r="A380" i="1"/>
  <c r="D380" i="1" s="1"/>
  <c r="H379" i="1"/>
  <c r="I379" i="1" s="1"/>
  <c r="P379" i="1"/>
  <c r="R379" i="1" s="1"/>
  <c r="S379" i="1" s="1"/>
  <c r="K379" i="1"/>
  <c r="L379" i="1" s="1"/>
  <c r="M379" i="1" s="1"/>
  <c r="N379" i="1" s="1"/>
  <c r="J534" i="1"/>
  <c r="E379" i="1"/>
  <c r="F379" i="1" s="1"/>
  <c r="G380" i="1" s="1"/>
  <c r="C380" i="1" l="1"/>
  <c r="A381" i="1"/>
  <c r="D381" i="1" s="1"/>
  <c r="H380" i="1"/>
  <c r="I380" i="1" s="1"/>
  <c r="K380" i="1"/>
  <c r="L380" i="1" s="1"/>
  <c r="M380" i="1" s="1"/>
  <c r="N380" i="1" s="1"/>
  <c r="V380" i="1"/>
  <c r="W380" i="1"/>
  <c r="P380" i="1"/>
  <c r="O379" i="1"/>
  <c r="Q379" i="1" s="1"/>
  <c r="B379" i="1" s="1"/>
  <c r="E380" i="1"/>
  <c r="F380" i="1" s="1"/>
  <c r="G381" i="1" s="1"/>
  <c r="J535" i="1"/>
  <c r="H381" i="1" l="1"/>
  <c r="I381" i="1" s="1"/>
  <c r="R380" i="1"/>
  <c r="S380" i="1" s="1"/>
  <c r="C381" i="1" s="1"/>
  <c r="V381" i="1"/>
  <c r="W381" i="1"/>
  <c r="A382" i="1"/>
  <c r="D382" i="1" s="1"/>
  <c r="K381" i="1"/>
  <c r="L381" i="1" s="1"/>
  <c r="M381" i="1" s="1"/>
  <c r="N381" i="1" s="1"/>
  <c r="P381" i="1"/>
  <c r="R381" i="1" s="1"/>
  <c r="S381" i="1" s="1"/>
  <c r="C382" i="1" s="1"/>
  <c r="O380" i="1"/>
  <c r="Q380" i="1" s="1"/>
  <c r="B380" i="1" s="1"/>
  <c r="E381" i="1"/>
  <c r="F381" i="1" s="1"/>
  <c r="G382" i="1" s="1"/>
  <c r="J536" i="1"/>
  <c r="O381" i="1" l="1"/>
  <c r="Q381" i="1" s="1"/>
  <c r="B381" i="1" s="1"/>
  <c r="K382" i="1"/>
  <c r="L382" i="1" s="1"/>
  <c r="M382" i="1" s="1"/>
  <c r="N382" i="1" s="1"/>
  <c r="W382" i="1"/>
  <c r="A383" i="1"/>
  <c r="D383" i="1" s="1"/>
  <c r="P382" i="1"/>
  <c r="R382" i="1" s="1"/>
  <c r="S382" i="1" s="1"/>
  <c r="C383" i="1" s="1"/>
  <c r="H382" i="1"/>
  <c r="I382" i="1" s="1"/>
  <c r="V382" i="1"/>
  <c r="J537" i="1"/>
  <c r="E382" i="1"/>
  <c r="F382" i="1" s="1"/>
  <c r="G383" i="1" s="1"/>
  <c r="V383" i="1" l="1"/>
  <c r="O382" i="1"/>
  <c r="Q382" i="1" s="1"/>
  <c r="B382" i="1" s="1"/>
  <c r="P383" i="1"/>
  <c r="H383" i="1"/>
  <c r="I383" i="1" s="1"/>
  <c r="A384" i="1"/>
  <c r="D384" i="1" s="1"/>
  <c r="W383" i="1"/>
  <c r="K383" i="1"/>
  <c r="L383" i="1" s="1"/>
  <c r="M383" i="1" s="1"/>
  <c r="N383" i="1" s="1"/>
  <c r="E383" i="1"/>
  <c r="F383" i="1" s="1"/>
  <c r="G384" i="1" s="1"/>
  <c r="J538" i="1"/>
  <c r="W384" i="1" l="1"/>
  <c r="R383" i="1"/>
  <c r="S383" i="1" s="1"/>
  <c r="C384" i="1" s="1"/>
  <c r="A385" i="1"/>
  <c r="D385" i="1" s="1"/>
  <c r="P384" i="1"/>
  <c r="H384" i="1"/>
  <c r="I384" i="1" s="1"/>
  <c r="K384" i="1"/>
  <c r="L384" i="1" s="1"/>
  <c r="M384" i="1" s="1"/>
  <c r="N384" i="1" s="1"/>
  <c r="O383" i="1"/>
  <c r="Q383" i="1" s="1"/>
  <c r="B383" i="1" s="1"/>
  <c r="V384" i="1"/>
  <c r="J539" i="1"/>
  <c r="E384" i="1"/>
  <c r="F384" i="1" s="1"/>
  <c r="G385" i="1" s="1"/>
  <c r="K385" i="1" l="1"/>
  <c r="L385" i="1" s="1"/>
  <c r="M385" i="1" s="1"/>
  <c r="N385" i="1" s="1"/>
  <c r="W385" i="1"/>
  <c r="V385" i="1"/>
  <c r="P385" i="1"/>
  <c r="W386" i="1" s="1"/>
  <c r="R384" i="1"/>
  <c r="S384" i="1" s="1"/>
  <c r="C385" i="1" s="1"/>
  <c r="O384" i="1"/>
  <c r="Q384" i="1" s="1"/>
  <c r="B384" i="1" s="1"/>
  <c r="A386" i="1"/>
  <c r="D386" i="1" s="1"/>
  <c r="H385" i="1"/>
  <c r="I385" i="1" s="1"/>
  <c r="E385" i="1"/>
  <c r="F385" i="1" s="1"/>
  <c r="G386" i="1" s="1"/>
  <c r="J540" i="1"/>
  <c r="O385" i="1" l="1"/>
  <c r="Q385" i="1" s="1"/>
  <c r="B385" i="1" s="1"/>
  <c r="K386" i="1"/>
  <c r="L386" i="1" s="1"/>
  <c r="M386" i="1" s="1"/>
  <c r="N386" i="1" s="1"/>
  <c r="H386" i="1"/>
  <c r="I386" i="1" s="1"/>
  <c r="A387" i="1"/>
  <c r="D387" i="1" s="1"/>
  <c r="R385" i="1"/>
  <c r="S385" i="1" s="1"/>
  <c r="C386" i="1" s="1"/>
  <c r="V386" i="1"/>
  <c r="P386" i="1"/>
  <c r="K387" i="1" s="1"/>
  <c r="E386" i="1"/>
  <c r="F386" i="1" s="1"/>
  <c r="G387" i="1" s="1"/>
  <c r="J541" i="1"/>
  <c r="L387" i="1" l="1"/>
  <c r="M387" i="1" s="1"/>
  <c r="N387" i="1" s="1"/>
  <c r="H387" i="1"/>
  <c r="I387" i="1" s="1"/>
  <c r="R386" i="1"/>
  <c r="S386" i="1" s="1"/>
  <c r="C387" i="1" s="1"/>
  <c r="W387" i="1"/>
  <c r="V387" i="1"/>
  <c r="A388" i="1"/>
  <c r="D388" i="1" s="1"/>
  <c r="P387" i="1"/>
  <c r="W388" i="1" s="1"/>
  <c r="O386" i="1"/>
  <c r="Q386" i="1" s="1"/>
  <c r="B386" i="1" s="1"/>
  <c r="E387" i="1"/>
  <c r="F387" i="1" s="1"/>
  <c r="G388" i="1" s="1"/>
  <c r="J542" i="1"/>
  <c r="O387" i="1" l="1"/>
  <c r="Q387" i="1" s="1"/>
  <c r="B387" i="1" s="1"/>
  <c r="R387" i="1"/>
  <c r="S387" i="1" s="1"/>
  <c r="C388" i="1" s="1"/>
  <c r="A389" i="1"/>
  <c r="D389" i="1" s="1"/>
  <c r="P388" i="1"/>
  <c r="W389" i="1" s="1"/>
  <c r="H388" i="1"/>
  <c r="I388" i="1" s="1"/>
  <c r="K388" i="1"/>
  <c r="L388" i="1" s="1"/>
  <c r="M388" i="1" s="1"/>
  <c r="N388" i="1" s="1"/>
  <c r="V388" i="1"/>
  <c r="E388" i="1"/>
  <c r="F388" i="1" s="1"/>
  <c r="G389" i="1" s="1"/>
  <c r="J543" i="1"/>
  <c r="R388" i="1" l="1"/>
  <c r="S388" i="1" s="1"/>
  <c r="C389" i="1" s="1"/>
  <c r="P389" i="1"/>
  <c r="A390" i="1"/>
  <c r="D390" i="1" s="1"/>
  <c r="H389" i="1"/>
  <c r="I389" i="1" s="1"/>
  <c r="K389" i="1"/>
  <c r="L389" i="1" s="1"/>
  <c r="M389" i="1" s="1"/>
  <c r="N389" i="1" s="1"/>
  <c r="V389" i="1"/>
  <c r="O388" i="1"/>
  <c r="Q388" i="1" s="1"/>
  <c r="B388" i="1" s="1"/>
  <c r="J544" i="1"/>
  <c r="E389" i="1"/>
  <c r="F389" i="1" s="1"/>
  <c r="G390" i="1" s="1"/>
  <c r="K390" i="1" l="1"/>
  <c r="L390" i="1"/>
  <c r="M390" i="1" s="1"/>
  <c r="N390" i="1" s="1"/>
  <c r="O389" i="1"/>
  <c r="Q389" i="1" s="1"/>
  <c r="B389" i="1" s="1"/>
  <c r="W390" i="1"/>
  <c r="V390" i="1"/>
  <c r="P390" i="1"/>
  <c r="R389" i="1"/>
  <c r="S389" i="1" s="1"/>
  <c r="C390" i="1" s="1"/>
  <c r="A391" i="1"/>
  <c r="D391" i="1" s="1"/>
  <c r="H390" i="1"/>
  <c r="I390" i="1" s="1"/>
  <c r="J545" i="1"/>
  <c r="E390" i="1"/>
  <c r="F390" i="1" s="1"/>
  <c r="G391" i="1" s="1"/>
  <c r="V391" i="1" l="1"/>
  <c r="O390" i="1"/>
  <c r="Q390" i="1" s="1"/>
  <c r="B390" i="1" s="1"/>
  <c r="P391" i="1"/>
  <c r="R391" i="1" s="1"/>
  <c r="S391" i="1" s="1"/>
  <c r="K391" i="1"/>
  <c r="L391" i="1" s="1"/>
  <c r="M391" i="1" s="1"/>
  <c r="N391" i="1" s="1"/>
  <c r="R390" i="1"/>
  <c r="S390" i="1" s="1"/>
  <c r="C391" i="1" s="1"/>
  <c r="H391" i="1"/>
  <c r="I391" i="1" s="1"/>
  <c r="A392" i="1"/>
  <c r="D392" i="1" s="1"/>
  <c r="W391" i="1"/>
  <c r="E391" i="1"/>
  <c r="F391" i="1" s="1"/>
  <c r="G392" i="1" s="1"/>
  <c r="J546" i="1"/>
  <c r="C392" i="1" l="1"/>
  <c r="P392" i="1"/>
  <c r="A393" i="1"/>
  <c r="D393" i="1" s="1"/>
  <c r="O391" i="1"/>
  <c r="Q391" i="1" s="1"/>
  <c r="B391" i="1" s="1"/>
  <c r="H392" i="1"/>
  <c r="I392" i="1" s="1"/>
  <c r="K392" i="1"/>
  <c r="L392" i="1" s="1"/>
  <c r="M392" i="1" s="1"/>
  <c r="N392" i="1" s="1"/>
  <c r="W392" i="1"/>
  <c r="V392" i="1"/>
  <c r="J547" i="1"/>
  <c r="J548" i="1" s="1"/>
  <c r="J549" i="1" s="1"/>
  <c r="J550" i="1" s="1"/>
  <c r="J551" i="1" s="1"/>
  <c r="J552" i="1" s="1"/>
  <c r="J553" i="1" s="1"/>
  <c r="J554" i="1" s="1"/>
  <c r="J555" i="1" s="1"/>
  <c r="J556" i="1" s="1"/>
  <c r="J557" i="1" s="1"/>
  <c r="J558" i="1" s="1"/>
  <c r="J559" i="1" s="1"/>
  <c r="J560" i="1" s="1"/>
  <c r="J561" i="1" s="1"/>
  <c r="J562" i="1" s="1"/>
  <c r="J563" i="1" s="1"/>
  <c r="J564" i="1" s="1"/>
  <c r="J565" i="1" s="1"/>
  <c r="J566" i="1" s="1"/>
  <c r="J567" i="1" s="1"/>
  <c r="J568" i="1" s="1"/>
  <c r="J569" i="1" s="1"/>
  <c r="J570" i="1" s="1"/>
  <c r="J571" i="1" s="1"/>
  <c r="J572" i="1" s="1"/>
  <c r="J573" i="1" s="1"/>
  <c r="J574" i="1" s="1"/>
  <c r="J575" i="1" s="1"/>
  <c r="J576" i="1" s="1"/>
  <c r="J577" i="1" s="1"/>
  <c r="J578" i="1" s="1"/>
  <c r="J579" i="1" s="1"/>
  <c r="J580" i="1" s="1"/>
  <c r="J581" i="1" s="1"/>
  <c r="J582" i="1" s="1"/>
  <c r="J583" i="1" s="1"/>
  <c r="J584" i="1" s="1"/>
  <c r="J585" i="1" s="1"/>
  <c r="J586" i="1" s="1"/>
  <c r="J587" i="1" s="1"/>
  <c r="J588" i="1" s="1"/>
  <c r="J589" i="1" s="1"/>
  <c r="J590" i="1" s="1"/>
  <c r="J591" i="1" s="1"/>
  <c r="J592" i="1" s="1"/>
  <c r="J593" i="1" s="1"/>
  <c r="J594" i="1" s="1"/>
  <c r="J595" i="1" s="1"/>
  <c r="J596" i="1" s="1"/>
  <c r="J597" i="1" s="1"/>
  <c r="J598" i="1" s="1"/>
  <c r="J599" i="1" s="1"/>
  <c r="J600" i="1" s="1"/>
  <c r="J601" i="1" s="1"/>
  <c r="J602" i="1" s="1"/>
  <c r="J603" i="1" s="1"/>
  <c r="J604" i="1" s="1"/>
  <c r="J605" i="1" s="1"/>
  <c r="J606" i="1" s="1"/>
  <c r="J607" i="1" s="1"/>
  <c r="J608" i="1" s="1"/>
  <c r="J609" i="1" s="1"/>
  <c r="J610" i="1" s="1"/>
  <c r="J611" i="1" s="1"/>
  <c r="J612" i="1" s="1"/>
  <c r="J613" i="1" s="1"/>
  <c r="J614" i="1" s="1"/>
  <c r="J615" i="1" s="1"/>
  <c r="J616" i="1" s="1"/>
  <c r="J617" i="1" s="1"/>
  <c r="J618" i="1" s="1"/>
  <c r="J619" i="1" s="1"/>
  <c r="J620" i="1" s="1"/>
  <c r="J621" i="1" s="1"/>
  <c r="J622" i="1" s="1"/>
  <c r="J623" i="1" s="1"/>
  <c r="J624" i="1" s="1"/>
  <c r="J625" i="1" s="1"/>
  <c r="J626" i="1" s="1"/>
  <c r="J627" i="1" s="1"/>
  <c r="J628" i="1" s="1"/>
  <c r="J629" i="1" s="1"/>
  <c r="J630" i="1" s="1"/>
  <c r="J631" i="1" s="1"/>
  <c r="J632" i="1" s="1"/>
  <c r="J633" i="1" s="1"/>
  <c r="J634" i="1" s="1"/>
  <c r="J635" i="1" s="1"/>
  <c r="J636" i="1" s="1"/>
  <c r="J637" i="1" s="1"/>
  <c r="J638" i="1" s="1"/>
  <c r="J639" i="1" s="1"/>
  <c r="J640" i="1" s="1"/>
  <c r="J641" i="1" s="1"/>
  <c r="J642" i="1" s="1"/>
  <c r="J643" i="1" s="1"/>
  <c r="J644" i="1" s="1"/>
  <c r="J645" i="1" s="1"/>
  <c r="J646" i="1" s="1"/>
  <c r="J647" i="1" s="1"/>
  <c r="J648" i="1" s="1"/>
  <c r="J649" i="1" s="1"/>
  <c r="J650" i="1" s="1"/>
  <c r="J651" i="1" s="1"/>
  <c r="J652" i="1" s="1"/>
  <c r="J653" i="1" s="1"/>
  <c r="J654" i="1" s="1"/>
  <c r="J655" i="1" s="1"/>
  <c r="J656" i="1" s="1"/>
  <c r="J657" i="1" s="1"/>
  <c r="J658" i="1" s="1"/>
  <c r="J659" i="1" s="1"/>
  <c r="J660" i="1" s="1"/>
  <c r="J661" i="1" s="1"/>
  <c r="J662" i="1" s="1"/>
  <c r="J663" i="1" s="1"/>
  <c r="J664" i="1" s="1"/>
  <c r="J665" i="1" s="1"/>
  <c r="J666" i="1" s="1"/>
  <c r="J667" i="1" s="1"/>
  <c r="J668" i="1" s="1"/>
  <c r="J669" i="1" s="1"/>
  <c r="J670" i="1" s="1"/>
  <c r="J671" i="1" s="1"/>
  <c r="J672" i="1" s="1"/>
  <c r="J673" i="1" s="1"/>
  <c r="J674" i="1" s="1"/>
  <c r="J675" i="1" s="1"/>
  <c r="J676" i="1" s="1"/>
  <c r="J677" i="1" s="1"/>
  <c r="J678" i="1" s="1"/>
  <c r="J679" i="1" s="1"/>
  <c r="J680" i="1" s="1"/>
  <c r="J681" i="1" s="1"/>
  <c r="J682" i="1" s="1"/>
  <c r="J683" i="1" s="1"/>
  <c r="J684" i="1" s="1"/>
  <c r="J685" i="1" s="1"/>
  <c r="J686" i="1" s="1"/>
  <c r="J687" i="1" s="1"/>
  <c r="J688" i="1" s="1"/>
  <c r="J689" i="1" s="1"/>
  <c r="J690" i="1" s="1"/>
  <c r="J691" i="1" s="1"/>
  <c r="J692" i="1" s="1"/>
  <c r="J693" i="1" s="1"/>
  <c r="J694" i="1" s="1"/>
  <c r="J695" i="1" s="1"/>
  <c r="J696" i="1" s="1"/>
  <c r="J697" i="1" s="1"/>
  <c r="J698" i="1" s="1"/>
  <c r="J699" i="1" s="1"/>
  <c r="J700" i="1" s="1"/>
  <c r="J701" i="1" s="1"/>
  <c r="J702" i="1" s="1"/>
  <c r="J703" i="1" s="1"/>
  <c r="J704" i="1" s="1"/>
  <c r="J705" i="1" s="1"/>
  <c r="J706" i="1" s="1"/>
  <c r="J707" i="1" s="1"/>
  <c r="J708" i="1" s="1"/>
  <c r="J709" i="1" s="1"/>
  <c r="J710" i="1" s="1"/>
  <c r="J711" i="1" s="1"/>
  <c r="J712" i="1" s="1"/>
  <c r="J713" i="1" s="1"/>
  <c r="J714" i="1" s="1"/>
  <c r="J715" i="1" s="1"/>
  <c r="J716" i="1" s="1"/>
  <c r="J717" i="1" s="1"/>
  <c r="J718" i="1" s="1"/>
  <c r="J719" i="1" s="1"/>
  <c r="J720" i="1" s="1"/>
  <c r="J721" i="1" s="1"/>
  <c r="J722" i="1" s="1"/>
  <c r="J723" i="1" s="1"/>
  <c r="J724" i="1" s="1"/>
  <c r="J725" i="1" s="1"/>
  <c r="J726" i="1" s="1"/>
  <c r="J727" i="1" s="1"/>
  <c r="J728" i="1" s="1"/>
  <c r="J729" i="1" s="1"/>
  <c r="J730" i="1" s="1"/>
  <c r="J731" i="1" s="1"/>
  <c r="J732" i="1" s="1"/>
  <c r="J733" i="1" s="1"/>
  <c r="J734" i="1" s="1"/>
  <c r="J735" i="1" s="1"/>
  <c r="J736" i="1" s="1"/>
  <c r="J737" i="1" s="1"/>
  <c r="J738" i="1" s="1"/>
  <c r="J739" i="1" s="1"/>
  <c r="J740" i="1" s="1"/>
  <c r="J741" i="1" s="1"/>
  <c r="J742" i="1" s="1"/>
  <c r="J743" i="1" s="1"/>
  <c r="J744" i="1" s="1"/>
  <c r="J745" i="1" s="1"/>
  <c r="J746" i="1" s="1"/>
  <c r="J747" i="1" s="1"/>
  <c r="J748" i="1" s="1"/>
  <c r="J749" i="1" s="1"/>
  <c r="J750" i="1" s="1"/>
  <c r="J751" i="1" s="1"/>
  <c r="J752" i="1" s="1"/>
  <c r="J753" i="1" s="1"/>
  <c r="J754" i="1" s="1"/>
  <c r="J755" i="1" s="1"/>
  <c r="J756" i="1" s="1"/>
  <c r="J757" i="1" s="1"/>
  <c r="J758" i="1" s="1"/>
  <c r="J759" i="1" s="1"/>
  <c r="E392" i="1"/>
  <c r="F392" i="1" s="1"/>
  <c r="G393" i="1" s="1"/>
  <c r="W393" i="1" l="1"/>
  <c r="V393" i="1"/>
  <c r="H393" i="1"/>
  <c r="I393" i="1" s="1"/>
  <c r="O392" i="1"/>
  <c r="Q392" i="1" s="1"/>
  <c r="B392" i="1" s="1"/>
  <c r="K393" i="1"/>
  <c r="L393" i="1" s="1"/>
  <c r="M393" i="1" s="1"/>
  <c r="N393" i="1" s="1"/>
  <c r="R392" i="1"/>
  <c r="S392" i="1" s="1"/>
  <c r="C393" i="1" s="1"/>
  <c r="P393" i="1"/>
  <c r="R393" i="1" s="1"/>
  <c r="S393" i="1" s="1"/>
  <c r="A394" i="1"/>
  <c r="D394" i="1" s="1"/>
  <c r="E393" i="1"/>
  <c r="F393" i="1" s="1"/>
  <c r="G394" i="1" s="1"/>
  <c r="C394" i="1" l="1"/>
  <c r="H394" i="1"/>
  <c r="I394" i="1" s="1"/>
  <c r="K394" i="1"/>
  <c r="L394" i="1" s="1"/>
  <c r="M394" i="1" s="1"/>
  <c r="N394" i="1" s="1"/>
  <c r="O393" i="1"/>
  <c r="Q393" i="1" s="1"/>
  <c r="B393" i="1" s="1"/>
  <c r="V394" i="1"/>
  <c r="W394" i="1"/>
  <c r="P394" i="1"/>
  <c r="A395" i="1"/>
  <c r="D395" i="1" s="1"/>
  <c r="E394" i="1"/>
  <c r="F394" i="1" s="1"/>
  <c r="G395" i="1" s="1"/>
  <c r="W395" i="1" l="1"/>
  <c r="O394" i="1"/>
  <c r="Q394" i="1" s="1"/>
  <c r="B394" i="1" s="1"/>
  <c r="P395" i="1"/>
  <c r="R394" i="1"/>
  <c r="S394" i="1" s="1"/>
  <c r="C395" i="1" s="1"/>
  <c r="V395" i="1"/>
  <c r="H395" i="1"/>
  <c r="I395" i="1" s="1"/>
  <c r="A396" i="1"/>
  <c r="D396" i="1" s="1"/>
  <c r="K395" i="1"/>
  <c r="L395" i="1" s="1"/>
  <c r="M395" i="1" s="1"/>
  <c r="N395" i="1" s="1"/>
  <c r="E395" i="1"/>
  <c r="F395" i="1" s="1"/>
  <c r="G396" i="1" s="1"/>
  <c r="O395" i="1" l="1"/>
  <c r="Q395" i="1" s="1"/>
  <c r="B395" i="1" s="1"/>
  <c r="H396" i="1"/>
  <c r="I396" i="1" s="1"/>
  <c r="A397" i="1"/>
  <c r="D397" i="1" s="1"/>
  <c r="K396" i="1"/>
  <c r="L396" i="1" s="1"/>
  <c r="M396" i="1" s="1"/>
  <c r="N396" i="1" s="1"/>
  <c r="R395" i="1"/>
  <c r="S395" i="1" s="1"/>
  <c r="C396" i="1" s="1"/>
  <c r="V396" i="1"/>
  <c r="W396" i="1"/>
  <c r="P396" i="1"/>
  <c r="E396" i="1"/>
  <c r="F396" i="1" s="1"/>
  <c r="G397" i="1" s="1"/>
  <c r="H397" i="1" l="1"/>
  <c r="I397" i="1" s="1"/>
  <c r="O396" i="1"/>
  <c r="Q396" i="1" s="1"/>
  <c r="B396" i="1" s="1"/>
  <c r="R396" i="1"/>
  <c r="S396" i="1" s="1"/>
  <c r="C397" i="1" s="1"/>
  <c r="K397" i="1"/>
  <c r="L397" i="1" s="1"/>
  <c r="M397" i="1" s="1"/>
  <c r="N397" i="1" s="1"/>
  <c r="V397" i="1"/>
  <c r="W397" i="1"/>
  <c r="P397" i="1"/>
  <c r="A398" i="1"/>
  <c r="D398" i="1" s="1"/>
  <c r="E397" i="1"/>
  <c r="F397" i="1" s="1"/>
  <c r="G398" i="1" s="1"/>
  <c r="W398" i="1" l="1"/>
  <c r="H398" i="1"/>
  <c r="I398" i="1" s="1"/>
  <c r="K398" i="1"/>
  <c r="L398" i="1" s="1"/>
  <c r="M398" i="1" s="1"/>
  <c r="N398" i="1" s="1"/>
  <c r="V398" i="1"/>
  <c r="R397" i="1"/>
  <c r="S397" i="1" s="1"/>
  <c r="C398" i="1" s="1"/>
  <c r="O397" i="1"/>
  <c r="Q397" i="1" s="1"/>
  <c r="B397" i="1" s="1"/>
  <c r="P398" i="1"/>
  <c r="H399" i="1" s="1"/>
  <c r="A399" i="1"/>
  <c r="D399" i="1" s="1"/>
  <c r="E398" i="1"/>
  <c r="F398" i="1" s="1"/>
  <c r="G399" i="1" s="1"/>
  <c r="K399" i="1" l="1"/>
  <c r="L399" i="1" s="1"/>
  <c r="M399" i="1" s="1"/>
  <c r="N399" i="1" s="1"/>
  <c r="W399" i="1"/>
  <c r="V399" i="1"/>
  <c r="O398" i="1"/>
  <c r="Q398" i="1" s="1"/>
  <c r="B398" i="1" s="1"/>
  <c r="P399" i="1"/>
  <c r="R399" i="1" s="1"/>
  <c r="S399" i="1" s="1"/>
  <c r="A400" i="1"/>
  <c r="D400" i="1" s="1"/>
  <c r="E399" i="1"/>
  <c r="F399" i="1" s="1"/>
  <c r="G400" i="1" s="1"/>
  <c r="I399" i="1"/>
  <c r="O399" i="1" l="1"/>
  <c r="P400" i="1"/>
  <c r="A401" i="1"/>
  <c r="D401" i="1" s="1"/>
  <c r="H400" i="1"/>
  <c r="I400" i="1" s="1"/>
  <c r="K400" i="1"/>
  <c r="L400" i="1" s="1"/>
  <c r="M400" i="1" s="1"/>
  <c r="N400" i="1" s="1"/>
  <c r="W400" i="1"/>
  <c r="V400" i="1"/>
  <c r="E400" i="1"/>
  <c r="F400" i="1" s="1"/>
  <c r="G401" i="1" s="1"/>
  <c r="H401" i="1" l="1"/>
  <c r="I401" i="1" s="1"/>
  <c r="W401" i="1"/>
  <c r="R400" i="1"/>
  <c r="S400" i="1" s="1"/>
  <c r="P401" i="1"/>
  <c r="K401" i="1"/>
  <c r="L401" i="1" s="1"/>
  <c r="M401" i="1" s="1"/>
  <c r="N401" i="1" s="1"/>
  <c r="V401" i="1"/>
  <c r="O400" i="1"/>
  <c r="A402" i="1"/>
  <c r="D402" i="1" s="1"/>
  <c r="E401" i="1"/>
  <c r="F401" i="1" s="1"/>
  <c r="G402" i="1" s="1"/>
  <c r="H402" i="1" l="1"/>
  <c r="I402" i="1" s="1"/>
  <c r="W402" i="1"/>
  <c r="R401" i="1"/>
  <c r="S401" i="1" s="1"/>
  <c r="V402" i="1"/>
  <c r="K402" i="1"/>
  <c r="L402" i="1" s="1"/>
  <c r="M402" i="1" s="1"/>
  <c r="N402" i="1" s="1"/>
  <c r="O401" i="1"/>
  <c r="P402" i="1"/>
  <c r="V403" i="1" s="1"/>
  <c r="A403" i="1"/>
  <c r="D403" i="1" s="1"/>
  <c r="E402" i="1"/>
  <c r="F402" i="1" s="1"/>
  <c r="G403" i="1" s="1"/>
  <c r="H403" i="1" l="1"/>
  <c r="I403" i="1" s="1"/>
  <c r="W403" i="1"/>
  <c r="R402" i="1"/>
  <c r="S402" i="1" s="1"/>
  <c r="O402" i="1"/>
  <c r="K403" i="1"/>
  <c r="L403" i="1" s="1"/>
  <c r="M403" i="1" s="1"/>
  <c r="N403" i="1" s="1"/>
  <c r="A404" i="1"/>
  <c r="D404" i="1" s="1"/>
  <c r="P403" i="1"/>
  <c r="W404" i="1" s="1"/>
  <c r="E403" i="1"/>
  <c r="F403" i="1" s="1"/>
  <c r="G404" i="1" s="1"/>
  <c r="V404" i="1" l="1"/>
  <c r="R403" i="1"/>
  <c r="S403" i="1" s="1"/>
  <c r="H404" i="1"/>
  <c r="I404" i="1" s="1"/>
  <c r="P404" i="1"/>
  <c r="R404" i="1" s="1"/>
  <c r="S404" i="1" s="1"/>
  <c r="K404" i="1"/>
  <c r="L404" i="1" s="1"/>
  <c r="M404" i="1" s="1"/>
  <c r="N404" i="1" s="1"/>
  <c r="O403" i="1"/>
  <c r="A405" i="1"/>
  <c r="D405" i="1" s="1"/>
  <c r="E404" i="1"/>
  <c r="F404" i="1" s="1"/>
  <c r="G405" i="1" s="1"/>
  <c r="H405" i="1" l="1"/>
  <c r="I405" i="1" s="1"/>
  <c r="K405" i="1"/>
  <c r="L405" i="1" s="1"/>
  <c r="M405" i="1" s="1"/>
  <c r="N405" i="1" s="1"/>
  <c r="W405" i="1"/>
  <c r="O404" i="1"/>
  <c r="V405" i="1"/>
  <c r="A406" i="1"/>
  <c r="D406" i="1" s="1"/>
  <c r="P405" i="1"/>
  <c r="K406" i="1" s="1"/>
  <c r="E405" i="1"/>
  <c r="F405" i="1" s="1"/>
  <c r="G406" i="1" s="1"/>
  <c r="L406" i="1" l="1"/>
  <c r="M406" i="1" s="1"/>
  <c r="N406" i="1" s="1"/>
  <c r="R405" i="1"/>
  <c r="S405" i="1" s="1"/>
  <c r="V406" i="1"/>
  <c r="P406" i="1"/>
  <c r="K407" i="1" s="1"/>
  <c r="W406" i="1"/>
  <c r="A407" i="1"/>
  <c r="D407" i="1" s="1"/>
  <c r="O405" i="1"/>
  <c r="H406" i="1"/>
  <c r="I406" i="1" s="1"/>
  <c r="E406" i="1"/>
  <c r="F406" i="1" s="1"/>
  <c r="G407" i="1" s="1"/>
  <c r="O406" i="1" l="1"/>
  <c r="L407" i="1"/>
  <c r="M407" i="1" s="1"/>
  <c r="N407" i="1" s="1"/>
  <c r="W407" i="1"/>
  <c r="A408" i="1"/>
  <c r="D408" i="1" s="1"/>
  <c r="V407" i="1"/>
  <c r="P407" i="1"/>
  <c r="W408" i="1" s="1"/>
  <c r="H407" i="1"/>
  <c r="I407" i="1" s="1"/>
  <c r="R406" i="1"/>
  <c r="S406" i="1" s="1"/>
  <c r="E407" i="1"/>
  <c r="F407" i="1" s="1"/>
  <c r="G408" i="1" s="1"/>
  <c r="O407" i="1" l="1"/>
  <c r="H408" i="1"/>
  <c r="I408" i="1" s="1"/>
  <c r="K408" i="1"/>
  <c r="L408" i="1" s="1"/>
  <c r="M408" i="1" s="1"/>
  <c r="N408" i="1" s="1"/>
  <c r="V408" i="1"/>
  <c r="R407" i="1"/>
  <c r="S407" i="1" s="1"/>
  <c r="P408" i="1"/>
  <c r="W409" i="1" s="1"/>
  <c r="A409" i="1"/>
  <c r="D409" i="1" s="1"/>
  <c r="E408" i="1"/>
  <c r="F408" i="1" s="1"/>
  <c r="G409" i="1" s="1"/>
  <c r="K409" i="1" l="1"/>
  <c r="L409" i="1" s="1"/>
  <c r="M409" i="1" s="1"/>
  <c r="N409" i="1" s="1"/>
  <c r="R408" i="1"/>
  <c r="S408" i="1" s="1"/>
  <c r="A410" i="1"/>
  <c r="D410" i="1" s="1"/>
  <c r="P409" i="1"/>
  <c r="K410" i="1" s="1"/>
  <c r="O408" i="1"/>
  <c r="V409" i="1"/>
  <c r="H409" i="1"/>
  <c r="I409" i="1" s="1"/>
  <c r="E409" i="1"/>
  <c r="F409" i="1" s="1"/>
  <c r="G410" i="1" s="1"/>
  <c r="O409" i="1" l="1"/>
  <c r="L410" i="1"/>
  <c r="M410" i="1" s="1"/>
  <c r="N410" i="1" s="1"/>
  <c r="W410" i="1"/>
  <c r="H410" i="1"/>
  <c r="I410" i="1" s="1"/>
  <c r="P410" i="1"/>
  <c r="W411" i="1" s="1"/>
  <c r="V410" i="1"/>
  <c r="R409" i="1"/>
  <c r="S409" i="1" s="1"/>
  <c r="A411" i="1"/>
  <c r="D411" i="1" s="1"/>
  <c r="E410" i="1"/>
  <c r="F410" i="1" s="1"/>
  <c r="G411" i="1" s="1"/>
  <c r="O410" i="1" l="1"/>
  <c r="K411" i="1"/>
  <c r="L411" i="1" s="1"/>
  <c r="M411" i="1" s="1"/>
  <c r="N411" i="1" s="1"/>
  <c r="A412" i="1"/>
  <c r="D412" i="1" s="1"/>
  <c r="R410" i="1"/>
  <c r="S410" i="1" s="1"/>
  <c r="H411" i="1"/>
  <c r="I411" i="1" s="1"/>
  <c r="V411" i="1"/>
  <c r="P411" i="1"/>
  <c r="E411" i="1"/>
  <c r="F411" i="1" s="1"/>
  <c r="G412" i="1" s="1"/>
  <c r="V412" i="1" l="1"/>
  <c r="A413" i="1"/>
  <c r="D413" i="1" s="1"/>
  <c r="O411" i="1"/>
  <c r="P412" i="1"/>
  <c r="R412" i="1" s="1"/>
  <c r="S412" i="1" s="1"/>
  <c r="H412" i="1"/>
  <c r="I412" i="1" s="1"/>
  <c r="K412" i="1"/>
  <c r="L412" i="1" s="1"/>
  <c r="M412" i="1" s="1"/>
  <c r="N412" i="1" s="1"/>
  <c r="R411" i="1"/>
  <c r="S411" i="1" s="1"/>
  <c r="W412" i="1"/>
  <c r="E412" i="1"/>
  <c r="F412" i="1" s="1"/>
  <c r="G413" i="1" s="1"/>
  <c r="O412" i="1" l="1"/>
  <c r="H413" i="1"/>
  <c r="I413" i="1" s="1"/>
  <c r="K413" i="1"/>
  <c r="L413" i="1" s="1"/>
  <c r="M413" i="1" s="1"/>
  <c r="N413" i="1" s="1"/>
  <c r="W413" i="1"/>
  <c r="V413" i="1"/>
  <c r="A414" i="1"/>
  <c r="D414" i="1" s="1"/>
  <c r="P413" i="1"/>
  <c r="K414" i="1" s="1"/>
  <c r="E413" i="1"/>
  <c r="F413" i="1" s="1"/>
  <c r="G414" i="1" s="1"/>
  <c r="L414" i="1" l="1"/>
  <c r="M414" i="1" s="1"/>
  <c r="N414" i="1" s="1"/>
  <c r="O413" i="1"/>
  <c r="A415" i="1"/>
  <c r="D415" i="1" s="1"/>
  <c r="V414" i="1"/>
  <c r="R413" i="1"/>
  <c r="S413" i="1" s="1"/>
  <c r="W414" i="1"/>
  <c r="P414" i="1"/>
  <c r="H414" i="1"/>
  <c r="I414" i="1" s="1"/>
  <c r="E414" i="1"/>
  <c r="F414" i="1" s="1"/>
  <c r="G415" i="1" s="1"/>
  <c r="O414" i="1" l="1"/>
  <c r="H415" i="1"/>
  <c r="I415" i="1" s="1"/>
  <c r="K415" i="1"/>
  <c r="L415" i="1" s="1"/>
  <c r="M415" i="1" s="1"/>
  <c r="N415" i="1" s="1"/>
  <c r="V415" i="1"/>
  <c r="R414" i="1"/>
  <c r="S414" i="1" s="1"/>
  <c r="W415" i="1"/>
  <c r="P415" i="1"/>
  <c r="R415" i="1" s="1"/>
  <c r="S415" i="1" s="1"/>
  <c r="A416" i="1"/>
  <c r="D416" i="1" s="1"/>
  <c r="E415" i="1"/>
  <c r="F415" i="1" s="1"/>
  <c r="G416" i="1" s="1"/>
  <c r="P416" i="1" l="1"/>
  <c r="R416" i="1" s="1"/>
  <c r="S416" i="1" s="1"/>
  <c r="A417" i="1"/>
  <c r="D417" i="1" s="1"/>
  <c r="H416" i="1"/>
  <c r="I416" i="1" s="1"/>
  <c r="K416" i="1"/>
  <c r="L416" i="1" s="1"/>
  <c r="M416" i="1" s="1"/>
  <c r="N416" i="1" s="1"/>
  <c r="W416" i="1"/>
  <c r="V416" i="1"/>
  <c r="O415" i="1"/>
  <c r="E416" i="1"/>
  <c r="F416" i="1" s="1"/>
  <c r="G417" i="1" s="1"/>
  <c r="O416" i="1" l="1"/>
  <c r="W417" i="1"/>
  <c r="H417" i="1"/>
  <c r="I417" i="1" s="1"/>
  <c r="V417" i="1"/>
  <c r="A418" i="1"/>
  <c r="D418" i="1" s="1"/>
  <c r="K417" i="1"/>
  <c r="L417" i="1" s="1"/>
  <c r="M417" i="1" s="1"/>
  <c r="N417" i="1" s="1"/>
  <c r="P417" i="1"/>
  <c r="W418" i="1" s="1"/>
  <c r="E417" i="1"/>
  <c r="F417" i="1" s="1"/>
  <c r="G418" i="1" s="1"/>
  <c r="H418" i="1" l="1"/>
  <c r="I418" i="1" s="1"/>
  <c r="K418" i="1"/>
  <c r="L418" i="1" s="1"/>
  <c r="M418" i="1" s="1"/>
  <c r="N418" i="1" s="1"/>
  <c r="V418" i="1"/>
  <c r="O417" i="1"/>
  <c r="P418" i="1"/>
  <c r="A419" i="1"/>
  <c r="D419" i="1" s="1"/>
  <c r="E418" i="1"/>
  <c r="F418" i="1" s="1"/>
  <c r="G419" i="1" s="1"/>
  <c r="V419" i="1" l="1"/>
  <c r="K419" i="1"/>
  <c r="L419" i="1" s="1"/>
  <c r="M419" i="1" s="1"/>
  <c r="N419" i="1" s="1"/>
  <c r="A420" i="1"/>
  <c r="D420" i="1" s="1"/>
  <c r="W419" i="1"/>
  <c r="R418" i="1"/>
  <c r="S418" i="1" s="1"/>
  <c r="P419" i="1"/>
  <c r="R419" i="1" s="1"/>
  <c r="S419" i="1" s="1"/>
  <c r="H419" i="1"/>
  <c r="I419" i="1" s="1"/>
  <c r="O418" i="1"/>
  <c r="E419" i="1"/>
  <c r="F419" i="1" s="1"/>
  <c r="G420" i="1" s="1"/>
  <c r="O419" i="1" l="1"/>
  <c r="A421" i="1"/>
  <c r="D421" i="1" s="1"/>
  <c r="K420" i="1"/>
  <c r="L420" i="1" s="1"/>
  <c r="M420" i="1" s="1"/>
  <c r="N420" i="1" s="1"/>
  <c r="V420" i="1"/>
  <c r="H420" i="1"/>
  <c r="I420" i="1" s="1"/>
  <c r="W420" i="1"/>
  <c r="P420" i="1"/>
  <c r="R420" i="1" s="1"/>
  <c r="S420" i="1" s="1"/>
  <c r="E420" i="1"/>
  <c r="F420" i="1" s="1"/>
  <c r="G421" i="1" s="1"/>
  <c r="A422" i="1" l="1"/>
  <c r="D422" i="1" s="1"/>
  <c r="P421" i="1"/>
  <c r="R421" i="1" s="1"/>
  <c r="S421" i="1" s="1"/>
  <c r="H421" i="1"/>
  <c r="I421" i="1" s="1"/>
  <c r="K421" i="1"/>
  <c r="L421" i="1" s="1"/>
  <c r="M421" i="1" s="1"/>
  <c r="N421" i="1" s="1"/>
  <c r="W421" i="1"/>
  <c r="O420" i="1"/>
  <c r="V421" i="1"/>
  <c r="E421" i="1"/>
  <c r="F421" i="1" s="1"/>
  <c r="G422" i="1" s="1"/>
  <c r="A423" i="1" l="1"/>
  <c r="D423" i="1" s="1"/>
  <c r="K422" i="1"/>
  <c r="L422" i="1" s="1"/>
  <c r="M422" i="1" s="1"/>
  <c r="N422" i="1" s="1"/>
  <c r="W422" i="1"/>
  <c r="V422" i="1"/>
  <c r="H422" i="1"/>
  <c r="I422" i="1" s="1"/>
  <c r="P422" i="1"/>
  <c r="R422" i="1" s="1"/>
  <c r="S422" i="1" s="1"/>
  <c r="O421" i="1"/>
  <c r="E422" i="1"/>
  <c r="F422" i="1" s="1"/>
  <c r="G423" i="1" s="1"/>
  <c r="O422" i="1" l="1"/>
  <c r="P423" i="1"/>
  <c r="R423" i="1" s="1"/>
  <c r="S423" i="1" s="1"/>
  <c r="W423" i="1"/>
  <c r="V423" i="1"/>
  <c r="H423" i="1"/>
  <c r="I423" i="1" s="1"/>
  <c r="K423" i="1"/>
  <c r="L423" i="1" s="1"/>
  <c r="M423" i="1" s="1"/>
  <c r="N423" i="1" s="1"/>
  <c r="A424" i="1"/>
  <c r="D424" i="1" s="1"/>
  <c r="E423" i="1"/>
  <c r="F423" i="1" s="1"/>
  <c r="G424" i="1" s="1"/>
  <c r="O423" i="1" l="1"/>
  <c r="A425" i="1"/>
  <c r="D425" i="1" s="1"/>
  <c r="H424" i="1"/>
  <c r="I424" i="1" s="1"/>
  <c r="W424" i="1"/>
  <c r="V424" i="1"/>
  <c r="K424" i="1"/>
  <c r="L424" i="1" s="1"/>
  <c r="M424" i="1" s="1"/>
  <c r="N424" i="1" s="1"/>
  <c r="P424" i="1"/>
  <c r="E424" i="1"/>
  <c r="F424" i="1" s="1"/>
  <c r="G425" i="1" s="1"/>
  <c r="V425" i="1" l="1"/>
  <c r="P425" i="1"/>
  <c r="H425" i="1"/>
  <c r="I425" i="1" s="1"/>
  <c r="K425" i="1"/>
  <c r="L425" i="1" s="1"/>
  <c r="M425" i="1" s="1"/>
  <c r="N425" i="1" s="1"/>
  <c r="R424" i="1"/>
  <c r="S424" i="1" s="1"/>
  <c r="W425" i="1"/>
  <c r="A426" i="1"/>
  <c r="D426" i="1" s="1"/>
  <c r="O424" i="1"/>
  <c r="E425" i="1"/>
  <c r="F425" i="1" s="1"/>
  <c r="G426" i="1" s="1"/>
  <c r="H426" i="1" l="1"/>
  <c r="I426" i="1" s="1"/>
  <c r="O425" i="1"/>
  <c r="R425" i="1"/>
  <c r="S425" i="1" s="1"/>
  <c r="K426" i="1"/>
  <c r="L426" i="1" s="1"/>
  <c r="M426" i="1" s="1"/>
  <c r="N426" i="1" s="1"/>
  <c r="W426" i="1"/>
  <c r="P426" i="1"/>
  <c r="R426" i="1" s="1"/>
  <c r="S426" i="1" s="1"/>
  <c r="V426" i="1"/>
  <c r="A427" i="1"/>
  <c r="D427" i="1" s="1"/>
  <c r="E426" i="1"/>
  <c r="F426" i="1" s="1"/>
  <c r="G427" i="1" s="1"/>
  <c r="K427" i="1" l="1"/>
  <c r="L427" i="1" s="1"/>
  <c r="M427" i="1" s="1"/>
  <c r="N427" i="1" s="1"/>
  <c r="H427" i="1"/>
  <c r="I427" i="1" s="1"/>
  <c r="W427" i="1"/>
  <c r="V427" i="1"/>
  <c r="A428" i="1"/>
  <c r="D428" i="1" s="1"/>
  <c r="O426" i="1"/>
  <c r="P427" i="1"/>
  <c r="E427" i="1"/>
  <c r="F427" i="1" s="1"/>
  <c r="G428" i="1" s="1"/>
  <c r="H428" i="1" l="1"/>
  <c r="I428" i="1" s="1"/>
  <c r="O427" i="1"/>
  <c r="V428" i="1"/>
  <c r="P428" i="1"/>
  <c r="K428" i="1"/>
  <c r="L428" i="1" s="1"/>
  <c r="M428" i="1" s="1"/>
  <c r="N428" i="1" s="1"/>
  <c r="W428" i="1"/>
  <c r="R427" i="1"/>
  <c r="S427" i="1" s="1"/>
  <c r="A429" i="1"/>
  <c r="D429" i="1" s="1"/>
  <c r="E428" i="1"/>
  <c r="F428" i="1" s="1"/>
  <c r="G429" i="1" s="1"/>
  <c r="V429" i="1" l="1"/>
  <c r="R428" i="1"/>
  <c r="S428" i="1" s="1"/>
  <c r="A430" i="1"/>
  <c r="D430" i="1" s="1"/>
  <c r="H429" i="1"/>
  <c r="I429" i="1" s="1"/>
  <c r="K429" i="1"/>
  <c r="L429" i="1" s="1"/>
  <c r="M429" i="1" s="1"/>
  <c r="N429" i="1" s="1"/>
  <c r="W429" i="1"/>
  <c r="O428" i="1"/>
  <c r="P429" i="1"/>
  <c r="R429" i="1" s="1"/>
  <c r="S429" i="1" s="1"/>
  <c r="E429" i="1"/>
  <c r="F429" i="1" s="1"/>
  <c r="G430" i="1" s="1"/>
  <c r="O429" i="1" l="1"/>
  <c r="A431" i="1"/>
  <c r="D431" i="1" s="1"/>
  <c r="H430" i="1"/>
  <c r="I430" i="1" s="1"/>
  <c r="K430" i="1"/>
  <c r="L430" i="1" s="1"/>
  <c r="M430" i="1" s="1"/>
  <c r="N430" i="1" s="1"/>
  <c r="V430" i="1"/>
  <c r="W430" i="1"/>
  <c r="P430" i="1"/>
  <c r="K431" i="1" s="1"/>
  <c r="E430" i="1"/>
  <c r="F430" i="1" s="1"/>
  <c r="G431" i="1" s="1"/>
  <c r="L431" i="1" l="1"/>
  <c r="M431" i="1" s="1"/>
  <c r="N431" i="1" s="1"/>
  <c r="O430" i="1"/>
  <c r="V431" i="1"/>
  <c r="R430" i="1"/>
  <c r="S430" i="1" s="1"/>
  <c r="H431" i="1"/>
  <c r="I431" i="1" s="1"/>
  <c r="A432" i="1"/>
  <c r="D432" i="1" s="1"/>
  <c r="P431" i="1"/>
  <c r="R431" i="1" s="1"/>
  <c r="S431" i="1" s="1"/>
  <c r="W431" i="1"/>
  <c r="E431" i="1"/>
  <c r="F431" i="1" s="1"/>
  <c r="G432" i="1" s="1"/>
  <c r="O431" i="1" l="1"/>
  <c r="A433" i="1"/>
  <c r="D433" i="1" s="1"/>
  <c r="P432" i="1"/>
  <c r="R432" i="1" s="1"/>
  <c r="S432" i="1" s="1"/>
  <c r="V432" i="1"/>
  <c r="W432" i="1"/>
  <c r="H432" i="1"/>
  <c r="I432" i="1" s="1"/>
  <c r="K432" i="1"/>
  <c r="L432" i="1" s="1"/>
  <c r="M432" i="1" s="1"/>
  <c r="N432" i="1" s="1"/>
  <c r="E432" i="1"/>
  <c r="F432" i="1" s="1"/>
  <c r="G433" i="1" s="1"/>
  <c r="W433" i="1" l="1"/>
  <c r="O432" i="1"/>
  <c r="K433" i="1"/>
  <c r="L433" i="1" s="1"/>
  <c r="M433" i="1" s="1"/>
  <c r="N433" i="1" s="1"/>
  <c r="A434" i="1"/>
  <c r="D434" i="1" s="1"/>
  <c r="H433" i="1"/>
  <c r="I433" i="1" s="1"/>
  <c r="V433" i="1"/>
  <c r="P433" i="1"/>
  <c r="W434" i="1" s="1"/>
  <c r="E433" i="1"/>
  <c r="F433" i="1" s="1"/>
  <c r="G434" i="1" s="1"/>
  <c r="P434" i="1" l="1"/>
  <c r="W435" i="1" s="1"/>
  <c r="A435" i="1"/>
  <c r="D435" i="1" s="1"/>
  <c r="H434" i="1"/>
  <c r="I434" i="1" s="1"/>
  <c r="K434" i="1"/>
  <c r="L434" i="1" s="1"/>
  <c r="M434" i="1" s="1"/>
  <c r="N434" i="1" s="1"/>
  <c r="R433" i="1"/>
  <c r="S433" i="1" s="1"/>
  <c r="V434" i="1"/>
  <c r="O433" i="1"/>
  <c r="E434" i="1"/>
  <c r="F434" i="1" s="1"/>
  <c r="G435" i="1" s="1"/>
  <c r="V435" i="1" l="1"/>
  <c r="H435" i="1"/>
  <c r="I435" i="1" s="1"/>
  <c r="P435" i="1"/>
  <c r="V436" i="1" s="1"/>
  <c r="O434" i="1"/>
  <c r="K435" i="1"/>
  <c r="L435" i="1" s="1"/>
  <c r="M435" i="1" s="1"/>
  <c r="N435" i="1" s="1"/>
  <c r="R434" i="1"/>
  <c r="S434" i="1" s="1"/>
  <c r="A436" i="1"/>
  <c r="D436" i="1" s="1"/>
  <c r="E435" i="1"/>
  <c r="F435" i="1" s="1"/>
  <c r="G436" i="1" s="1"/>
  <c r="R435" i="1" l="1"/>
  <c r="S435" i="1" s="1"/>
  <c r="W436" i="1"/>
  <c r="A437" i="1"/>
  <c r="D437" i="1" s="1"/>
  <c r="O435" i="1"/>
  <c r="K436" i="1"/>
  <c r="L436" i="1" s="1"/>
  <c r="M436" i="1" s="1"/>
  <c r="N436" i="1" s="1"/>
  <c r="P436" i="1"/>
  <c r="R436" i="1" s="1"/>
  <c r="S436" i="1" s="1"/>
  <c r="H436" i="1"/>
  <c r="I436" i="1" s="1"/>
  <c r="E436" i="1"/>
  <c r="F436" i="1" s="1"/>
  <c r="G437" i="1" s="1"/>
  <c r="O436" i="1" l="1"/>
  <c r="H437" i="1"/>
  <c r="I437" i="1" s="1"/>
  <c r="K437" i="1"/>
  <c r="L437" i="1" s="1"/>
  <c r="M437" i="1" s="1"/>
  <c r="N437" i="1" s="1"/>
  <c r="W437" i="1"/>
  <c r="V437" i="1"/>
  <c r="A438" i="1"/>
  <c r="D438" i="1" s="1"/>
  <c r="P437" i="1"/>
  <c r="E437" i="1"/>
  <c r="F437" i="1" s="1"/>
  <c r="G438" i="1" s="1"/>
  <c r="H438" i="1" l="1"/>
  <c r="I438" i="1" s="1"/>
  <c r="K438" i="1"/>
  <c r="L438" i="1" s="1"/>
  <c r="M438" i="1" s="1"/>
  <c r="N438" i="1" s="1"/>
  <c r="R437" i="1"/>
  <c r="S437" i="1" s="1"/>
  <c r="P438" i="1"/>
  <c r="K439" i="1" s="1"/>
  <c r="V438" i="1"/>
  <c r="W438" i="1"/>
  <c r="A439" i="1"/>
  <c r="D439" i="1" s="1"/>
  <c r="O437" i="1"/>
  <c r="E438" i="1"/>
  <c r="F438" i="1" s="1"/>
  <c r="G439" i="1" s="1"/>
  <c r="L439" i="1" l="1"/>
  <c r="M439" i="1" s="1"/>
  <c r="N439" i="1" s="1"/>
  <c r="W439" i="1"/>
  <c r="R438" i="1"/>
  <c r="S438" i="1" s="1"/>
  <c r="A440" i="1"/>
  <c r="D440" i="1" s="1"/>
  <c r="P439" i="1"/>
  <c r="K440" i="1" s="1"/>
  <c r="V439" i="1"/>
  <c r="H439" i="1"/>
  <c r="I439" i="1" s="1"/>
  <c r="O438" i="1"/>
  <c r="E439" i="1"/>
  <c r="F439" i="1" s="1"/>
  <c r="G440" i="1" s="1"/>
  <c r="L440" i="1" l="1"/>
  <c r="M440" i="1" s="1"/>
  <c r="N440" i="1" s="1"/>
  <c r="O439" i="1"/>
  <c r="W440" i="1"/>
  <c r="V440" i="1"/>
  <c r="R439" i="1"/>
  <c r="A441" i="1"/>
  <c r="D441" i="1" s="1"/>
  <c r="P440" i="1"/>
  <c r="H441" i="1" s="1"/>
  <c r="H440" i="1"/>
  <c r="I440" i="1" s="1"/>
  <c r="E440" i="1"/>
  <c r="F440" i="1" s="1"/>
  <c r="G441" i="1" s="1"/>
  <c r="O440" i="1" l="1"/>
  <c r="W441" i="1"/>
  <c r="K441" i="1"/>
  <c r="L441" i="1" s="1"/>
  <c r="M441" i="1" s="1"/>
  <c r="N441" i="1" s="1"/>
  <c r="V441" i="1"/>
  <c r="A442" i="1"/>
  <c r="D442" i="1" s="1"/>
  <c r="P441" i="1"/>
  <c r="E441" i="1"/>
  <c r="F441" i="1" s="1"/>
  <c r="G442" i="1" s="1"/>
  <c r="I441" i="1"/>
  <c r="K442" i="1" l="1"/>
  <c r="L442" i="1" s="1"/>
  <c r="M442" i="1" s="1"/>
  <c r="N442" i="1" s="1"/>
  <c r="O441" i="1"/>
  <c r="P442" i="1"/>
  <c r="K443" i="1" s="1"/>
  <c r="H442" i="1"/>
  <c r="I442" i="1" s="1"/>
  <c r="V442" i="1"/>
  <c r="W442" i="1"/>
  <c r="R441" i="1"/>
  <c r="S441" i="1" s="1"/>
  <c r="A443" i="1"/>
  <c r="D443" i="1" s="1"/>
  <c r="E442" i="1"/>
  <c r="F442" i="1" s="1"/>
  <c r="G443" i="1" s="1"/>
  <c r="O442" i="1" l="1"/>
  <c r="L443" i="1"/>
  <c r="M443" i="1" s="1"/>
  <c r="N443" i="1" s="1"/>
  <c r="W443" i="1"/>
  <c r="R442" i="1"/>
  <c r="S442" i="1" s="1"/>
  <c r="A444" i="1"/>
  <c r="D444" i="1" s="1"/>
  <c r="P443" i="1"/>
  <c r="H443" i="1"/>
  <c r="I443" i="1" s="1"/>
  <c r="V443" i="1"/>
  <c r="E443" i="1"/>
  <c r="F443" i="1" s="1"/>
  <c r="G444" i="1" s="1"/>
  <c r="O443" i="1" l="1"/>
  <c r="H444" i="1"/>
  <c r="I444" i="1" s="1"/>
  <c r="P444" i="1"/>
  <c r="K444" i="1"/>
  <c r="L444" i="1" s="1"/>
  <c r="M444" i="1" s="1"/>
  <c r="N444" i="1" s="1"/>
  <c r="V444" i="1"/>
  <c r="W444" i="1"/>
  <c r="R443" i="1"/>
  <c r="S443" i="1" s="1"/>
  <c r="A445" i="1"/>
  <c r="D445" i="1" s="1"/>
  <c r="E444" i="1"/>
  <c r="F444" i="1" s="1"/>
  <c r="G445" i="1" s="1"/>
  <c r="W445" i="1" l="1"/>
  <c r="O444" i="1"/>
  <c r="P445" i="1"/>
  <c r="K445" i="1"/>
  <c r="L445" i="1" s="1"/>
  <c r="M445" i="1" s="1"/>
  <c r="N445" i="1" s="1"/>
  <c r="A446" i="1"/>
  <c r="D446" i="1" s="1"/>
  <c r="H445" i="1"/>
  <c r="I445" i="1" s="1"/>
  <c r="R444" i="1"/>
  <c r="S444" i="1" s="1"/>
  <c r="V445" i="1"/>
  <c r="E445" i="1"/>
  <c r="F445" i="1" s="1"/>
  <c r="G446" i="1" s="1"/>
  <c r="V446" i="1" l="1"/>
  <c r="H446" i="1"/>
  <c r="I446" i="1" s="1"/>
  <c r="W446" i="1"/>
  <c r="P446" i="1"/>
  <c r="R446" i="1" s="1"/>
  <c r="S446" i="1" s="1"/>
  <c r="A447" i="1"/>
  <c r="D447" i="1" s="1"/>
  <c r="K446" i="1"/>
  <c r="L446" i="1" s="1"/>
  <c r="M446" i="1" s="1"/>
  <c r="N446" i="1" s="1"/>
  <c r="O445" i="1"/>
  <c r="R445" i="1"/>
  <c r="S445" i="1" s="1"/>
  <c r="E446" i="1"/>
  <c r="F446" i="1" s="1"/>
  <c r="G447" i="1" s="1"/>
  <c r="W447" i="1" l="1"/>
  <c r="H447" i="1"/>
  <c r="I447" i="1" s="1"/>
  <c r="K447" i="1"/>
  <c r="L447" i="1" s="1"/>
  <c r="M447" i="1" s="1"/>
  <c r="N447" i="1" s="1"/>
  <c r="V447" i="1"/>
  <c r="P447" i="1"/>
  <c r="K448" i="1" s="1"/>
  <c r="O446" i="1"/>
  <c r="A448" i="1"/>
  <c r="D448" i="1" s="1"/>
  <c r="E447" i="1"/>
  <c r="F447" i="1" s="1"/>
  <c r="G448" i="1" s="1"/>
  <c r="L448" i="1" l="1"/>
  <c r="M448" i="1" s="1"/>
  <c r="N448" i="1" s="1"/>
  <c r="R447" i="1"/>
  <c r="S447" i="1" s="1"/>
  <c r="V448" i="1"/>
  <c r="W448" i="1"/>
  <c r="P448" i="1"/>
  <c r="R448" i="1" s="1"/>
  <c r="S448" i="1" s="1"/>
  <c r="H448" i="1"/>
  <c r="I448" i="1" s="1"/>
  <c r="A449" i="1"/>
  <c r="D449" i="1" s="1"/>
  <c r="O447" i="1"/>
  <c r="E448" i="1"/>
  <c r="F448" i="1" s="1"/>
  <c r="G449" i="1" s="1"/>
  <c r="O448" i="1" l="1"/>
  <c r="V449" i="1"/>
  <c r="P449" i="1"/>
  <c r="A450" i="1"/>
  <c r="D450" i="1" s="1"/>
  <c r="K449" i="1"/>
  <c r="L449" i="1" s="1"/>
  <c r="M449" i="1" s="1"/>
  <c r="N449" i="1" s="1"/>
  <c r="H449" i="1"/>
  <c r="I449" i="1" s="1"/>
  <c r="W449" i="1"/>
  <c r="E449" i="1"/>
  <c r="F449" i="1" s="1"/>
  <c r="G450" i="1" s="1"/>
  <c r="W450" i="1" l="1"/>
  <c r="R449" i="1"/>
  <c r="S449" i="1" s="1"/>
  <c r="P450" i="1"/>
  <c r="A451" i="1"/>
  <c r="D451" i="1" s="1"/>
  <c r="H450" i="1"/>
  <c r="I450" i="1" s="1"/>
  <c r="K450" i="1"/>
  <c r="L450" i="1" s="1"/>
  <c r="M450" i="1" s="1"/>
  <c r="N450" i="1" s="1"/>
  <c r="V450" i="1"/>
  <c r="O449" i="1"/>
  <c r="E450" i="1"/>
  <c r="F450" i="1" s="1"/>
  <c r="G451" i="1" s="1"/>
  <c r="K451" i="1" l="1"/>
  <c r="L451" i="1" s="1"/>
  <c r="M451" i="1" s="1"/>
  <c r="N451" i="1" s="1"/>
  <c r="P451" i="1"/>
  <c r="R451" i="1" s="1"/>
  <c r="S451" i="1" s="1"/>
  <c r="R450" i="1"/>
  <c r="S450" i="1" s="1"/>
  <c r="V451" i="1"/>
  <c r="W451" i="1"/>
  <c r="A452" i="1"/>
  <c r="D452" i="1" s="1"/>
  <c r="O450" i="1"/>
  <c r="H451" i="1"/>
  <c r="I451" i="1" s="1"/>
  <c r="E451" i="1"/>
  <c r="F451" i="1" s="1"/>
  <c r="G452" i="1" s="1"/>
  <c r="O451" i="1" l="1"/>
  <c r="H452" i="1"/>
  <c r="I452" i="1" s="1"/>
  <c r="K452" i="1"/>
  <c r="L452" i="1" s="1"/>
  <c r="M452" i="1" s="1"/>
  <c r="N452" i="1" s="1"/>
  <c r="V452" i="1"/>
  <c r="W452" i="1"/>
  <c r="P452" i="1"/>
  <c r="A453" i="1"/>
  <c r="D453" i="1" s="1"/>
  <c r="E452" i="1"/>
  <c r="F452" i="1" s="1"/>
  <c r="G453" i="1" s="1"/>
  <c r="H453" i="1" l="1"/>
  <c r="I453" i="1" s="1"/>
  <c r="W453" i="1"/>
  <c r="K453" i="1"/>
  <c r="L453" i="1" s="1"/>
  <c r="M453" i="1" s="1"/>
  <c r="N453" i="1" s="1"/>
  <c r="R452" i="1"/>
  <c r="S452" i="1" s="1"/>
  <c r="V453" i="1"/>
  <c r="P453" i="1"/>
  <c r="R453" i="1" s="1"/>
  <c r="S453" i="1" s="1"/>
  <c r="A454" i="1"/>
  <c r="D454" i="1" s="1"/>
  <c r="O452" i="1"/>
  <c r="E453" i="1"/>
  <c r="F453" i="1" s="1"/>
  <c r="G454" i="1" s="1"/>
  <c r="H454" i="1" l="1"/>
  <c r="I454" i="1" s="1"/>
  <c r="A455" i="1"/>
  <c r="D455" i="1" s="1"/>
  <c r="V454" i="1"/>
  <c r="K454" i="1"/>
  <c r="L454" i="1" s="1"/>
  <c r="M454" i="1" s="1"/>
  <c r="N454" i="1" s="1"/>
  <c r="W454" i="1"/>
  <c r="P454" i="1"/>
  <c r="K455" i="1" s="1"/>
  <c r="O453" i="1"/>
  <c r="E454" i="1"/>
  <c r="F454" i="1" s="1"/>
  <c r="G455" i="1" s="1"/>
  <c r="L455" i="1" l="1"/>
  <c r="M455" i="1" s="1"/>
  <c r="N455" i="1" s="1"/>
  <c r="R454" i="1"/>
  <c r="S454" i="1" s="1"/>
  <c r="V455" i="1"/>
  <c r="W455" i="1"/>
  <c r="P455" i="1"/>
  <c r="K456" i="1" s="1"/>
  <c r="O454" i="1"/>
  <c r="A456" i="1"/>
  <c r="D456" i="1" s="1"/>
  <c r="H455" i="1"/>
  <c r="I455" i="1" s="1"/>
  <c r="E455" i="1"/>
  <c r="F455" i="1" s="1"/>
  <c r="G456" i="1" s="1"/>
  <c r="O455" i="1" l="1"/>
  <c r="L456" i="1"/>
  <c r="M456" i="1" s="1"/>
  <c r="N456" i="1" s="1"/>
  <c r="V456" i="1"/>
  <c r="W456" i="1"/>
  <c r="P456" i="1"/>
  <c r="V457" i="1" s="1"/>
  <c r="H456" i="1"/>
  <c r="I456" i="1" s="1"/>
  <c r="R455" i="1"/>
  <c r="S455" i="1" s="1"/>
  <c r="A457" i="1"/>
  <c r="D457" i="1" s="1"/>
  <c r="E456" i="1"/>
  <c r="F456" i="1" s="1"/>
  <c r="G457" i="1" s="1"/>
  <c r="O456" i="1" l="1"/>
  <c r="A458" i="1"/>
  <c r="D458" i="1" s="1"/>
  <c r="P457" i="1"/>
  <c r="R457" i="1" s="1"/>
  <c r="S457" i="1" s="1"/>
  <c r="W457" i="1"/>
  <c r="K457" i="1"/>
  <c r="L457" i="1" s="1"/>
  <c r="M457" i="1" s="1"/>
  <c r="N457" i="1" s="1"/>
  <c r="H457" i="1"/>
  <c r="I457" i="1" s="1"/>
  <c r="R456" i="1"/>
  <c r="S456" i="1" s="1"/>
  <c r="E457" i="1"/>
  <c r="F457" i="1" s="1"/>
  <c r="G458" i="1" s="1"/>
  <c r="O457" i="1" l="1"/>
  <c r="W458" i="1"/>
  <c r="P458" i="1"/>
  <c r="W459" i="1" s="1"/>
  <c r="V458" i="1"/>
  <c r="A459" i="1"/>
  <c r="D459" i="1" s="1"/>
  <c r="H458" i="1"/>
  <c r="I458" i="1" s="1"/>
  <c r="K458" i="1"/>
  <c r="L458" i="1" s="1"/>
  <c r="M458" i="1" s="1"/>
  <c r="N458" i="1" s="1"/>
  <c r="E458" i="1"/>
  <c r="F458" i="1" s="1"/>
  <c r="G459" i="1" s="1"/>
  <c r="O458" i="1" l="1"/>
  <c r="R458" i="1"/>
  <c r="P459" i="1"/>
  <c r="A460" i="1"/>
  <c r="D460" i="1" s="1"/>
  <c r="H459" i="1"/>
  <c r="I459" i="1" s="1"/>
  <c r="V459" i="1"/>
  <c r="K459" i="1"/>
  <c r="L459" i="1" s="1"/>
  <c r="M459" i="1" s="1"/>
  <c r="N459" i="1" s="1"/>
  <c r="E459" i="1"/>
  <c r="F459" i="1" s="1"/>
  <c r="G460" i="1" s="1"/>
  <c r="H460" i="1" l="1"/>
  <c r="I460" i="1" s="1"/>
  <c r="P460" i="1"/>
  <c r="K460" i="1"/>
  <c r="L460" i="1" s="1"/>
  <c r="M460" i="1" s="1"/>
  <c r="N460" i="1" s="1"/>
  <c r="V460" i="1"/>
  <c r="W460" i="1"/>
  <c r="A461" i="1"/>
  <c r="D461" i="1" s="1"/>
  <c r="O459" i="1"/>
  <c r="E460" i="1"/>
  <c r="F460" i="1" s="1"/>
  <c r="G461" i="1" s="1"/>
  <c r="H461" i="1" l="1"/>
  <c r="I461" i="1" s="1"/>
  <c r="K461" i="1"/>
  <c r="L461" i="1" s="1"/>
  <c r="M461" i="1" s="1"/>
  <c r="N461" i="1" s="1"/>
  <c r="V461" i="1"/>
  <c r="W461" i="1"/>
  <c r="A462" i="1"/>
  <c r="D462" i="1" s="1"/>
  <c r="R460" i="1"/>
  <c r="S460" i="1" s="1"/>
  <c r="P461" i="1"/>
  <c r="O460" i="1"/>
  <c r="E461" i="1"/>
  <c r="F461" i="1" s="1"/>
  <c r="G462" i="1" s="1"/>
  <c r="H462" i="1" l="1"/>
  <c r="I462" i="1" s="1"/>
  <c r="R461" i="1"/>
  <c r="S461" i="1" s="1"/>
  <c r="W462" i="1"/>
  <c r="K462" i="1"/>
  <c r="L462" i="1" s="1"/>
  <c r="M462" i="1" s="1"/>
  <c r="N462" i="1" s="1"/>
  <c r="V462" i="1"/>
  <c r="P462" i="1"/>
  <c r="R462" i="1" s="1"/>
  <c r="S462" i="1" s="1"/>
  <c r="A463" i="1"/>
  <c r="D463" i="1" s="1"/>
  <c r="O461" i="1"/>
  <c r="E462" i="1"/>
  <c r="F462" i="1" s="1"/>
  <c r="G463" i="1" s="1"/>
  <c r="K463" i="1" l="1"/>
  <c r="L463" i="1" s="1"/>
  <c r="M463" i="1" s="1"/>
  <c r="N463" i="1" s="1"/>
  <c r="P463" i="1"/>
  <c r="H463" i="1"/>
  <c r="I463" i="1" s="1"/>
  <c r="V463" i="1"/>
  <c r="W463" i="1"/>
  <c r="A464" i="1"/>
  <c r="D464" i="1" s="1"/>
  <c r="O462" i="1"/>
  <c r="E463" i="1"/>
  <c r="F463" i="1" s="1"/>
  <c r="G464" i="1" s="1"/>
  <c r="W464" i="1" l="1"/>
  <c r="V464" i="1"/>
  <c r="R463" i="1"/>
  <c r="S463" i="1" s="1"/>
  <c r="H464" i="1"/>
  <c r="I464" i="1" s="1"/>
  <c r="K464" i="1"/>
  <c r="L464" i="1" s="1"/>
  <c r="M464" i="1" s="1"/>
  <c r="N464" i="1" s="1"/>
  <c r="P464" i="1"/>
  <c r="K465" i="1" s="1"/>
  <c r="A465" i="1"/>
  <c r="D465" i="1" s="1"/>
  <c r="O463" i="1"/>
  <c r="E464" i="1"/>
  <c r="F464" i="1" s="1"/>
  <c r="G465" i="1" s="1"/>
  <c r="L465" i="1" l="1"/>
  <c r="M465" i="1" s="1"/>
  <c r="N465" i="1" s="1"/>
  <c r="W465" i="1"/>
  <c r="R464" i="1"/>
  <c r="S464" i="1" s="1"/>
  <c r="V465" i="1"/>
  <c r="A466" i="1"/>
  <c r="D466" i="1" s="1"/>
  <c r="O464" i="1"/>
  <c r="H465" i="1"/>
  <c r="I465" i="1" s="1"/>
  <c r="P465" i="1"/>
  <c r="K466" i="1" s="1"/>
  <c r="E465" i="1"/>
  <c r="F465" i="1" s="1"/>
  <c r="G466" i="1" s="1"/>
  <c r="L466" i="1" l="1"/>
  <c r="M466" i="1" s="1"/>
  <c r="N466" i="1" s="1"/>
  <c r="O465" i="1"/>
  <c r="W466" i="1"/>
  <c r="R465" i="1"/>
  <c r="S465" i="1" s="1"/>
  <c r="V466" i="1"/>
  <c r="P466" i="1"/>
  <c r="R466" i="1" s="1"/>
  <c r="S466" i="1" s="1"/>
  <c r="H466" i="1"/>
  <c r="I466" i="1" s="1"/>
  <c r="A467" i="1"/>
  <c r="E466" i="1"/>
  <c r="F466" i="1" s="1"/>
  <c r="G467" i="1" s="1"/>
  <c r="W467" i="1" l="1"/>
  <c r="H467" i="1"/>
  <c r="I467" i="1" s="1"/>
  <c r="K467" i="1"/>
  <c r="L467" i="1" s="1"/>
  <c r="M467" i="1" s="1"/>
  <c r="N467" i="1" s="1"/>
  <c r="O466" i="1"/>
  <c r="V467" i="1"/>
  <c r="D467" i="1"/>
  <c r="E467" i="1" s="1"/>
  <c r="F467" i="1" s="1"/>
  <c r="G468" i="1" s="1"/>
  <c r="P467" i="1"/>
  <c r="V468" i="1" s="1"/>
  <c r="A468" i="1"/>
  <c r="D468" i="1" s="1"/>
  <c r="A469" i="1" l="1"/>
  <c r="D469" i="1" s="1"/>
  <c r="P468" i="1"/>
  <c r="H468" i="1"/>
  <c r="W468" i="1"/>
  <c r="K468" i="1"/>
  <c r="L468" i="1" s="1"/>
  <c r="M468" i="1" s="1"/>
  <c r="N468" i="1" s="1"/>
  <c r="R467" i="1"/>
  <c r="S467" i="1" s="1"/>
  <c r="O467" i="1"/>
  <c r="E468" i="1"/>
  <c r="F468" i="1" s="1"/>
  <c r="G469" i="1" s="1"/>
  <c r="W469" i="1" l="1"/>
  <c r="A470" i="1"/>
  <c r="D470" i="1" s="1"/>
  <c r="P469" i="1"/>
  <c r="R468" i="1"/>
  <c r="S468" i="1" s="1"/>
  <c r="K469" i="1"/>
  <c r="L469" i="1" s="1"/>
  <c r="M469" i="1" s="1"/>
  <c r="N469" i="1" s="1"/>
  <c r="V469" i="1"/>
  <c r="H469" i="1"/>
  <c r="I469" i="1" s="1"/>
  <c r="I468" i="1"/>
  <c r="O468" i="1" s="1"/>
  <c r="E469" i="1"/>
  <c r="F469" i="1" s="1"/>
  <c r="G470" i="1" s="1"/>
  <c r="O469" i="1" l="1"/>
  <c r="V470" i="1"/>
  <c r="A471" i="1"/>
  <c r="D471" i="1" s="1"/>
  <c r="K470" i="1"/>
  <c r="L470" i="1" s="1"/>
  <c r="M470" i="1" s="1"/>
  <c r="N470" i="1" s="1"/>
  <c r="R469" i="1"/>
  <c r="S469" i="1" s="1"/>
  <c r="W470" i="1"/>
  <c r="H470" i="1"/>
  <c r="I470" i="1" s="1"/>
  <c r="P470" i="1"/>
  <c r="E470" i="1"/>
  <c r="F470" i="1" s="1"/>
  <c r="G471" i="1" s="1"/>
  <c r="V471" i="1" l="1"/>
  <c r="A472" i="1"/>
  <c r="D472" i="1" s="1"/>
  <c r="O470" i="1"/>
  <c r="H471" i="1"/>
  <c r="I471" i="1" s="1"/>
  <c r="P471" i="1"/>
  <c r="R471" i="1" s="1"/>
  <c r="S471" i="1" s="1"/>
  <c r="K471" i="1"/>
  <c r="L471" i="1" s="1"/>
  <c r="M471" i="1" s="1"/>
  <c r="N471" i="1" s="1"/>
  <c r="R470" i="1"/>
  <c r="S470" i="1" s="1"/>
  <c r="W471" i="1"/>
  <c r="E471" i="1"/>
  <c r="F471" i="1" s="1"/>
  <c r="G472" i="1" s="1"/>
  <c r="O471" i="1" l="1"/>
  <c r="H472" i="1"/>
  <c r="I472" i="1" s="1"/>
  <c r="K472" i="1"/>
  <c r="L472" i="1" s="1"/>
  <c r="M472" i="1" s="1"/>
  <c r="N472" i="1" s="1"/>
  <c r="V472" i="1"/>
  <c r="A473" i="1"/>
  <c r="D473" i="1" s="1"/>
  <c r="W472" i="1"/>
  <c r="P472" i="1"/>
  <c r="E472" i="1"/>
  <c r="F472" i="1" s="1"/>
  <c r="G473" i="1" s="1"/>
  <c r="W473" i="1" l="1"/>
  <c r="K473" i="1"/>
  <c r="L473" i="1" s="1"/>
  <c r="M473" i="1" s="1"/>
  <c r="N473" i="1" s="1"/>
  <c r="V473" i="1"/>
  <c r="P473" i="1"/>
  <c r="V474" i="1" s="1"/>
  <c r="R472" i="1"/>
  <c r="S472" i="1" s="1"/>
  <c r="A474" i="1"/>
  <c r="D474" i="1" s="1"/>
  <c r="H473" i="1"/>
  <c r="I473" i="1" s="1"/>
  <c r="O472" i="1"/>
  <c r="E473" i="1"/>
  <c r="F473" i="1" s="1"/>
  <c r="G474" i="1" s="1"/>
  <c r="O473" i="1" l="1"/>
  <c r="H474" i="1"/>
  <c r="I474" i="1" s="1"/>
  <c r="K474" i="1"/>
  <c r="L474" i="1" s="1"/>
  <c r="M474" i="1" s="1"/>
  <c r="N474" i="1" s="1"/>
  <c r="P474" i="1"/>
  <c r="R473" i="1"/>
  <c r="S473" i="1" s="1"/>
  <c r="W474" i="1"/>
  <c r="A475" i="1"/>
  <c r="D475" i="1" s="1"/>
  <c r="E474" i="1"/>
  <c r="F474" i="1" s="1"/>
  <c r="G475" i="1" s="1"/>
  <c r="H475" i="1" l="1"/>
  <c r="I475" i="1" s="1"/>
  <c r="K475" i="1"/>
  <c r="L475" i="1" s="1"/>
  <c r="M475" i="1" s="1"/>
  <c r="N475" i="1" s="1"/>
  <c r="V475" i="1"/>
  <c r="R474" i="1"/>
  <c r="S474" i="1" s="1"/>
  <c r="W475" i="1"/>
  <c r="O474" i="1"/>
  <c r="A476" i="1"/>
  <c r="D476" i="1" s="1"/>
  <c r="P475" i="1"/>
  <c r="E475" i="1"/>
  <c r="F475" i="1" s="1"/>
  <c r="G476" i="1" s="1"/>
  <c r="V476" i="1" l="1"/>
  <c r="O475" i="1"/>
  <c r="A477" i="1"/>
  <c r="D477" i="1" s="1"/>
  <c r="H476" i="1"/>
  <c r="I476" i="1" s="1"/>
  <c r="W476" i="1"/>
  <c r="R475" i="1"/>
  <c r="S475" i="1" s="1"/>
  <c r="K476" i="1"/>
  <c r="L476" i="1" s="1"/>
  <c r="M476" i="1" s="1"/>
  <c r="N476" i="1" s="1"/>
  <c r="P476" i="1"/>
  <c r="R476" i="1" s="1"/>
  <c r="S476" i="1" s="1"/>
  <c r="E476" i="1"/>
  <c r="F476" i="1" s="1"/>
  <c r="G477" i="1" s="1"/>
  <c r="K477" i="1" l="1"/>
  <c r="L477" i="1" s="1"/>
  <c r="M477" i="1" s="1"/>
  <c r="N477" i="1" s="1"/>
  <c r="W477" i="1"/>
  <c r="V477" i="1"/>
  <c r="P477" i="1"/>
  <c r="A478" i="1"/>
  <c r="D478" i="1" s="1"/>
  <c r="O476" i="1"/>
  <c r="H477" i="1"/>
  <c r="I477" i="1" s="1"/>
  <c r="E477" i="1"/>
  <c r="F477" i="1" s="1"/>
  <c r="G478" i="1" s="1"/>
  <c r="V478" i="1" l="1"/>
  <c r="O477" i="1"/>
  <c r="H478" i="1"/>
  <c r="I478" i="1" s="1"/>
  <c r="W478" i="1"/>
  <c r="K478" i="1"/>
  <c r="L478" i="1" s="1"/>
  <c r="M478" i="1" s="1"/>
  <c r="N478" i="1" s="1"/>
  <c r="R477" i="1"/>
  <c r="S477" i="1" s="1"/>
  <c r="A479" i="1"/>
  <c r="D479" i="1" s="1"/>
  <c r="P478" i="1"/>
  <c r="E478" i="1"/>
  <c r="F478" i="1" s="1"/>
  <c r="G479" i="1" s="1"/>
  <c r="K479" i="1" l="1"/>
  <c r="L479" i="1" s="1"/>
  <c r="M479" i="1" s="1"/>
  <c r="N479" i="1" s="1"/>
  <c r="W479" i="1"/>
  <c r="R478" i="1"/>
  <c r="A480" i="1"/>
  <c r="D480" i="1" s="1"/>
  <c r="V479" i="1"/>
  <c r="P479" i="1"/>
  <c r="K480" i="1" s="1"/>
  <c r="O478" i="1"/>
  <c r="H479" i="1"/>
  <c r="I479" i="1" s="1"/>
  <c r="E479" i="1"/>
  <c r="F479" i="1" s="1"/>
  <c r="G480" i="1" s="1"/>
  <c r="O479" i="1" l="1"/>
  <c r="L480" i="1"/>
  <c r="M480" i="1" s="1"/>
  <c r="N480" i="1" s="1"/>
  <c r="P480" i="1"/>
  <c r="K481" i="1" s="1"/>
  <c r="H480" i="1"/>
  <c r="I480" i="1" s="1"/>
  <c r="V480" i="1"/>
  <c r="W480" i="1"/>
  <c r="A481" i="1"/>
  <c r="D481" i="1" s="1"/>
  <c r="E480" i="1"/>
  <c r="F480" i="1" s="1"/>
  <c r="G481" i="1" s="1"/>
  <c r="O480" i="1" l="1"/>
  <c r="L481" i="1"/>
  <c r="M481" i="1" s="1"/>
  <c r="N481" i="1" s="1"/>
  <c r="R480" i="1"/>
  <c r="S480" i="1" s="1"/>
  <c r="H481" i="1"/>
  <c r="I481" i="1" s="1"/>
  <c r="V481" i="1"/>
  <c r="W481" i="1"/>
  <c r="A482" i="1"/>
  <c r="D482" i="1" s="1"/>
  <c r="P481" i="1"/>
  <c r="E481" i="1"/>
  <c r="F481" i="1" s="1"/>
  <c r="G482" i="1" s="1"/>
  <c r="W482" i="1" l="1"/>
  <c r="O481" i="1"/>
  <c r="V482" i="1"/>
  <c r="H482" i="1"/>
  <c r="I482" i="1" s="1"/>
  <c r="P482" i="1"/>
  <c r="K482" i="1"/>
  <c r="L482" i="1" s="1"/>
  <c r="M482" i="1" s="1"/>
  <c r="N482" i="1" s="1"/>
  <c r="R481" i="1"/>
  <c r="S481" i="1" s="1"/>
  <c r="A483" i="1"/>
  <c r="D483" i="1" s="1"/>
  <c r="E482" i="1"/>
  <c r="F482" i="1" s="1"/>
  <c r="G483" i="1" s="1"/>
  <c r="K483" i="1" l="1"/>
  <c r="L483" i="1" s="1"/>
  <c r="M483" i="1" s="1"/>
  <c r="N483" i="1" s="1"/>
  <c r="W483" i="1"/>
  <c r="R482" i="1"/>
  <c r="S482" i="1" s="1"/>
  <c r="V483" i="1"/>
  <c r="P483" i="1"/>
  <c r="K484" i="1" s="1"/>
  <c r="A484" i="1"/>
  <c r="D484" i="1" s="1"/>
  <c r="O482" i="1"/>
  <c r="H483" i="1"/>
  <c r="I483" i="1" s="1"/>
  <c r="E483" i="1"/>
  <c r="F483" i="1" s="1"/>
  <c r="G484" i="1" s="1"/>
  <c r="L484" i="1" l="1"/>
  <c r="M484" i="1" s="1"/>
  <c r="N484" i="1" s="1"/>
  <c r="O483" i="1"/>
  <c r="H484" i="1"/>
  <c r="I484" i="1" s="1"/>
  <c r="V484" i="1"/>
  <c r="W484" i="1"/>
  <c r="R483" i="1"/>
  <c r="S483" i="1" s="1"/>
  <c r="A485" i="1"/>
  <c r="D485" i="1" s="1"/>
  <c r="P484" i="1"/>
  <c r="E484" i="1"/>
  <c r="F484" i="1" s="1"/>
  <c r="G485" i="1" s="1"/>
  <c r="H485" i="1" l="1"/>
  <c r="I485" i="1" s="1"/>
  <c r="O484" i="1"/>
  <c r="R484" i="1"/>
  <c r="S484" i="1" s="1"/>
  <c r="P485" i="1"/>
  <c r="A486" i="1"/>
  <c r="D486" i="1" s="1"/>
  <c r="K485" i="1"/>
  <c r="L485" i="1" s="1"/>
  <c r="M485" i="1" s="1"/>
  <c r="N485" i="1" s="1"/>
  <c r="V485" i="1"/>
  <c r="W485" i="1"/>
  <c r="E485" i="1"/>
  <c r="F485" i="1" s="1"/>
  <c r="G486" i="1" s="1"/>
  <c r="V486" i="1" l="1"/>
  <c r="P486" i="1"/>
  <c r="H486" i="1"/>
  <c r="I486" i="1" s="1"/>
  <c r="K486" i="1"/>
  <c r="L486" i="1" s="1"/>
  <c r="M486" i="1" s="1"/>
  <c r="N486" i="1" s="1"/>
  <c r="W486" i="1"/>
  <c r="R485" i="1"/>
  <c r="S485" i="1" s="1"/>
  <c r="O485" i="1"/>
  <c r="A487" i="1"/>
  <c r="D487" i="1" s="1"/>
  <c r="E486" i="1"/>
  <c r="F486" i="1" s="1"/>
  <c r="G487" i="1" s="1"/>
  <c r="K487" i="1" l="1"/>
  <c r="L487" i="1" s="1"/>
  <c r="M487" i="1" s="1"/>
  <c r="N487" i="1" s="1"/>
  <c r="W487" i="1"/>
  <c r="R486" i="1"/>
  <c r="S486" i="1" s="1"/>
  <c r="V487" i="1"/>
  <c r="A488" i="1"/>
  <c r="D488" i="1" s="1"/>
  <c r="P487" i="1"/>
  <c r="H487" i="1"/>
  <c r="I487" i="1" s="1"/>
  <c r="O486" i="1"/>
  <c r="E487" i="1"/>
  <c r="F487" i="1" s="1"/>
  <c r="G488" i="1" s="1"/>
  <c r="O487" i="1" l="1"/>
  <c r="H488" i="1"/>
  <c r="I488" i="1" s="1"/>
  <c r="V488" i="1"/>
  <c r="R487" i="1"/>
  <c r="S487" i="1" s="1"/>
  <c r="W488" i="1"/>
  <c r="K488" i="1"/>
  <c r="L488" i="1" s="1"/>
  <c r="M488" i="1" s="1"/>
  <c r="N488" i="1" s="1"/>
  <c r="A489" i="1"/>
  <c r="D489" i="1" s="1"/>
  <c r="P488" i="1"/>
  <c r="R488" i="1" s="1"/>
  <c r="S488" i="1" s="1"/>
  <c r="E488" i="1"/>
  <c r="F488" i="1" s="1"/>
  <c r="G489" i="1" s="1"/>
  <c r="K489" i="1" l="1"/>
  <c r="L489" i="1" s="1"/>
  <c r="M489" i="1" s="1"/>
  <c r="N489" i="1" s="1"/>
  <c r="V489" i="1"/>
  <c r="H489" i="1"/>
  <c r="I489" i="1" s="1"/>
  <c r="A490" i="1"/>
  <c r="D490" i="1" s="1"/>
  <c r="O488" i="1"/>
  <c r="W489" i="1"/>
  <c r="P489" i="1"/>
  <c r="E489" i="1"/>
  <c r="F489" i="1" s="1"/>
  <c r="G490" i="1" s="1"/>
  <c r="V490" i="1" l="1"/>
  <c r="H490" i="1"/>
  <c r="I490" i="1" s="1"/>
  <c r="K490" i="1"/>
  <c r="L490" i="1" s="1"/>
  <c r="M490" i="1" s="1"/>
  <c r="N490" i="1" s="1"/>
  <c r="R489" i="1"/>
  <c r="S489" i="1" s="1"/>
  <c r="W490" i="1"/>
  <c r="P490" i="1"/>
  <c r="O489" i="1"/>
  <c r="A491" i="1"/>
  <c r="D491" i="1" s="1"/>
  <c r="E490" i="1"/>
  <c r="F490" i="1" s="1"/>
  <c r="G491" i="1" s="1"/>
  <c r="W491" i="1" l="1"/>
  <c r="V491" i="1"/>
  <c r="K491" i="1"/>
  <c r="L491" i="1" s="1"/>
  <c r="M491" i="1" s="1"/>
  <c r="N491" i="1" s="1"/>
  <c r="R490" i="1"/>
  <c r="S490" i="1" s="1"/>
  <c r="H491" i="1"/>
  <c r="I491" i="1" s="1"/>
  <c r="O490" i="1"/>
  <c r="A492" i="1"/>
  <c r="D492" i="1" s="1"/>
  <c r="P491" i="1"/>
  <c r="R491" i="1" s="1"/>
  <c r="S491" i="1" s="1"/>
  <c r="E491" i="1"/>
  <c r="F491" i="1" s="1"/>
  <c r="G492" i="1" s="1"/>
  <c r="O491" i="1" l="1"/>
  <c r="V492" i="1"/>
  <c r="P492" i="1"/>
  <c r="H492" i="1"/>
  <c r="I492" i="1" s="1"/>
  <c r="W492" i="1"/>
  <c r="A493" i="1"/>
  <c r="D493" i="1" s="1"/>
  <c r="K492" i="1"/>
  <c r="L492" i="1" s="1"/>
  <c r="M492" i="1" s="1"/>
  <c r="N492" i="1" s="1"/>
  <c r="E492" i="1"/>
  <c r="F492" i="1" s="1"/>
  <c r="G493" i="1" s="1"/>
  <c r="W493" i="1" l="1"/>
  <c r="H493" i="1"/>
  <c r="I493" i="1" s="1"/>
  <c r="K493" i="1"/>
  <c r="L493" i="1" s="1"/>
  <c r="M493" i="1" s="1"/>
  <c r="N493" i="1" s="1"/>
  <c r="V493" i="1"/>
  <c r="R492" i="1"/>
  <c r="S492" i="1" s="1"/>
  <c r="P493" i="1"/>
  <c r="V494" i="1" s="1"/>
  <c r="A494" i="1"/>
  <c r="D494" i="1" s="1"/>
  <c r="O492" i="1"/>
  <c r="E493" i="1"/>
  <c r="F493" i="1" s="1"/>
  <c r="G494" i="1" s="1"/>
  <c r="A495" i="1" l="1"/>
  <c r="D495" i="1" s="1"/>
  <c r="P494" i="1"/>
  <c r="H494" i="1"/>
  <c r="I494" i="1" s="1"/>
  <c r="W494" i="1"/>
  <c r="R493" i="1"/>
  <c r="S493" i="1" s="1"/>
  <c r="O493" i="1"/>
  <c r="K494" i="1"/>
  <c r="L494" i="1" s="1"/>
  <c r="M494" i="1" s="1"/>
  <c r="N494" i="1" s="1"/>
  <c r="E494" i="1"/>
  <c r="F494" i="1" s="1"/>
  <c r="G495" i="1" s="1"/>
  <c r="W495" i="1" l="1"/>
  <c r="A496" i="1"/>
  <c r="D496" i="1" s="1"/>
  <c r="O494" i="1"/>
  <c r="R494" i="1"/>
  <c r="S494" i="1" s="1"/>
  <c r="P495" i="1"/>
  <c r="H495" i="1"/>
  <c r="I495" i="1" s="1"/>
  <c r="K495" i="1"/>
  <c r="L495" i="1" s="1"/>
  <c r="M495" i="1" s="1"/>
  <c r="N495" i="1" s="1"/>
  <c r="V495" i="1"/>
  <c r="E495" i="1"/>
  <c r="F495" i="1" s="1"/>
  <c r="G496" i="1" s="1"/>
  <c r="O495" i="1" l="1"/>
  <c r="V496" i="1"/>
  <c r="A497" i="1"/>
  <c r="D497" i="1" s="1"/>
  <c r="K496" i="1"/>
  <c r="L496" i="1" s="1"/>
  <c r="M496" i="1" s="1"/>
  <c r="N496" i="1" s="1"/>
  <c r="R495" i="1"/>
  <c r="S495" i="1" s="1"/>
  <c r="H496" i="1"/>
  <c r="I496" i="1" s="1"/>
  <c r="W496" i="1"/>
  <c r="P496" i="1"/>
  <c r="E496" i="1"/>
  <c r="F496" i="1" s="1"/>
  <c r="G497" i="1" s="1"/>
  <c r="V497" i="1" l="1"/>
  <c r="W497" i="1"/>
  <c r="R496" i="1"/>
  <c r="S496" i="1" s="1"/>
  <c r="O496" i="1"/>
  <c r="P497" i="1"/>
  <c r="V498" i="1" s="1"/>
  <c r="A498" i="1"/>
  <c r="D498" i="1" s="1"/>
  <c r="K497" i="1"/>
  <c r="L497" i="1" s="1"/>
  <c r="M497" i="1" s="1"/>
  <c r="N497" i="1" s="1"/>
  <c r="H497" i="1"/>
  <c r="I497" i="1" s="1"/>
  <c r="E497" i="1"/>
  <c r="F497" i="1" s="1"/>
  <c r="G498" i="1" s="1"/>
  <c r="O497" i="1" l="1"/>
  <c r="R497" i="1"/>
  <c r="S497" i="1" s="1"/>
  <c r="H498" i="1"/>
  <c r="I498" i="1" s="1"/>
  <c r="K498" i="1"/>
  <c r="L498" i="1" s="1"/>
  <c r="M498" i="1" s="1"/>
  <c r="N498" i="1" s="1"/>
  <c r="W498" i="1"/>
  <c r="P498" i="1"/>
  <c r="A499" i="1"/>
  <c r="D499" i="1" s="1"/>
  <c r="E498" i="1"/>
  <c r="F498" i="1" s="1"/>
  <c r="G499" i="1" s="1"/>
  <c r="H499" i="1" l="1"/>
  <c r="I499" i="1" s="1"/>
  <c r="W499" i="1"/>
  <c r="V499" i="1"/>
  <c r="A500" i="1"/>
  <c r="D500" i="1" s="1"/>
  <c r="R498" i="1"/>
  <c r="K499" i="1"/>
  <c r="L499" i="1" s="1"/>
  <c r="M499" i="1" s="1"/>
  <c r="N499" i="1" s="1"/>
  <c r="O498" i="1"/>
  <c r="P499" i="1"/>
  <c r="E499" i="1"/>
  <c r="F499" i="1" s="1"/>
  <c r="G500" i="1" s="1"/>
  <c r="H500" i="1" l="1"/>
  <c r="I500" i="1" s="1"/>
  <c r="W500" i="1"/>
  <c r="K500" i="1"/>
  <c r="L500" i="1" s="1"/>
  <c r="M500" i="1" s="1"/>
  <c r="N500" i="1" s="1"/>
  <c r="V500" i="1"/>
  <c r="P500" i="1"/>
  <c r="O499" i="1"/>
  <c r="A501" i="1"/>
  <c r="D501" i="1" s="1"/>
  <c r="E500" i="1"/>
  <c r="F500" i="1" s="1"/>
  <c r="G501" i="1" s="1"/>
  <c r="V501" i="1" l="1"/>
  <c r="H501" i="1"/>
  <c r="I501" i="1" s="1"/>
  <c r="W501" i="1"/>
  <c r="A502" i="1"/>
  <c r="D502" i="1" s="1"/>
  <c r="K501" i="1"/>
  <c r="L501" i="1" s="1"/>
  <c r="M501" i="1" s="1"/>
  <c r="N501" i="1" s="1"/>
  <c r="R500" i="1"/>
  <c r="S500" i="1" s="1"/>
  <c r="O500" i="1"/>
  <c r="P501" i="1"/>
  <c r="W502" i="1" s="1"/>
  <c r="E501" i="1"/>
  <c r="F501" i="1" s="1"/>
  <c r="G502" i="1" s="1"/>
  <c r="R501" i="1" l="1"/>
  <c r="S501" i="1" s="1"/>
  <c r="V502" i="1"/>
  <c r="K502" i="1"/>
  <c r="L502" i="1" s="1"/>
  <c r="M502" i="1" s="1"/>
  <c r="N502" i="1" s="1"/>
  <c r="P502" i="1"/>
  <c r="W503" i="1" s="1"/>
  <c r="A503" i="1"/>
  <c r="D503" i="1" s="1"/>
  <c r="O501" i="1"/>
  <c r="H502" i="1"/>
  <c r="I502" i="1" s="1"/>
  <c r="E502" i="1"/>
  <c r="F502" i="1" s="1"/>
  <c r="G503" i="1" s="1"/>
  <c r="A504" i="1" l="1"/>
  <c r="D504" i="1" s="1"/>
  <c r="O502" i="1"/>
  <c r="P503" i="1"/>
  <c r="W504" i="1" s="1"/>
  <c r="H503" i="1"/>
  <c r="I503" i="1" s="1"/>
  <c r="K503" i="1"/>
  <c r="L503" i="1" s="1"/>
  <c r="M503" i="1" s="1"/>
  <c r="N503" i="1" s="1"/>
  <c r="R502" i="1"/>
  <c r="S502" i="1" s="1"/>
  <c r="V503" i="1"/>
  <c r="E503" i="1"/>
  <c r="F503" i="1" s="1"/>
  <c r="G504" i="1" s="1"/>
  <c r="A505" i="1" l="1"/>
  <c r="D505" i="1" s="1"/>
  <c r="O503" i="1"/>
  <c r="H504" i="1"/>
  <c r="I504" i="1" s="1"/>
  <c r="K504" i="1"/>
  <c r="L504" i="1" s="1"/>
  <c r="M504" i="1" s="1"/>
  <c r="N504" i="1" s="1"/>
  <c r="V504" i="1"/>
  <c r="P504" i="1"/>
  <c r="R503" i="1"/>
  <c r="S503" i="1" s="1"/>
  <c r="E504" i="1"/>
  <c r="F504" i="1" s="1"/>
  <c r="G505" i="1" s="1"/>
  <c r="H505" i="1" l="1"/>
  <c r="I505" i="1" s="1"/>
  <c r="K505" i="1"/>
  <c r="L505" i="1" s="1"/>
  <c r="M505" i="1" s="1"/>
  <c r="N505" i="1" s="1"/>
  <c r="R504" i="1"/>
  <c r="S504" i="1" s="1"/>
  <c r="O504" i="1"/>
  <c r="V505" i="1"/>
  <c r="W505" i="1"/>
  <c r="P505" i="1"/>
  <c r="A506" i="1"/>
  <c r="D506" i="1" s="1"/>
  <c r="E505" i="1"/>
  <c r="F505" i="1" s="1"/>
  <c r="G506" i="1" s="1"/>
  <c r="W506" i="1" l="1"/>
  <c r="A507" i="1"/>
  <c r="D507" i="1" s="1"/>
  <c r="P506" i="1"/>
  <c r="H506" i="1"/>
  <c r="I506" i="1" s="1"/>
  <c r="V506" i="1"/>
  <c r="K506" i="1"/>
  <c r="L506" i="1" s="1"/>
  <c r="M506" i="1" s="1"/>
  <c r="N506" i="1" s="1"/>
  <c r="R505" i="1"/>
  <c r="S505" i="1" s="1"/>
  <c r="O505" i="1"/>
  <c r="E506" i="1"/>
  <c r="F506" i="1" s="1"/>
  <c r="G507" i="1" s="1"/>
  <c r="V507" i="1" l="1"/>
  <c r="O506" i="1"/>
  <c r="H507" i="1"/>
  <c r="I507" i="1" s="1"/>
  <c r="K507" i="1"/>
  <c r="L507" i="1" s="1"/>
  <c r="M507" i="1" s="1"/>
  <c r="N507" i="1" s="1"/>
  <c r="P507" i="1"/>
  <c r="V508" i="1" s="1"/>
  <c r="R506" i="1"/>
  <c r="S506" i="1" s="1"/>
  <c r="W507" i="1"/>
  <c r="A508" i="1"/>
  <c r="D508" i="1" s="1"/>
  <c r="E507" i="1"/>
  <c r="F507" i="1" s="1"/>
  <c r="G508" i="1" s="1"/>
  <c r="H508" i="1" l="1"/>
  <c r="I508" i="1" s="1"/>
  <c r="A509" i="1"/>
  <c r="D509" i="1" s="1"/>
  <c r="O507" i="1"/>
  <c r="K508" i="1"/>
  <c r="L508" i="1" s="1"/>
  <c r="M508" i="1" s="1"/>
  <c r="N508" i="1" s="1"/>
  <c r="R507" i="1"/>
  <c r="S507" i="1" s="1"/>
  <c r="W508" i="1"/>
  <c r="P508" i="1"/>
  <c r="E508" i="1"/>
  <c r="F508" i="1" s="1"/>
  <c r="G509" i="1" s="1"/>
  <c r="K509" i="1" l="1"/>
  <c r="L509" i="1"/>
  <c r="M509" i="1" s="1"/>
  <c r="N509" i="1" s="1"/>
  <c r="V509" i="1"/>
  <c r="R508" i="1"/>
  <c r="S508" i="1" s="1"/>
  <c r="O508" i="1"/>
  <c r="W509" i="1"/>
  <c r="P509" i="1"/>
  <c r="K510" i="1" s="1"/>
  <c r="A510" i="1"/>
  <c r="D510" i="1" s="1"/>
  <c r="H509" i="1"/>
  <c r="I509" i="1" s="1"/>
  <c r="E509" i="1"/>
  <c r="F509" i="1" s="1"/>
  <c r="G510" i="1" s="1"/>
  <c r="L510" i="1" l="1"/>
  <c r="M510" i="1" s="1"/>
  <c r="N510" i="1" s="1"/>
  <c r="O509" i="1"/>
  <c r="A511" i="1"/>
  <c r="D511" i="1" s="1"/>
  <c r="V510" i="1"/>
  <c r="P510" i="1"/>
  <c r="W510" i="1"/>
  <c r="R509" i="1"/>
  <c r="S509" i="1" s="1"/>
  <c r="H510" i="1"/>
  <c r="I510" i="1" s="1"/>
  <c r="E510" i="1"/>
  <c r="F510" i="1" s="1"/>
  <c r="G511" i="1" s="1"/>
  <c r="O510" i="1" l="1"/>
  <c r="H511" i="1"/>
  <c r="I511" i="1" s="1"/>
  <c r="R510" i="1"/>
  <c r="S510" i="1" s="1"/>
  <c r="K511" i="1"/>
  <c r="L511" i="1" s="1"/>
  <c r="M511" i="1" s="1"/>
  <c r="N511" i="1" s="1"/>
  <c r="W511" i="1"/>
  <c r="V511" i="1"/>
  <c r="P511" i="1"/>
  <c r="A512" i="1"/>
  <c r="D512" i="1" s="1"/>
  <c r="E511" i="1"/>
  <c r="F511" i="1" s="1"/>
  <c r="G512" i="1" s="1"/>
  <c r="H512" i="1" l="1"/>
  <c r="I512" i="1" s="1"/>
  <c r="V512" i="1"/>
  <c r="P512" i="1"/>
  <c r="K512" i="1"/>
  <c r="L512" i="1" s="1"/>
  <c r="M512" i="1" s="1"/>
  <c r="N512" i="1" s="1"/>
  <c r="R511" i="1"/>
  <c r="S511" i="1" s="1"/>
  <c r="W512" i="1"/>
  <c r="O511" i="1"/>
  <c r="A513" i="1"/>
  <c r="D513" i="1" s="1"/>
  <c r="E512" i="1"/>
  <c r="F512" i="1" s="1"/>
  <c r="G513" i="1" s="1"/>
  <c r="H513" i="1" l="1"/>
  <c r="I513" i="1" s="1"/>
  <c r="P513" i="1"/>
  <c r="V513" i="1"/>
  <c r="K513" i="1"/>
  <c r="L513" i="1" s="1"/>
  <c r="M513" i="1" s="1"/>
  <c r="N513" i="1" s="1"/>
  <c r="A514" i="1"/>
  <c r="D514" i="1" s="1"/>
  <c r="W513" i="1"/>
  <c r="R512" i="1"/>
  <c r="S512" i="1" s="1"/>
  <c r="O512" i="1"/>
  <c r="E513" i="1"/>
  <c r="F513" i="1" s="1"/>
  <c r="G514" i="1" s="1"/>
  <c r="H514" i="1" l="1"/>
  <c r="I514" i="1" s="1"/>
  <c r="A515" i="1"/>
  <c r="D515" i="1" s="1"/>
  <c r="K514" i="1"/>
  <c r="L514" i="1" s="1"/>
  <c r="M514" i="1" s="1"/>
  <c r="N514" i="1" s="1"/>
  <c r="V514" i="1"/>
  <c r="W514" i="1"/>
  <c r="R513" i="1"/>
  <c r="S513" i="1" s="1"/>
  <c r="P514" i="1"/>
  <c r="W515" i="1" s="1"/>
  <c r="O513" i="1"/>
  <c r="E514" i="1"/>
  <c r="F514" i="1" s="1"/>
  <c r="G515" i="1" s="1"/>
  <c r="H515" i="1" l="1"/>
  <c r="I515" i="1" s="1"/>
  <c r="V515" i="1"/>
  <c r="R514" i="1"/>
  <c r="S514" i="1" s="1"/>
  <c r="K515" i="1"/>
  <c r="L515" i="1" s="1"/>
  <c r="M515" i="1" s="1"/>
  <c r="N515" i="1" s="1"/>
  <c r="P515" i="1"/>
  <c r="R515" i="1" s="1"/>
  <c r="S515" i="1" s="1"/>
  <c r="A516" i="1"/>
  <c r="D516" i="1" s="1"/>
  <c r="O514" i="1"/>
  <c r="E515" i="1"/>
  <c r="F515" i="1" s="1"/>
  <c r="G516" i="1" s="1"/>
  <c r="H516" i="1" l="1"/>
  <c r="I516" i="1" s="1"/>
  <c r="O515" i="1"/>
  <c r="K516" i="1"/>
  <c r="L516" i="1" s="1"/>
  <c r="M516" i="1" s="1"/>
  <c r="N516" i="1" s="1"/>
  <c r="V516" i="1"/>
  <c r="W516" i="1"/>
  <c r="P516" i="1"/>
  <c r="A517" i="1"/>
  <c r="D517" i="1" s="1"/>
  <c r="E516" i="1"/>
  <c r="F516" i="1" s="1"/>
  <c r="G517" i="1" s="1"/>
  <c r="V517" i="1" l="1"/>
  <c r="O516" i="1"/>
  <c r="R516" i="1"/>
  <c r="S516" i="1" s="1"/>
  <c r="A518" i="1"/>
  <c r="D518" i="1" s="1"/>
  <c r="W517" i="1"/>
  <c r="P517" i="1"/>
  <c r="H517" i="1"/>
  <c r="I517" i="1" s="1"/>
  <c r="K517" i="1"/>
  <c r="L517" i="1" s="1"/>
  <c r="M517" i="1" s="1"/>
  <c r="N517" i="1" s="1"/>
  <c r="E517" i="1"/>
  <c r="F517" i="1" s="1"/>
  <c r="G518" i="1" s="1"/>
  <c r="W518" i="1" l="1"/>
  <c r="P518" i="1"/>
  <c r="R518" i="1" s="1"/>
  <c r="S518" i="1" s="1"/>
  <c r="H518" i="1"/>
  <c r="I518" i="1" s="1"/>
  <c r="K518" i="1"/>
  <c r="L518" i="1" s="1"/>
  <c r="M518" i="1" s="1"/>
  <c r="N518" i="1" s="1"/>
  <c r="R517" i="1"/>
  <c r="S517" i="1" s="1"/>
  <c r="V518" i="1"/>
  <c r="A519" i="1"/>
  <c r="D519" i="1" s="1"/>
  <c r="O517" i="1"/>
  <c r="E518" i="1"/>
  <c r="F518" i="1" s="1"/>
  <c r="G519" i="1" s="1"/>
  <c r="A520" i="1" l="1"/>
  <c r="D520" i="1" s="1"/>
  <c r="H519" i="1"/>
  <c r="I519" i="1" s="1"/>
  <c r="K519" i="1"/>
  <c r="L519" i="1" s="1"/>
  <c r="M519" i="1" s="1"/>
  <c r="N519" i="1" s="1"/>
  <c r="O518" i="1"/>
  <c r="V519" i="1"/>
  <c r="W519" i="1"/>
  <c r="P519" i="1"/>
  <c r="R519" i="1" s="1"/>
  <c r="S519" i="1" s="1"/>
  <c r="E519" i="1"/>
  <c r="F519" i="1" s="1"/>
  <c r="G520" i="1" s="1"/>
  <c r="A521" i="1" l="1"/>
  <c r="D521" i="1" s="1"/>
  <c r="H520" i="1"/>
  <c r="I520" i="1" s="1"/>
  <c r="O519" i="1"/>
  <c r="V520" i="1"/>
  <c r="K520" i="1"/>
  <c r="L520" i="1" s="1"/>
  <c r="M520" i="1" s="1"/>
  <c r="N520" i="1" s="1"/>
  <c r="W520" i="1"/>
  <c r="P520" i="1"/>
  <c r="E520" i="1"/>
  <c r="F520" i="1" s="1"/>
  <c r="G521" i="1" s="1"/>
  <c r="H521" i="1" l="1"/>
  <c r="I521" i="1" s="1"/>
  <c r="R520" i="1"/>
  <c r="K521" i="1"/>
  <c r="L521" i="1" s="1"/>
  <c r="M521" i="1" s="1"/>
  <c r="N521" i="1" s="1"/>
  <c r="O520" i="1"/>
  <c r="V521" i="1"/>
  <c r="W521" i="1"/>
  <c r="A522" i="1"/>
  <c r="D522" i="1" s="1"/>
  <c r="P521" i="1"/>
  <c r="E521" i="1"/>
  <c r="F521" i="1" s="1"/>
  <c r="G522" i="1" s="1"/>
  <c r="V522" i="1" l="1"/>
  <c r="P522" i="1"/>
  <c r="H522" i="1"/>
  <c r="I522" i="1" s="1"/>
  <c r="W522" i="1"/>
  <c r="A523" i="1"/>
  <c r="D523" i="1" s="1"/>
  <c r="O521" i="1"/>
  <c r="K522" i="1"/>
  <c r="L522" i="1" s="1"/>
  <c r="M522" i="1" s="1"/>
  <c r="N522" i="1" s="1"/>
  <c r="E522" i="1"/>
  <c r="F522" i="1" s="1"/>
  <c r="G523" i="1" s="1"/>
  <c r="V523" i="1" l="1"/>
  <c r="H523" i="1"/>
  <c r="I523" i="1" s="1"/>
  <c r="K523" i="1"/>
  <c r="L523" i="1" s="1"/>
  <c r="M523" i="1" s="1"/>
  <c r="N523" i="1" s="1"/>
  <c r="W523" i="1"/>
  <c r="R522" i="1"/>
  <c r="S522" i="1" s="1"/>
  <c r="A524" i="1"/>
  <c r="D524" i="1" s="1"/>
  <c r="P523" i="1"/>
  <c r="K524" i="1" s="1"/>
  <c r="O522" i="1"/>
  <c r="E523" i="1"/>
  <c r="F523" i="1" s="1"/>
  <c r="G524" i="1" s="1"/>
  <c r="L524" i="1" l="1"/>
  <c r="M524" i="1" s="1"/>
  <c r="N524" i="1" s="1"/>
  <c r="O523" i="1"/>
  <c r="H524" i="1"/>
  <c r="I524" i="1" s="1"/>
  <c r="P524" i="1"/>
  <c r="R523" i="1"/>
  <c r="S523" i="1" s="1"/>
  <c r="W524" i="1"/>
  <c r="A525" i="1"/>
  <c r="D525" i="1" s="1"/>
  <c r="V524" i="1"/>
  <c r="E524" i="1"/>
  <c r="F524" i="1" s="1"/>
  <c r="G525" i="1" s="1"/>
  <c r="O524" i="1" l="1"/>
  <c r="V525" i="1"/>
  <c r="R524" i="1"/>
  <c r="S524" i="1" s="1"/>
  <c r="A526" i="1"/>
  <c r="D526" i="1" s="1"/>
  <c r="P525" i="1"/>
  <c r="H525" i="1"/>
  <c r="I525" i="1" s="1"/>
  <c r="K525" i="1"/>
  <c r="L525" i="1" s="1"/>
  <c r="M525" i="1" s="1"/>
  <c r="N525" i="1" s="1"/>
  <c r="W525" i="1"/>
  <c r="E525" i="1"/>
  <c r="F525" i="1" s="1"/>
  <c r="G526" i="1" s="1"/>
  <c r="W526" i="1" l="1"/>
  <c r="A527" i="1"/>
  <c r="D527" i="1" s="1"/>
  <c r="O525" i="1"/>
  <c r="P526" i="1"/>
  <c r="W527" i="1" s="1"/>
  <c r="H526" i="1"/>
  <c r="I526" i="1" s="1"/>
  <c r="V526" i="1"/>
  <c r="K526" i="1"/>
  <c r="L526" i="1" s="1"/>
  <c r="M526" i="1" s="1"/>
  <c r="N526" i="1" s="1"/>
  <c r="R525" i="1"/>
  <c r="S525" i="1" s="1"/>
  <c r="E526" i="1"/>
  <c r="F526" i="1" s="1"/>
  <c r="G527" i="1" s="1"/>
  <c r="O526" i="1" l="1"/>
  <c r="V527" i="1"/>
  <c r="R526" i="1"/>
  <c r="S526" i="1" s="1"/>
  <c r="P527" i="1"/>
  <c r="A528" i="1"/>
  <c r="D528" i="1" s="1"/>
  <c r="H527" i="1"/>
  <c r="I527" i="1" s="1"/>
  <c r="K527" i="1"/>
  <c r="L527" i="1" s="1"/>
  <c r="M527" i="1" s="1"/>
  <c r="N527" i="1" s="1"/>
  <c r="E527" i="1"/>
  <c r="F527" i="1" s="1"/>
  <c r="G528" i="1" s="1"/>
  <c r="O527" i="1" l="1"/>
  <c r="H528" i="1"/>
  <c r="I528" i="1" s="1"/>
  <c r="R527" i="1"/>
  <c r="S527" i="1" s="1"/>
  <c r="P528" i="1"/>
  <c r="W528" i="1"/>
  <c r="K528" i="1"/>
  <c r="L528" i="1" s="1"/>
  <c r="M528" i="1" s="1"/>
  <c r="N528" i="1" s="1"/>
  <c r="V528" i="1"/>
  <c r="A529" i="1"/>
  <c r="D529" i="1" s="1"/>
  <c r="E528" i="1"/>
  <c r="F528" i="1" s="1"/>
  <c r="G529" i="1" s="1"/>
  <c r="K529" i="1" l="1"/>
  <c r="L529" i="1" s="1"/>
  <c r="M529" i="1" s="1"/>
  <c r="N529" i="1" s="1"/>
  <c r="W529" i="1"/>
  <c r="R528" i="1"/>
  <c r="S528" i="1" s="1"/>
  <c r="A530" i="1"/>
  <c r="D530" i="1" s="1"/>
  <c r="P529" i="1"/>
  <c r="H529" i="1"/>
  <c r="I529" i="1" s="1"/>
  <c r="V529" i="1"/>
  <c r="O528" i="1"/>
  <c r="E529" i="1"/>
  <c r="F529" i="1" s="1"/>
  <c r="G530" i="1" s="1"/>
  <c r="O529" i="1" l="1"/>
  <c r="H530" i="1"/>
  <c r="I530" i="1" s="1"/>
  <c r="A531" i="1"/>
  <c r="D531" i="1" s="1"/>
  <c r="K530" i="1"/>
  <c r="L530" i="1" s="1"/>
  <c r="M530" i="1" s="1"/>
  <c r="N530" i="1" s="1"/>
  <c r="V530" i="1"/>
  <c r="R529" i="1"/>
  <c r="S529" i="1" s="1"/>
  <c r="W530" i="1"/>
  <c r="P530" i="1"/>
  <c r="E530" i="1"/>
  <c r="F530" i="1" s="1"/>
  <c r="G531" i="1" s="1"/>
  <c r="W531" i="1" l="1"/>
  <c r="H531" i="1"/>
  <c r="I531" i="1" s="1"/>
  <c r="V531" i="1"/>
  <c r="R530" i="1"/>
  <c r="S530" i="1" s="1"/>
  <c r="O530" i="1"/>
  <c r="K531" i="1"/>
  <c r="L531" i="1" s="1"/>
  <c r="M531" i="1" s="1"/>
  <c r="N531" i="1" s="1"/>
  <c r="P531" i="1"/>
  <c r="A532" i="1"/>
  <c r="D532" i="1" s="1"/>
  <c r="E531" i="1"/>
  <c r="F531" i="1" s="1"/>
  <c r="G532" i="1" s="1"/>
  <c r="H532" i="1" l="1"/>
  <c r="I532" i="1" s="1"/>
  <c r="K532" i="1"/>
  <c r="L532" i="1" s="1"/>
  <c r="M532" i="1" s="1"/>
  <c r="N532" i="1" s="1"/>
  <c r="A533" i="1"/>
  <c r="D533" i="1" s="1"/>
  <c r="P532" i="1"/>
  <c r="V532" i="1"/>
  <c r="W532" i="1"/>
  <c r="R531" i="1"/>
  <c r="S531" i="1" s="1"/>
  <c r="O531" i="1"/>
  <c r="E532" i="1"/>
  <c r="F532" i="1" s="1"/>
  <c r="G533" i="1" s="1"/>
  <c r="V533" i="1" l="1"/>
  <c r="H533" i="1"/>
  <c r="I533" i="1" s="1"/>
  <c r="K533" i="1"/>
  <c r="L533" i="1" s="1"/>
  <c r="M533" i="1" s="1"/>
  <c r="N533" i="1" s="1"/>
  <c r="R532" i="1"/>
  <c r="S532" i="1" s="1"/>
  <c r="W533" i="1"/>
  <c r="O532" i="1"/>
  <c r="A534" i="1"/>
  <c r="D534" i="1" s="1"/>
  <c r="P533" i="1"/>
  <c r="R533" i="1" s="1"/>
  <c r="S533" i="1" s="1"/>
  <c r="E533" i="1"/>
  <c r="F533" i="1" s="1"/>
  <c r="G534" i="1" s="1"/>
  <c r="K534" i="1" l="1"/>
  <c r="L534" i="1" s="1"/>
  <c r="M534" i="1" s="1"/>
  <c r="N534" i="1" s="1"/>
  <c r="O533" i="1"/>
  <c r="H534" i="1"/>
  <c r="I534" i="1" s="1"/>
  <c r="V534" i="1"/>
  <c r="P534" i="1"/>
  <c r="W534" i="1"/>
  <c r="A535" i="1"/>
  <c r="D535" i="1" s="1"/>
  <c r="E534" i="1"/>
  <c r="F534" i="1" s="1"/>
  <c r="G535" i="1" s="1"/>
  <c r="V535" i="1" l="1"/>
  <c r="W535" i="1"/>
  <c r="R534" i="1"/>
  <c r="S534" i="1" s="1"/>
  <c r="A536" i="1"/>
  <c r="D536" i="1" s="1"/>
  <c r="H535" i="1"/>
  <c r="I535" i="1" s="1"/>
  <c r="P535" i="1"/>
  <c r="O534" i="1"/>
  <c r="K535" i="1"/>
  <c r="L535" i="1" s="1"/>
  <c r="M535" i="1" s="1"/>
  <c r="N535" i="1" s="1"/>
  <c r="E535" i="1"/>
  <c r="F535" i="1" s="1"/>
  <c r="G536" i="1" s="1"/>
  <c r="K536" i="1" l="1"/>
  <c r="L536" i="1" s="1"/>
  <c r="M536" i="1" s="1"/>
  <c r="N536" i="1" s="1"/>
  <c r="O535" i="1"/>
  <c r="R535" i="1"/>
  <c r="S535" i="1" s="1"/>
  <c r="H536" i="1"/>
  <c r="I536" i="1" s="1"/>
  <c r="V536" i="1"/>
  <c r="W536" i="1"/>
  <c r="P536" i="1"/>
  <c r="R536" i="1" s="1"/>
  <c r="S536" i="1" s="1"/>
  <c r="A537" i="1"/>
  <c r="D537" i="1" s="1"/>
  <c r="E536" i="1"/>
  <c r="F536" i="1" s="1"/>
  <c r="G537" i="1" s="1"/>
  <c r="O536" i="1" l="1"/>
  <c r="V537" i="1"/>
  <c r="W537" i="1"/>
  <c r="P537" i="1"/>
  <c r="A538" i="1"/>
  <c r="D538" i="1" s="1"/>
  <c r="K537" i="1"/>
  <c r="L537" i="1" s="1"/>
  <c r="M537" i="1" s="1"/>
  <c r="N537" i="1" s="1"/>
  <c r="H537" i="1"/>
  <c r="I537" i="1" s="1"/>
  <c r="E537" i="1"/>
  <c r="F537" i="1" s="1"/>
  <c r="G538" i="1" s="1"/>
  <c r="W538" i="1" l="1"/>
  <c r="P538" i="1"/>
  <c r="R538" i="1" s="1"/>
  <c r="S538" i="1" s="1"/>
  <c r="K538" i="1"/>
  <c r="L538" i="1" s="1"/>
  <c r="M538" i="1" s="1"/>
  <c r="N538" i="1" s="1"/>
  <c r="A539" i="1"/>
  <c r="D539" i="1" s="1"/>
  <c r="V538" i="1"/>
  <c r="R537" i="1"/>
  <c r="S537" i="1" s="1"/>
  <c r="O537" i="1"/>
  <c r="H538" i="1"/>
  <c r="I538" i="1" s="1"/>
  <c r="E538" i="1"/>
  <c r="F538" i="1" s="1"/>
  <c r="G539" i="1" s="1"/>
  <c r="V539" i="1" l="1"/>
  <c r="W539" i="1"/>
  <c r="K539" i="1"/>
  <c r="L539" i="1" s="1"/>
  <c r="M539" i="1" s="1"/>
  <c r="N539" i="1" s="1"/>
  <c r="O538" i="1"/>
  <c r="H539" i="1"/>
  <c r="I539" i="1" s="1"/>
  <c r="A540" i="1"/>
  <c r="D540" i="1" s="1"/>
  <c r="P539" i="1"/>
  <c r="K540" i="1" s="1"/>
  <c r="E539" i="1"/>
  <c r="F539" i="1" s="1"/>
  <c r="G540" i="1" s="1"/>
  <c r="L540" i="1" l="1"/>
  <c r="M540" i="1" s="1"/>
  <c r="N540" i="1" s="1"/>
  <c r="R539" i="1"/>
  <c r="S539" i="1" s="1"/>
  <c r="H540" i="1"/>
  <c r="I540" i="1" s="1"/>
  <c r="W540" i="1"/>
  <c r="P540" i="1"/>
  <c r="R540" i="1" s="1"/>
  <c r="A541" i="1"/>
  <c r="D541" i="1" s="1"/>
  <c r="V540" i="1"/>
  <c r="O539" i="1"/>
  <c r="E540" i="1"/>
  <c r="F540" i="1" s="1"/>
  <c r="G541" i="1" s="1"/>
  <c r="O540" i="1" l="1"/>
  <c r="V541" i="1"/>
  <c r="K541" i="1"/>
  <c r="L541" i="1" s="1"/>
  <c r="M541" i="1" s="1"/>
  <c r="N541" i="1" s="1"/>
  <c r="W541" i="1"/>
  <c r="P541" i="1"/>
  <c r="K542" i="1" s="1"/>
  <c r="H541" i="1"/>
  <c r="I541" i="1" s="1"/>
  <c r="A542" i="1"/>
  <c r="D542" i="1" s="1"/>
  <c r="E541" i="1"/>
  <c r="F541" i="1" s="1"/>
  <c r="G542" i="1" s="1"/>
  <c r="L542" i="1" l="1"/>
  <c r="M542" i="1" s="1"/>
  <c r="N542" i="1" s="1"/>
  <c r="H542" i="1"/>
  <c r="I542" i="1" s="1"/>
  <c r="W542" i="1"/>
  <c r="V542" i="1"/>
  <c r="P542" i="1"/>
  <c r="O541" i="1"/>
  <c r="A543" i="1"/>
  <c r="D543" i="1" s="1"/>
  <c r="E542" i="1"/>
  <c r="F542" i="1" s="1"/>
  <c r="G543" i="1" s="1"/>
  <c r="H543" i="1" l="1"/>
  <c r="I543" i="1" s="1"/>
  <c r="O542" i="1"/>
  <c r="P543" i="1"/>
  <c r="R543" i="1" s="1"/>
  <c r="S543" i="1" s="1"/>
  <c r="V543" i="1"/>
  <c r="R542" i="1"/>
  <c r="S542" i="1" s="1"/>
  <c r="K543" i="1"/>
  <c r="L543" i="1" s="1"/>
  <c r="M543" i="1" s="1"/>
  <c r="N543" i="1" s="1"/>
  <c r="W543" i="1"/>
  <c r="A544" i="1"/>
  <c r="D544" i="1" s="1"/>
  <c r="E543" i="1"/>
  <c r="F543" i="1" s="1"/>
  <c r="G544" i="1" s="1"/>
  <c r="H544" i="1" l="1"/>
  <c r="I544" i="1" s="1"/>
  <c r="K544" i="1"/>
  <c r="L544" i="1" s="1"/>
  <c r="M544" i="1" s="1"/>
  <c r="N544" i="1" s="1"/>
  <c r="P544" i="1"/>
  <c r="W544" i="1"/>
  <c r="V544" i="1"/>
  <c r="A545" i="1"/>
  <c r="D545" i="1" s="1"/>
  <c r="O543" i="1"/>
  <c r="E544" i="1"/>
  <c r="F544" i="1" s="1"/>
  <c r="G545" i="1" s="1"/>
  <c r="W545" i="1" l="1"/>
  <c r="K545" i="1"/>
  <c r="L545" i="1" s="1"/>
  <c r="M545" i="1" s="1"/>
  <c r="N545" i="1" s="1"/>
  <c r="O544" i="1"/>
  <c r="P545" i="1"/>
  <c r="W546" i="1" s="1"/>
  <c r="A546" i="1"/>
  <c r="D546" i="1" s="1"/>
  <c r="H545" i="1"/>
  <c r="I545" i="1" s="1"/>
  <c r="V545" i="1"/>
  <c r="R544" i="1"/>
  <c r="S544" i="1" s="1"/>
  <c r="E545" i="1"/>
  <c r="F545" i="1" s="1"/>
  <c r="G546" i="1" s="1"/>
  <c r="H546" i="1" l="1"/>
  <c r="I546" i="1" s="1"/>
  <c r="P546" i="1"/>
  <c r="K546" i="1"/>
  <c r="L546" i="1" s="1"/>
  <c r="M546" i="1" s="1"/>
  <c r="N546" i="1" s="1"/>
  <c r="V546" i="1"/>
  <c r="A547" i="1"/>
  <c r="A548" i="1" s="1"/>
  <c r="O545" i="1"/>
  <c r="R545" i="1"/>
  <c r="S545" i="1" s="1"/>
  <c r="E546" i="1"/>
  <c r="F546" i="1" s="1"/>
  <c r="G547" i="1" s="1"/>
  <c r="V547" i="1" l="1"/>
  <c r="D547" i="1"/>
  <c r="W547" i="1"/>
  <c r="K547" i="1"/>
  <c r="L547" i="1" s="1"/>
  <c r="M547" i="1" s="1"/>
  <c r="N547" i="1" s="1"/>
  <c r="R546" i="1"/>
  <c r="S546" i="1" s="1"/>
  <c r="O546" i="1"/>
  <c r="P547" i="1"/>
  <c r="R547" i="1" s="1"/>
  <c r="S547" i="1" s="1"/>
  <c r="H547" i="1"/>
  <c r="I547" i="1" s="1"/>
  <c r="A549" i="1"/>
  <c r="D548" i="1"/>
  <c r="P548" i="1"/>
  <c r="R548" i="1" s="1"/>
  <c r="S548" i="1" s="1"/>
  <c r="O547" i="1" l="1"/>
  <c r="H548" i="1"/>
  <c r="H549" i="1" s="1"/>
  <c r="K548" i="1"/>
  <c r="K549" i="1" s="1"/>
  <c r="E547" i="1"/>
  <c r="F547" i="1" s="1"/>
  <c r="G548" i="1" s="1"/>
  <c r="V548" i="1"/>
  <c r="V549" i="1" s="1"/>
  <c r="W548" i="1"/>
  <c r="W549" i="1" s="1"/>
  <c r="E548" i="1"/>
  <c r="F548" i="1" s="1"/>
  <c r="D549" i="1"/>
  <c r="A550" i="1"/>
  <c r="P549" i="1"/>
  <c r="R549" i="1" s="1"/>
  <c r="S549" i="1" s="1"/>
  <c r="I548" i="1" l="1"/>
  <c r="L548" i="1"/>
  <c r="M548" i="1" s="1"/>
  <c r="N548" i="1" s="1"/>
  <c r="G549" i="1"/>
  <c r="I549" i="1" s="1"/>
  <c r="H550" i="1"/>
  <c r="D550" i="1"/>
  <c r="A551" i="1"/>
  <c r="P550" i="1"/>
  <c r="R550" i="1" s="1"/>
  <c r="S550" i="1" s="1"/>
  <c r="E549" i="1"/>
  <c r="F549" i="1" s="1"/>
  <c r="W550" i="1"/>
  <c r="V550" i="1"/>
  <c r="L549" i="1"/>
  <c r="M549" i="1" s="1"/>
  <c r="N549" i="1" s="1"/>
  <c r="K550" i="1"/>
  <c r="O548" i="1" l="1"/>
  <c r="W551" i="1"/>
  <c r="O549" i="1"/>
  <c r="H551" i="1"/>
  <c r="G550" i="1"/>
  <c r="I550" i="1" s="1"/>
  <c r="A552" i="1"/>
  <c r="D551" i="1"/>
  <c r="P551" i="1"/>
  <c r="R551" i="1" s="1"/>
  <c r="S551" i="1" s="1"/>
  <c r="E550" i="1"/>
  <c r="F550" i="1" s="1"/>
  <c r="V551" i="1"/>
  <c r="L550" i="1"/>
  <c r="M550" i="1" s="1"/>
  <c r="N550" i="1" s="1"/>
  <c r="K551" i="1"/>
  <c r="O550" i="1" l="1"/>
  <c r="E551" i="1"/>
  <c r="F551" i="1" s="1"/>
  <c r="G552" i="1" s="1"/>
  <c r="A553" i="1"/>
  <c r="D552" i="1"/>
  <c r="P552" i="1"/>
  <c r="R552" i="1" s="1"/>
  <c r="S552" i="1" s="1"/>
  <c r="G551" i="1"/>
  <c r="I551" i="1" s="1"/>
  <c r="V552" i="1"/>
  <c r="H552" i="1"/>
  <c r="W552" i="1"/>
  <c r="L551" i="1"/>
  <c r="M551" i="1" s="1"/>
  <c r="N551" i="1" s="1"/>
  <c r="K552" i="1"/>
  <c r="W553" i="1" l="1"/>
  <c r="H553" i="1"/>
  <c r="V553" i="1"/>
  <c r="O551" i="1"/>
  <c r="I552" i="1"/>
  <c r="E552" i="1"/>
  <c r="F552" i="1" s="1"/>
  <c r="P553" i="1"/>
  <c r="R553" i="1" s="1"/>
  <c r="S553" i="1" s="1"/>
  <c r="A554" i="1"/>
  <c r="D553" i="1"/>
  <c r="L552" i="1"/>
  <c r="M552" i="1" s="1"/>
  <c r="N552" i="1" s="1"/>
  <c r="K553" i="1"/>
  <c r="O552" i="1" l="1"/>
  <c r="W554" i="1"/>
  <c r="H554" i="1"/>
  <c r="E553" i="1"/>
  <c r="F553" i="1" s="1"/>
  <c r="D554" i="1"/>
  <c r="P554" i="1"/>
  <c r="R554" i="1" s="1"/>
  <c r="S554" i="1" s="1"/>
  <c r="A555" i="1"/>
  <c r="V554" i="1"/>
  <c r="G553" i="1"/>
  <c r="I553" i="1" s="1"/>
  <c r="L553" i="1"/>
  <c r="M553" i="1" s="1"/>
  <c r="N553" i="1" s="1"/>
  <c r="K554" i="1"/>
  <c r="H555" i="1" l="1"/>
  <c r="O553" i="1"/>
  <c r="E554" i="1"/>
  <c r="F554" i="1" s="1"/>
  <c r="G555" i="1" s="1"/>
  <c r="G554" i="1"/>
  <c r="I554" i="1" s="1"/>
  <c r="A556" i="1"/>
  <c r="D555" i="1"/>
  <c r="P555" i="1"/>
  <c r="R555" i="1" s="1"/>
  <c r="S555" i="1" s="1"/>
  <c r="V555" i="1"/>
  <c r="W555" i="1"/>
  <c r="L554" i="1"/>
  <c r="M554" i="1" s="1"/>
  <c r="N554" i="1" s="1"/>
  <c r="K555" i="1"/>
  <c r="I555" i="1" l="1"/>
  <c r="W556" i="1"/>
  <c r="O554" i="1"/>
  <c r="V556" i="1"/>
  <c r="H556" i="1"/>
  <c r="E555" i="1"/>
  <c r="F555" i="1" s="1"/>
  <c r="A557" i="1"/>
  <c r="D556" i="1"/>
  <c r="P556" i="1"/>
  <c r="R556" i="1" s="1"/>
  <c r="S556" i="1" s="1"/>
  <c r="L555" i="1"/>
  <c r="M555" i="1" s="1"/>
  <c r="N555" i="1" s="1"/>
  <c r="K556" i="1"/>
  <c r="O555" i="1" l="1"/>
  <c r="W557" i="1"/>
  <c r="E556" i="1"/>
  <c r="F556" i="1" s="1"/>
  <c r="G556" i="1"/>
  <c r="I556" i="1" s="1"/>
  <c r="P557" i="1"/>
  <c r="R557" i="1" s="1"/>
  <c r="S557" i="1" s="1"/>
  <c r="D557" i="1"/>
  <c r="A558" i="1"/>
  <c r="H557" i="1"/>
  <c r="V557" i="1"/>
  <c r="L556" i="1"/>
  <c r="M556" i="1" s="1"/>
  <c r="N556" i="1" s="1"/>
  <c r="K557" i="1"/>
  <c r="V558" i="1" l="1"/>
  <c r="O556" i="1"/>
  <c r="E557" i="1"/>
  <c r="F557" i="1" s="1"/>
  <c r="G557" i="1"/>
  <c r="I557" i="1" s="1"/>
  <c r="W558" i="1"/>
  <c r="P558" i="1"/>
  <c r="R558" i="1" s="1"/>
  <c r="S558" i="1" s="1"/>
  <c r="A559" i="1"/>
  <c r="D558" i="1"/>
  <c r="H558" i="1"/>
  <c r="L557" i="1"/>
  <c r="M557" i="1" s="1"/>
  <c r="N557" i="1" s="1"/>
  <c r="K558" i="1"/>
  <c r="V559" i="1" l="1"/>
  <c r="H559" i="1"/>
  <c r="O557" i="1"/>
  <c r="E558" i="1"/>
  <c r="F558" i="1" s="1"/>
  <c r="G559" i="1" s="1"/>
  <c r="G558" i="1"/>
  <c r="I558" i="1" s="1"/>
  <c r="A560" i="1"/>
  <c r="D559" i="1"/>
  <c r="P559" i="1"/>
  <c r="R559" i="1" s="1"/>
  <c r="S559" i="1" s="1"/>
  <c r="W559" i="1"/>
  <c r="L558" i="1"/>
  <c r="M558" i="1" s="1"/>
  <c r="N558" i="1" s="1"/>
  <c r="K559" i="1"/>
  <c r="I559" i="1" l="1"/>
  <c r="O558" i="1"/>
  <c r="E559" i="1"/>
  <c r="F559" i="1" s="1"/>
  <c r="G560" i="1" s="1"/>
  <c r="A561" i="1"/>
  <c r="D560" i="1"/>
  <c r="P560" i="1"/>
  <c r="R560" i="1" s="1"/>
  <c r="S560" i="1" s="1"/>
  <c r="W560" i="1"/>
  <c r="V560" i="1"/>
  <c r="H560" i="1"/>
  <c r="L559" i="1"/>
  <c r="M559" i="1" s="1"/>
  <c r="N559" i="1" s="1"/>
  <c r="K560" i="1"/>
  <c r="O559" i="1" l="1"/>
  <c r="V561" i="1"/>
  <c r="H561" i="1"/>
  <c r="W561" i="1"/>
  <c r="E560" i="1"/>
  <c r="F560" i="1" s="1"/>
  <c r="G561" i="1" s="1"/>
  <c r="I561" i="1" s="1"/>
  <c r="D561" i="1"/>
  <c r="A562" i="1"/>
  <c r="P561" i="1"/>
  <c r="R561" i="1" s="1"/>
  <c r="S561" i="1" s="1"/>
  <c r="I560" i="1"/>
  <c r="L560" i="1"/>
  <c r="M560" i="1" s="1"/>
  <c r="N560" i="1" s="1"/>
  <c r="K561" i="1"/>
  <c r="O560" i="1" l="1"/>
  <c r="E561" i="1"/>
  <c r="F561" i="1" s="1"/>
  <c r="G562" i="1" s="1"/>
  <c r="A563" i="1"/>
  <c r="D562" i="1"/>
  <c r="P562" i="1"/>
  <c r="R562" i="1" s="1"/>
  <c r="S562" i="1" s="1"/>
  <c r="V562" i="1"/>
  <c r="W562" i="1"/>
  <c r="H562" i="1"/>
  <c r="L561" i="1"/>
  <c r="M561" i="1" s="1"/>
  <c r="N561" i="1" s="1"/>
  <c r="O561" i="1" s="1"/>
  <c r="K562" i="1"/>
  <c r="V563" i="1" l="1"/>
  <c r="W563" i="1"/>
  <c r="H563" i="1"/>
  <c r="E562" i="1"/>
  <c r="F562" i="1" s="1"/>
  <c r="G563" i="1" s="1"/>
  <c r="A564" i="1"/>
  <c r="P563" i="1"/>
  <c r="R563" i="1" s="1"/>
  <c r="D563" i="1"/>
  <c r="I562" i="1"/>
  <c r="L562" i="1"/>
  <c r="M562" i="1" s="1"/>
  <c r="N562" i="1" s="1"/>
  <c r="K563" i="1"/>
  <c r="I563" i="1" l="1"/>
  <c r="O562" i="1"/>
  <c r="A565" i="1"/>
  <c r="D564" i="1"/>
  <c r="P564" i="1"/>
  <c r="H564" i="1"/>
  <c r="E563" i="1"/>
  <c r="F563" i="1" s="1"/>
  <c r="G564" i="1" s="1"/>
  <c r="W564" i="1"/>
  <c r="V564" i="1"/>
  <c r="L563" i="1"/>
  <c r="M563" i="1" s="1"/>
  <c r="N563" i="1" s="1"/>
  <c r="K564" i="1"/>
  <c r="I564" i="1" l="1"/>
  <c r="O563" i="1"/>
  <c r="W565" i="1"/>
  <c r="V565" i="1"/>
  <c r="H565" i="1"/>
  <c r="E564" i="1"/>
  <c r="F564" i="1" s="1"/>
  <c r="G565" i="1" s="1"/>
  <c r="A566" i="1"/>
  <c r="P565" i="1"/>
  <c r="R565" i="1" s="1"/>
  <c r="S565" i="1" s="1"/>
  <c r="D565" i="1"/>
  <c r="L564" i="1"/>
  <c r="M564" i="1" s="1"/>
  <c r="N564" i="1" s="1"/>
  <c r="K565" i="1"/>
  <c r="O564" i="1" l="1"/>
  <c r="I565" i="1"/>
  <c r="A567" i="1"/>
  <c r="P566" i="1"/>
  <c r="R566" i="1" s="1"/>
  <c r="S566" i="1" s="1"/>
  <c r="D566" i="1"/>
  <c r="E565" i="1"/>
  <c r="F565" i="1" s="1"/>
  <c r="G566" i="1" s="1"/>
  <c r="H566" i="1"/>
  <c r="W566" i="1"/>
  <c r="V566" i="1"/>
  <c r="L565" i="1"/>
  <c r="M565" i="1" s="1"/>
  <c r="N565" i="1" s="1"/>
  <c r="K566" i="1"/>
  <c r="I566" i="1" l="1"/>
  <c r="O565" i="1"/>
  <c r="V567" i="1"/>
  <c r="W567" i="1"/>
  <c r="H567" i="1"/>
  <c r="E566" i="1"/>
  <c r="F566" i="1" s="1"/>
  <c r="G567" i="1" s="1"/>
  <c r="I567" i="1" s="1"/>
  <c r="P567" i="1"/>
  <c r="R567" i="1" s="1"/>
  <c r="S567" i="1" s="1"/>
  <c r="A568" i="1"/>
  <c r="D567" i="1"/>
  <c r="L566" i="1"/>
  <c r="M566" i="1" s="1"/>
  <c r="N566" i="1" s="1"/>
  <c r="K567" i="1"/>
  <c r="O566" i="1" l="1"/>
  <c r="E567" i="1"/>
  <c r="F567" i="1" s="1"/>
  <c r="G568" i="1" s="1"/>
  <c r="D568" i="1"/>
  <c r="A569" i="1"/>
  <c r="P568" i="1"/>
  <c r="R568" i="1" s="1"/>
  <c r="S568" i="1" s="1"/>
  <c r="H568" i="1"/>
  <c r="V568" i="1"/>
  <c r="W568" i="1"/>
  <c r="L567" i="1"/>
  <c r="M567" i="1" s="1"/>
  <c r="N567" i="1" s="1"/>
  <c r="O567" i="1" s="1"/>
  <c r="K568" i="1"/>
  <c r="V569" i="1" l="1"/>
  <c r="H569" i="1"/>
  <c r="W569" i="1"/>
  <c r="D569" i="1"/>
  <c r="A570" i="1"/>
  <c r="P569" i="1"/>
  <c r="R569" i="1" s="1"/>
  <c r="S569" i="1" s="1"/>
  <c r="E568" i="1"/>
  <c r="F568" i="1" s="1"/>
  <c r="G569" i="1" s="1"/>
  <c r="I568" i="1"/>
  <c r="L568" i="1"/>
  <c r="M568" i="1" s="1"/>
  <c r="N568" i="1" s="1"/>
  <c r="K569" i="1"/>
  <c r="I569" i="1" l="1"/>
  <c r="O568" i="1"/>
  <c r="V570" i="1"/>
  <c r="P570" i="1"/>
  <c r="R570" i="1" s="1"/>
  <c r="S570" i="1" s="1"/>
  <c r="D570" i="1"/>
  <c r="A571" i="1"/>
  <c r="E569" i="1"/>
  <c r="F569" i="1" s="1"/>
  <c r="G570" i="1" s="1"/>
  <c r="H570" i="1"/>
  <c r="W570" i="1"/>
  <c r="L569" i="1"/>
  <c r="M569" i="1" s="1"/>
  <c r="N569" i="1" s="1"/>
  <c r="K570" i="1"/>
  <c r="O569" i="1" l="1"/>
  <c r="I570" i="1"/>
  <c r="H571" i="1"/>
  <c r="W571" i="1"/>
  <c r="A572" i="1"/>
  <c r="D571" i="1"/>
  <c r="P571" i="1"/>
  <c r="R571" i="1" s="1"/>
  <c r="S571" i="1" s="1"/>
  <c r="E570" i="1"/>
  <c r="F570" i="1" s="1"/>
  <c r="G571" i="1" s="1"/>
  <c r="I571" i="1" s="1"/>
  <c r="V571" i="1"/>
  <c r="L570" i="1"/>
  <c r="M570" i="1" s="1"/>
  <c r="N570" i="1" s="1"/>
  <c r="K571" i="1"/>
  <c r="O570" i="1" l="1"/>
  <c r="V572" i="1"/>
  <c r="E571" i="1"/>
  <c r="F571" i="1" s="1"/>
  <c r="G572" i="1" s="1"/>
  <c r="A573" i="1"/>
  <c r="D572" i="1"/>
  <c r="P572" i="1"/>
  <c r="R572" i="1" s="1"/>
  <c r="S572" i="1" s="1"/>
  <c r="W572" i="1"/>
  <c r="H572" i="1"/>
  <c r="L571" i="1"/>
  <c r="M571" i="1" s="1"/>
  <c r="N571" i="1" s="1"/>
  <c r="O571" i="1" s="1"/>
  <c r="K572" i="1"/>
  <c r="I572" i="1" l="1"/>
  <c r="H573" i="1"/>
  <c r="W573" i="1"/>
  <c r="E572" i="1"/>
  <c r="F572" i="1" s="1"/>
  <c r="G573" i="1" s="1"/>
  <c r="P573" i="1"/>
  <c r="R573" i="1" s="1"/>
  <c r="S573" i="1" s="1"/>
  <c r="D573" i="1"/>
  <c r="A574" i="1"/>
  <c r="V573" i="1"/>
  <c r="L572" i="1"/>
  <c r="M572" i="1" s="1"/>
  <c r="N572" i="1" s="1"/>
  <c r="K573" i="1"/>
  <c r="O572" i="1" l="1"/>
  <c r="I573" i="1"/>
  <c r="V574" i="1"/>
  <c r="A575" i="1"/>
  <c r="D574" i="1"/>
  <c r="P574" i="1"/>
  <c r="R574" i="1" s="1"/>
  <c r="S574" i="1" s="1"/>
  <c r="E573" i="1"/>
  <c r="F573" i="1" s="1"/>
  <c r="G574" i="1" s="1"/>
  <c r="W574" i="1"/>
  <c r="H574" i="1"/>
  <c r="L573" i="1"/>
  <c r="M573" i="1" s="1"/>
  <c r="N573" i="1" s="1"/>
  <c r="K574" i="1"/>
  <c r="O573" i="1" l="1"/>
  <c r="I574" i="1"/>
  <c r="H575" i="1"/>
  <c r="W575" i="1"/>
  <c r="E574" i="1"/>
  <c r="F574" i="1" s="1"/>
  <c r="G575" i="1" s="1"/>
  <c r="P575" i="1"/>
  <c r="R575" i="1" s="1"/>
  <c r="S575" i="1" s="1"/>
  <c r="D575" i="1"/>
  <c r="A576" i="1"/>
  <c r="V575" i="1"/>
  <c r="L574" i="1"/>
  <c r="M574" i="1" s="1"/>
  <c r="N574" i="1" s="1"/>
  <c r="K575" i="1"/>
  <c r="I575" i="1" l="1"/>
  <c r="O574" i="1"/>
  <c r="V576" i="1"/>
  <c r="P576" i="1"/>
  <c r="R576" i="1" s="1"/>
  <c r="S576" i="1" s="1"/>
  <c r="D576" i="1"/>
  <c r="A577" i="1"/>
  <c r="E575" i="1"/>
  <c r="F575" i="1" s="1"/>
  <c r="G576" i="1" s="1"/>
  <c r="W576" i="1"/>
  <c r="H576" i="1"/>
  <c r="L575" i="1"/>
  <c r="M575" i="1" s="1"/>
  <c r="N575" i="1" s="1"/>
  <c r="K576" i="1"/>
  <c r="O575" i="1" l="1"/>
  <c r="I576" i="1"/>
  <c r="H577" i="1"/>
  <c r="W577" i="1"/>
  <c r="D577" i="1"/>
  <c r="A578" i="1"/>
  <c r="P577" i="1"/>
  <c r="R577" i="1" s="1"/>
  <c r="S577" i="1" s="1"/>
  <c r="E576" i="1"/>
  <c r="F576" i="1" s="1"/>
  <c r="G577" i="1" s="1"/>
  <c r="V577" i="1"/>
  <c r="L576" i="1"/>
  <c r="M576" i="1" s="1"/>
  <c r="N576" i="1" s="1"/>
  <c r="K577" i="1"/>
  <c r="I577" i="1" l="1"/>
  <c r="O576" i="1"/>
  <c r="V578" i="1"/>
  <c r="A579" i="1"/>
  <c r="P578" i="1"/>
  <c r="R578" i="1" s="1"/>
  <c r="S578" i="1" s="1"/>
  <c r="D578" i="1"/>
  <c r="E577" i="1"/>
  <c r="F577" i="1" s="1"/>
  <c r="G578" i="1" s="1"/>
  <c r="W578" i="1"/>
  <c r="H578" i="1"/>
  <c r="L577" i="1"/>
  <c r="M577" i="1" s="1"/>
  <c r="N577" i="1" s="1"/>
  <c r="K578" i="1"/>
  <c r="I578" i="1" l="1"/>
  <c r="O577" i="1"/>
  <c r="H579" i="1"/>
  <c r="W579" i="1"/>
  <c r="E578" i="1"/>
  <c r="F578" i="1" s="1"/>
  <c r="G579" i="1" s="1"/>
  <c r="D579" i="1"/>
  <c r="A580" i="1"/>
  <c r="P579" i="1"/>
  <c r="R579" i="1" s="1"/>
  <c r="S579" i="1" s="1"/>
  <c r="V579" i="1"/>
  <c r="L578" i="1"/>
  <c r="M578" i="1" s="1"/>
  <c r="N578" i="1" s="1"/>
  <c r="K579" i="1"/>
  <c r="I579" i="1" l="1"/>
  <c r="O578" i="1"/>
  <c r="V580" i="1"/>
  <c r="A581" i="1"/>
  <c r="P580" i="1"/>
  <c r="R580" i="1" s="1"/>
  <c r="S580" i="1" s="1"/>
  <c r="D580" i="1"/>
  <c r="E579" i="1"/>
  <c r="F579" i="1" s="1"/>
  <c r="G580" i="1" s="1"/>
  <c r="W580" i="1"/>
  <c r="H580" i="1"/>
  <c r="L579" i="1"/>
  <c r="M579" i="1" s="1"/>
  <c r="N579" i="1" s="1"/>
  <c r="K580" i="1"/>
  <c r="O579" i="1" l="1"/>
  <c r="I580" i="1"/>
  <c r="H581" i="1"/>
  <c r="W581" i="1"/>
  <c r="E580" i="1"/>
  <c r="F580" i="1" s="1"/>
  <c r="G581" i="1" s="1"/>
  <c r="P581" i="1"/>
  <c r="R581" i="1" s="1"/>
  <c r="S581" i="1" s="1"/>
  <c r="D581" i="1"/>
  <c r="A582" i="1"/>
  <c r="V581" i="1"/>
  <c r="L580" i="1"/>
  <c r="M580" i="1" s="1"/>
  <c r="N580" i="1" s="1"/>
  <c r="K581" i="1"/>
  <c r="O580" i="1" l="1"/>
  <c r="I581" i="1"/>
  <c r="V582" i="1"/>
  <c r="D582" i="1"/>
  <c r="P582" i="1"/>
  <c r="A583" i="1"/>
  <c r="E581" i="1"/>
  <c r="F581" i="1" s="1"/>
  <c r="G582" i="1" s="1"/>
  <c r="W582" i="1"/>
  <c r="H582" i="1"/>
  <c r="L581" i="1"/>
  <c r="M581" i="1" s="1"/>
  <c r="N581" i="1" s="1"/>
  <c r="K582" i="1"/>
  <c r="I582" i="1" l="1"/>
  <c r="R582" i="1"/>
  <c r="S582" i="1" s="1"/>
  <c r="O581" i="1"/>
  <c r="H583" i="1"/>
  <c r="W583" i="1"/>
  <c r="P583" i="1"/>
  <c r="R583" i="1" s="1"/>
  <c r="S583" i="1" s="1"/>
  <c r="A584" i="1"/>
  <c r="D583" i="1"/>
  <c r="E582" i="1"/>
  <c r="F582" i="1" s="1"/>
  <c r="G583" i="1" s="1"/>
  <c r="V583" i="1"/>
  <c r="L582" i="1"/>
  <c r="M582" i="1" s="1"/>
  <c r="N582" i="1" s="1"/>
  <c r="K583" i="1"/>
  <c r="O582" i="1" l="1"/>
  <c r="I583" i="1"/>
  <c r="V584" i="1"/>
  <c r="E583" i="1"/>
  <c r="F583" i="1" s="1"/>
  <c r="G584" i="1" s="1"/>
  <c r="D584" i="1"/>
  <c r="A585" i="1"/>
  <c r="P584" i="1"/>
  <c r="W584" i="1"/>
  <c r="H584" i="1"/>
  <c r="L583" i="1"/>
  <c r="M583" i="1" s="1"/>
  <c r="N583" i="1" s="1"/>
  <c r="K584" i="1"/>
  <c r="I584" i="1" l="1"/>
  <c r="O583" i="1"/>
  <c r="H585" i="1"/>
  <c r="W585" i="1"/>
  <c r="D585" i="1"/>
  <c r="P585" i="1"/>
  <c r="A586" i="1"/>
  <c r="E584" i="1"/>
  <c r="F584" i="1" s="1"/>
  <c r="G585" i="1" s="1"/>
  <c r="V585" i="1"/>
  <c r="L584" i="1"/>
  <c r="M584" i="1" s="1"/>
  <c r="N584" i="1" s="1"/>
  <c r="K585" i="1"/>
  <c r="O584" i="1" l="1"/>
  <c r="I585" i="1"/>
  <c r="V586" i="1"/>
  <c r="P586" i="1"/>
  <c r="R586" i="1" s="1"/>
  <c r="S586" i="1" s="1"/>
  <c r="D586" i="1"/>
  <c r="A587" i="1"/>
  <c r="E585" i="1"/>
  <c r="F585" i="1" s="1"/>
  <c r="G586" i="1" s="1"/>
  <c r="W586" i="1"/>
  <c r="H586" i="1"/>
  <c r="L585" i="1"/>
  <c r="M585" i="1" s="1"/>
  <c r="N585" i="1" s="1"/>
  <c r="K586" i="1"/>
  <c r="O585" i="1" l="1"/>
  <c r="I586" i="1"/>
  <c r="H587" i="1"/>
  <c r="W587" i="1"/>
  <c r="A588" i="1"/>
  <c r="D587" i="1"/>
  <c r="P587" i="1"/>
  <c r="R587" i="1" s="1"/>
  <c r="S587" i="1" s="1"/>
  <c r="E586" i="1"/>
  <c r="F586" i="1" s="1"/>
  <c r="G587" i="1" s="1"/>
  <c r="V587" i="1"/>
  <c r="L586" i="1"/>
  <c r="M586" i="1" s="1"/>
  <c r="N586" i="1" s="1"/>
  <c r="K587" i="1"/>
  <c r="I587" i="1" l="1"/>
  <c r="O586" i="1"/>
  <c r="V588" i="1"/>
  <c r="E587" i="1"/>
  <c r="F587" i="1" s="1"/>
  <c r="G588" i="1" s="1"/>
  <c r="A589" i="1"/>
  <c r="D588" i="1"/>
  <c r="P588" i="1"/>
  <c r="R588" i="1" s="1"/>
  <c r="S588" i="1" s="1"/>
  <c r="W588" i="1"/>
  <c r="H588" i="1"/>
  <c r="L587" i="1"/>
  <c r="M587" i="1" s="1"/>
  <c r="N587" i="1" s="1"/>
  <c r="K588" i="1"/>
  <c r="O587" i="1" l="1"/>
  <c r="I588" i="1"/>
  <c r="H589" i="1"/>
  <c r="W589" i="1"/>
  <c r="E588" i="1"/>
  <c r="F588" i="1" s="1"/>
  <c r="G589" i="1" s="1"/>
  <c r="P589" i="1"/>
  <c r="R589" i="1" s="1"/>
  <c r="S589" i="1" s="1"/>
  <c r="D589" i="1"/>
  <c r="A590" i="1"/>
  <c r="V589" i="1"/>
  <c r="L588" i="1"/>
  <c r="M588" i="1" s="1"/>
  <c r="N588" i="1" s="1"/>
  <c r="K589" i="1"/>
  <c r="I589" i="1" l="1"/>
  <c r="O588" i="1"/>
  <c r="V590" i="1"/>
  <c r="P590" i="1"/>
  <c r="R590" i="1" s="1"/>
  <c r="S590" i="1" s="1"/>
  <c r="D590" i="1"/>
  <c r="A591" i="1"/>
  <c r="E589" i="1"/>
  <c r="F589" i="1" s="1"/>
  <c r="G590" i="1" s="1"/>
  <c r="W590" i="1"/>
  <c r="H590" i="1"/>
  <c r="L589" i="1"/>
  <c r="M589" i="1" s="1"/>
  <c r="N589" i="1" s="1"/>
  <c r="K590" i="1"/>
  <c r="O589" i="1" l="1"/>
  <c r="I590" i="1"/>
  <c r="H591" i="1"/>
  <c r="W591" i="1"/>
  <c r="A592" i="1"/>
  <c r="D591" i="1"/>
  <c r="P591" i="1"/>
  <c r="R591" i="1" s="1"/>
  <c r="S591" i="1" s="1"/>
  <c r="E590" i="1"/>
  <c r="F590" i="1" s="1"/>
  <c r="G591" i="1" s="1"/>
  <c r="V591" i="1"/>
  <c r="L590" i="1"/>
  <c r="M590" i="1" s="1"/>
  <c r="N590" i="1" s="1"/>
  <c r="K591" i="1"/>
  <c r="I591" i="1" l="1"/>
  <c r="O590" i="1"/>
  <c r="V592" i="1"/>
  <c r="E591" i="1"/>
  <c r="F591" i="1" s="1"/>
  <c r="G592" i="1" s="1"/>
  <c r="P592" i="1"/>
  <c r="R592" i="1" s="1"/>
  <c r="S592" i="1" s="1"/>
  <c r="A593" i="1"/>
  <c r="D592" i="1"/>
  <c r="W592" i="1"/>
  <c r="H592" i="1"/>
  <c r="L591" i="1"/>
  <c r="M591" i="1" s="1"/>
  <c r="N591" i="1" s="1"/>
  <c r="K592" i="1"/>
  <c r="O591" i="1" l="1"/>
  <c r="I592" i="1"/>
  <c r="H593" i="1"/>
  <c r="W593" i="1"/>
  <c r="E592" i="1"/>
  <c r="F592" i="1" s="1"/>
  <c r="G593" i="1" s="1"/>
  <c r="P593" i="1"/>
  <c r="R593" i="1" s="1"/>
  <c r="S593" i="1" s="1"/>
  <c r="D593" i="1"/>
  <c r="A594" i="1"/>
  <c r="V593" i="1"/>
  <c r="L592" i="1"/>
  <c r="M592" i="1" s="1"/>
  <c r="N592" i="1" s="1"/>
  <c r="K593" i="1"/>
  <c r="O592" i="1" l="1"/>
  <c r="I593" i="1"/>
  <c r="V594" i="1"/>
  <c r="P594" i="1"/>
  <c r="R594" i="1" s="1"/>
  <c r="S594" i="1" s="1"/>
  <c r="A595" i="1"/>
  <c r="D594" i="1"/>
  <c r="E593" i="1"/>
  <c r="F593" i="1" s="1"/>
  <c r="G594" i="1" s="1"/>
  <c r="W594" i="1"/>
  <c r="H594" i="1"/>
  <c r="L593" i="1"/>
  <c r="M593" i="1" s="1"/>
  <c r="N593" i="1" s="1"/>
  <c r="K594" i="1"/>
  <c r="O593" i="1" l="1"/>
  <c r="I594" i="1"/>
  <c r="H595" i="1"/>
  <c r="W595" i="1"/>
  <c r="E594" i="1"/>
  <c r="F594" i="1" s="1"/>
  <c r="G595" i="1" s="1"/>
  <c r="D595" i="1"/>
  <c r="A596" i="1"/>
  <c r="P595" i="1"/>
  <c r="R595" i="1" s="1"/>
  <c r="S595" i="1" s="1"/>
  <c r="V595" i="1"/>
  <c r="L594" i="1"/>
  <c r="M594" i="1" s="1"/>
  <c r="N594" i="1" s="1"/>
  <c r="K595" i="1"/>
  <c r="O594" i="1" l="1"/>
  <c r="I595" i="1"/>
  <c r="V596" i="1"/>
  <c r="A597" i="1"/>
  <c r="D596" i="1"/>
  <c r="P596" i="1"/>
  <c r="R596" i="1" s="1"/>
  <c r="S596" i="1" s="1"/>
  <c r="E595" i="1"/>
  <c r="F595" i="1" s="1"/>
  <c r="G596" i="1" s="1"/>
  <c r="W596" i="1"/>
  <c r="H596" i="1"/>
  <c r="L595" i="1"/>
  <c r="M595" i="1" s="1"/>
  <c r="N595" i="1" s="1"/>
  <c r="K596" i="1"/>
  <c r="I596" i="1" l="1"/>
  <c r="O595" i="1"/>
  <c r="W597" i="1"/>
  <c r="E596" i="1"/>
  <c r="F596" i="1" s="1"/>
  <c r="G597" i="1" s="1"/>
  <c r="A598" i="1"/>
  <c r="P597" i="1"/>
  <c r="R597" i="1" s="1"/>
  <c r="S597" i="1" s="1"/>
  <c r="D597" i="1"/>
  <c r="H597" i="1"/>
  <c r="V597" i="1"/>
  <c r="L596" i="1"/>
  <c r="M596" i="1" s="1"/>
  <c r="N596" i="1" s="1"/>
  <c r="K597" i="1"/>
  <c r="O596" i="1" l="1"/>
  <c r="V598" i="1"/>
  <c r="I597" i="1"/>
  <c r="E597" i="1"/>
  <c r="F597" i="1" s="1"/>
  <c r="G598" i="1" s="1"/>
  <c r="A599" i="1"/>
  <c r="D598" i="1"/>
  <c r="P598" i="1"/>
  <c r="R598" i="1" s="1"/>
  <c r="S598" i="1" s="1"/>
  <c r="H598" i="1"/>
  <c r="W598" i="1"/>
  <c r="L597" i="1"/>
  <c r="M597" i="1" s="1"/>
  <c r="N597" i="1" s="1"/>
  <c r="K598" i="1"/>
  <c r="I598" i="1" l="1"/>
  <c r="O597" i="1"/>
  <c r="W599" i="1"/>
  <c r="H599" i="1"/>
  <c r="V599" i="1"/>
  <c r="E598" i="1"/>
  <c r="F598" i="1" s="1"/>
  <c r="G599" i="1" s="1"/>
  <c r="A600" i="1"/>
  <c r="P599" i="1"/>
  <c r="R599" i="1" s="1"/>
  <c r="S599" i="1" s="1"/>
  <c r="D599" i="1"/>
  <c r="L598" i="1"/>
  <c r="M598" i="1" s="1"/>
  <c r="N598" i="1" s="1"/>
  <c r="K599" i="1"/>
  <c r="I599" i="1" l="1"/>
  <c r="O598" i="1"/>
  <c r="E599" i="1"/>
  <c r="F599" i="1" s="1"/>
  <c r="G600" i="1" s="1"/>
  <c r="D600" i="1"/>
  <c r="A601" i="1"/>
  <c r="P600" i="1"/>
  <c r="R600" i="1" s="1"/>
  <c r="S600" i="1" s="1"/>
  <c r="V600" i="1"/>
  <c r="H600" i="1"/>
  <c r="W600" i="1"/>
  <c r="L599" i="1"/>
  <c r="M599" i="1" s="1"/>
  <c r="N599" i="1" s="1"/>
  <c r="K600" i="1"/>
  <c r="O599" i="1" l="1"/>
  <c r="I600" i="1"/>
  <c r="W601" i="1"/>
  <c r="H601" i="1"/>
  <c r="V601" i="1"/>
  <c r="A602" i="1"/>
  <c r="P601" i="1"/>
  <c r="R601" i="1" s="1"/>
  <c r="S601" i="1" s="1"/>
  <c r="D601" i="1"/>
  <c r="E600" i="1"/>
  <c r="F600" i="1" s="1"/>
  <c r="G601" i="1" s="1"/>
  <c r="L600" i="1"/>
  <c r="M600" i="1" s="1"/>
  <c r="N600" i="1" s="1"/>
  <c r="K601" i="1"/>
  <c r="O600" i="1" l="1"/>
  <c r="I601" i="1"/>
  <c r="E601" i="1"/>
  <c r="F601" i="1" s="1"/>
  <c r="G602" i="1" s="1"/>
  <c r="A603" i="1"/>
  <c r="P602" i="1"/>
  <c r="D602" i="1"/>
  <c r="V602" i="1"/>
  <c r="H602" i="1"/>
  <c r="W602" i="1"/>
  <c r="L601" i="1"/>
  <c r="M601" i="1" s="1"/>
  <c r="N601" i="1" s="1"/>
  <c r="K602" i="1"/>
  <c r="O601" i="1" l="1"/>
  <c r="I602" i="1"/>
  <c r="R602" i="1"/>
  <c r="S602" i="1" s="1"/>
  <c r="W603" i="1"/>
  <c r="H603" i="1"/>
  <c r="V603" i="1"/>
  <c r="E602" i="1"/>
  <c r="F602" i="1" s="1"/>
  <c r="G603" i="1" s="1"/>
  <c r="D603" i="1"/>
  <c r="A604" i="1"/>
  <c r="P603" i="1"/>
  <c r="R603" i="1" s="1"/>
  <c r="S603" i="1" s="1"/>
  <c r="L602" i="1"/>
  <c r="M602" i="1" s="1"/>
  <c r="N602" i="1" s="1"/>
  <c r="K603" i="1"/>
  <c r="O602" i="1" l="1"/>
  <c r="I603" i="1"/>
  <c r="A605" i="1"/>
  <c r="D604" i="1"/>
  <c r="P604" i="1"/>
  <c r="R604" i="1" s="1"/>
  <c r="E603" i="1"/>
  <c r="F603" i="1" s="1"/>
  <c r="G604" i="1" s="1"/>
  <c r="V604" i="1"/>
  <c r="H604" i="1"/>
  <c r="W604" i="1"/>
  <c r="L603" i="1"/>
  <c r="M603" i="1" s="1"/>
  <c r="N603" i="1" s="1"/>
  <c r="K604" i="1"/>
  <c r="O603" i="1" l="1"/>
  <c r="I604" i="1"/>
  <c r="W605" i="1"/>
  <c r="H605" i="1"/>
  <c r="V605" i="1"/>
  <c r="E604" i="1"/>
  <c r="F604" i="1" s="1"/>
  <c r="G605" i="1" s="1"/>
  <c r="P605" i="1"/>
  <c r="D605" i="1"/>
  <c r="A606" i="1"/>
  <c r="L604" i="1"/>
  <c r="M604" i="1" s="1"/>
  <c r="N604" i="1" s="1"/>
  <c r="K605" i="1"/>
  <c r="I605" i="1" l="1"/>
  <c r="O604" i="1"/>
  <c r="D606" i="1"/>
  <c r="A607" i="1"/>
  <c r="P606" i="1"/>
  <c r="R606" i="1" s="1"/>
  <c r="S606" i="1" s="1"/>
  <c r="E605" i="1"/>
  <c r="F605" i="1" s="1"/>
  <c r="G606" i="1" s="1"/>
  <c r="V606" i="1"/>
  <c r="H606" i="1"/>
  <c r="W606" i="1"/>
  <c r="L605" i="1"/>
  <c r="M605" i="1" s="1"/>
  <c r="N605" i="1" s="1"/>
  <c r="K606" i="1"/>
  <c r="O605" i="1" l="1"/>
  <c r="I606" i="1"/>
  <c r="H607" i="1"/>
  <c r="W607" i="1"/>
  <c r="V607" i="1"/>
  <c r="D607" i="1"/>
  <c r="A608" i="1"/>
  <c r="P607" i="1"/>
  <c r="R607" i="1" s="1"/>
  <c r="S607" i="1" s="1"/>
  <c r="E606" i="1"/>
  <c r="F606" i="1" s="1"/>
  <c r="G607" i="1" s="1"/>
  <c r="L606" i="1"/>
  <c r="M606" i="1" s="1"/>
  <c r="N606" i="1" s="1"/>
  <c r="K607" i="1"/>
  <c r="O606" i="1" l="1"/>
  <c r="I607" i="1"/>
  <c r="A609" i="1"/>
  <c r="P608" i="1"/>
  <c r="R608" i="1" s="1"/>
  <c r="S608" i="1" s="1"/>
  <c r="D608" i="1"/>
  <c r="E607" i="1"/>
  <c r="F607" i="1" s="1"/>
  <c r="G608" i="1" s="1"/>
  <c r="V608" i="1"/>
  <c r="H608" i="1"/>
  <c r="W608" i="1"/>
  <c r="L607" i="1"/>
  <c r="M607" i="1" s="1"/>
  <c r="N607" i="1" s="1"/>
  <c r="K608" i="1"/>
  <c r="I608" i="1" l="1"/>
  <c r="O607" i="1"/>
  <c r="W609" i="1"/>
  <c r="H609" i="1"/>
  <c r="V609" i="1"/>
  <c r="E608" i="1"/>
  <c r="F608" i="1" s="1"/>
  <c r="G609" i="1" s="1"/>
  <c r="I609" i="1" s="1"/>
  <c r="A610" i="1"/>
  <c r="D609" i="1"/>
  <c r="P609" i="1"/>
  <c r="R609" i="1" s="1"/>
  <c r="S609" i="1" s="1"/>
  <c r="L608" i="1"/>
  <c r="M608" i="1" s="1"/>
  <c r="N608" i="1" s="1"/>
  <c r="K609" i="1"/>
  <c r="O608" i="1" l="1"/>
  <c r="E609" i="1"/>
  <c r="F609" i="1" s="1"/>
  <c r="G610" i="1" s="1"/>
  <c r="A611" i="1"/>
  <c r="P610" i="1"/>
  <c r="R610" i="1" s="1"/>
  <c r="S610" i="1" s="1"/>
  <c r="D610" i="1"/>
  <c r="V610" i="1"/>
  <c r="H610" i="1"/>
  <c r="W610" i="1"/>
  <c r="L609" i="1"/>
  <c r="M609" i="1" s="1"/>
  <c r="N609" i="1" s="1"/>
  <c r="O609" i="1" s="1"/>
  <c r="K610" i="1"/>
  <c r="I610" i="1" l="1"/>
  <c r="W611" i="1"/>
  <c r="H611" i="1"/>
  <c r="V611" i="1"/>
  <c r="E610" i="1"/>
  <c r="F610" i="1" s="1"/>
  <c r="G611" i="1" s="1"/>
  <c r="D611" i="1"/>
  <c r="A612" i="1"/>
  <c r="P611" i="1"/>
  <c r="R611" i="1" s="1"/>
  <c r="S611" i="1" s="1"/>
  <c r="L610" i="1"/>
  <c r="M610" i="1" s="1"/>
  <c r="N610" i="1" s="1"/>
  <c r="K611" i="1"/>
  <c r="O610" i="1" l="1"/>
  <c r="I611" i="1"/>
  <c r="P612" i="1"/>
  <c r="R612" i="1" s="1"/>
  <c r="S612" i="1" s="1"/>
  <c r="A613" i="1"/>
  <c r="D612" i="1"/>
  <c r="E611" i="1"/>
  <c r="F611" i="1" s="1"/>
  <c r="G612" i="1" s="1"/>
  <c r="V612" i="1"/>
  <c r="H612" i="1"/>
  <c r="W612" i="1"/>
  <c r="L611" i="1"/>
  <c r="M611" i="1" s="1"/>
  <c r="N611" i="1" s="1"/>
  <c r="K612" i="1"/>
  <c r="I612" i="1" l="1"/>
  <c r="O611" i="1"/>
  <c r="V613" i="1"/>
  <c r="W613" i="1"/>
  <c r="H613" i="1"/>
  <c r="E612" i="1"/>
  <c r="F612" i="1" s="1"/>
  <c r="G613" i="1" s="1"/>
  <c r="I613" i="1" s="1"/>
  <c r="D613" i="1"/>
  <c r="P613" i="1"/>
  <c r="R613" i="1" s="1"/>
  <c r="S613" i="1" s="1"/>
  <c r="A614" i="1"/>
  <c r="L612" i="1"/>
  <c r="M612" i="1" s="1"/>
  <c r="N612" i="1" s="1"/>
  <c r="K613" i="1"/>
  <c r="O612" i="1" l="1"/>
  <c r="D614" i="1"/>
  <c r="A615" i="1"/>
  <c r="P614" i="1"/>
  <c r="R614" i="1" s="1"/>
  <c r="S614" i="1" s="1"/>
  <c r="E613" i="1"/>
  <c r="F613" i="1" s="1"/>
  <c r="G614" i="1" s="1"/>
  <c r="V614" i="1"/>
  <c r="H614" i="1"/>
  <c r="W614" i="1"/>
  <c r="L613" i="1"/>
  <c r="M613" i="1" s="1"/>
  <c r="N613" i="1" s="1"/>
  <c r="O613" i="1" s="1"/>
  <c r="K614" i="1"/>
  <c r="I614" i="1" l="1"/>
  <c r="W615" i="1"/>
  <c r="H615" i="1"/>
  <c r="V615" i="1"/>
  <c r="P615" i="1"/>
  <c r="R615" i="1" s="1"/>
  <c r="S615" i="1" s="1"/>
  <c r="D615" i="1"/>
  <c r="A616" i="1"/>
  <c r="E614" i="1"/>
  <c r="F614" i="1" s="1"/>
  <c r="G615" i="1" s="1"/>
  <c r="L614" i="1"/>
  <c r="M614" i="1" s="1"/>
  <c r="N614" i="1" s="1"/>
  <c r="K615" i="1"/>
  <c r="I615" i="1" l="1"/>
  <c r="O614" i="1"/>
  <c r="P616" i="1"/>
  <c r="R616" i="1" s="1"/>
  <c r="S616" i="1" s="1"/>
  <c r="D616" i="1"/>
  <c r="A617" i="1"/>
  <c r="E615" i="1"/>
  <c r="F615" i="1" s="1"/>
  <c r="G616" i="1" s="1"/>
  <c r="V616" i="1"/>
  <c r="H616" i="1"/>
  <c r="W616" i="1"/>
  <c r="L615" i="1"/>
  <c r="M615" i="1" s="1"/>
  <c r="N615" i="1" s="1"/>
  <c r="K616" i="1"/>
  <c r="I616" i="1" l="1"/>
  <c r="O615" i="1"/>
  <c r="H617" i="1"/>
  <c r="W617" i="1"/>
  <c r="V617" i="1"/>
  <c r="A618" i="1"/>
  <c r="P617" i="1"/>
  <c r="R617" i="1" s="1"/>
  <c r="S617" i="1" s="1"/>
  <c r="D617" i="1"/>
  <c r="E616" i="1"/>
  <c r="F616" i="1" s="1"/>
  <c r="G617" i="1" s="1"/>
  <c r="L616" i="1"/>
  <c r="M616" i="1" s="1"/>
  <c r="N616" i="1" s="1"/>
  <c r="K617" i="1"/>
  <c r="O616" i="1" l="1"/>
  <c r="I617" i="1"/>
  <c r="E617" i="1"/>
  <c r="F617" i="1" s="1"/>
  <c r="G618" i="1" s="1"/>
  <c r="A619" i="1"/>
  <c r="D618" i="1"/>
  <c r="P618" i="1"/>
  <c r="R618" i="1" s="1"/>
  <c r="S618" i="1" s="1"/>
  <c r="V618" i="1"/>
  <c r="H618" i="1"/>
  <c r="W618" i="1"/>
  <c r="L617" i="1"/>
  <c r="M617" i="1" s="1"/>
  <c r="N617" i="1" s="1"/>
  <c r="K618" i="1"/>
  <c r="O617" i="1" l="1"/>
  <c r="I618" i="1"/>
  <c r="W619" i="1"/>
  <c r="H619" i="1"/>
  <c r="V619" i="1"/>
  <c r="E618" i="1"/>
  <c r="F618" i="1" s="1"/>
  <c r="G619" i="1" s="1"/>
  <c r="I619" i="1" s="1"/>
  <c r="P619" i="1"/>
  <c r="R619" i="1" s="1"/>
  <c r="S619" i="1" s="1"/>
  <c r="D619" i="1"/>
  <c r="A620" i="1"/>
  <c r="L618" i="1"/>
  <c r="M618" i="1" s="1"/>
  <c r="N618" i="1" s="1"/>
  <c r="K619" i="1"/>
  <c r="O618" i="1" l="1"/>
  <c r="A621" i="1"/>
  <c r="D620" i="1"/>
  <c r="P620" i="1"/>
  <c r="R620" i="1" s="1"/>
  <c r="S620" i="1" s="1"/>
  <c r="E619" i="1"/>
  <c r="F619" i="1" s="1"/>
  <c r="G620" i="1" s="1"/>
  <c r="V620" i="1"/>
  <c r="H620" i="1"/>
  <c r="W620" i="1"/>
  <c r="L619" i="1"/>
  <c r="M619" i="1" s="1"/>
  <c r="N619" i="1" s="1"/>
  <c r="O619" i="1" s="1"/>
  <c r="K620" i="1"/>
  <c r="I620" i="1" l="1"/>
  <c r="W621" i="1"/>
  <c r="H621" i="1"/>
  <c r="V621" i="1"/>
  <c r="E620" i="1"/>
  <c r="F620" i="1" s="1"/>
  <c r="G621" i="1" s="1"/>
  <c r="I621" i="1" s="1"/>
  <c r="A622" i="1"/>
  <c r="D621" i="1"/>
  <c r="P621" i="1"/>
  <c r="R621" i="1" s="1"/>
  <c r="S621" i="1" s="1"/>
  <c r="L620" i="1"/>
  <c r="M620" i="1" s="1"/>
  <c r="N620" i="1" s="1"/>
  <c r="K621" i="1"/>
  <c r="O620" i="1" l="1"/>
  <c r="E621" i="1"/>
  <c r="F621" i="1" s="1"/>
  <c r="G622" i="1" s="1"/>
  <c r="A623" i="1"/>
  <c r="D622" i="1"/>
  <c r="P622" i="1"/>
  <c r="R622" i="1" s="1"/>
  <c r="S622" i="1" s="1"/>
  <c r="V622" i="1"/>
  <c r="H622" i="1"/>
  <c r="W622" i="1"/>
  <c r="L621" i="1"/>
  <c r="M621" i="1" s="1"/>
  <c r="N621" i="1" s="1"/>
  <c r="O621" i="1" s="1"/>
  <c r="K622" i="1"/>
  <c r="I622" i="1" l="1"/>
  <c r="W623" i="1"/>
  <c r="H623" i="1"/>
  <c r="V623" i="1"/>
  <c r="E622" i="1"/>
  <c r="F622" i="1" s="1"/>
  <c r="G623" i="1" s="1"/>
  <c r="P623" i="1"/>
  <c r="R623" i="1" s="1"/>
  <c r="S623" i="1" s="1"/>
  <c r="D623" i="1"/>
  <c r="A624" i="1"/>
  <c r="L622" i="1"/>
  <c r="M622" i="1" s="1"/>
  <c r="N622" i="1" s="1"/>
  <c r="K623" i="1"/>
  <c r="O622" i="1" l="1"/>
  <c r="I623" i="1"/>
  <c r="D624" i="1"/>
  <c r="A625" i="1"/>
  <c r="P624" i="1"/>
  <c r="E623" i="1"/>
  <c r="F623" i="1" s="1"/>
  <c r="G624" i="1" s="1"/>
  <c r="V624" i="1"/>
  <c r="H624" i="1"/>
  <c r="W624" i="1"/>
  <c r="L623" i="1"/>
  <c r="M623" i="1" s="1"/>
  <c r="N623" i="1" s="1"/>
  <c r="K624" i="1"/>
  <c r="R624" i="1" l="1"/>
  <c r="S624" i="1" s="1"/>
  <c r="O623" i="1"/>
  <c r="I624" i="1"/>
  <c r="W625" i="1"/>
  <c r="H625" i="1"/>
  <c r="V625" i="1"/>
  <c r="A626" i="1"/>
  <c r="D625" i="1"/>
  <c r="P625" i="1"/>
  <c r="R625" i="1" s="1"/>
  <c r="S625" i="1" s="1"/>
  <c r="E624" i="1"/>
  <c r="F624" i="1" s="1"/>
  <c r="G625" i="1" s="1"/>
  <c r="L624" i="1"/>
  <c r="M624" i="1" s="1"/>
  <c r="N624" i="1" s="1"/>
  <c r="K625" i="1"/>
  <c r="I625" i="1" l="1"/>
  <c r="O624" i="1"/>
  <c r="E625" i="1"/>
  <c r="F625" i="1" s="1"/>
  <c r="G626" i="1" s="1"/>
  <c r="A627" i="1"/>
  <c r="D626" i="1"/>
  <c r="P626" i="1"/>
  <c r="R626" i="1" s="1"/>
  <c r="S626" i="1" s="1"/>
  <c r="V626" i="1"/>
  <c r="H626" i="1"/>
  <c r="W626" i="1"/>
  <c r="L625" i="1"/>
  <c r="M625" i="1" s="1"/>
  <c r="N625" i="1" s="1"/>
  <c r="K626" i="1"/>
  <c r="O625" i="1" l="1"/>
  <c r="I626" i="1"/>
  <c r="W627" i="1"/>
  <c r="H627" i="1"/>
  <c r="V627" i="1"/>
  <c r="E626" i="1"/>
  <c r="F626" i="1" s="1"/>
  <c r="G627" i="1" s="1"/>
  <c r="P627" i="1"/>
  <c r="D627" i="1"/>
  <c r="A628" i="1"/>
  <c r="L626" i="1"/>
  <c r="M626" i="1" s="1"/>
  <c r="N626" i="1" s="1"/>
  <c r="K627" i="1"/>
  <c r="I627" i="1" l="1"/>
  <c r="O626" i="1"/>
  <c r="A629" i="1"/>
  <c r="P628" i="1"/>
  <c r="R628" i="1" s="1"/>
  <c r="S628" i="1" s="1"/>
  <c r="D628" i="1"/>
  <c r="E627" i="1"/>
  <c r="F627" i="1" s="1"/>
  <c r="G628" i="1" s="1"/>
  <c r="V628" i="1"/>
  <c r="H628" i="1"/>
  <c r="W628" i="1"/>
  <c r="L627" i="1"/>
  <c r="M627" i="1" s="1"/>
  <c r="N627" i="1" s="1"/>
  <c r="K628" i="1"/>
  <c r="O627" i="1" l="1"/>
  <c r="I628" i="1"/>
  <c r="W629" i="1"/>
  <c r="H629" i="1"/>
  <c r="V629" i="1"/>
  <c r="E628" i="1"/>
  <c r="F628" i="1" s="1"/>
  <c r="G629" i="1" s="1"/>
  <c r="A630" i="1"/>
  <c r="D629" i="1"/>
  <c r="P629" i="1"/>
  <c r="R629" i="1" s="1"/>
  <c r="S629" i="1" s="1"/>
  <c r="L628" i="1"/>
  <c r="M628" i="1" s="1"/>
  <c r="N628" i="1" s="1"/>
  <c r="K629" i="1"/>
  <c r="I629" i="1" l="1"/>
  <c r="O628" i="1"/>
  <c r="E629" i="1"/>
  <c r="F629" i="1" s="1"/>
  <c r="G630" i="1" s="1"/>
  <c r="P630" i="1"/>
  <c r="R630" i="1" s="1"/>
  <c r="S630" i="1" s="1"/>
  <c r="D630" i="1"/>
  <c r="A631" i="1"/>
  <c r="V630" i="1"/>
  <c r="H630" i="1"/>
  <c r="W630" i="1"/>
  <c r="L629" i="1"/>
  <c r="M629" i="1" s="1"/>
  <c r="N629" i="1" s="1"/>
  <c r="K630" i="1"/>
  <c r="O629" i="1" l="1"/>
  <c r="I630" i="1"/>
  <c r="W631" i="1"/>
  <c r="H631" i="1"/>
  <c r="V631" i="1"/>
  <c r="P631" i="1"/>
  <c r="R631" i="1" s="1"/>
  <c r="S631" i="1" s="1"/>
  <c r="D631" i="1"/>
  <c r="A632" i="1"/>
  <c r="E630" i="1"/>
  <c r="F630" i="1" s="1"/>
  <c r="G631" i="1" s="1"/>
  <c r="L630" i="1"/>
  <c r="M630" i="1" s="1"/>
  <c r="N630" i="1" s="1"/>
  <c r="K631" i="1"/>
  <c r="O630" i="1" l="1"/>
  <c r="I631" i="1"/>
  <c r="A633" i="1"/>
  <c r="P632" i="1"/>
  <c r="R632" i="1" s="1"/>
  <c r="S632" i="1" s="1"/>
  <c r="D632" i="1"/>
  <c r="E631" i="1"/>
  <c r="F631" i="1" s="1"/>
  <c r="G632" i="1" s="1"/>
  <c r="V632" i="1"/>
  <c r="H632" i="1"/>
  <c r="W632" i="1"/>
  <c r="L631" i="1"/>
  <c r="M631" i="1" s="1"/>
  <c r="N631" i="1" s="1"/>
  <c r="K632" i="1"/>
  <c r="I632" i="1" l="1"/>
  <c r="O631" i="1"/>
  <c r="W633" i="1"/>
  <c r="H633" i="1"/>
  <c r="V633" i="1"/>
  <c r="E632" i="1"/>
  <c r="F632" i="1" s="1"/>
  <c r="G633" i="1" s="1"/>
  <c r="A634" i="1"/>
  <c r="P633" i="1"/>
  <c r="R633" i="1" s="1"/>
  <c r="S633" i="1" s="1"/>
  <c r="D633" i="1"/>
  <c r="L632" i="1"/>
  <c r="M632" i="1" s="1"/>
  <c r="N632" i="1" s="1"/>
  <c r="K633" i="1"/>
  <c r="O632" i="1" l="1"/>
  <c r="I633" i="1"/>
  <c r="E633" i="1"/>
  <c r="F633" i="1" s="1"/>
  <c r="G634" i="1" s="1"/>
  <c r="P634" i="1"/>
  <c r="R634" i="1" s="1"/>
  <c r="S634" i="1" s="1"/>
  <c r="D634" i="1"/>
  <c r="A635" i="1"/>
  <c r="V634" i="1"/>
  <c r="V635" i="1" s="1"/>
  <c r="H634" i="1"/>
  <c r="W634" i="1"/>
  <c r="L633" i="1"/>
  <c r="M633" i="1" s="1"/>
  <c r="N633" i="1" s="1"/>
  <c r="K634" i="1"/>
  <c r="H635" i="1" l="1"/>
  <c r="W635" i="1"/>
  <c r="O633" i="1"/>
  <c r="D635" i="1"/>
  <c r="A636" i="1"/>
  <c r="P635" i="1"/>
  <c r="R635" i="1" s="1"/>
  <c r="S635" i="1" s="1"/>
  <c r="E634" i="1"/>
  <c r="F634" i="1" s="1"/>
  <c r="G635" i="1" s="1"/>
  <c r="I635" i="1" s="1"/>
  <c r="I634" i="1"/>
  <c r="L634" i="1"/>
  <c r="M634" i="1" s="1"/>
  <c r="N634" i="1" s="1"/>
  <c r="K635" i="1"/>
  <c r="H636" i="1" l="1"/>
  <c r="O634" i="1"/>
  <c r="D636" i="1"/>
  <c r="A637" i="1"/>
  <c r="P636" i="1"/>
  <c r="R636" i="1" s="1"/>
  <c r="S636" i="1" s="1"/>
  <c r="E635" i="1"/>
  <c r="F635" i="1" s="1"/>
  <c r="G636" i="1" s="1"/>
  <c r="V636" i="1"/>
  <c r="W636" i="1"/>
  <c r="L635" i="1"/>
  <c r="M635" i="1" s="1"/>
  <c r="N635" i="1" s="1"/>
  <c r="O635" i="1" s="1"/>
  <c r="K636" i="1"/>
  <c r="I636" i="1" l="1"/>
  <c r="V637" i="1"/>
  <c r="W637" i="1"/>
  <c r="H637" i="1"/>
  <c r="P637" i="1"/>
  <c r="R637" i="1" s="1"/>
  <c r="S637" i="1" s="1"/>
  <c r="A638" i="1"/>
  <c r="D637" i="1"/>
  <c r="E636" i="1"/>
  <c r="F636" i="1" s="1"/>
  <c r="G637" i="1" s="1"/>
  <c r="L636" i="1"/>
  <c r="M636" i="1" s="1"/>
  <c r="N636" i="1" s="1"/>
  <c r="K637" i="1"/>
  <c r="O636" i="1" l="1"/>
  <c r="I637" i="1"/>
  <c r="E637" i="1"/>
  <c r="F637" i="1" s="1"/>
  <c r="G638" i="1" s="1"/>
  <c r="P638" i="1"/>
  <c r="R638" i="1" s="1"/>
  <c r="S638" i="1" s="1"/>
  <c r="D638" i="1"/>
  <c r="A639" i="1"/>
  <c r="H638" i="1"/>
  <c r="V638" i="1"/>
  <c r="W638" i="1"/>
  <c r="L637" i="1"/>
  <c r="M637" i="1" s="1"/>
  <c r="N637" i="1" s="1"/>
  <c r="K638" i="1"/>
  <c r="O637" i="1" l="1"/>
  <c r="V639" i="1"/>
  <c r="W639" i="1"/>
  <c r="I638" i="1"/>
  <c r="H639" i="1"/>
  <c r="D639" i="1"/>
  <c r="A640" i="1"/>
  <c r="P639" i="1"/>
  <c r="R639" i="1" s="1"/>
  <c r="S639" i="1" s="1"/>
  <c r="E638" i="1"/>
  <c r="F638" i="1" s="1"/>
  <c r="G639" i="1" s="1"/>
  <c r="L638" i="1"/>
  <c r="M638" i="1" s="1"/>
  <c r="N638" i="1" s="1"/>
  <c r="K639" i="1"/>
  <c r="I639" i="1" l="1"/>
  <c r="O638" i="1"/>
  <c r="W640" i="1"/>
  <c r="A641" i="1"/>
  <c r="P640" i="1"/>
  <c r="R640" i="1" s="1"/>
  <c r="S640" i="1" s="1"/>
  <c r="D640" i="1"/>
  <c r="E639" i="1"/>
  <c r="F639" i="1" s="1"/>
  <c r="G640" i="1" s="1"/>
  <c r="V640" i="1"/>
  <c r="H640" i="1"/>
  <c r="L639" i="1"/>
  <c r="M639" i="1" s="1"/>
  <c r="N639" i="1" s="1"/>
  <c r="K640" i="1"/>
  <c r="O639" i="1" l="1"/>
  <c r="V641" i="1"/>
  <c r="I640" i="1"/>
  <c r="H641" i="1"/>
  <c r="E640" i="1"/>
  <c r="F640" i="1" s="1"/>
  <c r="G641" i="1" s="1"/>
  <c r="A642" i="1"/>
  <c r="D641" i="1"/>
  <c r="P641" i="1"/>
  <c r="R641" i="1" s="1"/>
  <c r="S641" i="1" s="1"/>
  <c r="W641" i="1"/>
  <c r="L640" i="1"/>
  <c r="M640" i="1" s="1"/>
  <c r="N640" i="1" s="1"/>
  <c r="K641" i="1"/>
  <c r="I641" i="1" l="1"/>
  <c r="O640" i="1"/>
  <c r="W642" i="1"/>
  <c r="E641" i="1"/>
  <c r="F641" i="1" s="1"/>
  <c r="G642" i="1" s="1"/>
  <c r="P642" i="1"/>
  <c r="D642" i="1"/>
  <c r="A643" i="1"/>
  <c r="V642" i="1"/>
  <c r="H642" i="1"/>
  <c r="L641" i="1"/>
  <c r="M641" i="1" s="1"/>
  <c r="N641" i="1" s="1"/>
  <c r="K642" i="1"/>
  <c r="R642" i="1" l="1"/>
  <c r="S642" i="1" s="1"/>
  <c r="O641" i="1"/>
  <c r="V643" i="1"/>
  <c r="I642" i="1"/>
  <c r="H643" i="1"/>
  <c r="P643" i="1"/>
  <c r="R643" i="1" s="1"/>
  <c r="S643" i="1" s="1"/>
  <c r="D643" i="1"/>
  <c r="A644" i="1"/>
  <c r="E642" i="1"/>
  <c r="F642" i="1" s="1"/>
  <c r="G643" i="1" s="1"/>
  <c r="W643" i="1"/>
  <c r="L642" i="1"/>
  <c r="M642" i="1" s="1"/>
  <c r="N642" i="1" s="1"/>
  <c r="K643" i="1"/>
  <c r="W644" i="1" l="1"/>
  <c r="V644" i="1"/>
  <c r="I643" i="1"/>
  <c r="O642" i="1"/>
  <c r="A645" i="1"/>
  <c r="D644" i="1"/>
  <c r="P644" i="1"/>
  <c r="E643" i="1"/>
  <c r="F643" i="1" s="1"/>
  <c r="G644" i="1" s="1"/>
  <c r="H644" i="1"/>
  <c r="L643" i="1"/>
  <c r="M643" i="1" s="1"/>
  <c r="N643" i="1" s="1"/>
  <c r="K644" i="1"/>
  <c r="V645" i="1" l="1"/>
  <c r="O643" i="1"/>
  <c r="I644" i="1"/>
  <c r="H645" i="1"/>
  <c r="E644" i="1"/>
  <c r="F644" i="1" s="1"/>
  <c r="G645" i="1" s="1"/>
  <c r="A646" i="1"/>
  <c r="A647" i="1" s="1"/>
  <c r="P645" i="1"/>
  <c r="R645" i="1" s="1"/>
  <c r="S645" i="1" s="1"/>
  <c r="D645" i="1"/>
  <c r="W645" i="1"/>
  <c r="L644" i="1"/>
  <c r="M644" i="1" s="1"/>
  <c r="N644" i="1" s="1"/>
  <c r="K645" i="1"/>
  <c r="A648" i="1" l="1"/>
  <c r="P647" i="1"/>
  <c r="D647" i="1"/>
  <c r="E647" i="1" s="1"/>
  <c r="F647" i="1" s="1"/>
  <c r="I645" i="1"/>
  <c r="W646" i="1"/>
  <c r="O644" i="1"/>
  <c r="E645" i="1"/>
  <c r="F645" i="1" s="1"/>
  <c r="G646" i="1" s="1"/>
  <c r="P646" i="1"/>
  <c r="D646" i="1"/>
  <c r="V646" i="1"/>
  <c r="H646" i="1"/>
  <c r="L645" i="1"/>
  <c r="M645" i="1" s="1"/>
  <c r="N645" i="1" s="1"/>
  <c r="K646" i="1"/>
  <c r="W648" i="1" l="1"/>
  <c r="R647" i="1"/>
  <c r="A649" i="1"/>
  <c r="P648" i="1"/>
  <c r="D648" i="1"/>
  <c r="E648" i="1" s="1"/>
  <c r="F648" i="1" s="1"/>
  <c r="H647" i="1"/>
  <c r="R646" i="1"/>
  <c r="S646" i="1" s="1"/>
  <c r="K647" i="1"/>
  <c r="W647" i="1"/>
  <c r="V647" i="1"/>
  <c r="V648" i="1" s="1"/>
  <c r="O645" i="1"/>
  <c r="I646" i="1"/>
  <c r="E646" i="1"/>
  <c r="F646" i="1" s="1"/>
  <c r="L646" i="1"/>
  <c r="M646" i="1" s="1"/>
  <c r="N646" i="1" s="1"/>
  <c r="V649" i="1" l="1"/>
  <c r="W649" i="1"/>
  <c r="R648" i="1"/>
  <c r="S648" i="1" s="1"/>
  <c r="P649" i="1"/>
  <c r="V650" i="1" s="1"/>
  <c r="D649" i="1"/>
  <c r="E649" i="1" s="1"/>
  <c r="F649" i="1" s="1"/>
  <c r="G650" i="1" s="1"/>
  <c r="A650" i="1"/>
  <c r="L647" i="1"/>
  <c r="M647" i="1" s="1"/>
  <c r="N647" i="1" s="1"/>
  <c r="K648" i="1"/>
  <c r="G648" i="1"/>
  <c r="G647" i="1"/>
  <c r="I647" i="1" s="1"/>
  <c r="G649" i="1"/>
  <c r="O646" i="1"/>
  <c r="D650" i="1" l="1"/>
  <c r="E650" i="1" s="1"/>
  <c r="F650" i="1" s="1"/>
  <c r="P650" i="1"/>
  <c r="A651" i="1"/>
  <c r="W650" i="1"/>
  <c r="R649" i="1"/>
  <c r="S649" i="1" s="1"/>
  <c r="H648" i="1"/>
  <c r="I648" i="1" s="1"/>
  <c r="O647" i="1"/>
  <c r="L648" i="1"/>
  <c r="M648" i="1" s="1"/>
  <c r="N648" i="1" s="1"/>
  <c r="K649" i="1"/>
  <c r="A652" i="1" l="1"/>
  <c r="D651" i="1"/>
  <c r="E651" i="1" s="1"/>
  <c r="F651" i="1" s="1"/>
  <c r="G652" i="1" s="1"/>
  <c r="P651" i="1"/>
  <c r="W651" i="1"/>
  <c r="R650" i="1"/>
  <c r="S650" i="1" s="1"/>
  <c r="G651" i="1"/>
  <c r="V651" i="1"/>
  <c r="H649" i="1"/>
  <c r="H650" i="1" s="1"/>
  <c r="H651" i="1" s="1"/>
  <c r="O648" i="1"/>
  <c r="L649" i="1"/>
  <c r="M649" i="1" s="1"/>
  <c r="N649" i="1" s="1"/>
  <c r="K650" i="1"/>
  <c r="H652" i="1" l="1"/>
  <c r="V652" i="1"/>
  <c r="W652" i="1"/>
  <c r="R651" i="1"/>
  <c r="S651" i="1" s="1"/>
  <c r="A653" i="1"/>
  <c r="D652" i="1"/>
  <c r="E652" i="1" s="1"/>
  <c r="F652" i="1" s="1"/>
  <c r="P652" i="1"/>
  <c r="V653" i="1" s="1"/>
  <c r="I649" i="1"/>
  <c r="O649" i="1" s="1"/>
  <c r="I650" i="1"/>
  <c r="I652" i="1"/>
  <c r="I651" i="1"/>
  <c r="L650" i="1"/>
  <c r="M650" i="1" s="1"/>
  <c r="N650" i="1" s="1"/>
  <c r="K651" i="1"/>
  <c r="W653" i="1" l="1"/>
  <c r="R652" i="1"/>
  <c r="S652" i="1" s="1"/>
  <c r="H653" i="1"/>
  <c r="G653" i="1"/>
  <c r="P653" i="1"/>
  <c r="A654" i="1"/>
  <c r="D653" i="1"/>
  <c r="E653" i="1" s="1"/>
  <c r="F653" i="1" s="1"/>
  <c r="O650" i="1"/>
  <c r="L651" i="1"/>
  <c r="M651" i="1" s="1"/>
  <c r="N651" i="1" s="1"/>
  <c r="O651" i="1" s="1"/>
  <c r="K652" i="1"/>
  <c r="I653" i="1" l="1"/>
  <c r="W654" i="1"/>
  <c r="R653" i="1"/>
  <c r="S653" i="1" s="1"/>
  <c r="H654" i="1"/>
  <c r="A655" i="1"/>
  <c r="D654" i="1"/>
  <c r="E654" i="1" s="1"/>
  <c r="F654" i="1" s="1"/>
  <c r="P654" i="1"/>
  <c r="V654" i="1"/>
  <c r="G654" i="1"/>
  <c r="L652" i="1"/>
  <c r="M652" i="1" s="1"/>
  <c r="N652" i="1" s="1"/>
  <c r="O652" i="1" s="1"/>
  <c r="K653" i="1"/>
  <c r="V655" i="1" l="1"/>
  <c r="I654" i="1"/>
  <c r="H655" i="1"/>
  <c r="W655" i="1"/>
  <c r="R654" i="1"/>
  <c r="S654" i="1" s="1"/>
  <c r="A656" i="1"/>
  <c r="P655" i="1"/>
  <c r="V656" i="1" s="1"/>
  <c r="D655" i="1"/>
  <c r="E655" i="1" s="1"/>
  <c r="F655" i="1" s="1"/>
  <c r="G655" i="1"/>
  <c r="L653" i="1"/>
  <c r="M653" i="1" s="1"/>
  <c r="N653" i="1" s="1"/>
  <c r="O653" i="1" s="1"/>
  <c r="K654" i="1"/>
  <c r="I655" i="1" l="1"/>
  <c r="W656" i="1"/>
  <c r="R655" i="1"/>
  <c r="S655" i="1" s="1"/>
  <c r="H656" i="1"/>
  <c r="G656" i="1"/>
  <c r="P656" i="1"/>
  <c r="A657" i="1"/>
  <c r="D656" i="1"/>
  <c r="E656" i="1" s="1"/>
  <c r="F656" i="1" s="1"/>
  <c r="L654" i="1"/>
  <c r="M654" i="1" s="1"/>
  <c r="N654" i="1" s="1"/>
  <c r="O654" i="1" s="1"/>
  <c r="K655" i="1"/>
  <c r="I656" i="1" l="1"/>
  <c r="G657" i="1"/>
  <c r="D657" i="1"/>
  <c r="E657" i="1" s="1"/>
  <c r="F657" i="1" s="1"/>
  <c r="G658" i="1" s="1"/>
  <c r="P657" i="1"/>
  <c r="A658" i="1"/>
  <c r="W657" i="1"/>
  <c r="R656" i="1"/>
  <c r="S656" i="1" s="1"/>
  <c r="H657" i="1"/>
  <c r="V657" i="1"/>
  <c r="L655" i="1"/>
  <c r="M655" i="1" s="1"/>
  <c r="N655" i="1" s="1"/>
  <c r="O655" i="1" s="1"/>
  <c r="K656" i="1"/>
  <c r="I657" i="1" l="1"/>
  <c r="V658" i="1"/>
  <c r="P658" i="1"/>
  <c r="A659" i="1"/>
  <c r="D658" i="1"/>
  <c r="E658" i="1" s="1"/>
  <c r="F658" i="1" s="1"/>
  <c r="G659" i="1" s="1"/>
  <c r="W658" i="1"/>
  <c r="R657" i="1"/>
  <c r="S657" i="1" s="1"/>
  <c r="H658" i="1"/>
  <c r="L656" i="1"/>
  <c r="M656" i="1" s="1"/>
  <c r="N656" i="1" s="1"/>
  <c r="O656" i="1" s="1"/>
  <c r="K657" i="1"/>
  <c r="H659" i="1" l="1"/>
  <c r="I659" i="1" s="1"/>
  <c r="A660" i="1"/>
  <c r="D659" i="1"/>
  <c r="E659" i="1" s="1"/>
  <c r="F659" i="1" s="1"/>
  <c r="G660" i="1" s="1"/>
  <c r="P659" i="1"/>
  <c r="W659" i="1"/>
  <c r="R658" i="1"/>
  <c r="S658" i="1" s="1"/>
  <c r="V659" i="1"/>
  <c r="I658" i="1"/>
  <c r="L657" i="1"/>
  <c r="M657" i="1" s="1"/>
  <c r="N657" i="1" s="1"/>
  <c r="O657" i="1" s="1"/>
  <c r="K658" i="1"/>
  <c r="V660" i="1" l="1"/>
  <c r="W660" i="1"/>
  <c r="R659" i="1"/>
  <c r="S659" i="1" s="1"/>
  <c r="A661" i="1"/>
  <c r="P660" i="1"/>
  <c r="D660" i="1"/>
  <c r="E660" i="1" s="1"/>
  <c r="F660" i="1" s="1"/>
  <c r="G661" i="1" s="1"/>
  <c r="H660" i="1"/>
  <c r="I660" i="1" s="1"/>
  <c r="L658" i="1"/>
  <c r="M658" i="1" s="1"/>
  <c r="N658" i="1" s="1"/>
  <c r="O658" i="1" s="1"/>
  <c r="K659" i="1"/>
  <c r="H661" i="1" l="1"/>
  <c r="P661" i="1"/>
  <c r="A662" i="1"/>
  <c r="D661" i="1"/>
  <c r="E661" i="1" s="1"/>
  <c r="F661" i="1" s="1"/>
  <c r="G662" i="1" s="1"/>
  <c r="W661" i="1"/>
  <c r="R660" i="1"/>
  <c r="S660" i="1" s="1"/>
  <c r="V661" i="1"/>
  <c r="L659" i="1"/>
  <c r="M659" i="1" s="1"/>
  <c r="N659" i="1" s="1"/>
  <c r="O659" i="1" s="1"/>
  <c r="K660" i="1"/>
  <c r="H662" i="1" l="1"/>
  <c r="I662" i="1" s="1"/>
  <c r="I661" i="1"/>
  <c r="V662" i="1"/>
  <c r="A663" i="1"/>
  <c r="D662" i="1"/>
  <c r="E662" i="1" s="1"/>
  <c r="F662" i="1" s="1"/>
  <c r="G663" i="1" s="1"/>
  <c r="P662" i="1"/>
  <c r="W662" i="1"/>
  <c r="L660" i="1"/>
  <c r="M660" i="1" s="1"/>
  <c r="N660" i="1" s="1"/>
  <c r="O660" i="1" s="1"/>
  <c r="K661" i="1"/>
  <c r="H663" i="1" l="1"/>
  <c r="I663" i="1" s="1"/>
  <c r="V663" i="1"/>
  <c r="W663" i="1"/>
  <c r="R662" i="1"/>
  <c r="S662" i="1" s="1"/>
  <c r="A664" i="1"/>
  <c r="P663" i="1"/>
  <c r="V664" i="1" s="1"/>
  <c r="D663" i="1"/>
  <c r="E663" i="1" s="1"/>
  <c r="F663" i="1" s="1"/>
  <c r="G664" i="1" s="1"/>
  <c r="L661" i="1"/>
  <c r="M661" i="1" s="1"/>
  <c r="N661" i="1" s="1"/>
  <c r="O661" i="1" s="1"/>
  <c r="K662" i="1"/>
  <c r="H664" i="1" l="1"/>
  <c r="I664" i="1" s="1"/>
  <c r="W664" i="1"/>
  <c r="R663" i="1"/>
  <c r="S663" i="1" s="1"/>
  <c r="A665" i="1"/>
  <c r="D664" i="1"/>
  <c r="E664" i="1" s="1"/>
  <c r="F664" i="1" s="1"/>
  <c r="G665" i="1" s="1"/>
  <c r="P664" i="1"/>
  <c r="H665" i="1" s="1"/>
  <c r="L662" i="1"/>
  <c r="M662" i="1" s="1"/>
  <c r="N662" i="1" s="1"/>
  <c r="O662" i="1" s="1"/>
  <c r="K663" i="1"/>
  <c r="V665" i="1" l="1"/>
  <c r="W665" i="1"/>
  <c r="R664" i="1"/>
  <c r="S664" i="1" s="1"/>
  <c r="I665" i="1"/>
  <c r="D665" i="1"/>
  <c r="E665" i="1" s="1"/>
  <c r="F665" i="1" s="1"/>
  <c r="G666" i="1" s="1"/>
  <c r="P665" i="1"/>
  <c r="A666" i="1"/>
  <c r="L663" i="1"/>
  <c r="M663" i="1" s="1"/>
  <c r="N663" i="1" s="1"/>
  <c r="O663" i="1" s="1"/>
  <c r="K664" i="1"/>
  <c r="W666" i="1" l="1"/>
  <c r="R665" i="1"/>
  <c r="S665" i="1" s="1"/>
  <c r="A667" i="1"/>
  <c r="D666" i="1"/>
  <c r="E666" i="1" s="1"/>
  <c r="F666" i="1" s="1"/>
  <c r="G667" i="1" s="1"/>
  <c r="P666" i="1"/>
  <c r="V666" i="1"/>
  <c r="H666" i="1"/>
  <c r="L664" i="1"/>
  <c r="M664" i="1" s="1"/>
  <c r="N664" i="1" s="1"/>
  <c r="O664" i="1" s="1"/>
  <c r="K665" i="1"/>
  <c r="H667" i="1" l="1"/>
  <c r="I667" i="1" s="1"/>
  <c r="V667" i="1"/>
  <c r="W667" i="1"/>
  <c r="R666" i="1"/>
  <c r="S666" i="1" s="1"/>
  <c r="P667" i="1"/>
  <c r="A668" i="1"/>
  <c r="D667" i="1"/>
  <c r="E667" i="1" s="1"/>
  <c r="F667" i="1" s="1"/>
  <c r="G668" i="1" s="1"/>
  <c r="I666" i="1"/>
  <c r="L665" i="1"/>
  <c r="M665" i="1" s="1"/>
  <c r="N665" i="1" s="1"/>
  <c r="O665" i="1" s="1"/>
  <c r="K666" i="1"/>
  <c r="H668" i="1" l="1"/>
  <c r="I668" i="1" s="1"/>
  <c r="V668" i="1"/>
  <c r="P668" i="1"/>
  <c r="V669" i="1" s="1"/>
  <c r="D668" i="1"/>
  <c r="E668" i="1" s="1"/>
  <c r="F668" i="1" s="1"/>
  <c r="G669" i="1" s="1"/>
  <c r="A669" i="1"/>
  <c r="W668" i="1"/>
  <c r="R667" i="1"/>
  <c r="S667" i="1" s="1"/>
  <c r="L666" i="1"/>
  <c r="M666" i="1" s="1"/>
  <c r="N666" i="1" s="1"/>
  <c r="O666" i="1" s="1"/>
  <c r="K667" i="1"/>
  <c r="H669" i="1" l="1"/>
  <c r="I669" i="1" s="1"/>
  <c r="P669" i="1"/>
  <c r="A670" i="1"/>
  <c r="D669" i="1"/>
  <c r="E669" i="1" s="1"/>
  <c r="F669" i="1" s="1"/>
  <c r="G670" i="1" s="1"/>
  <c r="W669" i="1"/>
  <c r="R668" i="1"/>
  <c r="S668" i="1" s="1"/>
  <c r="L667" i="1"/>
  <c r="M667" i="1" s="1"/>
  <c r="N667" i="1" s="1"/>
  <c r="O667" i="1" s="1"/>
  <c r="K668" i="1"/>
  <c r="A671" i="1" l="1"/>
  <c r="D670" i="1"/>
  <c r="E670" i="1" s="1"/>
  <c r="F670" i="1" s="1"/>
  <c r="G671" i="1" s="1"/>
  <c r="P670" i="1"/>
  <c r="R670" i="1" s="1"/>
  <c r="S670" i="1" s="1"/>
  <c r="H670" i="1"/>
  <c r="I670" i="1" s="1"/>
  <c r="V670" i="1"/>
  <c r="L668" i="1"/>
  <c r="M668" i="1" s="1"/>
  <c r="N668" i="1" s="1"/>
  <c r="O668" i="1" s="1"/>
  <c r="K669" i="1"/>
  <c r="V671" i="1" l="1"/>
  <c r="H671" i="1"/>
  <c r="A672" i="1"/>
  <c r="P671" i="1"/>
  <c r="R671" i="1" s="1"/>
  <c r="S671" i="1" s="1"/>
  <c r="D671" i="1"/>
  <c r="E671" i="1" s="1"/>
  <c r="F671" i="1" s="1"/>
  <c r="G672" i="1" s="1"/>
  <c r="L669" i="1"/>
  <c r="M669" i="1" s="1"/>
  <c r="N669" i="1" s="1"/>
  <c r="O669" i="1" s="1"/>
  <c r="K670" i="1"/>
  <c r="H672" i="1" l="1"/>
  <c r="I672" i="1" s="1"/>
  <c r="I671" i="1"/>
  <c r="P672" i="1"/>
  <c r="R672" i="1" s="1"/>
  <c r="S672" i="1" s="1"/>
  <c r="A673" i="1"/>
  <c r="D672" i="1"/>
  <c r="E672" i="1" s="1"/>
  <c r="F672" i="1" s="1"/>
  <c r="G673" i="1" s="1"/>
  <c r="V672" i="1"/>
  <c r="L670" i="1"/>
  <c r="M670" i="1" s="1"/>
  <c r="N670" i="1" s="1"/>
  <c r="O670" i="1" s="1"/>
  <c r="K671" i="1"/>
  <c r="V673" i="1" l="1"/>
  <c r="H673" i="1"/>
  <c r="I673" i="1" s="1"/>
  <c r="D673" i="1"/>
  <c r="E673" i="1" s="1"/>
  <c r="F673" i="1" s="1"/>
  <c r="G674" i="1" s="1"/>
  <c r="P673" i="1"/>
  <c r="R673" i="1" s="1"/>
  <c r="S673" i="1" s="1"/>
  <c r="A674" i="1"/>
  <c r="L671" i="1"/>
  <c r="M671" i="1" s="1"/>
  <c r="N671" i="1" s="1"/>
  <c r="O671" i="1" s="1"/>
  <c r="K672" i="1"/>
  <c r="P674" i="1" l="1"/>
  <c r="R674" i="1" s="1"/>
  <c r="S674" i="1" s="1"/>
  <c r="D674" i="1"/>
  <c r="E674" i="1" s="1"/>
  <c r="F674" i="1" s="1"/>
  <c r="G675" i="1" s="1"/>
  <c r="A675" i="1"/>
  <c r="H674" i="1"/>
  <c r="V674" i="1"/>
  <c r="V675" i="1" s="1"/>
  <c r="L672" i="1"/>
  <c r="M672" i="1" s="1"/>
  <c r="N672" i="1" s="1"/>
  <c r="O672" i="1" s="1"/>
  <c r="K673" i="1"/>
  <c r="H675" i="1" l="1"/>
  <c r="I674" i="1"/>
  <c r="P675" i="1"/>
  <c r="R675" i="1" s="1"/>
  <c r="S675" i="1" s="1"/>
  <c r="A676" i="1"/>
  <c r="D675" i="1"/>
  <c r="E675" i="1" s="1"/>
  <c r="F675" i="1" s="1"/>
  <c r="G676" i="1" s="1"/>
  <c r="L673" i="1"/>
  <c r="M673" i="1" s="1"/>
  <c r="N673" i="1" s="1"/>
  <c r="O673" i="1" s="1"/>
  <c r="K674" i="1"/>
  <c r="H676" i="1" l="1"/>
  <c r="I676" i="1" s="1"/>
  <c r="V676" i="1"/>
  <c r="I675" i="1"/>
  <c r="D676" i="1"/>
  <c r="E676" i="1" s="1"/>
  <c r="F676" i="1" s="1"/>
  <c r="G677" i="1" s="1"/>
  <c r="A677" i="1"/>
  <c r="P676" i="1"/>
  <c r="R676" i="1" s="1"/>
  <c r="S676" i="1" s="1"/>
  <c r="L674" i="1"/>
  <c r="M674" i="1" s="1"/>
  <c r="N674" i="1" s="1"/>
  <c r="O674" i="1" s="1"/>
  <c r="K675" i="1"/>
  <c r="V677" i="1" l="1"/>
  <c r="H677" i="1"/>
  <c r="I677" i="1" s="1"/>
  <c r="P677" i="1"/>
  <c r="R677" i="1" s="1"/>
  <c r="S677" i="1" s="1"/>
  <c r="A678" i="1"/>
  <c r="D677" i="1"/>
  <c r="E677" i="1" s="1"/>
  <c r="F677" i="1" s="1"/>
  <c r="G678" i="1" s="1"/>
  <c r="L675" i="1"/>
  <c r="M675" i="1" s="1"/>
  <c r="N675" i="1" s="1"/>
  <c r="O675" i="1" s="1"/>
  <c r="K676" i="1"/>
  <c r="P678" i="1" l="1"/>
  <c r="R678" i="1" s="1"/>
  <c r="S678" i="1" s="1"/>
  <c r="A679" i="1"/>
  <c r="D678" i="1"/>
  <c r="E678" i="1" s="1"/>
  <c r="F678" i="1" s="1"/>
  <c r="G679" i="1" s="1"/>
  <c r="H678" i="1"/>
  <c r="V678" i="1"/>
  <c r="V679" i="1" s="1"/>
  <c r="L676" i="1"/>
  <c r="M676" i="1" s="1"/>
  <c r="N676" i="1" s="1"/>
  <c r="O676" i="1" s="1"/>
  <c r="K677" i="1"/>
  <c r="H679" i="1" l="1"/>
  <c r="A680" i="1"/>
  <c r="P679" i="1"/>
  <c r="R679" i="1" s="1"/>
  <c r="S679" i="1" s="1"/>
  <c r="D679" i="1"/>
  <c r="E679" i="1" s="1"/>
  <c r="F679" i="1" s="1"/>
  <c r="G680" i="1" s="1"/>
  <c r="I678" i="1"/>
  <c r="L677" i="1"/>
  <c r="M677" i="1" s="1"/>
  <c r="N677" i="1" s="1"/>
  <c r="O677" i="1" s="1"/>
  <c r="K678" i="1"/>
  <c r="H680" i="1" l="1"/>
  <c r="I680" i="1" s="1"/>
  <c r="V680" i="1"/>
  <c r="A681" i="1"/>
  <c r="D680" i="1"/>
  <c r="E680" i="1" s="1"/>
  <c r="F680" i="1" s="1"/>
  <c r="G681" i="1" s="1"/>
  <c r="P680" i="1"/>
  <c r="R680" i="1" s="1"/>
  <c r="S680" i="1" s="1"/>
  <c r="I679" i="1"/>
  <c r="L678" i="1"/>
  <c r="M678" i="1" s="1"/>
  <c r="N678" i="1" s="1"/>
  <c r="O678" i="1" s="1"/>
  <c r="K679" i="1"/>
  <c r="H681" i="1" l="1"/>
  <c r="I681" i="1" s="1"/>
  <c r="V681" i="1"/>
  <c r="D681" i="1"/>
  <c r="E681" i="1" s="1"/>
  <c r="F681" i="1" s="1"/>
  <c r="G682" i="1" s="1"/>
  <c r="P681" i="1"/>
  <c r="R681" i="1" s="1"/>
  <c r="S681" i="1" s="1"/>
  <c r="A682" i="1"/>
  <c r="L679" i="1"/>
  <c r="M679" i="1" s="1"/>
  <c r="N679" i="1" s="1"/>
  <c r="O679" i="1" s="1"/>
  <c r="K680" i="1"/>
  <c r="H682" i="1" l="1"/>
  <c r="I682" i="1" s="1"/>
  <c r="P682" i="1"/>
  <c r="R682" i="1" s="1"/>
  <c r="S682" i="1" s="1"/>
  <c r="A683" i="1"/>
  <c r="D682" i="1"/>
  <c r="E682" i="1" s="1"/>
  <c r="F682" i="1" s="1"/>
  <c r="G683" i="1" s="1"/>
  <c r="V682" i="1"/>
  <c r="L680" i="1"/>
  <c r="M680" i="1" s="1"/>
  <c r="N680" i="1" s="1"/>
  <c r="O680" i="1" s="1"/>
  <c r="K681" i="1"/>
  <c r="V683" i="1" l="1"/>
  <c r="H683" i="1"/>
  <c r="A684" i="1"/>
  <c r="D683" i="1"/>
  <c r="E683" i="1" s="1"/>
  <c r="F683" i="1" s="1"/>
  <c r="G684" i="1" s="1"/>
  <c r="P683" i="1"/>
  <c r="R683" i="1" s="1"/>
  <c r="S683" i="1" s="1"/>
  <c r="L681" i="1"/>
  <c r="M681" i="1" s="1"/>
  <c r="N681" i="1" s="1"/>
  <c r="O681" i="1" s="1"/>
  <c r="K682" i="1"/>
  <c r="H684" i="1" l="1"/>
  <c r="I684" i="1" s="1"/>
  <c r="V684" i="1"/>
  <c r="I683" i="1"/>
  <c r="D684" i="1"/>
  <c r="E684" i="1" s="1"/>
  <c r="F684" i="1" s="1"/>
  <c r="G685" i="1" s="1"/>
  <c r="A685" i="1"/>
  <c r="P684" i="1"/>
  <c r="R684" i="1" s="1"/>
  <c r="S684" i="1" s="1"/>
  <c r="L682" i="1"/>
  <c r="M682" i="1" s="1"/>
  <c r="N682" i="1" s="1"/>
  <c r="O682" i="1" s="1"/>
  <c r="K683" i="1"/>
  <c r="V685" i="1" l="1"/>
  <c r="H685" i="1"/>
  <c r="I685" i="1" s="1"/>
  <c r="P685" i="1"/>
  <c r="R685" i="1" s="1"/>
  <c r="S685" i="1" s="1"/>
  <c r="A686" i="1"/>
  <c r="D685" i="1"/>
  <c r="E685" i="1" s="1"/>
  <c r="F685" i="1" s="1"/>
  <c r="G686" i="1" s="1"/>
  <c r="L683" i="1"/>
  <c r="M683" i="1" s="1"/>
  <c r="N683" i="1" s="1"/>
  <c r="O683" i="1" s="1"/>
  <c r="K684" i="1"/>
  <c r="P686" i="1" l="1"/>
  <c r="R686" i="1" s="1"/>
  <c r="S686" i="1" s="1"/>
  <c r="A687" i="1"/>
  <c r="D686" i="1"/>
  <c r="E686" i="1" s="1"/>
  <c r="F686" i="1" s="1"/>
  <c r="G687" i="1" s="1"/>
  <c r="H686" i="1"/>
  <c r="I686" i="1" s="1"/>
  <c r="V686" i="1"/>
  <c r="L684" i="1"/>
  <c r="M684" i="1" s="1"/>
  <c r="N684" i="1" s="1"/>
  <c r="O684" i="1" s="1"/>
  <c r="K685" i="1"/>
  <c r="V687" i="1" l="1"/>
  <c r="V688" i="1" s="1"/>
  <c r="H687" i="1"/>
  <c r="H688" i="1" s="1"/>
  <c r="A688" i="1"/>
  <c r="D687" i="1"/>
  <c r="E687" i="1" s="1"/>
  <c r="F687" i="1" s="1"/>
  <c r="G688" i="1" s="1"/>
  <c r="L685" i="1"/>
  <c r="M685" i="1" s="1"/>
  <c r="N685" i="1" s="1"/>
  <c r="O685" i="1" s="1"/>
  <c r="K686" i="1"/>
  <c r="I688" i="1" l="1"/>
  <c r="I687" i="1"/>
  <c r="P688" i="1"/>
  <c r="R688" i="1" s="1"/>
  <c r="S688" i="1" s="1"/>
  <c r="A689" i="1"/>
  <c r="D688" i="1"/>
  <c r="E688" i="1" s="1"/>
  <c r="F688" i="1" s="1"/>
  <c r="G689" i="1" s="1"/>
  <c r="L686" i="1"/>
  <c r="M686" i="1" s="1"/>
  <c r="N686" i="1" s="1"/>
  <c r="O686" i="1" s="1"/>
  <c r="K687" i="1"/>
  <c r="V689" i="1" l="1"/>
  <c r="H689" i="1"/>
  <c r="I689" i="1" s="1"/>
  <c r="D689" i="1"/>
  <c r="E689" i="1" s="1"/>
  <c r="F689" i="1" s="1"/>
  <c r="G690" i="1" s="1"/>
  <c r="P689" i="1"/>
  <c r="R689" i="1" s="1"/>
  <c r="S689" i="1" s="1"/>
  <c r="A690" i="1"/>
  <c r="L687" i="1"/>
  <c r="M687" i="1" s="1"/>
  <c r="N687" i="1" s="1"/>
  <c r="O687" i="1" s="1"/>
  <c r="K688" i="1"/>
  <c r="V690" i="1" l="1"/>
  <c r="P690" i="1"/>
  <c r="R690" i="1" s="1"/>
  <c r="S690" i="1" s="1"/>
  <c r="D690" i="1"/>
  <c r="E690" i="1" s="1"/>
  <c r="F690" i="1" s="1"/>
  <c r="G691" i="1" s="1"/>
  <c r="A691" i="1"/>
  <c r="H690" i="1"/>
  <c r="I690" i="1" s="1"/>
  <c r="L688" i="1"/>
  <c r="M688" i="1" s="1"/>
  <c r="N688" i="1" s="1"/>
  <c r="O688" i="1" s="1"/>
  <c r="K689" i="1"/>
  <c r="V691" i="1" l="1"/>
  <c r="H691" i="1"/>
  <c r="I691" i="1" s="1"/>
  <c r="D691" i="1"/>
  <c r="E691" i="1" s="1"/>
  <c r="F691" i="1" s="1"/>
  <c r="G692" i="1" s="1"/>
  <c r="P691" i="1"/>
  <c r="R691" i="1" s="1"/>
  <c r="S691" i="1" s="1"/>
  <c r="A692" i="1"/>
  <c r="L689" i="1"/>
  <c r="M689" i="1" s="1"/>
  <c r="N689" i="1" s="1"/>
  <c r="O689" i="1" s="1"/>
  <c r="K690" i="1"/>
  <c r="P692" i="1" l="1"/>
  <c r="R692" i="1" s="1"/>
  <c r="S692" i="1" s="1"/>
  <c r="D692" i="1"/>
  <c r="E692" i="1" s="1"/>
  <c r="F692" i="1" s="1"/>
  <c r="G693" i="1" s="1"/>
  <c r="A693" i="1"/>
  <c r="H692" i="1"/>
  <c r="I692" i="1" s="1"/>
  <c r="V692" i="1"/>
  <c r="L690" i="1"/>
  <c r="M690" i="1" s="1"/>
  <c r="N690" i="1" s="1"/>
  <c r="O690" i="1" s="1"/>
  <c r="K691" i="1"/>
  <c r="V693" i="1" l="1"/>
  <c r="H693" i="1"/>
  <c r="I693" i="1" s="1"/>
  <c r="P693" i="1"/>
  <c r="R693" i="1" s="1"/>
  <c r="S693" i="1" s="1"/>
  <c r="D693" i="1"/>
  <c r="E693" i="1" s="1"/>
  <c r="F693" i="1" s="1"/>
  <c r="G694" i="1" s="1"/>
  <c r="A694" i="1"/>
  <c r="L691" i="1"/>
  <c r="M691" i="1" s="1"/>
  <c r="N691" i="1" s="1"/>
  <c r="O691" i="1" s="1"/>
  <c r="K692" i="1"/>
  <c r="P694" i="1" l="1"/>
  <c r="R694" i="1" s="1"/>
  <c r="S694" i="1" s="1"/>
  <c r="D694" i="1"/>
  <c r="E694" i="1" s="1"/>
  <c r="F694" i="1" s="1"/>
  <c r="G695" i="1" s="1"/>
  <c r="A695" i="1"/>
  <c r="H694" i="1"/>
  <c r="V694" i="1"/>
  <c r="L692" i="1"/>
  <c r="M692" i="1" s="1"/>
  <c r="N692" i="1" s="1"/>
  <c r="O692" i="1" s="1"/>
  <c r="K693" i="1"/>
  <c r="V695" i="1" l="1"/>
  <c r="H695" i="1"/>
  <c r="I695" i="1" s="1"/>
  <c r="I694" i="1"/>
  <c r="P695" i="1"/>
  <c r="R695" i="1" s="1"/>
  <c r="S695" i="1" s="1"/>
  <c r="D695" i="1"/>
  <c r="E695" i="1" s="1"/>
  <c r="F695" i="1" s="1"/>
  <c r="G696" i="1" s="1"/>
  <c r="A696" i="1"/>
  <c r="L693" i="1"/>
  <c r="M693" i="1" s="1"/>
  <c r="N693" i="1" s="1"/>
  <c r="O693" i="1" s="1"/>
  <c r="K694" i="1"/>
  <c r="V696" i="1" l="1"/>
  <c r="P696" i="1"/>
  <c r="R696" i="1" s="1"/>
  <c r="S696" i="1" s="1"/>
  <c r="D696" i="1"/>
  <c r="E696" i="1" s="1"/>
  <c r="F696" i="1" s="1"/>
  <c r="G697" i="1" s="1"/>
  <c r="A697" i="1"/>
  <c r="H696" i="1"/>
  <c r="H697" i="1" s="1"/>
  <c r="L694" i="1"/>
  <c r="M694" i="1" s="1"/>
  <c r="N694" i="1" s="1"/>
  <c r="O694" i="1" s="1"/>
  <c r="K695" i="1"/>
  <c r="V697" i="1" l="1"/>
  <c r="I696" i="1"/>
  <c r="A698" i="1"/>
  <c r="P697" i="1"/>
  <c r="R697" i="1" s="1"/>
  <c r="S697" i="1" s="1"/>
  <c r="D697" i="1"/>
  <c r="E697" i="1" s="1"/>
  <c r="F697" i="1" s="1"/>
  <c r="G698" i="1" s="1"/>
  <c r="I697" i="1"/>
  <c r="L695" i="1"/>
  <c r="M695" i="1" s="1"/>
  <c r="N695" i="1" s="1"/>
  <c r="O695" i="1" s="1"/>
  <c r="K696" i="1"/>
  <c r="V698" i="1" l="1"/>
  <c r="A699" i="1"/>
  <c r="D698" i="1"/>
  <c r="E698" i="1" s="1"/>
  <c r="F698" i="1" s="1"/>
  <c r="G699" i="1" s="1"/>
  <c r="P698" i="1"/>
  <c r="R698" i="1" s="1"/>
  <c r="S698" i="1" s="1"/>
  <c r="H698" i="1"/>
  <c r="L696" i="1"/>
  <c r="M696" i="1" s="1"/>
  <c r="N696" i="1" s="1"/>
  <c r="O696" i="1" s="1"/>
  <c r="K697" i="1"/>
  <c r="V699" i="1" l="1"/>
  <c r="H699" i="1"/>
  <c r="D699" i="1"/>
  <c r="E699" i="1" s="1"/>
  <c r="F699" i="1" s="1"/>
  <c r="G700" i="1" s="1"/>
  <c r="A700" i="1"/>
  <c r="P699" i="1"/>
  <c r="R699" i="1" s="1"/>
  <c r="S699" i="1" s="1"/>
  <c r="I698" i="1"/>
  <c r="L697" i="1"/>
  <c r="M697" i="1" s="1"/>
  <c r="N697" i="1" s="1"/>
  <c r="O697" i="1" s="1"/>
  <c r="K698" i="1"/>
  <c r="H700" i="1" l="1"/>
  <c r="I700" i="1" s="1"/>
  <c r="V700" i="1"/>
  <c r="P700" i="1"/>
  <c r="R700" i="1" s="1"/>
  <c r="S700" i="1" s="1"/>
  <c r="D700" i="1"/>
  <c r="E700" i="1" s="1"/>
  <c r="F700" i="1" s="1"/>
  <c r="G701" i="1" s="1"/>
  <c r="A701" i="1"/>
  <c r="I699" i="1"/>
  <c r="L698" i="1"/>
  <c r="M698" i="1" s="1"/>
  <c r="N698" i="1" s="1"/>
  <c r="O698" i="1" s="1"/>
  <c r="K699" i="1"/>
  <c r="V701" i="1" l="1"/>
  <c r="H701" i="1"/>
  <c r="P701" i="1"/>
  <c r="R701" i="1" s="1"/>
  <c r="S701" i="1" s="1"/>
  <c r="D701" i="1"/>
  <c r="E701" i="1" s="1"/>
  <c r="F701" i="1" s="1"/>
  <c r="G702" i="1" s="1"/>
  <c r="A702" i="1"/>
  <c r="L699" i="1"/>
  <c r="M699" i="1" s="1"/>
  <c r="N699" i="1" s="1"/>
  <c r="O699" i="1" s="1"/>
  <c r="K700" i="1"/>
  <c r="H702" i="1" l="1"/>
  <c r="I702" i="1" s="1"/>
  <c r="V702" i="1"/>
  <c r="I701" i="1"/>
  <c r="P702" i="1"/>
  <c r="R702" i="1" s="1"/>
  <c r="S702" i="1" s="1"/>
  <c r="D702" i="1"/>
  <c r="E702" i="1" s="1"/>
  <c r="F702" i="1" s="1"/>
  <c r="G703" i="1" s="1"/>
  <c r="A703" i="1"/>
  <c r="L700" i="1"/>
  <c r="M700" i="1" s="1"/>
  <c r="N700" i="1" s="1"/>
  <c r="O700" i="1" s="1"/>
  <c r="K701" i="1"/>
  <c r="V703" i="1" l="1"/>
  <c r="H703" i="1"/>
  <c r="I703" i="1" s="1"/>
  <c r="P703" i="1"/>
  <c r="R703" i="1" s="1"/>
  <c r="S703" i="1" s="1"/>
  <c r="A704" i="1"/>
  <c r="D703" i="1"/>
  <c r="E703" i="1" s="1"/>
  <c r="F703" i="1" s="1"/>
  <c r="G704" i="1" s="1"/>
  <c r="L701" i="1"/>
  <c r="M701" i="1" s="1"/>
  <c r="N701" i="1" s="1"/>
  <c r="O701" i="1" s="1"/>
  <c r="K702" i="1"/>
  <c r="D704" i="1" l="1"/>
  <c r="E704" i="1" s="1"/>
  <c r="F704" i="1" s="1"/>
  <c r="G705" i="1" s="1"/>
  <c r="P704" i="1"/>
  <c r="R704" i="1" s="1"/>
  <c r="S704" i="1" s="1"/>
  <c r="A705" i="1"/>
  <c r="H704" i="1"/>
  <c r="V704" i="1"/>
  <c r="L702" i="1"/>
  <c r="M702" i="1" s="1"/>
  <c r="N702" i="1" s="1"/>
  <c r="O702" i="1" s="1"/>
  <c r="K703" i="1"/>
  <c r="V705" i="1" l="1"/>
  <c r="H705" i="1"/>
  <c r="A706" i="1"/>
  <c r="P705" i="1"/>
  <c r="R705" i="1" s="1"/>
  <c r="S705" i="1" s="1"/>
  <c r="D705" i="1"/>
  <c r="E705" i="1" s="1"/>
  <c r="F705" i="1" s="1"/>
  <c r="G706" i="1" s="1"/>
  <c r="I704" i="1"/>
  <c r="L703" i="1"/>
  <c r="M703" i="1" s="1"/>
  <c r="N703" i="1" s="1"/>
  <c r="O703" i="1" s="1"/>
  <c r="K704" i="1"/>
  <c r="H706" i="1" l="1"/>
  <c r="I706" i="1" s="1"/>
  <c r="V706" i="1"/>
  <c r="I705" i="1"/>
  <c r="P706" i="1"/>
  <c r="R706" i="1" s="1"/>
  <c r="S706" i="1" s="1"/>
  <c r="D706" i="1"/>
  <c r="E706" i="1" s="1"/>
  <c r="F706" i="1" s="1"/>
  <c r="G707" i="1" s="1"/>
  <c r="A707" i="1"/>
  <c r="L704" i="1"/>
  <c r="M704" i="1" s="1"/>
  <c r="N704" i="1" s="1"/>
  <c r="O704" i="1" s="1"/>
  <c r="K705" i="1"/>
  <c r="V707" i="1" l="1"/>
  <c r="H707" i="1"/>
  <c r="D707" i="1"/>
  <c r="E707" i="1" s="1"/>
  <c r="F707" i="1" s="1"/>
  <c r="G708" i="1" s="1"/>
  <c r="P707" i="1"/>
  <c r="R707" i="1" s="1"/>
  <c r="S707" i="1" s="1"/>
  <c r="A708" i="1"/>
  <c r="L705" i="1"/>
  <c r="M705" i="1" s="1"/>
  <c r="N705" i="1" s="1"/>
  <c r="O705" i="1" s="1"/>
  <c r="K706" i="1"/>
  <c r="H708" i="1" l="1"/>
  <c r="I708" i="1" s="1"/>
  <c r="V708" i="1"/>
  <c r="V709" i="1" s="1"/>
  <c r="I707" i="1"/>
  <c r="A709" i="1"/>
  <c r="D708" i="1"/>
  <c r="E708" i="1" s="1"/>
  <c r="F708" i="1" s="1"/>
  <c r="G709" i="1" s="1"/>
  <c r="H709" i="1"/>
  <c r="L706" i="1"/>
  <c r="M706" i="1" s="1"/>
  <c r="N706" i="1" s="1"/>
  <c r="O706" i="1" s="1"/>
  <c r="K707" i="1"/>
  <c r="I709" i="1" l="1"/>
  <c r="A710" i="1"/>
  <c r="D709" i="1"/>
  <c r="E709" i="1" s="1"/>
  <c r="F709" i="1" s="1"/>
  <c r="G710" i="1" s="1"/>
  <c r="P709" i="1"/>
  <c r="L707" i="1"/>
  <c r="M707" i="1" s="1"/>
  <c r="N707" i="1" s="1"/>
  <c r="O707" i="1" s="1"/>
  <c r="K708" i="1"/>
  <c r="R709" i="1" l="1"/>
  <c r="S709" i="1" s="1"/>
  <c r="V710" i="1"/>
  <c r="A711" i="1"/>
  <c r="D710" i="1"/>
  <c r="E710" i="1" s="1"/>
  <c r="F710" i="1" s="1"/>
  <c r="G711" i="1" s="1"/>
  <c r="P710" i="1"/>
  <c r="R710" i="1" s="1"/>
  <c r="S710" i="1" s="1"/>
  <c r="H710" i="1"/>
  <c r="L708" i="1"/>
  <c r="M708" i="1" s="1"/>
  <c r="N708" i="1" s="1"/>
  <c r="O708" i="1" s="1"/>
  <c r="K709" i="1"/>
  <c r="H711" i="1" l="1"/>
  <c r="A712" i="1"/>
  <c r="P711" i="1"/>
  <c r="R711" i="1" s="1"/>
  <c r="S711" i="1" s="1"/>
  <c r="D711" i="1"/>
  <c r="E711" i="1" s="1"/>
  <c r="F711" i="1" s="1"/>
  <c r="G712" i="1" s="1"/>
  <c r="I710" i="1"/>
  <c r="V711" i="1"/>
  <c r="L709" i="1"/>
  <c r="M709" i="1" s="1"/>
  <c r="N709" i="1" s="1"/>
  <c r="O709" i="1" s="1"/>
  <c r="K710" i="1"/>
  <c r="H712" i="1" l="1"/>
  <c r="I712" i="1" s="1"/>
  <c r="V712" i="1"/>
  <c r="D712" i="1"/>
  <c r="E712" i="1" s="1"/>
  <c r="F712" i="1" s="1"/>
  <c r="G713" i="1" s="1"/>
  <c r="P712" i="1"/>
  <c r="R712" i="1" s="1"/>
  <c r="S712" i="1" s="1"/>
  <c r="A713" i="1"/>
  <c r="I711" i="1"/>
  <c r="L710" i="1"/>
  <c r="M710" i="1" s="1"/>
  <c r="N710" i="1" s="1"/>
  <c r="O710" i="1" s="1"/>
  <c r="K711" i="1"/>
  <c r="V713" i="1" l="1"/>
  <c r="H713" i="1"/>
  <c r="I713" i="1" s="1"/>
  <c r="P713" i="1"/>
  <c r="R713" i="1" s="1"/>
  <c r="S713" i="1" s="1"/>
  <c r="A714" i="1"/>
  <c r="D713" i="1"/>
  <c r="E713" i="1" s="1"/>
  <c r="F713" i="1" s="1"/>
  <c r="G714" i="1" s="1"/>
  <c r="L711" i="1"/>
  <c r="M711" i="1" s="1"/>
  <c r="N711" i="1" s="1"/>
  <c r="O711" i="1" s="1"/>
  <c r="K712" i="1"/>
  <c r="V714" i="1" l="1"/>
  <c r="A715" i="1"/>
  <c r="P714" i="1"/>
  <c r="R714" i="1" s="1"/>
  <c r="S714" i="1" s="1"/>
  <c r="D714" i="1"/>
  <c r="E714" i="1" s="1"/>
  <c r="F714" i="1" s="1"/>
  <c r="G715" i="1" s="1"/>
  <c r="H714" i="1"/>
  <c r="I714" i="1" s="1"/>
  <c r="L712" i="1"/>
  <c r="M712" i="1" s="1"/>
  <c r="N712" i="1" s="1"/>
  <c r="O712" i="1" s="1"/>
  <c r="K713" i="1"/>
  <c r="H715" i="1" l="1"/>
  <c r="A716" i="1"/>
  <c r="P715" i="1"/>
  <c r="R715" i="1" s="1"/>
  <c r="S715" i="1" s="1"/>
  <c r="D715" i="1"/>
  <c r="E715" i="1" s="1"/>
  <c r="F715" i="1" s="1"/>
  <c r="G716" i="1" s="1"/>
  <c r="V715" i="1"/>
  <c r="L713" i="1"/>
  <c r="M713" i="1" s="1"/>
  <c r="N713" i="1" s="1"/>
  <c r="O713" i="1" s="1"/>
  <c r="K714" i="1"/>
  <c r="H716" i="1" l="1"/>
  <c r="I716" i="1" s="1"/>
  <c r="V716" i="1"/>
  <c r="D716" i="1"/>
  <c r="E716" i="1" s="1"/>
  <c r="F716" i="1" s="1"/>
  <c r="G717" i="1" s="1"/>
  <c r="A717" i="1"/>
  <c r="P716" i="1"/>
  <c r="R716" i="1" s="1"/>
  <c r="S716" i="1" s="1"/>
  <c r="I715" i="1"/>
  <c r="L714" i="1"/>
  <c r="M714" i="1" s="1"/>
  <c r="N714" i="1" s="1"/>
  <c r="O714" i="1" s="1"/>
  <c r="K715" i="1"/>
  <c r="V717" i="1" l="1"/>
  <c r="H717" i="1"/>
  <c r="D717" i="1"/>
  <c r="E717" i="1" s="1"/>
  <c r="F717" i="1" s="1"/>
  <c r="G718" i="1" s="1"/>
  <c r="A718" i="1"/>
  <c r="P717" i="1"/>
  <c r="R717" i="1" s="1"/>
  <c r="S717" i="1" s="1"/>
  <c r="L715" i="1"/>
  <c r="M715" i="1" s="1"/>
  <c r="N715" i="1" s="1"/>
  <c r="O715" i="1" s="1"/>
  <c r="K716" i="1"/>
  <c r="H718" i="1" l="1"/>
  <c r="I718" i="1" s="1"/>
  <c r="V718" i="1"/>
  <c r="I717" i="1"/>
  <c r="A719" i="1"/>
  <c r="P718" i="1"/>
  <c r="R718" i="1" s="1"/>
  <c r="S718" i="1" s="1"/>
  <c r="D718" i="1"/>
  <c r="E718" i="1" s="1"/>
  <c r="F718" i="1" s="1"/>
  <c r="G719" i="1" s="1"/>
  <c r="L716" i="1"/>
  <c r="M716" i="1" s="1"/>
  <c r="N716" i="1" s="1"/>
  <c r="O716" i="1" s="1"/>
  <c r="K717" i="1"/>
  <c r="H719" i="1" l="1"/>
  <c r="I719" i="1" s="1"/>
  <c r="A720" i="1"/>
  <c r="D719" i="1"/>
  <c r="E719" i="1" s="1"/>
  <c r="F719" i="1" s="1"/>
  <c r="G720" i="1" s="1"/>
  <c r="P719" i="1"/>
  <c r="R719" i="1" s="1"/>
  <c r="S719" i="1" s="1"/>
  <c r="V719" i="1"/>
  <c r="L717" i="1"/>
  <c r="M717" i="1" s="1"/>
  <c r="N717" i="1" s="1"/>
  <c r="O717" i="1" s="1"/>
  <c r="K718" i="1"/>
  <c r="V720" i="1" l="1"/>
  <c r="A721" i="1"/>
  <c r="D720" i="1"/>
  <c r="E720" i="1" s="1"/>
  <c r="F720" i="1" s="1"/>
  <c r="G721" i="1" s="1"/>
  <c r="P720" i="1"/>
  <c r="R720" i="1" s="1"/>
  <c r="S720" i="1" s="1"/>
  <c r="H720" i="1"/>
  <c r="L718" i="1"/>
  <c r="M718" i="1" s="1"/>
  <c r="N718" i="1" s="1"/>
  <c r="O718" i="1" s="1"/>
  <c r="K719" i="1"/>
  <c r="H721" i="1" l="1"/>
  <c r="I721" i="1" s="1"/>
  <c r="A722" i="1"/>
  <c r="D721" i="1"/>
  <c r="E721" i="1" s="1"/>
  <c r="F721" i="1" s="1"/>
  <c r="G722" i="1" s="1"/>
  <c r="P721" i="1"/>
  <c r="R721" i="1" s="1"/>
  <c r="S721" i="1" s="1"/>
  <c r="I720" i="1"/>
  <c r="V721" i="1"/>
  <c r="L719" i="1"/>
  <c r="M719" i="1" s="1"/>
  <c r="N719" i="1" s="1"/>
  <c r="O719" i="1" s="1"/>
  <c r="K720" i="1"/>
  <c r="V722" i="1" l="1"/>
  <c r="D722" i="1"/>
  <c r="E722" i="1" s="1"/>
  <c r="F722" i="1" s="1"/>
  <c r="G723" i="1" s="1"/>
  <c r="A723" i="1"/>
  <c r="P722" i="1"/>
  <c r="R722" i="1" s="1"/>
  <c r="S722" i="1" s="1"/>
  <c r="H722" i="1"/>
  <c r="L720" i="1"/>
  <c r="M720" i="1" s="1"/>
  <c r="N720" i="1" s="1"/>
  <c r="O720" i="1" s="1"/>
  <c r="K721" i="1"/>
  <c r="H723" i="1" l="1"/>
  <c r="I723" i="1" s="1"/>
  <c r="D723" i="1"/>
  <c r="E723" i="1" s="1"/>
  <c r="F723" i="1" s="1"/>
  <c r="G724" i="1" s="1"/>
  <c r="A724" i="1"/>
  <c r="P723" i="1"/>
  <c r="R723" i="1" s="1"/>
  <c r="S723" i="1" s="1"/>
  <c r="I722" i="1"/>
  <c r="V723" i="1"/>
  <c r="L721" i="1"/>
  <c r="M721" i="1" s="1"/>
  <c r="N721" i="1" s="1"/>
  <c r="O721" i="1" s="1"/>
  <c r="K722" i="1"/>
  <c r="V724" i="1" l="1"/>
  <c r="P724" i="1"/>
  <c r="R724" i="1" s="1"/>
  <c r="S724" i="1" s="1"/>
  <c r="D724" i="1"/>
  <c r="E724" i="1" s="1"/>
  <c r="F724" i="1" s="1"/>
  <c r="G725" i="1" s="1"/>
  <c r="A725" i="1"/>
  <c r="H724" i="1"/>
  <c r="L722" i="1"/>
  <c r="M722" i="1" s="1"/>
  <c r="N722" i="1" s="1"/>
  <c r="O722" i="1" s="1"/>
  <c r="K723" i="1"/>
  <c r="H725" i="1" l="1"/>
  <c r="I725" i="1" s="1"/>
  <c r="I724" i="1"/>
  <c r="D725" i="1"/>
  <c r="E725" i="1" s="1"/>
  <c r="F725" i="1" s="1"/>
  <c r="G726" i="1" s="1"/>
  <c r="A726" i="1"/>
  <c r="P725" i="1"/>
  <c r="R725" i="1" s="1"/>
  <c r="S725" i="1" s="1"/>
  <c r="V725" i="1"/>
  <c r="L723" i="1"/>
  <c r="M723" i="1" s="1"/>
  <c r="N723" i="1" s="1"/>
  <c r="O723" i="1" s="1"/>
  <c r="K724" i="1"/>
  <c r="V726" i="1" l="1"/>
  <c r="A727" i="1"/>
  <c r="P726" i="1"/>
  <c r="R726" i="1" s="1"/>
  <c r="S726" i="1" s="1"/>
  <c r="D726" i="1"/>
  <c r="E726" i="1" s="1"/>
  <c r="F726" i="1" s="1"/>
  <c r="G727" i="1" s="1"/>
  <c r="H726" i="1"/>
  <c r="L724" i="1"/>
  <c r="M724" i="1" s="1"/>
  <c r="N724" i="1" s="1"/>
  <c r="O724" i="1" s="1"/>
  <c r="K725" i="1"/>
  <c r="H727" i="1" l="1"/>
  <c r="I727" i="1" s="1"/>
  <c r="I726" i="1"/>
  <c r="D727" i="1"/>
  <c r="E727" i="1" s="1"/>
  <c r="F727" i="1" s="1"/>
  <c r="G728" i="1" s="1"/>
  <c r="A728" i="1"/>
  <c r="P727" i="1"/>
  <c r="R727" i="1" s="1"/>
  <c r="S727" i="1" s="1"/>
  <c r="V727" i="1"/>
  <c r="L725" i="1"/>
  <c r="M725" i="1" s="1"/>
  <c r="N725" i="1" s="1"/>
  <c r="O725" i="1" s="1"/>
  <c r="K726" i="1"/>
  <c r="V728" i="1" l="1"/>
  <c r="D728" i="1"/>
  <c r="E728" i="1" s="1"/>
  <c r="F728" i="1" s="1"/>
  <c r="G729" i="1" s="1"/>
  <c r="A729" i="1"/>
  <c r="P728" i="1"/>
  <c r="R728" i="1" s="1"/>
  <c r="S728" i="1" s="1"/>
  <c r="H728" i="1"/>
  <c r="L726" i="1"/>
  <c r="M726" i="1" s="1"/>
  <c r="N726" i="1" s="1"/>
  <c r="O726" i="1" s="1"/>
  <c r="K727" i="1"/>
  <c r="H729" i="1" l="1"/>
  <c r="H730" i="1" s="1"/>
  <c r="I728" i="1"/>
  <c r="A730" i="1"/>
  <c r="D729" i="1"/>
  <c r="E729" i="1" s="1"/>
  <c r="F729" i="1" s="1"/>
  <c r="G730" i="1" s="1"/>
  <c r="V729" i="1"/>
  <c r="V730" i="1" s="1"/>
  <c r="L727" i="1"/>
  <c r="M727" i="1" s="1"/>
  <c r="N727" i="1" s="1"/>
  <c r="O727" i="1" s="1"/>
  <c r="K728" i="1"/>
  <c r="I730" i="1" l="1"/>
  <c r="I729" i="1"/>
  <c r="A731" i="1"/>
  <c r="D730" i="1"/>
  <c r="E730" i="1" s="1"/>
  <c r="F730" i="1" s="1"/>
  <c r="G731" i="1" s="1"/>
  <c r="P730" i="1"/>
  <c r="R730" i="1" s="1"/>
  <c r="S730" i="1" s="1"/>
  <c r="L728" i="1"/>
  <c r="M728" i="1" s="1"/>
  <c r="N728" i="1" s="1"/>
  <c r="O728" i="1" s="1"/>
  <c r="K729" i="1"/>
  <c r="H731" i="1" l="1"/>
  <c r="I731" i="1" s="1"/>
  <c r="A732" i="1"/>
  <c r="P731" i="1"/>
  <c r="R731" i="1" s="1"/>
  <c r="S731" i="1" s="1"/>
  <c r="D731" i="1"/>
  <c r="E731" i="1" s="1"/>
  <c r="F731" i="1" s="1"/>
  <c r="G732" i="1" s="1"/>
  <c r="V731" i="1"/>
  <c r="L729" i="1"/>
  <c r="M729" i="1" s="1"/>
  <c r="N729" i="1" s="1"/>
  <c r="O729" i="1" s="1"/>
  <c r="K730" i="1"/>
  <c r="V732" i="1" l="1"/>
  <c r="P732" i="1"/>
  <c r="R732" i="1" s="1"/>
  <c r="S732" i="1" s="1"/>
  <c r="A733" i="1"/>
  <c r="D732" i="1"/>
  <c r="E732" i="1" s="1"/>
  <c r="F732" i="1" s="1"/>
  <c r="G733" i="1" s="1"/>
  <c r="H732" i="1"/>
  <c r="L730" i="1"/>
  <c r="M730" i="1" s="1"/>
  <c r="N730" i="1" s="1"/>
  <c r="O730" i="1" s="1"/>
  <c r="K731" i="1"/>
  <c r="H733" i="1" l="1"/>
  <c r="I733" i="1" s="1"/>
  <c r="A734" i="1"/>
  <c r="D733" i="1"/>
  <c r="E733" i="1" s="1"/>
  <c r="F733" i="1" s="1"/>
  <c r="G734" i="1" s="1"/>
  <c r="P733" i="1"/>
  <c r="R733" i="1" s="1"/>
  <c r="S733" i="1" s="1"/>
  <c r="I732" i="1"/>
  <c r="V733" i="1"/>
  <c r="L731" i="1"/>
  <c r="M731" i="1" s="1"/>
  <c r="N731" i="1" s="1"/>
  <c r="O731" i="1" s="1"/>
  <c r="K732" i="1"/>
  <c r="V734" i="1" l="1"/>
  <c r="A735" i="1"/>
  <c r="D734" i="1"/>
  <c r="E734" i="1" s="1"/>
  <c r="F734" i="1" s="1"/>
  <c r="G735" i="1" s="1"/>
  <c r="P734" i="1"/>
  <c r="R734" i="1" s="1"/>
  <c r="S734" i="1" s="1"/>
  <c r="H734" i="1"/>
  <c r="L732" i="1"/>
  <c r="M732" i="1" s="1"/>
  <c r="N732" i="1" s="1"/>
  <c r="O732" i="1" s="1"/>
  <c r="K733" i="1"/>
  <c r="H735" i="1" l="1"/>
  <c r="I735" i="1" s="1"/>
  <c r="P735" i="1"/>
  <c r="R735" i="1" s="1"/>
  <c r="S735" i="1" s="1"/>
  <c r="D735" i="1"/>
  <c r="E735" i="1" s="1"/>
  <c r="F735" i="1" s="1"/>
  <c r="G736" i="1" s="1"/>
  <c r="A736" i="1"/>
  <c r="I734" i="1"/>
  <c r="V735" i="1"/>
  <c r="V736" i="1" s="1"/>
  <c r="L733" i="1"/>
  <c r="M733" i="1" s="1"/>
  <c r="N733" i="1" s="1"/>
  <c r="O733" i="1" s="1"/>
  <c r="K734" i="1"/>
  <c r="P736" i="1" l="1"/>
  <c r="R736" i="1" s="1"/>
  <c r="S736" i="1" s="1"/>
  <c r="D736" i="1"/>
  <c r="E736" i="1" s="1"/>
  <c r="F736" i="1" s="1"/>
  <c r="G737" i="1" s="1"/>
  <c r="A737" i="1"/>
  <c r="H736" i="1"/>
  <c r="L734" i="1"/>
  <c r="M734" i="1" s="1"/>
  <c r="N734" i="1" s="1"/>
  <c r="O734" i="1" s="1"/>
  <c r="K735" i="1"/>
  <c r="H737" i="1" l="1"/>
  <c r="I737" i="1" s="1"/>
  <c r="V737" i="1"/>
  <c r="I736" i="1"/>
  <c r="A738" i="1"/>
  <c r="D737" i="1"/>
  <c r="E737" i="1" s="1"/>
  <c r="F737" i="1" s="1"/>
  <c r="G738" i="1" s="1"/>
  <c r="P737" i="1"/>
  <c r="R737" i="1" s="1"/>
  <c r="S737" i="1" s="1"/>
  <c r="L735" i="1"/>
  <c r="M735" i="1" s="1"/>
  <c r="N735" i="1" s="1"/>
  <c r="O735" i="1" s="1"/>
  <c r="K736" i="1"/>
  <c r="P738" i="1" l="1"/>
  <c r="R738" i="1" s="1"/>
  <c r="S738" i="1" s="1"/>
  <c r="D738" i="1"/>
  <c r="E738" i="1" s="1"/>
  <c r="F738" i="1" s="1"/>
  <c r="G739" i="1" s="1"/>
  <c r="A739" i="1"/>
  <c r="V738" i="1"/>
  <c r="H738" i="1"/>
  <c r="L736" i="1"/>
  <c r="M736" i="1" s="1"/>
  <c r="N736" i="1" s="1"/>
  <c r="O736" i="1" s="1"/>
  <c r="K737" i="1"/>
  <c r="H739" i="1" l="1"/>
  <c r="I739" i="1" s="1"/>
  <c r="V739" i="1"/>
  <c r="D739" i="1"/>
  <c r="E739" i="1" s="1"/>
  <c r="F739" i="1" s="1"/>
  <c r="G740" i="1" s="1"/>
  <c r="A740" i="1"/>
  <c r="P739" i="1"/>
  <c r="R739" i="1" s="1"/>
  <c r="S739" i="1" s="1"/>
  <c r="I738" i="1"/>
  <c r="L737" i="1"/>
  <c r="M737" i="1" s="1"/>
  <c r="N737" i="1" s="1"/>
  <c r="O737" i="1" s="1"/>
  <c r="K738" i="1"/>
  <c r="A741" i="1" l="1"/>
  <c r="D740" i="1"/>
  <c r="E740" i="1" s="1"/>
  <c r="F740" i="1" s="1"/>
  <c r="G741" i="1" s="1"/>
  <c r="P740" i="1"/>
  <c r="R740" i="1" s="1"/>
  <c r="S740" i="1" s="1"/>
  <c r="V740" i="1"/>
  <c r="H740" i="1"/>
  <c r="L738" i="1"/>
  <c r="M738" i="1" s="1"/>
  <c r="N738" i="1" s="1"/>
  <c r="O738" i="1" s="1"/>
  <c r="K739" i="1"/>
  <c r="H741" i="1" l="1"/>
  <c r="I741" i="1" s="1"/>
  <c r="V741" i="1"/>
  <c r="I740" i="1"/>
  <c r="P741" i="1"/>
  <c r="R741" i="1" s="1"/>
  <c r="S741" i="1" s="1"/>
  <c r="D741" i="1"/>
  <c r="E741" i="1" s="1"/>
  <c r="F741" i="1" s="1"/>
  <c r="G742" i="1" s="1"/>
  <c r="A742" i="1"/>
  <c r="L739" i="1"/>
  <c r="M739" i="1" s="1"/>
  <c r="N739" i="1" s="1"/>
  <c r="O739" i="1" s="1"/>
  <c r="K740" i="1"/>
  <c r="D742" i="1" l="1"/>
  <c r="E742" i="1" s="1"/>
  <c r="F742" i="1" s="1"/>
  <c r="G743" i="1" s="1"/>
  <c r="A743" i="1"/>
  <c r="P742" i="1"/>
  <c r="R742" i="1" s="1"/>
  <c r="S742" i="1" s="1"/>
  <c r="V742" i="1"/>
  <c r="H742" i="1"/>
  <c r="L740" i="1"/>
  <c r="M740" i="1" s="1"/>
  <c r="N740" i="1" s="1"/>
  <c r="O740" i="1" s="1"/>
  <c r="K741" i="1"/>
  <c r="H743" i="1" l="1"/>
  <c r="I743" i="1" s="1"/>
  <c r="V743" i="1"/>
  <c r="P743" i="1"/>
  <c r="R743" i="1" s="1"/>
  <c r="S743" i="1" s="1"/>
  <c r="A744" i="1"/>
  <c r="D743" i="1"/>
  <c r="E743" i="1" s="1"/>
  <c r="F743" i="1" s="1"/>
  <c r="G744" i="1" s="1"/>
  <c r="I742" i="1"/>
  <c r="L741" i="1"/>
  <c r="M741" i="1" s="1"/>
  <c r="N741" i="1" s="1"/>
  <c r="O741" i="1" s="1"/>
  <c r="K742" i="1"/>
  <c r="A745" i="1" l="1"/>
  <c r="D744" i="1"/>
  <c r="E744" i="1" s="1"/>
  <c r="F744" i="1" s="1"/>
  <c r="G745" i="1" s="1"/>
  <c r="P744" i="1"/>
  <c r="R744" i="1" s="1"/>
  <c r="S744" i="1" s="1"/>
  <c r="V744" i="1"/>
  <c r="H744" i="1"/>
  <c r="L742" i="1"/>
  <c r="M742" i="1" s="1"/>
  <c r="N742" i="1" s="1"/>
  <c r="O742" i="1" s="1"/>
  <c r="K743" i="1"/>
  <c r="H745" i="1" l="1"/>
  <c r="I745" i="1" s="1"/>
  <c r="V745" i="1"/>
  <c r="A746" i="1"/>
  <c r="P745" i="1"/>
  <c r="R745" i="1" s="1"/>
  <c r="S745" i="1" s="1"/>
  <c r="D745" i="1"/>
  <c r="E745" i="1" s="1"/>
  <c r="F745" i="1" s="1"/>
  <c r="G746" i="1" s="1"/>
  <c r="I744" i="1"/>
  <c r="L743" i="1"/>
  <c r="M743" i="1" s="1"/>
  <c r="N743" i="1" s="1"/>
  <c r="O743" i="1" s="1"/>
  <c r="K744" i="1"/>
  <c r="P746" i="1" l="1"/>
  <c r="R746" i="1" s="1"/>
  <c r="S746" i="1" s="1"/>
  <c r="A747" i="1"/>
  <c r="D746" i="1"/>
  <c r="E746" i="1" s="1"/>
  <c r="F746" i="1" s="1"/>
  <c r="G747" i="1" s="1"/>
  <c r="V746" i="1"/>
  <c r="V747" i="1" s="1"/>
  <c r="H746" i="1"/>
  <c r="L744" i="1"/>
  <c r="M744" i="1" s="1"/>
  <c r="N744" i="1" s="1"/>
  <c r="O744" i="1" s="1"/>
  <c r="K745" i="1"/>
  <c r="H747" i="1" l="1"/>
  <c r="I747" i="1" s="1"/>
  <c r="D747" i="1"/>
  <c r="E747" i="1" s="1"/>
  <c r="F747" i="1" s="1"/>
  <c r="G748" i="1" s="1"/>
  <c r="A748" i="1"/>
  <c r="P747" i="1"/>
  <c r="R747" i="1" s="1"/>
  <c r="S747" i="1" s="1"/>
  <c r="I746" i="1"/>
  <c r="L745" i="1"/>
  <c r="M745" i="1" s="1"/>
  <c r="N745" i="1" s="1"/>
  <c r="O745" i="1" s="1"/>
  <c r="K746" i="1"/>
  <c r="P748" i="1" l="1"/>
  <c r="R748" i="1" s="1"/>
  <c r="S748" i="1" s="1"/>
  <c r="A749" i="1"/>
  <c r="D748" i="1"/>
  <c r="E748" i="1" s="1"/>
  <c r="F748" i="1" s="1"/>
  <c r="G749" i="1" s="1"/>
  <c r="V748" i="1"/>
  <c r="V749" i="1" s="1"/>
  <c r="H748" i="1"/>
  <c r="L746" i="1"/>
  <c r="M746" i="1" s="1"/>
  <c r="N746" i="1" s="1"/>
  <c r="O746" i="1" s="1"/>
  <c r="K747" i="1"/>
  <c r="H749" i="1" l="1"/>
  <c r="I749" i="1" s="1"/>
  <c r="I748" i="1"/>
  <c r="A750" i="1"/>
  <c r="D749" i="1"/>
  <c r="E749" i="1" s="1"/>
  <c r="F749" i="1" s="1"/>
  <c r="G750" i="1" s="1"/>
  <c r="P749" i="1"/>
  <c r="R749" i="1" s="1"/>
  <c r="S749" i="1" s="1"/>
  <c r="L747" i="1"/>
  <c r="M747" i="1" s="1"/>
  <c r="N747" i="1" s="1"/>
  <c r="O747" i="1" s="1"/>
  <c r="K748" i="1"/>
  <c r="A751" i="1" l="1"/>
  <c r="D750" i="1"/>
  <c r="E750" i="1" s="1"/>
  <c r="F750" i="1" s="1"/>
  <c r="G751" i="1" s="1"/>
  <c r="V750" i="1"/>
  <c r="V751" i="1" s="1"/>
  <c r="H750" i="1"/>
  <c r="H751" i="1" s="1"/>
  <c r="L748" i="1"/>
  <c r="M748" i="1" s="1"/>
  <c r="N748" i="1" s="1"/>
  <c r="O748" i="1" s="1"/>
  <c r="K749" i="1"/>
  <c r="I751" i="1" l="1"/>
  <c r="P751" i="1"/>
  <c r="R751" i="1" s="1"/>
  <c r="S751" i="1" s="1"/>
  <c r="A752" i="1"/>
  <c r="D751" i="1"/>
  <c r="E751" i="1" s="1"/>
  <c r="F751" i="1" s="1"/>
  <c r="G752" i="1" s="1"/>
  <c r="I750" i="1"/>
  <c r="L749" i="1"/>
  <c r="M749" i="1" s="1"/>
  <c r="N749" i="1" s="1"/>
  <c r="O749" i="1" s="1"/>
  <c r="K750" i="1"/>
  <c r="D752" i="1" l="1"/>
  <c r="E752" i="1" s="1"/>
  <c r="F752" i="1" s="1"/>
  <c r="G753" i="1" s="1"/>
  <c r="A753" i="1"/>
  <c r="P752" i="1"/>
  <c r="R752" i="1" s="1"/>
  <c r="S752" i="1" s="1"/>
  <c r="V752" i="1"/>
  <c r="H752" i="1"/>
  <c r="L750" i="1"/>
  <c r="M750" i="1" s="1"/>
  <c r="N750" i="1" s="1"/>
  <c r="O750" i="1" s="1"/>
  <c r="K751" i="1"/>
  <c r="H753" i="1" l="1"/>
  <c r="I753" i="1" s="1"/>
  <c r="V753" i="1"/>
  <c r="A754" i="1"/>
  <c r="D753" i="1"/>
  <c r="E753" i="1" s="1"/>
  <c r="F753" i="1" s="1"/>
  <c r="G754" i="1" s="1"/>
  <c r="P753" i="1"/>
  <c r="R753" i="1" s="1"/>
  <c r="S753" i="1" s="1"/>
  <c r="I752" i="1"/>
  <c r="L751" i="1"/>
  <c r="M751" i="1" s="1"/>
  <c r="N751" i="1" s="1"/>
  <c r="O751" i="1" s="1"/>
  <c r="K752" i="1"/>
  <c r="A755" i="1" l="1"/>
  <c r="D754" i="1"/>
  <c r="E754" i="1" s="1"/>
  <c r="F754" i="1" s="1"/>
  <c r="G755" i="1" s="1"/>
  <c r="P754" i="1"/>
  <c r="R754" i="1" s="1"/>
  <c r="S754" i="1" s="1"/>
  <c r="V754" i="1"/>
  <c r="H754" i="1"/>
  <c r="L752" i="1"/>
  <c r="M752" i="1" s="1"/>
  <c r="N752" i="1" s="1"/>
  <c r="O752" i="1" s="1"/>
  <c r="K753" i="1"/>
  <c r="H755" i="1" l="1"/>
  <c r="I755" i="1" s="1"/>
  <c r="V755" i="1"/>
  <c r="D755" i="1"/>
  <c r="E755" i="1" s="1"/>
  <c r="F755" i="1" s="1"/>
  <c r="G756" i="1" s="1"/>
  <c r="A756" i="1"/>
  <c r="P755" i="1"/>
  <c r="R755" i="1" s="1"/>
  <c r="S755" i="1" s="1"/>
  <c r="I754" i="1"/>
  <c r="L753" i="1"/>
  <c r="M753" i="1" s="1"/>
  <c r="N753" i="1" s="1"/>
  <c r="O753" i="1" s="1"/>
  <c r="K754" i="1"/>
  <c r="P756" i="1" l="1"/>
  <c r="R756" i="1" s="1"/>
  <c r="S756" i="1" s="1"/>
  <c r="D756" i="1"/>
  <c r="E756" i="1" s="1"/>
  <c r="F756" i="1" s="1"/>
  <c r="G757" i="1" s="1"/>
  <c r="A757" i="1"/>
  <c r="V756" i="1"/>
  <c r="H756" i="1"/>
  <c r="L754" i="1"/>
  <c r="M754" i="1" s="1"/>
  <c r="N754" i="1" s="1"/>
  <c r="O754" i="1" s="1"/>
  <c r="K755" i="1"/>
  <c r="H757" i="1" l="1"/>
  <c r="I757" i="1" s="1"/>
  <c r="V757" i="1"/>
  <c r="I756" i="1"/>
  <c r="D757" i="1"/>
  <c r="E757" i="1" s="1"/>
  <c r="F757" i="1" s="1"/>
  <c r="G758" i="1" s="1"/>
  <c r="A758" i="1"/>
  <c r="P757" i="1"/>
  <c r="R757" i="1" s="1"/>
  <c r="S757" i="1" s="1"/>
  <c r="L755" i="1"/>
  <c r="M755" i="1" s="1"/>
  <c r="N755" i="1" s="1"/>
  <c r="O755" i="1" s="1"/>
  <c r="K756" i="1"/>
  <c r="P758" i="1" l="1"/>
  <c r="R758" i="1" s="1"/>
  <c r="S758" i="1" s="1"/>
  <c r="D758" i="1"/>
  <c r="E758" i="1" s="1"/>
  <c r="F758" i="1" s="1"/>
  <c r="G759" i="1" s="1"/>
  <c r="A759" i="1"/>
  <c r="V758" i="1"/>
  <c r="H758" i="1"/>
  <c r="L756" i="1"/>
  <c r="M756" i="1" s="1"/>
  <c r="N756" i="1" s="1"/>
  <c r="O756" i="1" s="1"/>
  <c r="K757" i="1"/>
  <c r="H759" i="1" l="1"/>
  <c r="V759" i="1"/>
  <c r="I758" i="1"/>
  <c r="D759" i="1"/>
  <c r="E759" i="1" s="1"/>
  <c r="F759" i="1" s="1"/>
  <c r="L757" i="1"/>
  <c r="M757" i="1" s="1"/>
  <c r="N757" i="1" s="1"/>
  <c r="O757" i="1" s="1"/>
  <c r="K758" i="1"/>
  <c r="I759" i="1" l="1"/>
  <c r="L758" i="1"/>
  <c r="M758" i="1" s="1"/>
  <c r="N758" i="1" s="1"/>
  <c r="O758" i="1" s="1"/>
  <c r="K759" i="1"/>
  <c r="L759" i="1" l="1"/>
  <c r="M759" i="1" s="1"/>
  <c r="N759" i="1" s="1"/>
  <c r="O759" i="1" s="1"/>
  <c r="AB31" i="1" l="1"/>
  <c r="AF32" i="1" s="1"/>
  <c r="R417" i="1" s="1"/>
  <c r="AG31" i="1"/>
  <c r="R398" i="1"/>
  <c r="AB32" i="1" l="1"/>
  <c r="AF33" i="1" s="1"/>
  <c r="R440" i="1" s="1"/>
  <c r="AD32" i="1"/>
  <c r="C399" i="1" l="1"/>
  <c r="AD33" i="1"/>
  <c r="AB33" i="1"/>
  <c r="AG32" i="1"/>
  <c r="AF34" i="1" l="1"/>
  <c r="R459" i="1" s="1"/>
  <c r="AB34" i="1"/>
  <c r="AD34" i="1"/>
  <c r="AG34" i="1" s="1"/>
  <c r="C400" i="1"/>
  <c r="Q399" i="1"/>
  <c r="AG33" i="1"/>
  <c r="AF35" i="1" l="1"/>
  <c r="R479" i="1" s="1"/>
  <c r="AB35" i="1"/>
  <c r="AD35" i="1"/>
  <c r="AG35" i="1" s="1"/>
  <c r="B399" i="1"/>
  <c r="C401" i="1"/>
  <c r="Q400" i="1"/>
  <c r="AF36" i="1" l="1"/>
  <c r="R499" i="1" s="1"/>
  <c r="AB36" i="1"/>
  <c r="AF37" i="1" s="1"/>
  <c r="AD36" i="1"/>
  <c r="AG36" i="1" s="1"/>
  <c r="B400" i="1"/>
  <c r="Q401" i="1"/>
  <c r="B401" i="1" s="1"/>
  <c r="C402" i="1"/>
  <c r="AB37" i="1" l="1"/>
  <c r="R521" i="1"/>
  <c r="AD37" i="1"/>
  <c r="AG37" i="1" s="1"/>
  <c r="Q402" i="1"/>
  <c r="C403" i="1"/>
  <c r="AF38" i="1" l="1"/>
  <c r="R541" i="1" s="1"/>
  <c r="AB38" i="1"/>
  <c r="AD38" i="1"/>
  <c r="AG38" i="1" s="1"/>
  <c r="B402" i="1"/>
  <c r="C404" i="1"/>
  <c r="Q403" i="1"/>
  <c r="B403" i="1" s="1"/>
  <c r="AF39" i="1" l="1"/>
  <c r="R564" i="1" s="1"/>
  <c r="AB39" i="1"/>
  <c r="AF40" i="1" s="1"/>
  <c r="R584" i="1" s="1"/>
  <c r="AD39" i="1"/>
  <c r="AG39" i="1" s="1"/>
  <c r="Q404" i="1"/>
  <c r="C405" i="1"/>
  <c r="AB40" i="1" l="1"/>
  <c r="R585" i="1"/>
  <c r="S585" i="1" s="1"/>
  <c r="AD40" i="1"/>
  <c r="AG40" i="1" s="1"/>
  <c r="B404" i="1"/>
  <c r="Q405" i="1"/>
  <c r="B405" i="1" s="1"/>
  <c r="C406" i="1"/>
  <c r="AF41" i="1" l="1"/>
  <c r="R605" i="1" s="1"/>
  <c r="AB41" i="1"/>
  <c r="AD41" i="1"/>
  <c r="AG41" i="1" s="1"/>
  <c r="Q406" i="1"/>
  <c r="C407" i="1"/>
  <c r="AF42" i="1" l="1"/>
  <c r="R627" i="1" s="1"/>
  <c r="AD42" i="1"/>
  <c r="AG42" i="1" s="1"/>
  <c r="AB42" i="1"/>
  <c r="B406" i="1"/>
  <c r="C408" i="1"/>
  <c r="Q407" i="1"/>
  <c r="AF43" i="1" l="1"/>
  <c r="R644" i="1" s="1"/>
  <c r="AB43" i="1"/>
  <c r="AD43" i="1"/>
  <c r="AG43" i="1" s="1"/>
  <c r="B407" i="1"/>
  <c r="C409" i="1"/>
  <c r="Q408" i="1"/>
  <c r="AE44" i="1" l="1"/>
  <c r="AB44" i="1" s="1"/>
  <c r="AD44" i="1"/>
  <c r="B408" i="1"/>
  <c r="Q409" i="1"/>
  <c r="C410" i="1"/>
  <c r="AF45" i="1" l="1"/>
  <c r="R661" i="1" s="1"/>
  <c r="AB45" i="1"/>
  <c r="AD45" i="1"/>
  <c r="AG45" i="1" s="1"/>
  <c r="AG44" i="1"/>
  <c r="B409" i="1"/>
  <c r="Q410" i="1"/>
  <c r="B410" i="1" s="1"/>
  <c r="C411" i="1"/>
  <c r="AF46" i="1" l="1"/>
  <c r="AB46" i="1"/>
  <c r="AD46" i="1"/>
  <c r="AG46" i="1" s="1"/>
  <c r="C412" i="1"/>
  <c r="Q411" i="1"/>
  <c r="B411" i="1" l="1"/>
  <c r="C413" i="1"/>
  <c r="Q412" i="1"/>
  <c r="B412" i="1" l="1"/>
  <c r="C414" i="1"/>
  <c r="Q413" i="1"/>
  <c r="B413" i="1" l="1"/>
  <c r="Q414" i="1"/>
  <c r="C415" i="1"/>
  <c r="B414" i="1" l="1"/>
  <c r="Q415" i="1"/>
  <c r="B415" i="1" s="1"/>
  <c r="C416" i="1"/>
  <c r="Q416" i="1" l="1"/>
  <c r="C417" i="1"/>
  <c r="B416" i="1" l="1"/>
  <c r="Q417" i="1"/>
  <c r="C418" i="1"/>
  <c r="B417" i="1" l="1"/>
  <c r="Q418" i="1"/>
  <c r="C419" i="1"/>
  <c r="B418" i="1" l="1"/>
  <c r="Q419" i="1"/>
  <c r="C420" i="1"/>
  <c r="B419" i="1" l="1"/>
  <c r="C421" i="1"/>
  <c r="Q420" i="1"/>
  <c r="B420" i="1" s="1"/>
  <c r="Q421" i="1" l="1"/>
  <c r="C422" i="1"/>
  <c r="B421" i="1" l="1"/>
  <c r="Q422" i="1"/>
  <c r="C423" i="1"/>
  <c r="B422" i="1" l="1"/>
  <c r="C424" i="1"/>
  <c r="Q423" i="1"/>
  <c r="B423" i="1" l="1"/>
  <c r="C425" i="1"/>
  <c r="Q424" i="1"/>
  <c r="B424" i="1" l="1"/>
  <c r="Q425" i="1"/>
  <c r="B425" i="1" s="1"/>
  <c r="C426" i="1"/>
  <c r="Q426" i="1" l="1"/>
  <c r="C427" i="1"/>
  <c r="B426" i="1" l="1"/>
  <c r="C428" i="1"/>
  <c r="Q427" i="1"/>
  <c r="B427" i="1" l="1"/>
  <c r="Q428" i="1"/>
  <c r="C429" i="1"/>
  <c r="B428" i="1" l="1"/>
  <c r="Q429" i="1"/>
  <c r="C430" i="1"/>
  <c r="B429" i="1" l="1"/>
  <c r="Q430" i="1"/>
  <c r="B430" i="1" s="1"/>
  <c r="C431" i="1"/>
  <c r="C432" i="1" l="1"/>
  <c r="Q431" i="1"/>
  <c r="B431" i="1" l="1"/>
  <c r="Q432" i="1"/>
  <c r="C433" i="1"/>
  <c r="B432" i="1" l="1"/>
  <c r="Q433" i="1"/>
  <c r="C434" i="1"/>
  <c r="B433" i="1" l="1"/>
  <c r="Q434" i="1"/>
  <c r="C435" i="1"/>
  <c r="B434" i="1" l="1"/>
  <c r="C436" i="1"/>
  <c r="Q435" i="1"/>
  <c r="B435" i="1" s="1"/>
  <c r="C437" i="1" l="1"/>
  <c r="Q436" i="1"/>
  <c r="B436" i="1" l="1"/>
  <c r="C438" i="1"/>
  <c r="S439" i="1" s="1"/>
  <c r="Q437" i="1"/>
  <c r="B437" i="1" l="1"/>
  <c r="C439" i="1"/>
  <c r="Q438" i="1"/>
  <c r="B438" i="1" l="1"/>
  <c r="C440" i="1"/>
  <c r="Q439" i="1"/>
  <c r="B439" i="1" l="1"/>
  <c r="Q440" i="1"/>
  <c r="C441" i="1"/>
  <c r="B440" i="1" l="1"/>
  <c r="Q441" i="1"/>
  <c r="C442" i="1"/>
  <c r="B441" i="1" l="1"/>
  <c r="Q442" i="1"/>
  <c r="C443" i="1"/>
  <c r="B442" i="1" l="1"/>
  <c r="Q443" i="1"/>
  <c r="B443" i="1" s="1"/>
  <c r="C444" i="1"/>
  <c r="C445" i="1" l="1"/>
  <c r="Q444" i="1"/>
  <c r="B444" i="1" l="1"/>
  <c r="Q445" i="1"/>
  <c r="C446" i="1"/>
  <c r="B445" i="1" l="1"/>
  <c r="C447" i="1"/>
  <c r="Q446" i="1"/>
  <c r="B446" i="1" l="1"/>
  <c r="C448" i="1"/>
  <c r="Q447" i="1"/>
  <c r="B447" i="1" l="1"/>
  <c r="C449" i="1"/>
  <c r="Q448" i="1"/>
  <c r="B448" i="1" s="1"/>
  <c r="Q449" i="1" l="1"/>
  <c r="C450" i="1"/>
  <c r="B449" i="1" l="1"/>
  <c r="C451" i="1"/>
  <c r="Q450" i="1"/>
  <c r="B450" i="1" l="1"/>
  <c r="C452" i="1"/>
  <c r="Q451" i="1"/>
  <c r="B451" i="1" l="1"/>
  <c r="Q452" i="1"/>
  <c r="C453" i="1"/>
  <c r="B452" i="1" l="1"/>
  <c r="Q453" i="1"/>
  <c r="B453" i="1" s="1"/>
  <c r="C454" i="1"/>
  <c r="Q454" i="1" l="1"/>
  <c r="C455" i="1"/>
  <c r="B454" i="1" l="1"/>
  <c r="C456" i="1"/>
  <c r="Q455" i="1"/>
  <c r="B455" i="1" l="1"/>
  <c r="Q456" i="1"/>
  <c r="C457" i="1"/>
  <c r="S458" i="1" l="1"/>
  <c r="B456" i="1"/>
  <c r="Q457" i="1"/>
  <c r="C458" i="1"/>
  <c r="B457" i="1" l="1"/>
  <c r="Q458" i="1"/>
  <c r="C459" i="1"/>
  <c r="B458" i="1" l="1"/>
  <c r="C460" i="1"/>
  <c r="Q459" i="1"/>
  <c r="B459" i="1" l="1"/>
  <c r="Q460" i="1"/>
  <c r="C461" i="1"/>
  <c r="B460" i="1" l="1"/>
  <c r="Q461" i="1"/>
  <c r="C462" i="1"/>
  <c r="B461" i="1" l="1"/>
  <c r="C463" i="1"/>
  <c r="Q462" i="1"/>
  <c r="B462" i="1" l="1"/>
  <c r="Q463" i="1"/>
  <c r="B463" i="1" s="1"/>
  <c r="C464" i="1"/>
  <c r="Q464" i="1" l="1"/>
  <c r="C465" i="1"/>
  <c r="B464" i="1" l="1"/>
  <c r="Q465" i="1"/>
  <c r="C466" i="1"/>
  <c r="B465" i="1" l="1"/>
  <c r="Q466" i="1"/>
  <c r="C467" i="1"/>
  <c r="B466" i="1" l="1"/>
  <c r="C468" i="1"/>
  <c r="Q467" i="1"/>
  <c r="B467" i="1" l="1"/>
  <c r="C469" i="1"/>
  <c r="Q468" i="1"/>
  <c r="B468" i="1" s="1"/>
  <c r="Q469" i="1" l="1"/>
  <c r="C470" i="1"/>
  <c r="B469" i="1" l="1"/>
  <c r="Q470" i="1"/>
  <c r="C471" i="1"/>
  <c r="B470" i="1" l="1"/>
  <c r="C472" i="1"/>
  <c r="Q471" i="1"/>
  <c r="B471" i="1" l="1"/>
  <c r="C473" i="1"/>
  <c r="Q472" i="1"/>
  <c r="B472" i="1" s="1"/>
  <c r="Q473" i="1" l="1"/>
  <c r="C474" i="1"/>
  <c r="B473" i="1" l="1"/>
  <c r="C475" i="1"/>
  <c r="Q474" i="1"/>
  <c r="B474" i="1" l="1"/>
  <c r="Q475" i="1"/>
  <c r="C476" i="1"/>
  <c r="B475" i="1" l="1"/>
  <c r="Q476" i="1"/>
  <c r="C477" i="1"/>
  <c r="S478" i="1" l="1"/>
  <c r="B476" i="1"/>
  <c r="Q477" i="1"/>
  <c r="B477" i="1" s="1"/>
  <c r="C478" i="1"/>
  <c r="Q478" i="1" l="1"/>
  <c r="B478" i="1" s="1"/>
  <c r="C479" i="1"/>
  <c r="S479" i="1"/>
  <c r="Q479" i="1" l="1"/>
  <c r="C480" i="1"/>
  <c r="B479" i="1" l="1"/>
  <c r="Q480" i="1"/>
  <c r="C481" i="1"/>
  <c r="B480" i="1" l="1"/>
  <c r="Q481" i="1"/>
  <c r="B481" i="1" s="1"/>
  <c r="C482" i="1"/>
  <c r="C483" i="1" l="1"/>
  <c r="Q482" i="1"/>
  <c r="B482" i="1" l="1"/>
  <c r="C484" i="1"/>
  <c r="Q483" i="1"/>
  <c r="B483" i="1" l="1"/>
  <c r="C485" i="1"/>
  <c r="Q484" i="1"/>
  <c r="B484" i="1" l="1"/>
  <c r="Q485" i="1"/>
  <c r="B485" i="1" s="1"/>
  <c r="C486" i="1"/>
  <c r="C487" i="1" l="1"/>
  <c r="Q486" i="1"/>
  <c r="B486" i="1" l="1"/>
  <c r="Q487" i="1"/>
  <c r="C488" i="1"/>
  <c r="B487" i="1" l="1"/>
  <c r="Q488" i="1"/>
  <c r="C489" i="1"/>
  <c r="B488" i="1" l="1"/>
  <c r="Q489" i="1"/>
  <c r="C490" i="1"/>
  <c r="B489" i="1" l="1"/>
  <c r="Q490" i="1"/>
  <c r="B490" i="1" s="1"/>
  <c r="C491" i="1"/>
  <c r="C492" i="1" l="1"/>
  <c r="Q491" i="1"/>
  <c r="B491" i="1" l="1"/>
  <c r="C493" i="1"/>
  <c r="Q492" i="1"/>
  <c r="B492" i="1" l="1"/>
  <c r="Q493" i="1"/>
  <c r="C494" i="1"/>
  <c r="B493" i="1" l="1"/>
  <c r="C495" i="1"/>
  <c r="Q494" i="1"/>
  <c r="B494" i="1" l="1"/>
  <c r="Q495" i="1"/>
  <c r="B495" i="1" s="1"/>
  <c r="C496" i="1"/>
  <c r="Q496" i="1" l="1"/>
  <c r="C497" i="1"/>
  <c r="S498" i="1" l="1"/>
  <c r="B496" i="1"/>
  <c r="C498" i="1"/>
  <c r="Q497" i="1"/>
  <c r="B497" i="1" l="1"/>
  <c r="Q498" i="1"/>
  <c r="C499" i="1"/>
  <c r="B498" i="1" l="1"/>
  <c r="Q499" i="1"/>
  <c r="C500" i="1"/>
  <c r="B499" i="1" l="1"/>
  <c r="Q500" i="1"/>
  <c r="B500" i="1" s="1"/>
  <c r="C501" i="1"/>
  <c r="Q501" i="1" l="1"/>
  <c r="C502" i="1"/>
  <c r="B501" i="1" l="1"/>
  <c r="Q502" i="1"/>
  <c r="C503" i="1"/>
  <c r="B502" i="1" l="1"/>
  <c r="Q503" i="1"/>
  <c r="C504" i="1"/>
  <c r="B503" i="1" l="1"/>
  <c r="C505" i="1"/>
  <c r="Q504" i="1"/>
  <c r="B504" i="1" l="1"/>
  <c r="Q505" i="1"/>
  <c r="B505" i="1" s="1"/>
  <c r="C506" i="1"/>
  <c r="Q506" i="1" l="1"/>
  <c r="C507" i="1"/>
  <c r="B506" i="1" l="1"/>
  <c r="C508" i="1"/>
  <c r="Q507" i="1"/>
  <c r="B507" i="1" l="1"/>
  <c r="Q508" i="1"/>
  <c r="C509" i="1"/>
  <c r="B508" i="1" l="1"/>
  <c r="C510" i="1"/>
  <c r="Q509" i="1"/>
  <c r="B509" i="1" l="1"/>
  <c r="Q510" i="1"/>
  <c r="B510" i="1" s="1"/>
  <c r="C511" i="1"/>
  <c r="C512" i="1" l="1"/>
  <c r="Q511" i="1"/>
  <c r="B511" i="1" l="1"/>
  <c r="Q512" i="1"/>
  <c r="C513" i="1"/>
  <c r="B512" i="1" l="1"/>
  <c r="Q513" i="1"/>
  <c r="B513" i="1" s="1"/>
  <c r="C514" i="1"/>
  <c r="C515" i="1" l="1"/>
  <c r="Q514" i="1"/>
  <c r="B514" i="1" s="1"/>
  <c r="C516" i="1" l="1"/>
  <c r="Q515" i="1"/>
  <c r="B515" i="1" l="1"/>
  <c r="Q516" i="1"/>
  <c r="C517" i="1"/>
  <c r="B516" i="1" l="1"/>
  <c r="Q517" i="1"/>
  <c r="C518" i="1"/>
  <c r="B517" i="1" l="1"/>
  <c r="Q518" i="1"/>
  <c r="C519" i="1"/>
  <c r="S520" i="1" l="1"/>
  <c r="B518" i="1"/>
  <c r="Q519" i="1"/>
  <c r="B519" i="1" s="1"/>
  <c r="C520" i="1"/>
  <c r="C521" i="1" l="1"/>
  <c r="Q520" i="1"/>
  <c r="B520" i="1" l="1"/>
  <c r="C522" i="1"/>
  <c r="Q521" i="1"/>
  <c r="B521" i="1" l="1"/>
  <c r="Q522" i="1"/>
  <c r="C523" i="1"/>
  <c r="B522" i="1" l="1"/>
  <c r="Q523" i="1"/>
  <c r="C524" i="1"/>
  <c r="B523" i="1" l="1"/>
  <c r="C525" i="1"/>
  <c r="Q524" i="1"/>
  <c r="B524" i="1" s="1"/>
  <c r="Q525" i="1" l="1"/>
  <c r="C526" i="1"/>
  <c r="B525" i="1" l="1"/>
  <c r="Q526" i="1"/>
  <c r="C527" i="1"/>
  <c r="B526" i="1" l="1"/>
  <c r="Q527" i="1"/>
  <c r="C528" i="1"/>
  <c r="B527" i="1" l="1"/>
  <c r="Q528" i="1"/>
  <c r="C529" i="1"/>
  <c r="B528" i="1" l="1"/>
  <c r="Q529" i="1"/>
  <c r="B529" i="1" s="1"/>
  <c r="C530" i="1"/>
  <c r="Q530" i="1" l="1"/>
  <c r="C531" i="1"/>
  <c r="B530" i="1" l="1"/>
  <c r="Q531" i="1"/>
  <c r="C532" i="1"/>
  <c r="B531" i="1" l="1"/>
  <c r="Q532" i="1"/>
  <c r="C533" i="1"/>
  <c r="B532" i="1" l="1"/>
  <c r="Q533" i="1"/>
  <c r="C534" i="1"/>
  <c r="B533" i="1" l="1"/>
  <c r="C535" i="1"/>
  <c r="Q534" i="1"/>
  <c r="B534" i="1" s="1"/>
  <c r="C536" i="1" l="1"/>
  <c r="Q535" i="1"/>
  <c r="B535" i="1" l="1"/>
  <c r="Q536" i="1"/>
  <c r="C537" i="1"/>
  <c r="B536" i="1" l="1"/>
  <c r="C538" i="1"/>
  <c r="Q537" i="1"/>
  <c r="B537" i="1" l="1"/>
  <c r="Q538" i="1"/>
  <c r="C539" i="1"/>
  <c r="S540" i="1" s="1"/>
  <c r="B538" i="1" l="1"/>
  <c r="Q539" i="1"/>
  <c r="B539" i="1" s="1"/>
  <c r="C540" i="1"/>
  <c r="C541" i="1" l="1"/>
  <c r="Q540" i="1"/>
  <c r="B540" i="1" l="1"/>
  <c r="Q541" i="1"/>
  <c r="C542" i="1"/>
  <c r="B541" i="1" l="1"/>
  <c r="C543" i="1"/>
  <c r="Q542" i="1"/>
  <c r="B542" i="1" l="1"/>
  <c r="Q543" i="1"/>
  <c r="C544" i="1"/>
  <c r="B543" i="1" l="1"/>
  <c r="Q544" i="1"/>
  <c r="B544" i="1" s="1"/>
  <c r="C545" i="1"/>
  <c r="Q545" i="1" l="1"/>
  <c r="C546" i="1"/>
  <c r="B545" i="1" l="1"/>
  <c r="C547" i="1"/>
  <c r="C548" i="1" s="1"/>
  <c r="Q546" i="1"/>
  <c r="B546" i="1" l="1"/>
  <c r="C549" i="1"/>
  <c r="Q548" i="1"/>
  <c r="B548" i="1" s="1"/>
  <c r="Q547" i="1"/>
  <c r="B547" i="1" l="1"/>
  <c r="C550" i="1"/>
  <c r="Q549" i="1"/>
  <c r="B549" i="1" s="1"/>
  <c r="C551" i="1" l="1"/>
  <c r="Q550" i="1"/>
  <c r="B550" i="1" s="1"/>
  <c r="C552" i="1" l="1"/>
  <c r="Q551" i="1"/>
  <c r="B551" i="1" s="1"/>
  <c r="C553" i="1" l="1"/>
  <c r="Q552" i="1"/>
  <c r="B552" i="1" s="1"/>
  <c r="C554" i="1" l="1"/>
  <c r="Q553" i="1"/>
  <c r="B553" i="1" s="1"/>
  <c r="C555" i="1" l="1"/>
  <c r="Q554" i="1"/>
  <c r="B554" i="1" s="1"/>
  <c r="C556" i="1" l="1"/>
  <c r="Q555" i="1"/>
  <c r="B555" i="1" s="1"/>
  <c r="C557" i="1" l="1"/>
  <c r="Q556" i="1"/>
  <c r="B556" i="1" s="1"/>
  <c r="C558" i="1" l="1"/>
  <c r="Q557" i="1"/>
  <c r="B557" i="1" s="1"/>
  <c r="C559" i="1" l="1"/>
  <c r="Q558" i="1"/>
  <c r="B558" i="1" s="1"/>
  <c r="C560" i="1" l="1"/>
  <c r="Q559" i="1"/>
  <c r="B559" i="1" s="1"/>
  <c r="C561" i="1" l="1"/>
  <c r="Q560" i="1"/>
  <c r="B560" i="1" s="1"/>
  <c r="C562" i="1" l="1"/>
  <c r="Q561" i="1"/>
  <c r="B561" i="1" s="1"/>
  <c r="S563" i="1" l="1"/>
  <c r="C563" i="1"/>
  <c r="Q562" i="1"/>
  <c r="B562" i="1" s="1"/>
  <c r="C564" i="1" l="1"/>
  <c r="Q563" i="1"/>
  <c r="B563" i="1" s="1"/>
  <c r="C565" i="1" l="1"/>
  <c r="Q564" i="1"/>
  <c r="B564" i="1" l="1"/>
  <c r="C566" i="1"/>
  <c r="Q565" i="1"/>
  <c r="B565" i="1" s="1"/>
  <c r="C567" i="1" l="1"/>
  <c r="Q566" i="1"/>
  <c r="B566" i="1" s="1"/>
  <c r="C568" i="1" l="1"/>
  <c r="Q567" i="1"/>
  <c r="B567" i="1" s="1"/>
  <c r="C569" i="1" l="1"/>
  <c r="Q568" i="1"/>
  <c r="B568" i="1" s="1"/>
  <c r="C570" i="1" l="1"/>
  <c r="Q569" i="1"/>
  <c r="B569" i="1" s="1"/>
  <c r="C571" i="1" l="1"/>
  <c r="Q570" i="1"/>
  <c r="B570" i="1" s="1"/>
  <c r="C572" i="1" l="1"/>
  <c r="Q571" i="1"/>
  <c r="B571" i="1" s="1"/>
  <c r="C573" i="1" l="1"/>
  <c r="Q572" i="1"/>
  <c r="B572" i="1" s="1"/>
  <c r="C574" i="1" l="1"/>
  <c r="Q573" i="1"/>
  <c r="B573" i="1" s="1"/>
  <c r="C575" i="1" l="1"/>
  <c r="Q574" i="1"/>
  <c r="B574" i="1" s="1"/>
  <c r="C576" i="1" l="1"/>
  <c r="Q575" i="1"/>
  <c r="B575" i="1" s="1"/>
  <c r="C577" i="1" l="1"/>
  <c r="Q576" i="1"/>
  <c r="B576" i="1" s="1"/>
  <c r="C578" i="1" l="1"/>
  <c r="Q577" i="1"/>
  <c r="B577" i="1" s="1"/>
  <c r="C579" i="1" l="1"/>
  <c r="Q578" i="1"/>
  <c r="B578" i="1" s="1"/>
  <c r="C580" i="1" l="1"/>
  <c r="Q579" i="1"/>
  <c r="B579" i="1" s="1"/>
  <c r="C581" i="1" l="1"/>
  <c r="Q580" i="1"/>
  <c r="B580" i="1" s="1"/>
  <c r="C582" i="1" l="1"/>
  <c r="Q581" i="1"/>
  <c r="B581" i="1" s="1"/>
  <c r="C583" i="1" l="1"/>
  <c r="Q582" i="1"/>
  <c r="B582" i="1" s="1"/>
  <c r="C584" i="1" l="1"/>
  <c r="Q583" i="1"/>
  <c r="B583" i="1" s="1"/>
  <c r="C585" i="1" l="1"/>
  <c r="Q584" i="1"/>
  <c r="B584" i="1" s="1"/>
  <c r="C586" i="1" l="1"/>
  <c r="Q585" i="1"/>
  <c r="B585" i="1" l="1"/>
  <c r="C587" i="1"/>
  <c r="Q586" i="1"/>
  <c r="B586" i="1" s="1"/>
  <c r="C588" i="1" l="1"/>
  <c r="Q587" i="1"/>
  <c r="B587" i="1" s="1"/>
  <c r="C589" i="1" l="1"/>
  <c r="Q588" i="1"/>
  <c r="B588" i="1" s="1"/>
  <c r="C590" i="1" l="1"/>
  <c r="Q589" i="1"/>
  <c r="B589" i="1" s="1"/>
  <c r="C591" i="1" l="1"/>
  <c r="Q590" i="1"/>
  <c r="B590" i="1" s="1"/>
  <c r="C592" i="1" l="1"/>
  <c r="Q591" i="1"/>
  <c r="B591" i="1" s="1"/>
  <c r="C593" i="1" l="1"/>
  <c r="Q592" i="1"/>
  <c r="B592" i="1" s="1"/>
  <c r="C594" i="1" l="1"/>
  <c r="Q593" i="1"/>
  <c r="B593" i="1" s="1"/>
  <c r="C595" i="1" l="1"/>
  <c r="Q594" i="1"/>
  <c r="B594" i="1" s="1"/>
  <c r="C596" i="1" l="1"/>
  <c r="Q595" i="1"/>
  <c r="B595" i="1" s="1"/>
  <c r="C597" i="1" l="1"/>
  <c r="Q596" i="1"/>
  <c r="B596" i="1" s="1"/>
  <c r="C598" i="1" l="1"/>
  <c r="Q597" i="1"/>
  <c r="B597" i="1" s="1"/>
  <c r="C599" i="1" l="1"/>
  <c r="Q598" i="1"/>
  <c r="B598" i="1" s="1"/>
  <c r="C600" i="1" l="1"/>
  <c r="Q599" i="1"/>
  <c r="B599" i="1" s="1"/>
  <c r="C601" i="1" l="1"/>
  <c r="Q600" i="1"/>
  <c r="B600" i="1" s="1"/>
  <c r="C602" i="1" l="1"/>
  <c r="Q601" i="1"/>
  <c r="B601" i="1" s="1"/>
  <c r="C603" i="1" l="1"/>
  <c r="S604" i="1" s="1"/>
  <c r="Q602" i="1"/>
  <c r="B602" i="1" s="1"/>
  <c r="C604" i="1" l="1"/>
  <c r="S605" i="1" s="1"/>
  <c r="Q603" i="1"/>
  <c r="B603" i="1" s="1"/>
  <c r="C605" i="1" l="1"/>
  <c r="Q604" i="1"/>
  <c r="B604" i="1" s="1"/>
  <c r="C606" i="1" l="1"/>
  <c r="Q605" i="1"/>
  <c r="B605" i="1" l="1"/>
  <c r="C607" i="1"/>
  <c r="Q606" i="1"/>
  <c r="B606" i="1" s="1"/>
  <c r="C608" i="1" l="1"/>
  <c r="Q607" i="1"/>
  <c r="B607" i="1" s="1"/>
  <c r="C609" i="1" l="1"/>
  <c r="Q608" i="1"/>
  <c r="B608" i="1" s="1"/>
  <c r="C610" i="1" l="1"/>
  <c r="Q609" i="1"/>
  <c r="B609" i="1" s="1"/>
  <c r="C611" i="1" l="1"/>
  <c r="Q610" i="1"/>
  <c r="B610" i="1" s="1"/>
  <c r="C612" i="1" l="1"/>
  <c r="Q611" i="1"/>
  <c r="B611" i="1" s="1"/>
  <c r="C613" i="1" l="1"/>
  <c r="Q612" i="1"/>
  <c r="B612" i="1" s="1"/>
  <c r="C614" i="1" l="1"/>
  <c r="Q613" i="1"/>
  <c r="B613" i="1" s="1"/>
  <c r="C615" i="1" l="1"/>
  <c r="Q614" i="1"/>
  <c r="B614" i="1" s="1"/>
  <c r="C616" i="1" l="1"/>
  <c r="Q615" i="1"/>
  <c r="B615" i="1" s="1"/>
  <c r="C617" i="1" l="1"/>
  <c r="Q616" i="1"/>
  <c r="B616" i="1" s="1"/>
  <c r="C618" i="1" l="1"/>
  <c r="Q617" i="1"/>
  <c r="B617" i="1" s="1"/>
  <c r="C619" i="1" l="1"/>
  <c r="Q618" i="1"/>
  <c r="B618" i="1" s="1"/>
  <c r="C620" i="1" l="1"/>
  <c r="Q619" i="1"/>
  <c r="B619" i="1" s="1"/>
  <c r="C621" i="1" l="1"/>
  <c r="Q620" i="1"/>
  <c r="B620" i="1" s="1"/>
  <c r="C622" i="1" l="1"/>
  <c r="Q621" i="1"/>
  <c r="B621" i="1" s="1"/>
  <c r="C623" i="1" l="1"/>
  <c r="Q622" i="1"/>
  <c r="B622" i="1" s="1"/>
  <c r="C624" i="1" l="1"/>
  <c r="Q623" i="1"/>
  <c r="B623" i="1" s="1"/>
  <c r="C625" i="1" l="1"/>
  <c r="Q624" i="1"/>
  <c r="B624" i="1" s="1"/>
  <c r="C626" i="1" l="1"/>
  <c r="S627" i="1" s="1"/>
  <c r="Q625" i="1"/>
  <c r="B625" i="1" s="1"/>
  <c r="C627" i="1" l="1"/>
  <c r="Q626" i="1"/>
  <c r="B626" i="1" s="1"/>
  <c r="C628" i="1" l="1"/>
  <c r="Q627" i="1"/>
  <c r="B627" i="1" l="1"/>
  <c r="C629" i="1"/>
  <c r="Q628" i="1"/>
  <c r="B628" i="1" s="1"/>
  <c r="C630" i="1" l="1"/>
  <c r="Q629" i="1"/>
  <c r="B629" i="1" s="1"/>
  <c r="C631" i="1" l="1"/>
  <c r="Q630" i="1"/>
  <c r="B630" i="1" s="1"/>
  <c r="C632" i="1" l="1"/>
  <c r="Q631" i="1"/>
  <c r="B631" i="1" s="1"/>
  <c r="C633" i="1" l="1"/>
  <c r="Q632" i="1"/>
  <c r="B632" i="1" s="1"/>
  <c r="C634" i="1" l="1"/>
  <c r="Q633" i="1"/>
  <c r="B633" i="1" s="1"/>
  <c r="C635" i="1" l="1"/>
  <c r="Q634" i="1"/>
  <c r="B634" i="1" s="1"/>
  <c r="C636" i="1" l="1"/>
  <c r="Q635" i="1"/>
  <c r="B635" i="1" s="1"/>
  <c r="C637" i="1" l="1"/>
  <c r="Q636" i="1"/>
  <c r="B636" i="1" s="1"/>
  <c r="C638" i="1" l="1"/>
  <c r="Q637" i="1"/>
  <c r="B637" i="1" s="1"/>
  <c r="C639" i="1" l="1"/>
  <c r="Q638" i="1"/>
  <c r="B638" i="1" s="1"/>
  <c r="C640" i="1" l="1"/>
  <c r="Q639" i="1"/>
  <c r="B639" i="1" s="1"/>
  <c r="C641" i="1" l="1"/>
  <c r="Q640" i="1"/>
  <c r="B640" i="1" s="1"/>
  <c r="C642" i="1" l="1"/>
  <c r="Q641" i="1"/>
  <c r="B641" i="1" s="1"/>
  <c r="C643" i="1" l="1"/>
  <c r="S644" i="1" s="1"/>
  <c r="Q642" i="1"/>
  <c r="B642" i="1" s="1"/>
  <c r="C644" i="1" l="1"/>
  <c r="Q643" i="1"/>
  <c r="B643" i="1" s="1"/>
  <c r="C645" i="1" l="1"/>
  <c r="Q644" i="1"/>
  <c r="B644" i="1" l="1"/>
  <c r="C646" i="1"/>
  <c r="S647" i="1" s="1"/>
  <c r="Q645" i="1"/>
  <c r="B645" i="1" s="1"/>
  <c r="C647" i="1" l="1"/>
  <c r="Q646" i="1"/>
  <c r="B646" i="1" s="1"/>
  <c r="C648" i="1" l="1"/>
  <c r="U647" i="1"/>
  <c r="T647" i="1"/>
  <c r="Q647" i="1"/>
  <c r="C649" i="1"/>
  <c r="Q648" i="1"/>
  <c r="T660" i="1" l="1"/>
  <c r="T652" i="1"/>
  <c r="T654" i="1"/>
  <c r="T657" i="1"/>
  <c r="T655" i="1"/>
  <c r="T653" i="1"/>
  <c r="T659" i="1"/>
  <c r="T658" i="1"/>
  <c r="T656" i="1"/>
  <c r="T651" i="1"/>
  <c r="T650" i="1"/>
  <c r="T649" i="1"/>
  <c r="T648" i="1"/>
  <c r="T661" i="1"/>
  <c r="U658" i="1"/>
  <c r="U650" i="1"/>
  <c r="U661" i="1"/>
  <c r="U652" i="1"/>
  <c r="U660" i="1"/>
  <c r="U651" i="1"/>
  <c r="U656" i="1"/>
  <c r="U654" i="1"/>
  <c r="U653" i="1"/>
  <c r="U649" i="1"/>
  <c r="U648" i="1"/>
  <c r="U659" i="1"/>
  <c r="U657" i="1"/>
  <c r="U655" i="1"/>
  <c r="B647" i="1"/>
  <c r="C650" i="1"/>
  <c r="Q649" i="1"/>
  <c r="B649" i="1" s="1"/>
  <c r="B648" i="1" l="1"/>
  <c r="C651" i="1"/>
  <c r="Q650" i="1"/>
  <c r="B650" i="1" s="1"/>
  <c r="C652" i="1" l="1"/>
  <c r="Q651" i="1"/>
  <c r="B651" i="1" s="1"/>
  <c r="C653" i="1" l="1"/>
  <c r="Q652" i="1"/>
  <c r="B652" i="1" s="1"/>
  <c r="C654" i="1" l="1"/>
  <c r="Q653" i="1"/>
  <c r="B653" i="1" s="1"/>
  <c r="C655" i="1" l="1"/>
  <c r="Q654" i="1"/>
  <c r="B654" i="1" s="1"/>
  <c r="C656" i="1" l="1"/>
  <c r="Q655" i="1"/>
  <c r="B655" i="1" s="1"/>
  <c r="C657" i="1" l="1"/>
  <c r="Q656" i="1"/>
  <c r="B656" i="1" s="1"/>
  <c r="C658" i="1" l="1"/>
  <c r="Q657" i="1"/>
  <c r="B657" i="1" s="1"/>
  <c r="C659" i="1" l="1"/>
  <c r="Q658" i="1"/>
  <c r="B658" i="1" s="1"/>
  <c r="C660" i="1" l="1"/>
  <c r="Q659" i="1"/>
  <c r="B659" i="1" s="1"/>
  <c r="C661" i="1" l="1"/>
  <c r="Q660" i="1"/>
  <c r="B660" i="1" s="1"/>
  <c r="C662" i="1" l="1"/>
  <c r="U662" i="1" s="1"/>
  <c r="Q661" i="1"/>
  <c r="B661" i="1" l="1"/>
  <c r="C663" i="1"/>
  <c r="U663" i="1" s="1"/>
  <c r="Q662" i="1"/>
  <c r="B662" i="1" s="1"/>
  <c r="C664" i="1" l="1"/>
  <c r="U664" i="1" s="1"/>
  <c r="Q663" i="1"/>
  <c r="B663" i="1" s="1"/>
  <c r="C665" i="1" l="1"/>
  <c r="U665" i="1" s="1"/>
  <c r="Q664" i="1"/>
  <c r="B664" i="1" s="1"/>
  <c r="C666" i="1" l="1"/>
  <c r="U666" i="1" s="1"/>
  <c r="Q665" i="1"/>
  <c r="B665" i="1" s="1"/>
  <c r="C667" i="1" l="1"/>
  <c r="Q666" i="1"/>
  <c r="B666" i="1" s="1"/>
  <c r="U667" i="1" l="1"/>
  <c r="C668" i="1"/>
  <c r="Q667" i="1"/>
  <c r="B667" i="1" s="1"/>
  <c r="U668" i="1" l="1"/>
  <c r="C669" i="1"/>
  <c r="Q668" i="1"/>
  <c r="B668" i="1" s="1"/>
  <c r="U669" i="1" l="1"/>
  <c r="R669" i="1"/>
  <c r="C670" i="1"/>
  <c r="U670" i="1" s="1"/>
  <c r="Q669" i="1"/>
  <c r="B669" i="1" l="1"/>
  <c r="C671" i="1"/>
  <c r="U671" i="1" s="1"/>
  <c r="Q670" i="1"/>
  <c r="B670" i="1" s="1"/>
  <c r="C672" i="1" l="1"/>
  <c r="U672" i="1" s="1"/>
  <c r="Q671" i="1"/>
  <c r="B671" i="1" s="1"/>
  <c r="C673" i="1" l="1"/>
  <c r="U673" i="1" s="1"/>
  <c r="Q672" i="1"/>
  <c r="B672" i="1" s="1"/>
  <c r="C674" i="1" l="1"/>
  <c r="U674" i="1" s="1"/>
  <c r="Q673" i="1"/>
  <c r="B673" i="1" s="1"/>
  <c r="C675" i="1" l="1"/>
  <c r="U675" i="1" s="1"/>
  <c r="Q674" i="1"/>
  <c r="B674" i="1" s="1"/>
  <c r="C676" i="1" l="1"/>
  <c r="U676" i="1" s="1"/>
  <c r="Q675" i="1"/>
  <c r="B675" i="1" s="1"/>
  <c r="C677" i="1" l="1"/>
  <c r="U677" i="1" s="1"/>
  <c r="Q676" i="1"/>
  <c r="B676" i="1" s="1"/>
  <c r="C678" i="1" l="1"/>
  <c r="U678" i="1" s="1"/>
  <c r="Q677" i="1"/>
  <c r="B677" i="1" s="1"/>
  <c r="C679" i="1" l="1"/>
  <c r="U679" i="1" s="1"/>
  <c r="Q678" i="1"/>
  <c r="B678" i="1" s="1"/>
  <c r="C680" i="1" l="1"/>
  <c r="U680" i="1" s="1"/>
  <c r="Q679" i="1"/>
  <c r="B679" i="1" s="1"/>
  <c r="C681" i="1" l="1"/>
  <c r="U681" i="1" s="1"/>
  <c r="Q680" i="1"/>
  <c r="B680" i="1" s="1"/>
  <c r="C682" i="1" l="1"/>
  <c r="U682" i="1" s="1"/>
  <c r="Q681" i="1"/>
  <c r="B681" i="1" s="1"/>
  <c r="C683" i="1" l="1"/>
  <c r="U683" i="1" s="1"/>
  <c r="Q682" i="1"/>
  <c r="B682" i="1" s="1"/>
  <c r="C684" i="1" l="1"/>
  <c r="U684" i="1" s="1"/>
  <c r="Q683" i="1"/>
  <c r="B683" i="1" s="1"/>
  <c r="C685" i="1" l="1"/>
  <c r="U685" i="1" s="1"/>
  <c r="Q684" i="1"/>
  <c r="B684" i="1" s="1"/>
  <c r="C686" i="1" l="1"/>
  <c r="U686" i="1" s="1"/>
  <c r="Q685" i="1"/>
  <c r="B685" i="1" s="1"/>
  <c r="C687" i="1" l="1"/>
  <c r="Q686" i="1"/>
  <c r="B686" i="1" s="1"/>
  <c r="U687" i="1" l="1"/>
  <c r="R687" i="1"/>
  <c r="C688" i="1"/>
  <c r="U688" i="1" s="1"/>
  <c r="Q687" i="1"/>
  <c r="B687" i="1" l="1"/>
  <c r="C689" i="1"/>
  <c r="U689" i="1" s="1"/>
  <c r="Q688" i="1"/>
  <c r="B688" i="1" s="1"/>
  <c r="C690" i="1" l="1"/>
  <c r="U690" i="1" s="1"/>
  <c r="Q689" i="1"/>
  <c r="B689" i="1" s="1"/>
  <c r="C691" i="1" l="1"/>
  <c r="U691" i="1" s="1"/>
  <c r="Q690" i="1"/>
  <c r="B690" i="1" s="1"/>
  <c r="C692" i="1" l="1"/>
  <c r="U692" i="1" s="1"/>
  <c r="Q691" i="1"/>
  <c r="B691" i="1" s="1"/>
  <c r="C693" i="1" l="1"/>
  <c r="U693" i="1" s="1"/>
  <c r="Q692" i="1"/>
  <c r="B692" i="1" s="1"/>
  <c r="C694" i="1" l="1"/>
  <c r="U694" i="1" s="1"/>
  <c r="Q693" i="1"/>
  <c r="B693" i="1" s="1"/>
  <c r="C695" i="1" l="1"/>
  <c r="U695" i="1" s="1"/>
  <c r="Q694" i="1"/>
  <c r="B694" i="1" s="1"/>
  <c r="C696" i="1" l="1"/>
  <c r="U696" i="1" s="1"/>
  <c r="Q695" i="1"/>
  <c r="B695" i="1" s="1"/>
  <c r="C697" i="1" l="1"/>
  <c r="U697" i="1" s="1"/>
  <c r="Q696" i="1"/>
  <c r="B696" i="1" s="1"/>
  <c r="C698" i="1" l="1"/>
  <c r="U698" i="1" s="1"/>
  <c r="Q697" i="1"/>
  <c r="B697" i="1" s="1"/>
  <c r="C699" i="1" l="1"/>
  <c r="U699" i="1" s="1"/>
  <c r="Q698" i="1"/>
  <c r="B698" i="1" s="1"/>
  <c r="C700" i="1" l="1"/>
  <c r="U700" i="1" s="1"/>
  <c r="Q699" i="1"/>
  <c r="B699" i="1" s="1"/>
  <c r="C701" i="1" l="1"/>
  <c r="U701" i="1" s="1"/>
  <c r="Q700" i="1"/>
  <c r="B700" i="1" s="1"/>
  <c r="C702" i="1" l="1"/>
  <c r="U702" i="1" s="1"/>
  <c r="Q701" i="1"/>
  <c r="B701" i="1" s="1"/>
  <c r="C703" i="1" l="1"/>
  <c r="U703" i="1" s="1"/>
  <c r="Q702" i="1"/>
  <c r="B702" i="1" s="1"/>
  <c r="C704" i="1" l="1"/>
  <c r="U704" i="1" s="1"/>
  <c r="Q703" i="1"/>
  <c r="B703" i="1" s="1"/>
  <c r="C705" i="1" l="1"/>
  <c r="U705" i="1" s="1"/>
  <c r="Q704" i="1"/>
  <c r="B704" i="1" s="1"/>
  <c r="C706" i="1" l="1"/>
  <c r="U706" i="1" s="1"/>
  <c r="Q705" i="1"/>
  <c r="B705" i="1" s="1"/>
  <c r="C707" i="1" l="1"/>
  <c r="Q706" i="1"/>
  <c r="B706" i="1" s="1"/>
  <c r="U707" i="1" l="1"/>
  <c r="C708" i="1"/>
  <c r="Q707" i="1"/>
  <c r="B707" i="1" s="1"/>
  <c r="U708" i="1" l="1"/>
  <c r="R708" i="1"/>
  <c r="C709" i="1"/>
  <c r="U709" i="1" s="1"/>
  <c r="Q708" i="1"/>
  <c r="B708" i="1" l="1"/>
  <c r="C710" i="1"/>
  <c r="U710" i="1" s="1"/>
  <c r="Q709" i="1"/>
  <c r="B709" i="1" s="1"/>
  <c r="C711" i="1" l="1"/>
  <c r="U711" i="1" s="1"/>
  <c r="Q710" i="1"/>
  <c r="B710" i="1" s="1"/>
  <c r="C712" i="1" l="1"/>
  <c r="U712" i="1" s="1"/>
  <c r="Q711" i="1"/>
  <c r="B711" i="1" s="1"/>
  <c r="C713" i="1" l="1"/>
  <c r="U713" i="1" s="1"/>
  <c r="Q712" i="1"/>
  <c r="B712" i="1" s="1"/>
  <c r="C714" i="1" l="1"/>
  <c r="U714" i="1" s="1"/>
  <c r="Q713" i="1"/>
  <c r="B713" i="1" s="1"/>
  <c r="C715" i="1" l="1"/>
  <c r="U715" i="1" s="1"/>
  <c r="Q714" i="1"/>
  <c r="B714" i="1" s="1"/>
  <c r="C716" i="1" l="1"/>
  <c r="U716" i="1" s="1"/>
  <c r="Q715" i="1"/>
  <c r="B715" i="1" s="1"/>
  <c r="C717" i="1" l="1"/>
  <c r="U717" i="1" s="1"/>
  <c r="Q716" i="1"/>
  <c r="B716" i="1" s="1"/>
  <c r="C718" i="1" l="1"/>
  <c r="U718" i="1" s="1"/>
  <c r="Q717" i="1"/>
  <c r="B717" i="1" s="1"/>
  <c r="C719" i="1" l="1"/>
  <c r="U719" i="1" s="1"/>
  <c r="Q718" i="1"/>
  <c r="B718" i="1" s="1"/>
  <c r="C720" i="1" l="1"/>
  <c r="U720" i="1" s="1"/>
  <c r="Q719" i="1"/>
  <c r="B719" i="1" s="1"/>
  <c r="C721" i="1" l="1"/>
  <c r="U721" i="1" s="1"/>
  <c r="Q720" i="1"/>
  <c r="B720" i="1" s="1"/>
  <c r="C722" i="1" l="1"/>
  <c r="U722" i="1" s="1"/>
  <c r="Q721" i="1"/>
  <c r="B721" i="1" s="1"/>
  <c r="C723" i="1" l="1"/>
  <c r="U723" i="1" s="1"/>
  <c r="Q722" i="1"/>
  <c r="B722" i="1" s="1"/>
  <c r="C724" i="1" l="1"/>
  <c r="U724" i="1" s="1"/>
  <c r="Q723" i="1"/>
  <c r="B723" i="1" s="1"/>
  <c r="C725" i="1" l="1"/>
  <c r="U725" i="1" s="1"/>
  <c r="Q724" i="1"/>
  <c r="B724" i="1" s="1"/>
  <c r="C726" i="1" l="1"/>
  <c r="U726" i="1" s="1"/>
  <c r="Q725" i="1"/>
  <c r="B725" i="1" s="1"/>
  <c r="C727" i="1" l="1"/>
  <c r="U727" i="1" s="1"/>
  <c r="Q726" i="1"/>
  <c r="B726" i="1" s="1"/>
  <c r="C728" i="1" l="1"/>
  <c r="U728" i="1" s="1"/>
  <c r="Q727" i="1"/>
  <c r="B727" i="1" s="1"/>
  <c r="C729" i="1" l="1"/>
  <c r="Q728" i="1"/>
  <c r="B728" i="1" s="1"/>
  <c r="U729" i="1" l="1"/>
  <c r="R729" i="1"/>
  <c r="C730" i="1"/>
  <c r="U730" i="1" s="1"/>
  <c r="Q729" i="1"/>
  <c r="B729" i="1" l="1"/>
  <c r="C731" i="1"/>
  <c r="U731" i="1" s="1"/>
  <c r="Q730" i="1"/>
  <c r="B730" i="1" s="1"/>
  <c r="C732" i="1" l="1"/>
  <c r="U732" i="1" s="1"/>
  <c r="Q731" i="1"/>
  <c r="B731" i="1" s="1"/>
  <c r="C733" i="1" l="1"/>
  <c r="U733" i="1" s="1"/>
  <c r="Q732" i="1"/>
  <c r="B732" i="1" s="1"/>
  <c r="C734" i="1" l="1"/>
  <c r="U734" i="1" s="1"/>
  <c r="Q733" i="1"/>
  <c r="B733" i="1" s="1"/>
  <c r="C735" i="1" l="1"/>
  <c r="U735" i="1" s="1"/>
  <c r="Q734" i="1"/>
  <c r="B734" i="1" s="1"/>
  <c r="C736" i="1" l="1"/>
  <c r="U736" i="1" s="1"/>
  <c r="Q735" i="1"/>
  <c r="B735" i="1" s="1"/>
  <c r="C737" i="1" l="1"/>
  <c r="U737" i="1" s="1"/>
  <c r="Q736" i="1"/>
  <c r="B736" i="1" s="1"/>
  <c r="C738" i="1" l="1"/>
  <c r="U738" i="1" s="1"/>
  <c r="Q737" i="1"/>
  <c r="B737" i="1" s="1"/>
  <c r="C739" i="1" l="1"/>
  <c r="U739" i="1" s="1"/>
  <c r="Q738" i="1"/>
  <c r="B738" i="1" s="1"/>
  <c r="C740" i="1" l="1"/>
  <c r="U740" i="1" s="1"/>
  <c r="Q739" i="1"/>
  <c r="B739" i="1" s="1"/>
  <c r="C741" i="1" l="1"/>
  <c r="U741" i="1" s="1"/>
  <c r="Q740" i="1"/>
  <c r="B740" i="1" s="1"/>
  <c r="C742" i="1" l="1"/>
  <c r="U742" i="1" s="1"/>
  <c r="Q741" i="1"/>
  <c r="B741" i="1" s="1"/>
  <c r="C743" i="1" l="1"/>
  <c r="U743" i="1" s="1"/>
  <c r="Q742" i="1"/>
  <c r="B742" i="1" s="1"/>
  <c r="C744" i="1" l="1"/>
  <c r="U744" i="1" s="1"/>
  <c r="Q743" i="1"/>
  <c r="B743" i="1" s="1"/>
  <c r="C745" i="1" l="1"/>
  <c r="U745" i="1" s="1"/>
  <c r="Q744" i="1"/>
  <c r="B744" i="1" s="1"/>
  <c r="C746" i="1" l="1"/>
  <c r="U746" i="1" s="1"/>
  <c r="Q745" i="1"/>
  <c r="B745" i="1" s="1"/>
  <c r="C747" i="1" l="1"/>
  <c r="U747" i="1" s="1"/>
  <c r="Q746" i="1"/>
  <c r="B746" i="1" s="1"/>
  <c r="C748" i="1" l="1"/>
  <c r="U748" i="1" s="1"/>
  <c r="Q747" i="1"/>
  <c r="B747" i="1" s="1"/>
  <c r="C749" i="1" l="1"/>
  <c r="U749" i="1" s="1"/>
  <c r="Q748" i="1"/>
  <c r="B748" i="1" s="1"/>
  <c r="C750" i="1" l="1"/>
  <c r="Q749" i="1"/>
  <c r="B749" i="1" s="1"/>
  <c r="R750" i="1" l="1"/>
  <c r="U750" i="1"/>
  <c r="C751" i="1"/>
  <c r="U751" i="1" s="1"/>
  <c r="Q750" i="1"/>
  <c r="B750" i="1" l="1"/>
  <c r="C752" i="1"/>
  <c r="U752" i="1" s="1"/>
  <c r="Q751" i="1"/>
  <c r="B751" i="1" s="1"/>
  <c r="C753" i="1" l="1"/>
  <c r="U753" i="1" s="1"/>
  <c r="Q752" i="1"/>
  <c r="B752" i="1" s="1"/>
  <c r="C754" i="1" l="1"/>
  <c r="U754" i="1" s="1"/>
  <c r="Q753" i="1"/>
  <c r="B753" i="1" s="1"/>
  <c r="C755" i="1" l="1"/>
  <c r="U755" i="1" s="1"/>
  <c r="Q754" i="1"/>
  <c r="B754" i="1" s="1"/>
  <c r="C756" i="1" l="1"/>
  <c r="U756" i="1" s="1"/>
  <c r="Q755" i="1"/>
  <c r="B755" i="1" s="1"/>
  <c r="C757" i="1" l="1"/>
  <c r="Q756" i="1"/>
  <c r="B756" i="1" s="1"/>
  <c r="U757" i="1" l="1"/>
  <c r="C758" i="1"/>
  <c r="U758" i="1" s="1"/>
  <c r="Q757" i="1"/>
  <c r="B757" i="1" s="1"/>
  <c r="C759" i="1" l="1"/>
  <c r="Q758" i="1"/>
  <c r="B758" i="1" s="1"/>
  <c r="R759" i="1" l="1"/>
  <c r="U759" i="1"/>
  <c r="Q759" i="1"/>
  <c r="B759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Pedro Oliveira</author>
    <author>Carlos Alberto Bacha</author>
    <author>Matheus Gomes Faria</author>
  </authors>
  <commentList>
    <comment ref="AF14" authorId="0" shapeId="0" xr:uid="{00000000-0006-0000-0000-000001000000}">
      <text>
        <r>
          <rPr>
            <b/>
            <sz val="9"/>
            <color indexed="81"/>
            <rFont val="Segoe UI"/>
            <family val="2"/>
          </rPr>
          <t>Pedro Oliveira:</t>
        </r>
        <r>
          <rPr>
            <sz val="9"/>
            <color indexed="81"/>
            <rFont val="Segoe UI"/>
            <family val="2"/>
          </rPr>
          <t xml:space="preserve">
Amort Extraordinária de 2,9772%</t>
        </r>
      </text>
    </comment>
    <comment ref="AF15" authorId="0" shapeId="0" xr:uid="{00000000-0006-0000-0000-000002000000}">
      <text>
        <r>
          <rPr>
            <b/>
            <sz val="9"/>
            <color indexed="81"/>
            <rFont val="Segoe UI"/>
            <family val="2"/>
          </rPr>
          <t>Pedro Oliveira:</t>
        </r>
        <r>
          <rPr>
            <sz val="9"/>
            <color indexed="81"/>
            <rFont val="Segoe UI"/>
            <family val="2"/>
          </rPr>
          <t xml:space="preserve">
Amort Extraordinária de 0,9974%</t>
        </r>
      </text>
    </comment>
    <comment ref="AF16" authorId="0" shapeId="0" xr:uid="{00000000-0006-0000-0000-000003000000}">
      <text>
        <r>
          <rPr>
            <b/>
            <sz val="9"/>
            <color indexed="81"/>
            <rFont val="Segoe UI"/>
            <family val="2"/>
          </rPr>
          <t>Pedro Oliveira: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17" authorId="0" shapeId="0" xr:uid="{00000000-0006-0000-0000-000004000000}">
      <text>
        <r>
          <rPr>
            <b/>
            <sz val="9"/>
            <color indexed="81"/>
            <rFont val="Segoe UI"/>
            <family val="2"/>
          </rPr>
          <t>Pedro Oliveira: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18" authorId="0" shapeId="0" xr:uid="{00000000-0006-0000-0000-000005000000}">
      <text>
        <r>
          <rPr>
            <b/>
            <sz val="9"/>
            <color indexed="81"/>
            <rFont val="Segoe UI"/>
            <family val="2"/>
          </rPr>
          <t>Pedro Oliveira: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19" authorId="1" shapeId="0" xr:uid="{00000000-0006-0000-0000-000006000000}">
      <text>
        <r>
          <rPr>
            <b/>
            <sz val="9"/>
            <color indexed="81"/>
            <rFont val="Segoe UI"/>
            <family val="2"/>
          </rPr>
          <t>Carlos Alberto Bacha:</t>
        </r>
        <r>
          <rPr>
            <sz val="9"/>
            <color indexed="81"/>
            <rFont val="Segoe UI"/>
            <family val="2"/>
          </rPr>
          <t xml:space="preserve">
Amort Extraordinária
</t>
        </r>
      </text>
    </comment>
    <comment ref="AF25" authorId="1" shapeId="0" xr:uid="{00000000-0006-0000-0000-000007000000}">
      <text>
        <r>
          <rPr>
            <b/>
            <sz val="9"/>
            <color indexed="81"/>
            <rFont val="Segoe UI"/>
            <family val="2"/>
          </rPr>
          <t>Matheus:</t>
        </r>
        <r>
          <rPr>
            <sz val="9"/>
            <color indexed="81"/>
            <rFont val="Segoe UI"/>
            <family val="2"/>
          </rPr>
          <t xml:space="preserve">
Sem amortização
</t>
        </r>
      </text>
    </comment>
    <comment ref="AF30" authorId="0" shapeId="0" xr:uid="{00000000-0006-0000-0000-000008000000}">
      <text>
        <r>
          <rPr>
            <b/>
            <sz val="9"/>
            <color indexed="81"/>
            <rFont val="Segoe UI"/>
            <family val="2"/>
          </rPr>
          <t>Pedro Oliveira: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31" authorId="2" shapeId="0" xr:uid="{00000000-0006-0000-0000-000009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32" authorId="2" shapeId="0" xr:uid="{00000000-0006-0000-0000-00000A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33" authorId="2" shapeId="0" xr:uid="{00000000-0006-0000-0000-00000B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34" authorId="2" shapeId="0" xr:uid="{00000000-0006-0000-0000-00000C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35" authorId="2" shapeId="0" xr:uid="{00000000-0006-0000-0000-00000D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36" authorId="2" shapeId="0" xr:uid="{00000000-0006-0000-0000-00000E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37" authorId="2" shapeId="0" xr:uid="{00000000-0006-0000-0000-00000F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38" authorId="2" shapeId="0" xr:uid="{00000000-0006-0000-0000-000010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39" authorId="2" shapeId="0" xr:uid="{00000000-0006-0000-0000-000011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40" authorId="2" shapeId="0" xr:uid="{E6BA4220-0AE8-4C39-BC3F-4D6F57CA9A7A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41" authorId="2" shapeId="0" xr:uid="{00000000-0006-0000-0000-000013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42" authorId="2" shapeId="0" xr:uid="{00000000-0006-0000-0000-000014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43" authorId="2" shapeId="0" xr:uid="{00000000-0006-0000-0000-000015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44" authorId="2" shapeId="0" xr:uid="{A8F9F202-B500-4457-9E1D-E7D35FDAD22B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45" authorId="2" shapeId="0" xr:uid="{D80CA6EF-04A2-4BB4-88F3-B17EA5FA8298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46" authorId="2" shapeId="0" xr:uid="{A305F871-8C36-42ED-9BFE-EB44A9E0C9E8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47" authorId="2" shapeId="0" xr:uid="{00000000-0006-0000-0000-000019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48" authorId="2" shapeId="0" xr:uid="{00000000-0006-0000-0000-00001A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49" authorId="2" shapeId="0" xr:uid="{00000000-0006-0000-0000-00001B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50" authorId="2" shapeId="0" xr:uid="{00000000-0006-0000-0000-00001C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51" authorId="2" shapeId="0" xr:uid="{00000000-0006-0000-0000-00001D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52" authorId="2" shapeId="0" xr:uid="{00000000-0006-0000-0000-00001E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53" authorId="2" shapeId="0" xr:uid="{00000000-0006-0000-0000-00001F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54" authorId="2" shapeId="0" xr:uid="{00000000-0006-0000-0000-000020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55" authorId="2" shapeId="0" xr:uid="{00000000-0006-0000-0000-000021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56" authorId="2" shapeId="0" xr:uid="{00000000-0006-0000-0000-000022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57" authorId="2" shapeId="0" xr:uid="{00000000-0006-0000-0000-000023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58" authorId="2" shapeId="0" xr:uid="{00000000-0006-0000-0000-000024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59" authorId="2" shapeId="0" xr:uid="{00000000-0006-0000-0000-000025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60" authorId="2" shapeId="0" xr:uid="{00000000-0006-0000-0000-000026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61" authorId="2" shapeId="0" xr:uid="{00000000-0006-0000-0000-000027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62" authorId="2" shapeId="0" xr:uid="{00000000-0006-0000-0000-000028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63" authorId="2" shapeId="0" xr:uid="{00000000-0006-0000-0000-000029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64" authorId="2" shapeId="0" xr:uid="{00000000-0006-0000-0000-00002A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65" authorId="2" shapeId="0" xr:uid="{00000000-0006-0000-0000-00002B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66" authorId="2" shapeId="0" xr:uid="{00000000-0006-0000-0000-00002C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67" authorId="2" shapeId="0" xr:uid="{00000000-0006-0000-0000-00002D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68" authorId="2" shapeId="0" xr:uid="{00000000-0006-0000-0000-00002E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69" authorId="2" shapeId="0" xr:uid="{00000000-0006-0000-0000-00002F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70" authorId="2" shapeId="0" xr:uid="{00000000-0006-0000-0000-000030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71" authorId="2" shapeId="0" xr:uid="{00000000-0006-0000-0000-000031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72" authorId="2" shapeId="0" xr:uid="{00000000-0006-0000-0000-000032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73" authorId="2" shapeId="0" xr:uid="{00000000-0006-0000-0000-000033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74" authorId="2" shapeId="0" xr:uid="{00000000-0006-0000-0000-000034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75" authorId="2" shapeId="0" xr:uid="{00000000-0006-0000-0000-000035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76" authorId="2" shapeId="0" xr:uid="{00000000-0006-0000-0000-000036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77" authorId="2" shapeId="0" xr:uid="{00000000-0006-0000-0000-000037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78" authorId="2" shapeId="0" xr:uid="{00000000-0006-0000-0000-000038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79" authorId="2" shapeId="0" xr:uid="{00000000-0006-0000-0000-000039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80" authorId="2" shapeId="0" xr:uid="{00000000-0006-0000-0000-00003A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81" authorId="2" shapeId="0" xr:uid="{00000000-0006-0000-0000-00003B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82" authorId="2" shapeId="0" xr:uid="{00000000-0006-0000-0000-00003C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83" authorId="2" shapeId="0" xr:uid="{00000000-0006-0000-0000-00003D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84" authorId="2" shapeId="0" xr:uid="{00000000-0006-0000-0000-00003E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85" authorId="2" shapeId="0" xr:uid="{00000000-0006-0000-0000-00003F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86" authorId="2" shapeId="0" xr:uid="{00000000-0006-0000-0000-000040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87" authorId="2" shapeId="0" xr:uid="{00000000-0006-0000-0000-000041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88" authorId="2" shapeId="0" xr:uid="{00000000-0006-0000-0000-000042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89" authorId="2" shapeId="0" xr:uid="{00000000-0006-0000-0000-000043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90" authorId="2" shapeId="0" xr:uid="{00000000-0006-0000-0000-000044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91" authorId="2" shapeId="0" xr:uid="{00000000-0006-0000-0000-000045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92" authorId="2" shapeId="0" xr:uid="{00000000-0006-0000-0000-000046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  <comment ref="AF93" authorId="2" shapeId="0" xr:uid="{00000000-0006-0000-0000-000047000000}">
      <text>
        <r>
          <rPr>
            <b/>
            <sz val="9"/>
            <color indexed="81"/>
            <rFont val="Segoe UI"/>
            <family val="2"/>
          </rPr>
          <t>Matheus Gomes Faria:</t>
        </r>
        <r>
          <rPr>
            <sz val="9"/>
            <color indexed="81"/>
            <rFont val="Segoe UI"/>
            <family val="2"/>
          </rPr>
          <t xml:space="preserve">
Amort Extraordinária</t>
        </r>
      </text>
    </comment>
  </commentList>
</comments>
</file>

<file path=xl/sharedStrings.xml><?xml version="1.0" encoding="utf-8"?>
<sst xmlns="http://schemas.openxmlformats.org/spreadsheetml/2006/main" count="1490" uniqueCount="162">
  <si>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</si>
  <si>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</si>
  <si>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</si>
  <si>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</si>
  <si>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</si>
  <si>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</si>
  <si>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</si>
  <si>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</si>
  <si>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</si>
  <si>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</si>
  <si>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</si>
  <si>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</si>
  <si>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</si>
  <si>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</si>
  <si>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</si>
  <si>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</si>
  <si>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</si>
  <si>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</si>
  <si>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</si>
  <si>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</si>
  <si>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</si>
  <si>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</si>
  <si>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</si>
  <si>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</si>
  <si>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</si>
  <si>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</si>
  <si>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</si>
  <si>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</si>
  <si>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</si>
  <si>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</si>
  <si>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</si>
  <si>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</si>
  <si>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</si>
  <si>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</si>
  <si>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</si>
  <si>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</si>
  <si>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</si>
  <si>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</si>
  <si>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</si>
  <si>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</si>
  <si>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</si>
  <si>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</si>
  <si>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</si>
  <si>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</si>
  <si>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</si>
  <si>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</si>
  <si>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</si>
  <si>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</si>
  <si>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</si>
  <si>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</si>
  <si>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</si>
  <si>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</si>
  <si>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Título</t>
  </si>
  <si>
    <t>Amort</t>
  </si>
  <si>
    <t>AMORT</t>
  </si>
  <si>
    <t>A+J=</t>
  </si>
  <si>
    <t>Tabela de Feriados</t>
  </si>
  <si>
    <t>ATÉ W436</t>
  </si>
  <si>
    <t>Data Base -1</t>
  </si>
  <si>
    <t>Data Base</t>
  </si>
  <si>
    <t>Prox DU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</si>
  <si>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</si>
  <si>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</si>
  <si>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</si>
  <si>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</si>
  <si>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</si>
  <si>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</si>
  <si>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</si>
  <si>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</si>
  <si>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</si>
  <si>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</si>
  <si>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</si>
  <si>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</si>
  <si>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</si>
  <si>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</si>
  <si>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</si>
  <si>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</si>
  <si>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</si>
  <si>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</si>
  <si>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</si>
  <si>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</si>
  <si>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</si>
  <si>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</si>
  <si>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</si>
  <si>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</si>
  <si>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</si>
  <si>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</si>
  <si>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</si>
  <si>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</si>
  <si>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</si>
  <si>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</si>
  <si>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</si>
  <si>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</si>
  <si>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</si>
  <si>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</si>
  <si>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</si>
  <si>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HABITASEC SECURITIZADORA S.A.  - 1ª EMISSÃO CRI  - 112ª SÉRIE - R$ 76 MILHÕES - 76.000 CRIS</t>
  </si>
  <si>
    <t>DI + 3,75% aa (base 252)</t>
  </si>
  <si>
    <t>DATA BASE</t>
  </si>
  <si>
    <t>CRI</t>
  </si>
  <si>
    <t>18E0874591</t>
  </si>
  <si>
    <t>Amort Ext</t>
  </si>
  <si>
    <t>Amort Total</t>
  </si>
  <si>
    <t>Juros Pagos</t>
  </si>
  <si>
    <t>Diferença a Maior</t>
  </si>
  <si>
    <t>Encargos</t>
  </si>
  <si>
    <t>Data da Efetivação</t>
  </si>
  <si>
    <t>Data de Liquidação</t>
  </si>
  <si>
    <t>Liquidação</t>
  </si>
  <si>
    <t>Sistema</t>
  </si>
  <si>
    <t>Tipo do Título</t>
  </si>
  <si>
    <t>Situação Título</t>
  </si>
  <si>
    <t>Nome Evento</t>
  </si>
  <si>
    <t>Status Evento</t>
  </si>
  <si>
    <t>Observação</t>
  </si>
  <si>
    <t>Taxa do Evento</t>
  </si>
  <si>
    <t>PU Evento</t>
  </si>
  <si>
    <t>Incorpora</t>
  </si>
  <si>
    <t>Status de Liquidação</t>
  </si>
  <si>
    <t>D0</t>
  </si>
  <si>
    <t>CETIP21</t>
  </si>
  <si>
    <t>EM AMORTIZACAO EXTRAORDINÁRIA</t>
  </si>
  <si>
    <t>PAGAMENTO DE JUROS</t>
  </si>
  <si>
    <t>INFORMACAO DE PU ANTECIPADO</t>
  </si>
  <si>
    <t>----</t>
  </si>
  <si>
    <t>N</t>
  </si>
  <si>
    <t>Liquidado através da Cetip</t>
  </si>
  <si>
    <t>AMORTIZACAO</t>
  </si>
  <si>
    <t>AMORTIZACAO EXTRAORDINARIA</t>
  </si>
  <si>
    <t>-</t>
  </si>
  <si>
    <t>INFORMACAO DO PU NO DIA</t>
  </si>
  <si>
    <t>EVENTO GENERICO</t>
  </si>
  <si>
    <t>Amortização Ordinária - Multa</t>
  </si>
  <si>
    <t>Amortização Ordinária +Multa</t>
  </si>
  <si>
    <t>Amortização +Multa</t>
  </si>
  <si>
    <t>Amortização + Multa</t>
  </si>
  <si>
    <t>pgto juros 21.05.2019</t>
  </si>
  <si>
    <t>Juros ref. amex junho/19</t>
  </si>
  <si>
    <t>Pagto Juros 23.07.2019</t>
  </si>
  <si>
    <t>Pagto Juros 21.08.2019</t>
  </si>
  <si>
    <t>Juros 23/09/2019</t>
  </si>
  <si>
    <t>Juros 22/10/2019</t>
  </si>
  <si>
    <t>Juros 21/11/2019</t>
  </si>
  <si>
    <t>Juros 23/12/2019</t>
  </si>
  <si>
    <t>Juros 21/01/2020</t>
  </si>
  <si>
    <t>VENCIMENTO (RESGATE)</t>
  </si>
  <si>
    <t>INFORMAR PU</t>
  </si>
  <si>
    <t>Pago em 29/04/20</t>
  </si>
  <si>
    <t>B3</t>
  </si>
  <si>
    <t>AMORT EXT</t>
  </si>
  <si>
    <t>MULTA</t>
  </si>
  <si>
    <t>JUROS MORA</t>
  </si>
  <si>
    <t>CASH SWEEP</t>
  </si>
  <si>
    <t>VALOR INADIMPLIDO</t>
  </si>
  <si>
    <t>A+J+M+JM=</t>
  </si>
  <si>
    <t>A+J+JM=</t>
  </si>
  <si>
    <t>JUROS EXTRAORDINARIO</t>
  </si>
  <si>
    <t>Juros sobre Amortização Extraordinária</t>
  </si>
  <si>
    <t>encargos</t>
  </si>
  <si>
    <t>juros moratórios</t>
  </si>
  <si>
    <t>JUROS MORATÓRIOS</t>
  </si>
  <si>
    <t>Encargos - Mora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</si>
</sst>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  <numFmt numFmtId="179" formatCode="0.00000000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0"/>
      <color theme="1"/>
      <name val="Verdana"/>
      <family val="2"/>
    </font>
    <font>
      <b/>
      <sz val="9"/>
      <color rgb="FF0070C0"/>
      <name val="Verdana"/>
      <family val="2"/>
    </font>
    <font>
      <b/>
      <sz val="10"/>
      <color rgb="FF0070C0"/>
      <name val="Verdana"/>
      <family val="2"/>
    </font>
    <font>
      <sz val="9"/>
      <color rgb="FF09272B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rgb="FFFFFFFF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medium">
        <color rgb="FFD5D5D5"/>
      </left>
      <right style="medium">
        <color rgb="FFD5D5D5"/>
      </right>
      <top style="medium">
        <color rgb="FFD5D5D5"/>
      </top>
      <bottom style="medium">
        <color rgb="FFD5D5D5"/>
      </bottom>
      <diagonal/>
    </border>
  </borders>
  <cellStyleXfs count="3">
    <xf numFmtId="0" fontId="0" fillId="0" borderId="0"/>
    <xf numFmtId="164" fontId="9" fillId="0" borderId="0" applyFont="0" applyFill="0" applyBorder="0" applyAlignment="0" applyProtection="0"/>
    <xf numFmtId="0" fontId="15" fillId="6" borderId="0" applyNumberFormat="0" applyBorder="0" applyAlignment="0" applyProtection="0"/>
  </cellStyleXfs>
  <cellXfs count="19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5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left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7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0" fontId="3" fillId="0" borderId="0" xfId="0" applyFont="1" applyAlignment="1">
      <alignment horizontal="left"/>
    </xf>
    <xf numFmtId="176" fontId="5" fillId="4" borderId="1" xfId="1" applyNumberFormat="1" applyFont="1" applyFill="1" applyBorder="1" applyAlignment="1">
      <alignment horizontal="left"/>
    </xf>
    <xf numFmtId="0" fontId="11" fillId="4" borderId="0" xfId="0" applyFont="1" applyFill="1" applyAlignment="1">
      <alignment horizontal="center" vertical="center"/>
    </xf>
    <xf numFmtId="14" fontId="12" fillId="4" borderId="0" xfId="0" applyNumberFormat="1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4" fontId="1" fillId="2" borderId="0" xfId="0" applyNumberFormat="1" applyFont="1" applyFill="1" applyAlignment="1">
      <alignment horizontal="right"/>
    </xf>
    <xf numFmtId="14" fontId="3" fillId="2" borderId="0" xfId="0" applyNumberFormat="1" applyFont="1" applyFill="1" applyAlignment="1">
      <alignment horizontal="right"/>
    </xf>
    <xf numFmtId="14" fontId="7" fillId="2" borderId="0" xfId="0" applyNumberFormat="1" applyFont="1" applyFill="1" applyAlignment="1">
      <alignment horizontal="right"/>
    </xf>
    <xf numFmtId="10" fontId="10" fillId="5" borderId="0" xfId="0" applyNumberFormat="1" applyFont="1" applyFill="1" applyAlignment="1">
      <alignment horizontal="center"/>
    </xf>
    <xf numFmtId="0" fontId="3" fillId="0" borderId="0" xfId="0" applyFont="1" applyAlignment="1">
      <alignment horizontal="center"/>
    </xf>
    <xf numFmtId="14" fontId="10" fillId="4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0" fontId="10" fillId="4" borderId="0" xfId="0" applyFont="1" applyFill="1" applyAlignment="1">
      <alignment horizontal="center"/>
    </xf>
    <xf numFmtId="166" fontId="10" fillId="0" borderId="0" xfId="0" applyNumberFormat="1" applyFont="1" applyAlignment="1">
      <alignment horizontal="center"/>
    </xf>
    <xf numFmtId="166" fontId="8" fillId="4" borderId="0" xfId="0" applyNumberFormat="1" applyFont="1" applyFill="1" applyAlignment="1">
      <alignment horizontal="center"/>
    </xf>
    <xf numFmtId="10" fontId="10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172" fontId="10" fillId="2" borderId="0" xfId="0" applyNumberFormat="1" applyFont="1" applyFill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0" fontId="11" fillId="4" borderId="0" xfId="0" applyFont="1" applyFill="1" applyAlignment="1">
      <alignment horizontal="left" vertical="top"/>
    </xf>
    <xf numFmtId="14" fontId="6" fillId="4" borderId="0" xfId="0" applyNumberFormat="1" applyFont="1" applyFill="1" applyAlignment="1">
      <alignment horizontal="left" vertical="center"/>
    </xf>
    <xf numFmtId="14" fontId="3" fillId="2" borderId="0" xfId="0" applyNumberFormat="1" applyFont="1" applyFill="1" applyAlignment="1">
      <alignment horizontal="center"/>
    </xf>
    <xf numFmtId="14" fontId="2" fillId="2" borderId="0" xfId="0" applyNumberFormat="1" applyFont="1" applyFill="1" applyAlignment="1">
      <alignment horizontal="center"/>
    </xf>
    <xf numFmtId="11" fontId="10" fillId="4" borderId="0" xfId="0" applyNumberFormat="1" applyFont="1" applyFill="1" applyAlignment="1">
      <alignment horizontal="center"/>
    </xf>
    <xf numFmtId="167" fontId="10" fillId="2" borderId="0" xfId="0" applyNumberFormat="1" applyFont="1" applyFill="1" applyAlignment="1">
      <alignment horizontal="center"/>
    </xf>
    <xf numFmtId="14" fontId="4" fillId="0" borderId="0" xfId="0" applyNumberFormat="1" applyFont="1" applyAlignment="1">
      <alignment horizontal="center"/>
    </xf>
    <xf numFmtId="167" fontId="1" fillId="2" borderId="0" xfId="0" applyNumberFormat="1" applyFont="1" applyFill="1" applyAlignment="1">
      <alignment horizontal="center"/>
    </xf>
    <xf numFmtId="167" fontId="3" fillId="0" borderId="0" xfId="0" applyNumberFormat="1" applyFont="1" applyAlignment="1">
      <alignment horizontal="center"/>
    </xf>
    <xf numFmtId="167" fontId="1" fillId="4" borderId="0" xfId="0" applyNumberFormat="1" applyFont="1" applyFill="1" applyAlignment="1">
      <alignment horizontal="center"/>
    </xf>
    <xf numFmtId="167" fontId="15" fillId="6" borderId="0" xfId="2" applyNumberFormat="1" applyAlignment="1">
      <alignment horizontal="center"/>
    </xf>
    <xf numFmtId="172" fontId="15" fillId="6" borderId="0" xfId="2" applyNumberFormat="1" applyAlignment="1">
      <alignment horizontal="center"/>
    </xf>
    <xf numFmtId="0" fontId="15" fillId="6" borderId="0" xfId="2" applyAlignment="1">
      <alignment horizontal="right"/>
    </xf>
    <xf numFmtId="14" fontId="15" fillId="6" borderId="0" xfId="2" applyNumberFormat="1" applyAlignment="1">
      <alignment horizontal="center"/>
    </xf>
    <xf numFmtId="0" fontId="15" fillId="6" borderId="0" xfId="2" applyAlignment="1">
      <alignment horizontal="center"/>
    </xf>
    <xf numFmtId="4" fontId="1" fillId="4" borderId="0" xfId="0" applyNumberFormat="1" applyFont="1" applyFill="1" applyAlignment="1">
      <alignment horizontal="left"/>
    </xf>
    <xf numFmtId="0" fontId="1" fillId="0" borderId="2" xfId="0" applyFont="1" applyBorder="1" applyAlignment="1">
      <alignment horizontal="left"/>
    </xf>
    <xf numFmtId="4" fontId="1" fillId="0" borderId="0" xfId="0" applyNumberFormat="1" applyFont="1" applyAlignment="1">
      <alignment horizontal="left"/>
    </xf>
    <xf numFmtId="167" fontId="1" fillId="0" borderId="0" xfId="0" applyNumberFormat="1" applyFont="1" applyAlignment="1">
      <alignment horizontal="left"/>
    </xf>
    <xf numFmtId="3" fontId="2" fillId="0" borderId="0" xfId="0" applyNumberFormat="1" applyFont="1" applyAlignment="1">
      <alignment horizontal="left"/>
    </xf>
    <xf numFmtId="4" fontId="7" fillId="0" borderId="0" xfId="0" applyNumberFormat="1" applyFont="1" applyAlignment="1">
      <alignment horizontal="left"/>
    </xf>
    <xf numFmtId="4" fontId="15" fillId="6" borderId="0" xfId="2" applyNumberFormat="1" applyAlignment="1">
      <alignment horizontal="left"/>
    </xf>
    <xf numFmtId="167" fontId="15" fillId="6" borderId="0" xfId="2" applyNumberFormat="1" applyAlignment="1">
      <alignment horizontal="left"/>
    </xf>
    <xf numFmtId="3" fontId="15" fillId="6" borderId="0" xfId="2" applyNumberFormat="1" applyAlignment="1">
      <alignment horizontal="left"/>
    </xf>
    <xf numFmtId="0" fontId="15" fillId="6" borderId="3" xfId="2" applyBorder="1" applyAlignment="1">
      <alignment horizontal="center" vertical="center"/>
    </xf>
    <xf numFmtId="167" fontId="16" fillId="6" borderId="0" xfId="2" applyNumberFormat="1" applyFont="1" applyAlignment="1">
      <alignment horizontal="center"/>
    </xf>
    <xf numFmtId="14" fontId="16" fillId="6" borderId="0" xfId="2" applyNumberFormat="1" applyFont="1" applyAlignment="1">
      <alignment horizontal="center"/>
    </xf>
    <xf numFmtId="167" fontId="16" fillId="6" borderId="0" xfId="2" applyNumberFormat="1" applyFont="1" applyAlignment="1">
      <alignment horizontal="center" vertical="center"/>
    </xf>
    <xf numFmtId="10" fontId="16" fillId="6" borderId="0" xfId="2" applyNumberFormat="1" applyFont="1" applyAlignment="1">
      <alignment horizontal="center"/>
    </xf>
    <xf numFmtId="0" fontId="16" fillId="6" borderId="0" xfId="2" applyFont="1" applyAlignment="1">
      <alignment horizontal="center"/>
    </xf>
    <xf numFmtId="3" fontId="16" fillId="6" borderId="0" xfId="2" applyNumberFormat="1" applyFont="1" applyAlignment="1">
      <alignment horizontal="center"/>
    </xf>
    <xf numFmtId="169" fontId="16" fillId="6" borderId="0" xfId="2" applyNumberFormat="1" applyFont="1" applyAlignment="1">
      <alignment horizontal="center"/>
    </xf>
    <xf numFmtId="172" fontId="16" fillId="6" borderId="0" xfId="2" applyNumberFormat="1" applyFont="1" applyAlignment="1">
      <alignment horizontal="center"/>
    </xf>
    <xf numFmtId="0" fontId="16" fillId="6" borderId="0" xfId="2" applyFont="1" applyAlignment="1">
      <alignment horizontal="right"/>
    </xf>
    <xf numFmtId="167" fontId="17" fillId="0" borderId="0" xfId="2" applyNumberFormat="1" applyFont="1" applyFill="1" applyAlignment="1">
      <alignment horizontal="center"/>
    </xf>
    <xf numFmtId="14" fontId="18" fillId="4" borderId="0" xfId="0" applyNumberFormat="1" applyFont="1" applyFill="1" applyAlignment="1">
      <alignment horizontal="center"/>
    </xf>
    <xf numFmtId="167" fontId="18" fillId="0" borderId="0" xfId="0" applyNumberFormat="1" applyFont="1" applyAlignment="1">
      <alignment horizontal="center" vertical="center"/>
    </xf>
    <xf numFmtId="167" fontId="18" fillId="0" borderId="0" xfId="0" applyNumberFormat="1" applyFont="1" applyAlignment="1">
      <alignment horizontal="center"/>
    </xf>
    <xf numFmtId="14" fontId="18" fillId="0" borderId="0" xfId="0" applyNumberFormat="1" applyFont="1" applyAlignment="1">
      <alignment horizontal="center"/>
    </xf>
    <xf numFmtId="10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3" fontId="18" fillId="0" borderId="0" xfId="0" applyNumberFormat="1" applyFont="1" applyAlignment="1">
      <alignment horizontal="center"/>
    </xf>
    <xf numFmtId="169" fontId="18" fillId="0" borderId="0" xfId="0" applyNumberFormat="1" applyFont="1" applyAlignment="1">
      <alignment horizontal="center"/>
    </xf>
    <xf numFmtId="167" fontId="19" fillId="0" borderId="0" xfId="2" applyNumberFormat="1" applyFont="1" applyFill="1" applyAlignment="1">
      <alignment horizontal="center"/>
    </xf>
    <xf numFmtId="0" fontId="18" fillId="0" borderId="0" xfId="0" applyFont="1" applyAlignment="1">
      <alignment horizontal="right"/>
    </xf>
    <xf numFmtId="0" fontId="20" fillId="7" borderId="3" xfId="0" applyFont="1" applyFill="1" applyBorder="1" applyAlignment="1">
      <alignment horizontal="right" vertical="center"/>
    </xf>
    <xf numFmtId="0" fontId="20" fillId="7" borderId="3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right"/>
    </xf>
    <xf numFmtId="0" fontId="0" fillId="0" borderId="0" xfId="0" applyAlignment="1">
      <alignment horizontal="left"/>
    </xf>
    <xf numFmtId="0" fontId="20" fillId="7" borderId="3" xfId="0" applyFont="1" applyFill="1" applyBorder="1" applyAlignment="1">
      <alignment horizontal="left" vertical="center"/>
    </xf>
    <xf numFmtId="0" fontId="4" fillId="0" borderId="0" xfId="0" applyFont="1" applyAlignment="1">
      <alignment horizontal="left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14" fontId="20" fillId="7" borderId="3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11" fontId="0" fillId="0" borderId="0" xfId="0" applyNumberFormat="1" applyAlignment="1">
      <alignment horizontal="center"/>
    </xf>
    <xf numFmtId="0" fontId="20" fillId="7" borderId="3" xfId="0" applyFont="1" applyFill="1" applyBorder="1" applyAlignment="1">
      <alignment horizontal="center" vertical="center"/>
    </xf>
    <xf numFmtId="11" fontId="20" fillId="7" borderId="3" xfId="0" applyNumberFormat="1" applyFont="1" applyFill="1" applyBorder="1" applyAlignment="1">
      <alignment horizontal="center" vertical="center"/>
    </xf>
    <xf numFmtId="0" fontId="20" fillId="7" borderId="3" xfId="0" applyFont="1" applyFill="1" applyBorder="1" applyAlignment="1">
      <alignment horizontal="left" vertical="center" wrapText="1"/>
    </xf>
    <xf numFmtId="179" fontId="20" fillId="7" borderId="3" xfId="0" applyNumberFormat="1" applyFont="1" applyFill="1" applyBorder="1" applyAlignment="1">
      <alignment horizontal="center" vertical="center"/>
    </xf>
  </cellXfs>
  <cellStyles count="3">
    <cellStyle name="Neutro" xfId="2" builtinId="28"/>
    <cellStyle name="Normal" xfId="0" builtinId="0"/>
    <cellStyle name="Vírgula" xfId="1" builtinId="3"/>
  </cellStyles>
  <dxfs count="9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0</xdr:colOff>
      <xdr:row>1</xdr:row>
      <xdr:rowOff>57150</xdr:rowOff>
    </xdr:from>
    <xdr:to>
      <xdr:col>37</xdr:col>
      <xdr:colOff>135732</xdr:colOff>
      <xdr:row>2</xdr:row>
      <xdr:rowOff>114300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36</xdr:col>
      <xdr:colOff>0</xdr:colOff>
      <xdr:row>8</xdr:row>
      <xdr:rowOff>28575</xdr:rowOff>
    </xdr:from>
    <xdr:to>
      <xdr:col>37</xdr:col>
      <xdr:colOff>135732</xdr:colOff>
      <xdr:row>9</xdr:row>
      <xdr:rowOff>85725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750" y="12477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0.14649999999999999</v>
          </cell>
        </row>
        <row r="9360">
          <cell r="A9360">
            <v>45790</v>
          </cell>
          <cell r="B9360">
            <v>0.14649999999999999</v>
          </cell>
        </row>
        <row r="9361">
          <cell r="A9361">
            <v>45791</v>
          </cell>
          <cell r="B9361">
            <v>0.14649999999999999</v>
          </cell>
        </row>
        <row r="9362">
          <cell r="A9362">
            <v>45792</v>
          </cell>
          <cell r="B9362">
            <v>0.14649999999999999</v>
          </cell>
        </row>
        <row r="9363">
          <cell r="A9363">
            <v>45793</v>
          </cell>
          <cell r="B9363">
            <v>0.14649999999999999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W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12" customWidth="1"/>
    <col min="2" max="2" width="21.42578125" style="8" customWidth="1"/>
    <col min="3" max="3" width="22.7109375" style="8" customWidth="1"/>
    <col min="4" max="4" width="14" style="8" bestFit="1" customWidth="1"/>
    <col min="5" max="5" width="13.7109375" style="8" customWidth="1"/>
    <col min="6" max="6" width="15" style="8" customWidth="1"/>
    <col min="7" max="9" width="17.5703125" style="8" customWidth="1"/>
    <col min="10" max="10" width="16.28515625" style="8" customWidth="1"/>
    <col min="11" max="11" width="15" style="8" customWidth="1"/>
    <col min="12" max="13" width="12.42578125" style="8" customWidth="1"/>
    <col min="14" max="15" width="17.5703125" style="8" customWidth="1"/>
    <col min="16" max="16" width="7.28515625" style="8" customWidth="1"/>
    <col min="17" max="17" width="21.42578125" style="8" customWidth="1"/>
    <col min="18" max="18" width="17.5703125" style="8" customWidth="1"/>
    <col min="19" max="21" width="20.140625" style="8" customWidth="1"/>
    <col min="22" max="22" width="16.28515625" style="8" customWidth="1"/>
    <col min="23" max="23" width="17.5703125" style="8" customWidth="1"/>
    <col min="24" max="24" width="15" style="144" bestFit="1" customWidth="1"/>
    <col min="25" max="25" width="18.85546875" style="117" customWidth="1"/>
    <col min="26" max="26" width="18.85546875" style="8" customWidth="1"/>
    <col min="27" max="27" width="20.140625" style="54" customWidth="1"/>
    <col min="28" max="28" width="20.140625" style="8" customWidth="1"/>
    <col min="29" max="29" width="6" style="8" customWidth="1"/>
    <col min="30" max="30" width="12.42578125" style="8" customWidth="1"/>
    <col min="31" max="31" width="18.85546875" style="8" customWidth="1"/>
    <col min="32" max="33" width="15" style="8" customWidth="1"/>
    <col min="34" max="34" width="7.28515625" style="8" customWidth="1"/>
    <col min="35" max="35" width="11.140625" style="8" customWidth="1"/>
    <col min="36" max="36" width="13.7109375" style="8" customWidth="1"/>
    <col min="37" max="38" width="20.140625" style="126" customWidth="1"/>
    <col min="39" max="39" width="10.42578125" style="126" bestFit="1" customWidth="1"/>
    <col min="40" max="40" width="8" style="126" bestFit="1" customWidth="1"/>
    <col min="41" max="41" width="20.140625" style="126" customWidth="1"/>
    <col min="42" max="42" width="13.140625" style="126" bestFit="1" customWidth="1"/>
    <col min="43" max="43" width="34.42578125" style="8" bestFit="1" customWidth="1"/>
    <col min="44" max="44" width="31.140625" style="117" bestFit="1" customWidth="1"/>
    <col min="45" max="45" width="31.7109375" style="117" bestFit="1" customWidth="1"/>
    <col min="46" max="46" width="37.140625" style="117" bestFit="1" customWidth="1"/>
    <col min="47" max="48" width="20.140625" style="8" customWidth="1"/>
    <col min="49" max="49" width="20.140625" style="117" customWidth="1"/>
    <col min="50" max="50" width="25.85546875" style="117" bestFit="1" customWidth="1"/>
    <col min="51" max="165" width="20.140625" style="8" customWidth="1"/>
    <col min="166" max="205" width="12.42578125" style="8" customWidth="1"/>
    <col min="206" max="206" width="20.140625" style="9" customWidth="1"/>
    <col min="207" max="207" width="21.42578125" style="9" customWidth="1"/>
    <col min="208" max="208" width="22.7109375" style="9" customWidth="1"/>
    <col min="209" max="209" width="13.7109375" style="9" customWidth="1"/>
    <col min="210" max="210" width="15" style="9" customWidth="1"/>
    <col min="211" max="213" width="17.5703125" style="9" customWidth="1"/>
    <col min="214" max="214" width="16.28515625" style="9" customWidth="1"/>
    <col min="215" max="215" width="15" style="9" customWidth="1"/>
    <col min="216" max="217" width="12.42578125" style="9" customWidth="1"/>
    <col min="218" max="219" width="17.5703125" style="9" customWidth="1"/>
    <col min="220" max="220" width="7.28515625" style="9" customWidth="1"/>
    <col min="221" max="221" width="21.42578125" style="9" customWidth="1"/>
    <col min="222" max="222" width="17.5703125" style="9" customWidth="1"/>
    <col min="223" max="223" width="20.140625" style="9" customWidth="1"/>
    <col min="224" max="224" width="16.28515625" style="9" customWidth="1"/>
    <col min="225" max="225" width="17.5703125" style="9" customWidth="1"/>
    <col min="226" max="226" width="6" style="9" customWidth="1"/>
    <col min="227" max="228" width="18.85546875" style="9" customWidth="1"/>
    <col min="229" max="230" width="20.140625" style="9" customWidth="1"/>
    <col min="231" max="231" width="6" style="9" customWidth="1"/>
    <col min="232" max="232" width="12.42578125" style="9" customWidth="1"/>
    <col min="233" max="233" width="18.85546875" style="9" customWidth="1"/>
    <col min="234" max="235" width="15" style="9" customWidth="1"/>
    <col min="236" max="236" width="7.28515625" style="9" customWidth="1"/>
    <col min="237" max="237" width="11.140625" style="9" customWidth="1"/>
    <col min="238" max="238" width="13.7109375" style="9" customWidth="1"/>
    <col min="239" max="239" width="18.85546875" style="9" customWidth="1"/>
    <col min="240" max="240" width="17.5703125" style="9" customWidth="1"/>
    <col min="241" max="241" width="25.28515625" style="9" customWidth="1"/>
    <col min="242" max="242" width="20.140625" style="9" customWidth="1"/>
    <col min="243" max="243" width="15" style="9" customWidth="1"/>
    <col min="244" max="244" width="17.5703125" style="9" customWidth="1"/>
    <col min="245" max="245" width="16.28515625" style="9" customWidth="1"/>
    <col min="246" max="247" width="15" style="9" customWidth="1"/>
    <col min="248" max="248" width="17.5703125" style="9" customWidth="1"/>
    <col min="249" max="249" width="20.140625" style="9" customWidth="1"/>
    <col min="250" max="250" width="16.28515625" style="9" customWidth="1"/>
    <col min="251" max="252" width="25.28515625" style="9" customWidth="1"/>
    <col min="253" max="253" width="18.85546875" style="9" customWidth="1"/>
    <col min="254" max="255" width="20.140625" style="9" customWidth="1"/>
    <col min="256" max="256" width="11.140625" style="9" customWidth="1"/>
    <col min="257" max="257" width="29.140625" style="9" customWidth="1"/>
    <col min="258" max="258" width="34.28515625" style="9" customWidth="1"/>
    <col min="259" max="260" width="9.85546875" style="9" customWidth="1"/>
    <col min="261" max="261" width="17.5703125" style="9" customWidth="1"/>
    <col min="262" max="262" width="18.85546875" style="9" customWidth="1"/>
    <col min="263" max="263" width="9.85546875" style="9" customWidth="1"/>
    <col min="264" max="265" width="6" style="9" customWidth="1"/>
    <col min="266" max="266" width="13.7109375" style="9" customWidth="1"/>
    <col min="267" max="268" width="15" style="9" customWidth="1"/>
    <col min="269" max="269" width="17.5703125" style="9" customWidth="1"/>
    <col min="270" max="270" width="9.85546875" style="9" customWidth="1"/>
    <col min="271" max="271" width="7.28515625" style="9" customWidth="1"/>
    <col min="272" max="272" width="6" style="9" customWidth="1"/>
    <col min="273" max="278" width="17.5703125" style="9" customWidth="1"/>
    <col min="279" max="421" width="20.140625" style="9" customWidth="1"/>
    <col min="422" max="461" width="12.42578125" style="9" customWidth="1"/>
    <col min="462" max="462" width="20.140625" style="9" customWidth="1"/>
    <col min="463" max="463" width="21.42578125" style="9" customWidth="1"/>
    <col min="464" max="464" width="22.7109375" style="9" customWidth="1"/>
    <col min="465" max="465" width="13.7109375" style="9" customWidth="1"/>
    <col min="466" max="466" width="15" style="9" customWidth="1"/>
    <col min="467" max="469" width="17.5703125" style="9" customWidth="1"/>
    <col min="470" max="470" width="16.28515625" style="9" customWidth="1"/>
    <col min="471" max="471" width="15" style="9" customWidth="1"/>
    <col min="472" max="473" width="12.42578125" style="9" customWidth="1"/>
    <col min="474" max="475" width="17.5703125" style="9" customWidth="1"/>
    <col min="476" max="476" width="7.28515625" style="9" customWidth="1"/>
    <col min="477" max="477" width="21.42578125" style="9" customWidth="1"/>
    <col min="478" max="478" width="17.5703125" style="9" customWidth="1"/>
    <col min="479" max="479" width="20.140625" style="9" customWidth="1"/>
    <col min="480" max="480" width="16.28515625" style="9" customWidth="1"/>
    <col min="481" max="481" width="17.5703125" style="9" customWidth="1"/>
    <col min="482" max="482" width="6" style="9" customWidth="1"/>
    <col min="483" max="484" width="18.85546875" style="9" customWidth="1"/>
    <col min="485" max="486" width="20.140625" style="9" customWidth="1"/>
    <col min="487" max="487" width="6" style="9" customWidth="1"/>
    <col min="488" max="488" width="12.42578125" style="9" customWidth="1"/>
    <col min="489" max="489" width="18.85546875" style="9" customWidth="1"/>
    <col min="490" max="491" width="15" style="9" customWidth="1"/>
    <col min="492" max="492" width="7.28515625" style="9" customWidth="1"/>
    <col min="493" max="493" width="11.140625" style="9" customWidth="1"/>
    <col min="494" max="494" width="13.7109375" style="9" customWidth="1"/>
    <col min="495" max="495" width="18.85546875" style="9" customWidth="1"/>
    <col min="496" max="496" width="17.5703125" style="9" customWidth="1"/>
    <col min="497" max="497" width="25.28515625" style="9" customWidth="1"/>
    <col min="498" max="498" width="20.140625" style="9" customWidth="1"/>
    <col min="499" max="499" width="15" style="9" customWidth="1"/>
    <col min="500" max="500" width="17.5703125" style="9" customWidth="1"/>
    <col min="501" max="501" width="16.28515625" style="9" customWidth="1"/>
    <col min="502" max="503" width="15" style="9" customWidth="1"/>
    <col min="504" max="504" width="17.5703125" style="9" customWidth="1"/>
    <col min="505" max="505" width="20.140625" style="9" customWidth="1"/>
    <col min="506" max="506" width="16.28515625" style="9" customWidth="1"/>
    <col min="507" max="508" width="25.28515625" style="9" customWidth="1"/>
    <col min="509" max="509" width="18.85546875" style="9" customWidth="1"/>
    <col min="510" max="511" width="20.140625" style="9" customWidth="1"/>
    <col min="512" max="512" width="11.140625" style="9" customWidth="1"/>
    <col min="513" max="513" width="29.140625" style="9" customWidth="1"/>
    <col min="514" max="514" width="34.28515625" style="9" customWidth="1"/>
    <col min="515" max="516" width="9.85546875" style="9" customWidth="1"/>
    <col min="517" max="517" width="17.5703125" style="9" customWidth="1"/>
    <col min="518" max="518" width="18.85546875" style="9" customWidth="1"/>
    <col min="519" max="519" width="9.85546875" style="9" customWidth="1"/>
    <col min="520" max="521" width="6" style="9" customWidth="1"/>
    <col min="522" max="522" width="13.7109375" style="9" customWidth="1"/>
    <col min="523" max="524" width="15" style="9" customWidth="1"/>
    <col min="525" max="525" width="17.5703125" style="9" customWidth="1"/>
    <col min="526" max="526" width="9.85546875" style="9" customWidth="1"/>
    <col min="527" max="527" width="7.28515625" style="9" customWidth="1"/>
    <col min="528" max="528" width="6" style="9" customWidth="1"/>
    <col min="529" max="534" width="17.5703125" style="9" customWidth="1"/>
    <col min="535" max="677" width="20.140625" style="9" customWidth="1"/>
    <col min="678" max="717" width="12.42578125" style="9" customWidth="1"/>
    <col min="718" max="718" width="20.140625" style="9" customWidth="1"/>
    <col min="719" max="719" width="21.42578125" style="9" customWidth="1"/>
    <col min="720" max="720" width="22.7109375" style="9" customWidth="1"/>
    <col min="721" max="721" width="13.7109375" style="9" customWidth="1"/>
    <col min="722" max="722" width="15" style="9" customWidth="1"/>
    <col min="723" max="725" width="17.5703125" style="9" customWidth="1"/>
    <col min="726" max="726" width="16.28515625" style="9" customWidth="1"/>
    <col min="727" max="727" width="15" style="9" customWidth="1"/>
    <col min="728" max="729" width="12.42578125" style="9" customWidth="1"/>
    <col min="730" max="731" width="17.5703125" style="9" customWidth="1"/>
    <col min="732" max="732" width="7.28515625" style="9" customWidth="1"/>
    <col min="733" max="733" width="21.42578125" style="9" customWidth="1"/>
    <col min="734" max="734" width="17.5703125" style="9" customWidth="1"/>
    <col min="735" max="735" width="20.140625" style="9" customWidth="1"/>
    <col min="736" max="736" width="16.28515625" style="9" customWidth="1"/>
    <col min="737" max="737" width="17.5703125" style="9" customWidth="1"/>
    <col min="738" max="738" width="6" style="9" customWidth="1"/>
    <col min="739" max="740" width="18.85546875" style="9" customWidth="1"/>
    <col min="741" max="742" width="20.140625" style="9" customWidth="1"/>
    <col min="743" max="743" width="6" style="9" customWidth="1"/>
    <col min="744" max="744" width="12.42578125" style="9" customWidth="1"/>
    <col min="745" max="745" width="18.85546875" style="9" customWidth="1"/>
    <col min="746" max="747" width="15" style="9" customWidth="1"/>
    <col min="748" max="748" width="7.28515625" style="9" customWidth="1"/>
    <col min="749" max="749" width="11.140625" style="9" customWidth="1"/>
    <col min="750" max="750" width="13.7109375" style="9" customWidth="1"/>
    <col min="751" max="751" width="18.85546875" style="9" customWidth="1"/>
    <col min="752" max="752" width="17.5703125" style="9" customWidth="1"/>
    <col min="753" max="753" width="25.28515625" style="9" customWidth="1"/>
    <col min="754" max="754" width="20.140625" style="9" customWidth="1"/>
    <col min="755" max="755" width="15" style="9" customWidth="1"/>
    <col min="756" max="756" width="17.5703125" style="9" customWidth="1"/>
    <col min="757" max="757" width="16.28515625" style="9" customWidth="1"/>
    <col min="758" max="759" width="15" style="9" customWidth="1"/>
    <col min="760" max="760" width="17.5703125" style="9" customWidth="1"/>
    <col min="761" max="761" width="20.140625" style="9" customWidth="1"/>
    <col min="762" max="762" width="16.28515625" style="9" customWidth="1"/>
    <col min="763" max="764" width="25.28515625" style="9" customWidth="1"/>
    <col min="765" max="765" width="18.85546875" style="9" customWidth="1"/>
    <col min="766" max="767" width="20.140625" style="9" customWidth="1"/>
    <col min="768" max="768" width="11.140625" style="9" customWidth="1"/>
    <col min="769" max="769" width="29.140625" style="9" customWidth="1"/>
    <col min="770" max="770" width="34.28515625" style="9" customWidth="1"/>
    <col min="771" max="772" width="9.85546875" style="9" customWidth="1"/>
    <col min="773" max="773" width="17.5703125" style="9" customWidth="1"/>
    <col min="774" max="774" width="18.85546875" style="9" customWidth="1"/>
    <col min="775" max="775" width="9.85546875" style="9" customWidth="1"/>
    <col min="776" max="777" width="6" style="9" customWidth="1"/>
    <col min="778" max="778" width="13.7109375" style="9" customWidth="1"/>
    <col min="779" max="780" width="15" style="9" customWidth="1"/>
    <col min="781" max="781" width="17.5703125" style="9" customWidth="1"/>
    <col min="782" max="782" width="9.85546875" style="9" customWidth="1"/>
    <col min="783" max="783" width="7.28515625" style="9" customWidth="1"/>
    <col min="784" max="784" width="6" style="9" customWidth="1"/>
    <col min="785" max="790" width="17.5703125" style="9" customWidth="1"/>
    <col min="791" max="933" width="20.140625" style="9" customWidth="1"/>
    <col min="934" max="973" width="12.42578125" style="9" customWidth="1"/>
    <col min="974" max="974" width="20.140625" style="9" customWidth="1"/>
    <col min="975" max="975" width="21.42578125" style="9" customWidth="1"/>
    <col min="976" max="976" width="22.7109375" style="9" customWidth="1"/>
    <col min="977" max="977" width="13.7109375" style="9" customWidth="1"/>
    <col min="978" max="978" width="15" style="9" customWidth="1"/>
    <col min="979" max="981" width="17.5703125" style="9" customWidth="1"/>
    <col min="982" max="982" width="16.28515625" style="9" customWidth="1"/>
    <col min="983" max="983" width="15" style="9" customWidth="1"/>
    <col min="984" max="985" width="12.42578125" style="9" customWidth="1"/>
    <col min="986" max="987" width="17.5703125" style="9" customWidth="1"/>
    <col min="988" max="988" width="7.28515625" style="9" customWidth="1"/>
    <col min="989" max="989" width="21.42578125" style="9" customWidth="1"/>
    <col min="990" max="990" width="17.5703125" style="9" customWidth="1"/>
    <col min="991" max="991" width="20.140625" style="9" customWidth="1"/>
    <col min="992" max="992" width="16.28515625" style="9" customWidth="1"/>
    <col min="993" max="993" width="17.5703125" style="9" customWidth="1"/>
    <col min="994" max="994" width="6" style="9" customWidth="1"/>
    <col min="995" max="996" width="18.85546875" style="9" customWidth="1"/>
    <col min="997" max="998" width="20.140625" style="9" customWidth="1"/>
    <col min="999" max="999" width="6" style="9" customWidth="1"/>
    <col min="1000" max="1000" width="12.42578125" style="9" customWidth="1"/>
    <col min="1001" max="1001" width="18.85546875" style="9" customWidth="1"/>
    <col min="1002" max="1003" width="15" style="9" customWidth="1"/>
    <col min="1004" max="1004" width="7.28515625" style="9" customWidth="1"/>
    <col min="1005" max="1005" width="11.140625" style="9" customWidth="1"/>
    <col min="1006" max="1006" width="13.7109375" style="9" customWidth="1"/>
    <col min="1007" max="1007" width="18.85546875" style="9" customWidth="1"/>
    <col min="1008" max="1008" width="17.5703125" style="9" customWidth="1"/>
    <col min="1009" max="1009" width="25.28515625" style="9" customWidth="1"/>
    <col min="1010" max="1010" width="20.140625" style="9" customWidth="1"/>
    <col min="1011" max="1011" width="15" style="9" customWidth="1"/>
    <col min="1012" max="1012" width="17.5703125" style="9" customWidth="1"/>
    <col min="1013" max="1013" width="16.28515625" style="9" customWidth="1"/>
    <col min="1014" max="1015" width="15" style="9" customWidth="1"/>
    <col min="1016" max="1016" width="17.5703125" style="9" customWidth="1"/>
    <col min="1017" max="1017" width="20.140625" style="9" customWidth="1"/>
    <col min="1018" max="1018" width="16.28515625" style="9" customWidth="1"/>
    <col min="1019" max="1020" width="25.28515625" style="9" customWidth="1"/>
    <col min="1021" max="1021" width="18.85546875" style="9" customWidth="1"/>
    <col min="1022" max="1023" width="20.140625" style="9" customWidth="1"/>
    <col min="1024" max="1024" width="11.140625" style="9" customWidth="1"/>
    <col min="1025" max="1025" width="29.140625" style="9" customWidth="1"/>
    <col min="1026" max="1026" width="34.28515625" style="9" customWidth="1"/>
    <col min="1027" max="1028" width="9.85546875" style="9" customWidth="1"/>
    <col min="1029" max="1029" width="17.5703125" style="9" customWidth="1"/>
    <col min="1030" max="1030" width="18.85546875" style="9" customWidth="1"/>
    <col min="1031" max="1031" width="9.85546875" style="9" customWidth="1"/>
    <col min="1032" max="1033" width="6" style="9" customWidth="1"/>
    <col min="1034" max="1034" width="13.7109375" style="9" customWidth="1"/>
    <col min="1035" max="1036" width="15" style="9" customWidth="1"/>
    <col min="1037" max="1037" width="17.5703125" style="9" customWidth="1"/>
    <col min="1038" max="1038" width="9.85546875" style="9" customWidth="1"/>
    <col min="1039" max="1039" width="7.28515625" style="9" customWidth="1"/>
    <col min="1040" max="1040" width="6" style="9" customWidth="1"/>
    <col min="1041" max="1046" width="17.5703125" style="9" customWidth="1"/>
    <col min="1047" max="1189" width="20.140625" style="9" customWidth="1"/>
    <col min="1190" max="1229" width="12.42578125" style="9" customWidth="1"/>
    <col min="1230" max="1230" width="20.140625" style="9" customWidth="1"/>
    <col min="1231" max="1231" width="21.42578125" style="9" customWidth="1"/>
    <col min="1232" max="1232" width="22.7109375" style="9" customWidth="1"/>
    <col min="1233" max="1233" width="13.7109375" style="9" customWidth="1"/>
    <col min="1234" max="1234" width="15" style="9" customWidth="1"/>
    <col min="1235" max="1237" width="17.5703125" style="9" customWidth="1"/>
    <col min="1238" max="1238" width="16.28515625" style="9" customWidth="1"/>
    <col min="1239" max="1239" width="15" style="9" customWidth="1"/>
    <col min="1240" max="1241" width="12.42578125" style="9" customWidth="1"/>
    <col min="1242" max="1243" width="17.5703125" style="9" customWidth="1"/>
    <col min="1244" max="1244" width="7.28515625" style="9" customWidth="1"/>
    <col min="1245" max="1245" width="21.42578125" style="9" customWidth="1"/>
    <col min="1246" max="1246" width="17.5703125" style="9" customWidth="1"/>
    <col min="1247" max="1247" width="20.140625" style="9" customWidth="1"/>
    <col min="1248" max="1248" width="16.28515625" style="9" customWidth="1"/>
    <col min="1249" max="1249" width="17.5703125" style="9" customWidth="1"/>
    <col min="1250" max="1250" width="6" style="9" customWidth="1"/>
    <col min="1251" max="1252" width="18.85546875" style="9" customWidth="1"/>
    <col min="1253" max="1254" width="20.140625" style="9" customWidth="1"/>
    <col min="1255" max="1255" width="6" style="9" customWidth="1"/>
    <col min="1256" max="1256" width="12.42578125" style="9" customWidth="1"/>
    <col min="1257" max="1257" width="18.85546875" style="9" customWidth="1"/>
    <col min="1258" max="1259" width="15" style="9" customWidth="1"/>
    <col min="1260" max="1260" width="7.28515625" style="9" customWidth="1"/>
    <col min="1261" max="1261" width="11.140625" style="9" customWidth="1"/>
    <col min="1262" max="1262" width="13.7109375" style="9" customWidth="1"/>
    <col min="1263" max="1263" width="18.85546875" style="9" customWidth="1"/>
    <col min="1264" max="1264" width="17.5703125" style="9" customWidth="1"/>
    <col min="1265" max="1265" width="25.28515625" style="9" customWidth="1"/>
    <col min="1266" max="1266" width="20.140625" style="9" customWidth="1"/>
    <col min="1267" max="1267" width="15" style="9" customWidth="1"/>
    <col min="1268" max="1268" width="17.5703125" style="9" customWidth="1"/>
    <col min="1269" max="1269" width="16.28515625" style="9" customWidth="1"/>
    <col min="1270" max="1271" width="15" style="9" customWidth="1"/>
    <col min="1272" max="1272" width="17.5703125" style="9" customWidth="1"/>
    <col min="1273" max="1273" width="20.140625" style="9" customWidth="1"/>
    <col min="1274" max="1274" width="16.28515625" style="9" customWidth="1"/>
    <col min="1275" max="1276" width="25.28515625" style="9" customWidth="1"/>
    <col min="1277" max="1277" width="18.85546875" style="9" customWidth="1"/>
    <col min="1278" max="1279" width="20.140625" style="9" customWidth="1"/>
    <col min="1280" max="1280" width="11.140625" style="9" customWidth="1"/>
    <col min="1281" max="1281" width="29.140625" style="9" customWidth="1"/>
    <col min="1282" max="1282" width="34.28515625" style="9" customWidth="1"/>
    <col min="1283" max="1284" width="9.85546875" style="9" customWidth="1"/>
    <col min="1285" max="1285" width="17.5703125" style="9" customWidth="1"/>
    <col min="1286" max="1286" width="18.85546875" style="9" customWidth="1"/>
    <col min="1287" max="1287" width="9.85546875" style="9" customWidth="1"/>
    <col min="1288" max="1289" width="6" style="9" customWidth="1"/>
    <col min="1290" max="1290" width="13.7109375" style="9" customWidth="1"/>
    <col min="1291" max="1292" width="15" style="9" customWidth="1"/>
    <col min="1293" max="1293" width="17.5703125" style="9" customWidth="1"/>
    <col min="1294" max="1294" width="9.85546875" style="9" customWidth="1"/>
    <col min="1295" max="1295" width="7.28515625" style="9" customWidth="1"/>
    <col min="1296" max="1296" width="6" style="9" customWidth="1"/>
    <col min="1297" max="1302" width="17.5703125" style="9" customWidth="1"/>
    <col min="1303" max="1445" width="20.140625" style="9" customWidth="1"/>
    <col min="1446" max="1485" width="12.42578125" style="9" customWidth="1"/>
    <col min="1486" max="1486" width="20.140625" style="9" customWidth="1"/>
    <col min="1487" max="1487" width="21.42578125" style="9" customWidth="1"/>
    <col min="1488" max="1488" width="22.7109375" style="9" customWidth="1"/>
    <col min="1489" max="1489" width="13.7109375" style="9" customWidth="1"/>
    <col min="1490" max="1490" width="15" style="9" customWidth="1"/>
    <col min="1491" max="1493" width="17.5703125" style="9" customWidth="1"/>
    <col min="1494" max="1494" width="16.28515625" style="9" customWidth="1"/>
    <col min="1495" max="1495" width="15" style="9" customWidth="1"/>
    <col min="1496" max="1497" width="12.42578125" style="9" customWidth="1"/>
    <col min="1498" max="1499" width="17.5703125" style="9" customWidth="1"/>
    <col min="1500" max="1500" width="7.28515625" style="9" customWidth="1"/>
    <col min="1501" max="1501" width="21.42578125" style="9" customWidth="1"/>
    <col min="1502" max="1502" width="17.5703125" style="9" customWidth="1"/>
    <col min="1503" max="1503" width="20.140625" style="9" customWidth="1"/>
    <col min="1504" max="1504" width="16.28515625" style="9" customWidth="1"/>
    <col min="1505" max="1505" width="17.5703125" style="9" customWidth="1"/>
    <col min="1506" max="1506" width="6" style="9" customWidth="1"/>
    <col min="1507" max="1508" width="18.85546875" style="9" customWidth="1"/>
    <col min="1509" max="1510" width="20.140625" style="9" customWidth="1"/>
    <col min="1511" max="1511" width="6" style="9" customWidth="1"/>
    <col min="1512" max="1512" width="12.42578125" style="9" customWidth="1"/>
    <col min="1513" max="1513" width="18.85546875" style="9" customWidth="1"/>
    <col min="1514" max="1515" width="15" style="9" customWidth="1"/>
    <col min="1516" max="1516" width="7.28515625" style="9" customWidth="1"/>
    <col min="1517" max="1517" width="11.140625" style="9" customWidth="1"/>
    <col min="1518" max="1518" width="13.7109375" style="9" customWidth="1"/>
    <col min="1519" max="1519" width="18.85546875" style="9" customWidth="1"/>
    <col min="1520" max="1520" width="17.5703125" style="9" customWidth="1"/>
    <col min="1521" max="1521" width="25.28515625" style="9" customWidth="1"/>
    <col min="1522" max="1522" width="20.140625" style="9" customWidth="1"/>
    <col min="1523" max="1523" width="15" style="9" customWidth="1"/>
    <col min="1524" max="1524" width="17.5703125" style="9" customWidth="1"/>
    <col min="1525" max="1525" width="16.28515625" style="9" customWidth="1"/>
    <col min="1526" max="1527" width="15" style="9" customWidth="1"/>
    <col min="1528" max="1528" width="17.5703125" style="9" customWidth="1"/>
    <col min="1529" max="1529" width="20.140625" style="9" customWidth="1"/>
    <col min="1530" max="1530" width="16.28515625" style="9" customWidth="1"/>
    <col min="1531" max="1532" width="25.28515625" style="9" customWidth="1"/>
    <col min="1533" max="1533" width="18.85546875" style="9" customWidth="1"/>
    <col min="1534" max="1535" width="20.140625" style="9" customWidth="1"/>
    <col min="1536" max="1536" width="11.140625" style="9" customWidth="1"/>
    <col min="1537" max="1537" width="29.140625" style="9" customWidth="1"/>
    <col min="1538" max="1538" width="34.28515625" style="9" customWidth="1"/>
    <col min="1539" max="1540" width="9.85546875" style="9" customWidth="1"/>
    <col min="1541" max="1541" width="17.5703125" style="9" customWidth="1"/>
    <col min="1542" max="1542" width="18.85546875" style="9" customWidth="1"/>
    <col min="1543" max="1543" width="9.85546875" style="9" customWidth="1"/>
    <col min="1544" max="1545" width="6" style="9" customWidth="1"/>
    <col min="1546" max="1546" width="13.7109375" style="9" customWidth="1"/>
    <col min="1547" max="1548" width="15" style="9" customWidth="1"/>
    <col min="1549" max="1549" width="17.5703125" style="9" customWidth="1"/>
    <col min="1550" max="1550" width="9.85546875" style="9" customWidth="1"/>
    <col min="1551" max="1551" width="7.28515625" style="9" customWidth="1"/>
    <col min="1552" max="1552" width="6" style="9" customWidth="1"/>
    <col min="1553" max="1558" width="17.5703125" style="9" customWidth="1"/>
    <col min="1559" max="1701" width="20.140625" style="9" customWidth="1"/>
    <col min="1702" max="1741" width="12.42578125" style="9" customWidth="1"/>
    <col min="1742" max="1742" width="20.140625" style="9" customWidth="1"/>
    <col min="1743" max="1743" width="21.42578125" style="9" customWidth="1"/>
    <col min="1744" max="1744" width="22.7109375" style="9" customWidth="1"/>
    <col min="1745" max="1745" width="13.7109375" style="9" customWidth="1"/>
    <col min="1746" max="1746" width="15" style="9" customWidth="1"/>
    <col min="1747" max="1749" width="17.5703125" style="9" customWidth="1"/>
    <col min="1750" max="1750" width="16.28515625" style="9" customWidth="1"/>
    <col min="1751" max="1751" width="15" style="9" customWidth="1"/>
    <col min="1752" max="1753" width="12.42578125" style="9" customWidth="1"/>
    <col min="1754" max="1755" width="17.5703125" style="9" customWidth="1"/>
    <col min="1756" max="1756" width="7.28515625" style="9" customWidth="1"/>
    <col min="1757" max="1757" width="21.42578125" style="9" customWidth="1"/>
    <col min="1758" max="1758" width="17.5703125" style="9" customWidth="1"/>
    <col min="1759" max="1759" width="20.140625" style="9" customWidth="1"/>
    <col min="1760" max="1760" width="16.28515625" style="9" customWidth="1"/>
    <col min="1761" max="1761" width="17.5703125" style="9" customWidth="1"/>
    <col min="1762" max="1762" width="6" style="9" customWidth="1"/>
    <col min="1763" max="1764" width="18.85546875" style="9" customWidth="1"/>
    <col min="1765" max="1766" width="20.140625" style="9" customWidth="1"/>
    <col min="1767" max="1767" width="6" style="9" customWidth="1"/>
    <col min="1768" max="1768" width="12.42578125" style="9" customWidth="1"/>
    <col min="1769" max="1769" width="18.85546875" style="9" customWidth="1"/>
    <col min="1770" max="1771" width="15" style="9" customWidth="1"/>
    <col min="1772" max="1772" width="7.28515625" style="9" customWidth="1"/>
    <col min="1773" max="1773" width="11.140625" style="9" customWidth="1"/>
    <col min="1774" max="1774" width="13.7109375" style="9" customWidth="1"/>
    <col min="1775" max="1775" width="18.85546875" style="9" customWidth="1"/>
    <col min="1776" max="1776" width="17.5703125" style="9" customWidth="1"/>
    <col min="1777" max="1777" width="25.28515625" style="9" customWidth="1"/>
    <col min="1778" max="1778" width="20.140625" style="9" customWidth="1"/>
    <col min="1779" max="1779" width="15" style="9" customWidth="1"/>
    <col min="1780" max="1780" width="17.5703125" style="9" customWidth="1"/>
    <col min="1781" max="1781" width="16.28515625" style="9" customWidth="1"/>
    <col min="1782" max="1783" width="15" style="9" customWidth="1"/>
    <col min="1784" max="1784" width="17.5703125" style="9" customWidth="1"/>
    <col min="1785" max="1785" width="20.140625" style="9" customWidth="1"/>
    <col min="1786" max="1786" width="16.28515625" style="9" customWidth="1"/>
    <col min="1787" max="1788" width="25.28515625" style="9" customWidth="1"/>
    <col min="1789" max="1789" width="18.85546875" style="9" customWidth="1"/>
    <col min="1790" max="1791" width="20.140625" style="9" customWidth="1"/>
    <col min="1792" max="1792" width="11.140625" style="9" customWidth="1"/>
    <col min="1793" max="1793" width="29.140625" style="9" customWidth="1"/>
    <col min="1794" max="1794" width="34.28515625" style="9" customWidth="1"/>
    <col min="1795" max="1796" width="9.85546875" style="9" customWidth="1"/>
    <col min="1797" max="1797" width="17.5703125" style="9" customWidth="1"/>
    <col min="1798" max="1798" width="18.85546875" style="9" customWidth="1"/>
    <col min="1799" max="1799" width="9.85546875" style="9" customWidth="1"/>
    <col min="1800" max="1801" width="6" style="9" customWidth="1"/>
    <col min="1802" max="1802" width="13.7109375" style="9" customWidth="1"/>
    <col min="1803" max="1804" width="15" style="9" customWidth="1"/>
    <col min="1805" max="1805" width="17.5703125" style="9" customWidth="1"/>
    <col min="1806" max="1806" width="9.85546875" style="9" customWidth="1"/>
    <col min="1807" max="1807" width="7.28515625" style="9" customWidth="1"/>
    <col min="1808" max="1808" width="6" style="9" customWidth="1"/>
    <col min="1809" max="1814" width="17.5703125" style="9" customWidth="1"/>
    <col min="1815" max="1957" width="20.140625" style="9" customWidth="1"/>
    <col min="1958" max="1997" width="12.42578125" style="9" customWidth="1"/>
    <col min="1998" max="1998" width="20.140625" style="9" customWidth="1"/>
    <col min="1999" max="1999" width="21.42578125" style="9" customWidth="1"/>
    <col min="2000" max="2000" width="22.7109375" style="9" customWidth="1"/>
    <col min="2001" max="2001" width="13.7109375" style="9" customWidth="1"/>
    <col min="2002" max="2002" width="15" style="9" customWidth="1"/>
    <col min="2003" max="2005" width="17.5703125" style="9" customWidth="1"/>
    <col min="2006" max="2006" width="16.28515625" style="9" customWidth="1"/>
    <col min="2007" max="2007" width="15" style="9" customWidth="1"/>
    <col min="2008" max="2009" width="12.42578125" style="9" customWidth="1"/>
    <col min="2010" max="2011" width="17.5703125" style="9" customWidth="1"/>
    <col min="2012" max="2012" width="7.28515625" style="9" customWidth="1"/>
    <col min="2013" max="2013" width="21.42578125" style="9" customWidth="1"/>
    <col min="2014" max="2014" width="17.5703125" style="9" customWidth="1"/>
    <col min="2015" max="2015" width="20.140625" style="9" customWidth="1"/>
    <col min="2016" max="2016" width="16.28515625" style="9" customWidth="1"/>
    <col min="2017" max="2017" width="17.5703125" style="9" customWidth="1"/>
    <col min="2018" max="2018" width="6" style="9" customWidth="1"/>
    <col min="2019" max="2020" width="18.85546875" style="9" customWidth="1"/>
    <col min="2021" max="2022" width="20.140625" style="9" customWidth="1"/>
    <col min="2023" max="2023" width="6" style="9" customWidth="1"/>
    <col min="2024" max="2024" width="12.42578125" style="9" customWidth="1"/>
    <col min="2025" max="2025" width="18.85546875" style="9" customWidth="1"/>
    <col min="2026" max="2027" width="15" style="9" customWidth="1"/>
    <col min="2028" max="2028" width="7.28515625" style="9" customWidth="1"/>
    <col min="2029" max="2029" width="11.140625" style="9" customWidth="1"/>
    <col min="2030" max="2030" width="13.7109375" style="9" customWidth="1"/>
    <col min="2031" max="2031" width="18.85546875" style="9" customWidth="1"/>
    <col min="2032" max="2032" width="17.5703125" style="9" customWidth="1"/>
    <col min="2033" max="2033" width="25.28515625" style="9" customWidth="1"/>
    <col min="2034" max="2034" width="20.140625" style="9" customWidth="1"/>
    <col min="2035" max="2035" width="15" style="9" customWidth="1"/>
    <col min="2036" max="2036" width="17.5703125" style="9" customWidth="1"/>
    <col min="2037" max="2037" width="16.28515625" style="9" customWidth="1"/>
    <col min="2038" max="2039" width="15" style="9" customWidth="1"/>
    <col min="2040" max="2040" width="17.5703125" style="9" customWidth="1"/>
    <col min="2041" max="2041" width="20.140625" style="9" customWidth="1"/>
    <col min="2042" max="2042" width="16.28515625" style="9" customWidth="1"/>
    <col min="2043" max="2044" width="25.28515625" style="9" customWidth="1"/>
    <col min="2045" max="2045" width="18.85546875" style="9" customWidth="1"/>
    <col min="2046" max="2047" width="20.140625" style="9" customWidth="1"/>
    <col min="2048" max="2048" width="11.140625" style="9" customWidth="1"/>
    <col min="2049" max="2049" width="29.140625" style="9" customWidth="1"/>
    <col min="2050" max="2050" width="34.28515625" style="9" customWidth="1"/>
    <col min="2051" max="2052" width="9.85546875" style="9" customWidth="1"/>
    <col min="2053" max="2053" width="17.5703125" style="9" customWidth="1"/>
    <col min="2054" max="2054" width="18.85546875" style="9" customWidth="1"/>
    <col min="2055" max="2055" width="9.85546875" style="9" customWidth="1"/>
    <col min="2056" max="2057" width="6" style="9" customWidth="1"/>
    <col min="2058" max="2058" width="13.7109375" style="9" customWidth="1"/>
    <col min="2059" max="2060" width="15" style="9" customWidth="1"/>
    <col min="2061" max="2061" width="17.5703125" style="9" customWidth="1"/>
    <col min="2062" max="2062" width="9.85546875" style="9" customWidth="1"/>
    <col min="2063" max="2063" width="7.28515625" style="9" customWidth="1"/>
    <col min="2064" max="2064" width="6" style="9" customWidth="1"/>
    <col min="2065" max="2070" width="17.5703125" style="9" customWidth="1"/>
    <col min="2071" max="2213" width="20.140625" style="9" customWidth="1"/>
    <col min="2214" max="2253" width="12.42578125" style="9" customWidth="1"/>
    <col min="2254" max="2254" width="20.140625" style="9" customWidth="1"/>
    <col min="2255" max="2255" width="21.42578125" style="9" customWidth="1"/>
    <col min="2256" max="2256" width="22.7109375" style="9" customWidth="1"/>
    <col min="2257" max="2257" width="13.7109375" style="9" customWidth="1"/>
    <col min="2258" max="2258" width="15" style="9" customWidth="1"/>
    <col min="2259" max="2261" width="17.5703125" style="9" customWidth="1"/>
    <col min="2262" max="2262" width="16.28515625" style="9" customWidth="1"/>
    <col min="2263" max="2263" width="15" style="9" customWidth="1"/>
    <col min="2264" max="2265" width="12.42578125" style="9" customWidth="1"/>
    <col min="2266" max="2267" width="17.5703125" style="9" customWidth="1"/>
    <col min="2268" max="2268" width="7.28515625" style="9" customWidth="1"/>
    <col min="2269" max="2269" width="21.42578125" style="9" customWidth="1"/>
    <col min="2270" max="2270" width="17.5703125" style="9" customWidth="1"/>
    <col min="2271" max="2271" width="20.140625" style="9" customWidth="1"/>
    <col min="2272" max="2272" width="16.28515625" style="9" customWidth="1"/>
    <col min="2273" max="2273" width="17.5703125" style="9" customWidth="1"/>
    <col min="2274" max="2274" width="6" style="9" customWidth="1"/>
    <col min="2275" max="2276" width="18.85546875" style="9" customWidth="1"/>
    <col min="2277" max="2278" width="20.140625" style="9" customWidth="1"/>
    <col min="2279" max="2279" width="6" style="9" customWidth="1"/>
    <col min="2280" max="2280" width="12.42578125" style="9" customWidth="1"/>
    <col min="2281" max="2281" width="18.85546875" style="9" customWidth="1"/>
    <col min="2282" max="2283" width="15" style="9" customWidth="1"/>
    <col min="2284" max="2284" width="7.28515625" style="9" customWidth="1"/>
    <col min="2285" max="2285" width="11.140625" style="9" customWidth="1"/>
    <col min="2286" max="2286" width="13.7109375" style="9" customWidth="1"/>
    <col min="2287" max="2287" width="18.85546875" style="9" customWidth="1"/>
    <col min="2288" max="2288" width="17.5703125" style="9" customWidth="1"/>
    <col min="2289" max="2289" width="25.28515625" style="9" customWidth="1"/>
    <col min="2290" max="2290" width="20.140625" style="9" customWidth="1"/>
    <col min="2291" max="2291" width="15" style="9" customWidth="1"/>
    <col min="2292" max="2292" width="17.5703125" style="9" customWidth="1"/>
    <col min="2293" max="2293" width="16.28515625" style="9" customWidth="1"/>
    <col min="2294" max="2295" width="15" style="9" customWidth="1"/>
    <col min="2296" max="2296" width="17.5703125" style="9" customWidth="1"/>
    <col min="2297" max="2297" width="20.140625" style="9" customWidth="1"/>
    <col min="2298" max="2298" width="16.28515625" style="9" customWidth="1"/>
    <col min="2299" max="2300" width="25.28515625" style="9" customWidth="1"/>
    <col min="2301" max="2301" width="18.85546875" style="9" customWidth="1"/>
    <col min="2302" max="2303" width="20.140625" style="9" customWidth="1"/>
    <col min="2304" max="2304" width="11.140625" style="9" customWidth="1"/>
    <col min="2305" max="2305" width="29.140625" style="9" customWidth="1"/>
    <col min="2306" max="2306" width="34.28515625" style="9" customWidth="1"/>
    <col min="2307" max="2308" width="9.85546875" style="9" customWidth="1"/>
    <col min="2309" max="2309" width="17.5703125" style="9" customWidth="1"/>
    <col min="2310" max="2310" width="18.85546875" style="9" customWidth="1"/>
    <col min="2311" max="2311" width="9.85546875" style="9" customWidth="1"/>
    <col min="2312" max="2313" width="6" style="9" customWidth="1"/>
    <col min="2314" max="2314" width="13.7109375" style="9" customWidth="1"/>
    <col min="2315" max="2316" width="15" style="9" customWidth="1"/>
    <col min="2317" max="2317" width="17.5703125" style="9" customWidth="1"/>
    <col min="2318" max="2318" width="9.85546875" style="9" customWidth="1"/>
    <col min="2319" max="2319" width="7.28515625" style="9" customWidth="1"/>
    <col min="2320" max="2320" width="6" style="9" customWidth="1"/>
    <col min="2321" max="2326" width="17.5703125" style="9" customWidth="1"/>
    <col min="2327" max="2469" width="20.140625" style="9" customWidth="1"/>
    <col min="2470" max="2509" width="12.42578125" style="9" customWidth="1"/>
    <col min="2510" max="2510" width="20.140625" style="9" customWidth="1"/>
    <col min="2511" max="2511" width="21.42578125" style="9" customWidth="1"/>
    <col min="2512" max="2512" width="22.7109375" style="9" customWidth="1"/>
    <col min="2513" max="2513" width="13.7109375" style="9" customWidth="1"/>
    <col min="2514" max="2514" width="15" style="9" customWidth="1"/>
    <col min="2515" max="2517" width="17.5703125" style="9" customWidth="1"/>
    <col min="2518" max="2518" width="16.28515625" style="9" customWidth="1"/>
    <col min="2519" max="2519" width="15" style="9" customWidth="1"/>
    <col min="2520" max="2521" width="12.42578125" style="9" customWidth="1"/>
    <col min="2522" max="2523" width="17.5703125" style="9" customWidth="1"/>
    <col min="2524" max="2524" width="7.28515625" style="9" customWidth="1"/>
    <col min="2525" max="2525" width="21.42578125" style="9" customWidth="1"/>
    <col min="2526" max="2526" width="17.5703125" style="9" customWidth="1"/>
    <col min="2527" max="2527" width="20.140625" style="9" customWidth="1"/>
    <col min="2528" max="2528" width="16.28515625" style="9" customWidth="1"/>
    <col min="2529" max="2529" width="17.5703125" style="9" customWidth="1"/>
    <col min="2530" max="2530" width="6" style="9" customWidth="1"/>
    <col min="2531" max="2532" width="18.85546875" style="9" customWidth="1"/>
    <col min="2533" max="2534" width="20.140625" style="9" customWidth="1"/>
    <col min="2535" max="2535" width="6" style="9" customWidth="1"/>
    <col min="2536" max="2536" width="12.42578125" style="9" customWidth="1"/>
    <col min="2537" max="2537" width="18.85546875" style="9" customWidth="1"/>
    <col min="2538" max="2539" width="15" style="9" customWidth="1"/>
    <col min="2540" max="2540" width="7.28515625" style="9" customWidth="1"/>
    <col min="2541" max="2541" width="11.140625" style="9" customWidth="1"/>
    <col min="2542" max="2542" width="13.7109375" style="9" customWidth="1"/>
    <col min="2543" max="2543" width="18.85546875" style="9" customWidth="1"/>
    <col min="2544" max="2544" width="17.5703125" style="9" customWidth="1"/>
    <col min="2545" max="2545" width="25.28515625" style="9" customWidth="1"/>
    <col min="2546" max="2546" width="20.140625" style="9" customWidth="1"/>
    <col min="2547" max="2547" width="15" style="9" customWidth="1"/>
    <col min="2548" max="2548" width="17.5703125" style="9" customWidth="1"/>
    <col min="2549" max="2549" width="16.28515625" style="9" customWidth="1"/>
    <col min="2550" max="2551" width="15" style="9" customWidth="1"/>
    <col min="2552" max="2552" width="17.5703125" style="9" customWidth="1"/>
    <col min="2553" max="2553" width="20.140625" style="9" customWidth="1"/>
    <col min="2554" max="2554" width="16.28515625" style="9" customWidth="1"/>
    <col min="2555" max="2556" width="25.28515625" style="9" customWidth="1"/>
    <col min="2557" max="2557" width="18.85546875" style="9" customWidth="1"/>
    <col min="2558" max="2559" width="20.140625" style="9" customWidth="1"/>
    <col min="2560" max="2560" width="11.140625" style="9" customWidth="1"/>
    <col min="2561" max="2561" width="29.140625" style="9" customWidth="1"/>
    <col min="2562" max="2562" width="34.28515625" style="9" customWidth="1"/>
    <col min="2563" max="2564" width="9.85546875" style="9" customWidth="1"/>
    <col min="2565" max="2565" width="17.5703125" style="9" customWidth="1"/>
    <col min="2566" max="2566" width="18.85546875" style="9" customWidth="1"/>
    <col min="2567" max="2567" width="9.85546875" style="9" customWidth="1"/>
    <col min="2568" max="2569" width="6" style="9" customWidth="1"/>
    <col min="2570" max="2570" width="13.7109375" style="9" customWidth="1"/>
    <col min="2571" max="2572" width="15" style="9" customWidth="1"/>
    <col min="2573" max="2573" width="17.5703125" style="9" customWidth="1"/>
    <col min="2574" max="2574" width="9.85546875" style="9" customWidth="1"/>
    <col min="2575" max="2575" width="7.28515625" style="9" customWidth="1"/>
    <col min="2576" max="2576" width="6" style="9" customWidth="1"/>
    <col min="2577" max="2582" width="17.5703125" style="9" customWidth="1"/>
    <col min="2583" max="2725" width="20.140625" style="9" customWidth="1"/>
    <col min="2726" max="2765" width="12.42578125" style="9" customWidth="1"/>
    <col min="2766" max="2766" width="20.140625" style="9" customWidth="1"/>
    <col min="2767" max="2767" width="21.42578125" style="9" customWidth="1"/>
    <col min="2768" max="2768" width="22.7109375" style="9" customWidth="1"/>
    <col min="2769" max="2769" width="13.7109375" style="9" customWidth="1"/>
    <col min="2770" max="2770" width="15" style="9" customWidth="1"/>
    <col min="2771" max="2773" width="17.5703125" style="9" customWidth="1"/>
    <col min="2774" max="2774" width="16.28515625" style="9" customWidth="1"/>
    <col min="2775" max="2775" width="15" style="9" customWidth="1"/>
    <col min="2776" max="2777" width="12.42578125" style="9" customWidth="1"/>
    <col min="2778" max="2779" width="17.5703125" style="9" customWidth="1"/>
    <col min="2780" max="2780" width="7.28515625" style="9" customWidth="1"/>
    <col min="2781" max="2781" width="21.42578125" style="9" customWidth="1"/>
    <col min="2782" max="2782" width="17.5703125" style="9" customWidth="1"/>
    <col min="2783" max="2783" width="20.140625" style="9" customWidth="1"/>
    <col min="2784" max="2784" width="16.28515625" style="9" customWidth="1"/>
    <col min="2785" max="2785" width="17.5703125" style="9" customWidth="1"/>
    <col min="2786" max="2786" width="6" style="9" customWidth="1"/>
    <col min="2787" max="2788" width="18.85546875" style="9" customWidth="1"/>
    <col min="2789" max="2790" width="20.140625" style="9" customWidth="1"/>
    <col min="2791" max="2791" width="6" style="9" customWidth="1"/>
    <col min="2792" max="2792" width="12.42578125" style="9" customWidth="1"/>
    <col min="2793" max="2793" width="18.85546875" style="9" customWidth="1"/>
    <col min="2794" max="2795" width="15" style="9" customWidth="1"/>
    <col min="2796" max="2796" width="7.28515625" style="9" customWidth="1"/>
    <col min="2797" max="2797" width="11.140625" style="9" customWidth="1"/>
    <col min="2798" max="2798" width="13.7109375" style="9" customWidth="1"/>
    <col min="2799" max="2799" width="18.85546875" style="9" customWidth="1"/>
    <col min="2800" max="2800" width="17.5703125" style="9" customWidth="1"/>
    <col min="2801" max="2801" width="25.28515625" style="9" customWidth="1"/>
    <col min="2802" max="2802" width="20.140625" style="9" customWidth="1"/>
    <col min="2803" max="2803" width="15" style="9" customWidth="1"/>
    <col min="2804" max="2804" width="17.5703125" style="9" customWidth="1"/>
    <col min="2805" max="2805" width="16.28515625" style="9" customWidth="1"/>
    <col min="2806" max="2807" width="15" style="9" customWidth="1"/>
    <col min="2808" max="2808" width="17.5703125" style="9" customWidth="1"/>
    <col min="2809" max="2809" width="20.140625" style="9" customWidth="1"/>
    <col min="2810" max="2810" width="16.28515625" style="9" customWidth="1"/>
    <col min="2811" max="2812" width="25.28515625" style="9" customWidth="1"/>
    <col min="2813" max="2813" width="18.85546875" style="9" customWidth="1"/>
    <col min="2814" max="2815" width="20.140625" style="9" customWidth="1"/>
    <col min="2816" max="2816" width="11.140625" style="9" customWidth="1"/>
    <col min="2817" max="2817" width="29.140625" style="9" customWidth="1"/>
    <col min="2818" max="2818" width="34.28515625" style="9" customWidth="1"/>
    <col min="2819" max="2820" width="9.85546875" style="9" customWidth="1"/>
    <col min="2821" max="2821" width="17.5703125" style="9" customWidth="1"/>
    <col min="2822" max="2822" width="18.85546875" style="9" customWidth="1"/>
    <col min="2823" max="2823" width="9.85546875" style="9" customWidth="1"/>
    <col min="2824" max="2825" width="6" style="9" customWidth="1"/>
    <col min="2826" max="2826" width="13.7109375" style="9" customWidth="1"/>
    <col min="2827" max="2828" width="15" style="9" customWidth="1"/>
    <col min="2829" max="2829" width="17.5703125" style="9" customWidth="1"/>
    <col min="2830" max="2830" width="9.85546875" style="9" customWidth="1"/>
    <col min="2831" max="2831" width="7.28515625" style="9" customWidth="1"/>
    <col min="2832" max="2832" width="6" style="9" customWidth="1"/>
    <col min="2833" max="2838" width="17.5703125" style="9" customWidth="1"/>
    <col min="2839" max="2981" width="20.140625" style="9" customWidth="1"/>
    <col min="2982" max="3021" width="12.42578125" style="9" customWidth="1"/>
    <col min="3022" max="3022" width="20.140625" style="9" customWidth="1"/>
    <col min="3023" max="3023" width="21.42578125" style="9" customWidth="1"/>
    <col min="3024" max="3024" width="22.7109375" style="9" customWidth="1"/>
    <col min="3025" max="3025" width="13.7109375" style="9" customWidth="1"/>
    <col min="3026" max="3026" width="15" style="9" customWidth="1"/>
    <col min="3027" max="3029" width="17.5703125" style="9" customWidth="1"/>
    <col min="3030" max="3030" width="16.28515625" style="9" customWidth="1"/>
    <col min="3031" max="3031" width="15" style="9" customWidth="1"/>
    <col min="3032" max="3033" width="12.42578125" style="9" customWidth="1"/>
    <col min="3034" max="3035" width="17.5703125" style="9" customWidth="1"/>
    <col min="3036" max="3036" width="7.28515625" style="9" customWidth="1"/>
    <col min="3037" max="3037" width="21.42578125" style="9" customWidth="1"/>
    <col min="3038" max="3038" width="17.5703125" style="9" customWidth="1"/>
    <col min="3039" max="3039" width="20.140625" style="9" customWidth="1"/>
    <col min="3040" max="3040" width="16.28515625" style="9" customWidth="1"/>
    <col min="3041" max="3041" width="17.5703125" style="9" customWidth="1"/>
    <col min="3042" max="3042" width="6" style="9" customWidth="1"/>
    <col min="3043" max="3044" width="18.85546875" style="9" customWidth="1"/>
    <col min="3045" max="3046" width="20.140625" style="9" customWidth="1"/>
    <col min="3047" max="3047" width="6" style="9" customWidth="1"/>
    <col min="3048" max="3048" width="12.42578125" style="9" customWidth="1"/>
    <col min="3049" max="3049" width="18.85546875" style="9" customWidth="1"/>
    <col min="3050" max="3051" width="15" style="9" customWidth="1"/>
    <col min="3052" max="3052" width="7.28515625" style="9" customWidth="1"/>
    <col min="3053" max="3053" width="11.140625" style="9" customWidth="1"/>
    <col min="3054" max="3054" width="13.7109375" style="9" customWidth="1"/>
    <col min="3055" max="3055" width="18.85546875" style="9" customWidth="1"/>
    <col min="3056" max="3056" width="17.5703125" style="9" customWidth="1"/>
    <col min="3057" max="3057" width="25.28515625" style="9" customWidth="1"/>
    <col min="3058" max="3058" width="20.140625" style="9" customWidth="1"/>
    <col min="3059" max="3059" width="15" style="9" customWidth="1"/>
    <col min="3060" max="3060" width="17.5703125" style="9" customWidth="1"/>
    <col min="3061" max="3061" width="16.28515625" style="9" customWidth="1"/>
    <col min="3062" max="3063" width="15" style="9" customWidth="1"/>
    <col min="3064" max="3064" width="17.5703125" style="9" customWidth="1"/>
    <col min="3065" max="3065" width="20.140625" style="9" customWidth="1"/>
    <col min="3066" max="3066" width="16.28515625" style="9" customWidth="1"/>
    <col min="3067" max="3068" width="25.28515625" style="9" customWidth="1"/>
    <col min="3069" max="3069" width="18.85546875" style="9" customWidth="1"/>
    <col min="3070" max="3071" width="20.140625" style="9" customWidth="1"/>
    <col min="3072" max="3072" width="11.140625" style="9" customWidth="1"/>
    <col min="3073" max="3073" width="29.140625" style="9" customWidth="1"/>
    <col min="3074" max="3074" width="34.28515625" style="9" customWidth="1"/>
    <col min="3075" max="3076" width="9.85546875" style="9" customWidth="1"/>
    <col min="3077" max="3077" width="17.5703125" style="9" customWidth="1"/>
    <col min="3078" max="3078" width="18.85546875" style="9" customWidth="1"/>
    <col min="3079" max="3079" width="9.85546875" style="9" customWidth="1"/>
    <col min="3080" max="3081" width="6" style="9" customWidth="1"/>
    <col min="3082" max="3082" width="13.7109375" style="9" customWidth="1"/>
    <col min="3083" max="3084" width="15" style="9" customWidth="1"/>
    <col min="3085" max="3085" width="17.5703125" style="9" customWidth="1"/>
    <col min="3086" max="3086" width="9.85546875" style="9" customWidth="1"/>
    <col min="3087" max="3087" width="7.28515625" style="9" customWidth="1"/>
    <col min="3088" max="3088" width="6" style="9" customWidth="1"/>
    <col min="3089" max="3094" width="17.5703125" style="9" customWidth="1"/>
    <col min="3095" max="3237" width="20.140625" style="9" customWidth="1"/>
    <col min="3238" max="3277" width="12.42578125" style="9" customWidth="1"/>
    <col min="3278" max="3278" width="20.140625" style="9" customWidth="1"/>
    <col min="3279" max="3279" width="21.42578125" style="9" customWidth="1"/>
    <col min="3280" max="3280" width="22.7109375" style="9" customWidth="1"/>
    <col min="3281" max="3281" width="13.7109375" style="9" customWidth="1"/>
    <col min="3282" max="3282" width="15" style="9" customWidth="1"/>
    <col min="3283" max="3285" width="17.5703125" style="9" customWidth="1"/>
    <col min="3286" max="3286" width="16.28515625" style="9" customWidth="1"/>
    <col min="3287" max="3287" width="15" style="9" customWidth="1"/>
    <col min="3288" max="3289" width="12.42578125" style="9" customWidth="1"/>
    <col min="3290" max="3291" width="17.5703125" style="9" customWidth="1"/>
    <col min="3292" max="3292" width="7.28515625" style="9" customWidth="1"/>
    <col min="3293" max="3293" width="21.42578125" style="9" customWidth="1"/>
    <col min="3294" max="3294" width="17.5703125" style="9" customWidth="1"/>
    <col min="3295" max="3295" width="20.140625" style="9" customWidth="1"/>
    <col min="3296" max="3296" width="16.28515625" style="9" customWidth="1"/>
    <col min="3297" max="3297" width="17.5703125" style="9" customWidth="1"/>
    <col min="3298" max="3298" width="6" style="9" customWidth="1"/>
    <col min="3299" max="3300" width="18.85546875" style="9" customWidth="1"/>
    <col min="3301" max="3302" width="20.140625" style="9" customWidth="1"/>
    <col min="3303" max="3303" width="6" style="9" customWidth="1"/>
    <col min="3304" max="3304" width="12.42578125" style="9" customWidth="1"/>
    <col min="3305" max="3305" width="18.85546875" style="9" customWidth="1"/>
    <col min="3306" max="3307" width="15" style="9" customWidth="1"/>
    <col min="3308" max="3308" width="7.28515625" style="9" customWidth="1"/>
    <col min="3309" max="3309" width="11.140625" style="9" customWidth="1"/>
    <col min="3310" max="3310" width="13.7109375" style="9" customWidth="1"/>
    <col min="3311" max="3311" width="18.85546875" style="9" customWidth="1"/>
    <col min="3312" max="3312" width="17.5703125" style="9" customWidth="1"/>
    <col min="3313" max="3313" width="25.28515625" style="9" customWidth="1"/>
    <col min="3314" max="3314" width="20.140625" style="9" customWidth="1"/>
    <col min="3315" max="3315" width="15" style="9" customWidth="1"/>
    <col min="3316" max="3316" width="17.5703125" style="9" customWidth="1"/>
    <col min="3317" max="3317" width="16.28515625" style="9" customWidth="1"/>
    <col min="3318" max="3319" width="15" style="9" customWidth="1"/>
    <col min="3320" max="3320" width="17.5703125" style="9" customWidth="1"/>
    <col min="3321" max="3321" width="20.140625" style="9" customWidth="1"/>
    <col min="3322" max="3322" width="16.28515625" style="9" customWidth="1"/>
    <col min="3323" max="3324" width="25.28515625" style="9" customWidth="1"/>
    <col min="3325" max="3325" width="18.85546875" style="9" customWidth="1"/>
    <col min="3326" max="3327" width="20.140625" style="9" customWidth="1"/>
    <col min="3328" max="3328" width="11.140625" style="9" customWidth="1"/>
    <col min="3329" max="3329" width="29.140625" style="9" customWidth="1"/>
    <col min="3330" max="3330" width="34.28515625" style="9" customWidth="1"/>
    <col min="3331" max="3332" width="9.85546875" style="9" customWidth="1"/>
    <col min="3333" max="3333" width="17.5703125" style="9" customWidth="1"/>
    <col min="3334" max="3334" width="18.85546875" style="9" customWidth="1"/>
    <col min="3335" max="3335" width="9.85546875" style="9" customWidth="1"/>
    <col min="3336" max="3337" width="6" style="9" customWidth="1"/>
    <col min="3338" max="3338" width="13.7109375" style="9" customWidth="1"/>
    <col min="3339" max="3340" width="15" style="9" customWidth="1"/>
    <col min="3341" max="3341" width="17.5703125" style="9" customWidth="1"/>
    <col min="3342" max="3342" width="9.85546875" style="9" customWidth="1"/>
    <col min="3343" max="3343" width="7.28515625" style="9" customWidth="1"/>
    <col min="3344" max="3344" width="6" style="9" customWidth="1"/>
    <col min="3345" max="3350" width="17.5703125" style="9" customWidth="1"/>
    <col min="3351" max="3493" width="20.140625" style="9" customWidth="1"/>
    <col min="3494" max="3533" width="12.42578125" style="9" customWidth="1"/>
    <col min="3534" max="3534" width="20.140625" style="9" customWidth="1"/>
    <col min="3535" max="3535" width="21.42578125" style="9" customWidth="1"/>
    <col min="3536" max="3536" width="22.7109375" style="9" customWidth="1"/>
    <col min="3537" max="3537" width="13.7109375" style="9" customWidth="1"/>
    <col min="3538" max="3538" width="15" style="9" customWidth="1"/>
    <col min="3539" max="3541" width="17.5703125" style="9" customWidth="1"/>
    <col min="3542" max="3542" width="16.28515625" style="9" customWidth="1"/>
    <col min="3543" max="3543" width="15" style="9" customWidth="1"/>
    <col min="3544" max="3545" width="12.42578125" style="9" customWidth="1"/>
    <col min="3546" max="3547" width="17.5703125" style="9" customWidth="1"/>
    <col min="3548" max="3548" width="7.28515625" style="9" customWidth="1"/>
    <col min="3549" max="3549" width="21.42578125" style="9" customWidth="1"/>
    <col min="3550" max="3550" width="17.5703125" style="9" customWidth="1"/>
    <col min="3551" max="3551" width="20.140625" style="9" customWidth="1"/>
    <col min="3552" max="3552" width="16.28515625" style="9" customWidth="1"/>
    <col min="3553" max="3553" width="17.5703125" style="9" customWidth="1"/>
    <col min="3554" max="3554" width="6" style="9" customWidth="1"/>
    <col min="3555" max="3556" width="18.85546875" style="9" customWidth="1"/>
    <col min="3557" max="3558" width="20.140625" style="9" customWidth="1"/>
    <col min="3559" max="3559" width="6" style="9" customWidth="1"/>
    <col min="3560" max="3560" width="12.42578125" style="9" customWidth="1"/>
    <col min="3561" max="3561" width="18.85546875" style="9" customWidth="1"/>
    <col min="3562" max="3563" width="15" style="9" customWidth="1"/>
    <col min="3564" max="3564" width="7.28515625" style="9" customWidth="1"/>
    <col min="3565" max="3565" width="11.140625" style="9" customWidth="1"/>
    <col min="3566" max="3566" width="13.7109375" style="9" customWidth="1"/>
    <col min="3567" max="3567" width="18.85546875" style="9" customWidth="1"/>
    <col min="3568" max="3568" width="17.5703125" style="9" customWidth="1"/>
    <col min="3569" max="3569" width="25.28515625" style="9" customWidth="1"/>
    <col min="3570" max="3570" width="20.140625" style="9" customWidth="1"/>
    <col min="3571" max="3571" width="15" style="9" customWidth="1"/>
    <col min="3572" max="3572" width="17.5703125" style="9" customWidth="1"/>
    <col min="3573" max="3573" width="16.28515625" style="9" customWidth="1"/>
    <col min="3574" max="3575" width="15" style="9" customWidth="1"/>
    <col min="3576" max="3576" width="17.5703125" style="9" customWidth="1"/>
    <col min="3577" max="3577" width="20.140625" style="9" customWidth="1"/>
    <col min="3578" max="3578" width="16.28515625" style="9" customWidth="1"/>
    <col min="3579" max="3580" width="25.28515625" style="9" customWidth="1"/>
    <col min="3581" max="3581" width="18.85546875" style="9" customWidth="1"/>
    <col min="3582" max="3583" width="20.140625" style="9" customWidth="1"/>
    <col min="3584" max="3584" width="11.140625" style="9" customWidth="1"/>
    <col min="3585" max="3585" width="29.140625" style="9" customWidth="1"/>
    <col min="3586" max="3586" width="34.28515625" style="9" customWidth="1"/>
    <col min="3587" max="3588" width="9.85546875" style="9" customWidth="1"/>
    <col min="3589" max="3589" width="17.5703125" style="9" customWidth="1"/>
    <col min="3590" max="3590" width="18.85546875" style="9" customWidth="1"/>
    <col min="3591" max="3591" width="9.85546875" style="9" customWidth="1"/>
    <col min="3592" max="3593" width="6" style="9" customWidth="1"/>
    <col min="3594" max="3594" width="13.7109375" style="9" customWidth="1"/>
    <col min="3595" max="3596" width="15" style="9" customWidth="1"/>
    <col min="3597" max="3597" width="17.5703125" style="9" customWidth="1"/>
    <col min="3598" max="3598" width="9.85546875" style="9" customWidth="1"/>
    <col min="3599" max="3599" width="7.28515625" style="9" customWidth="1"/>
    <col min="3600" max="3600" width="6" style="9" customWidth="1"/>
    <col min="3601" max="3606" width="17.5703125" style="9" customWidth="1"/>
    <col min="3607" max="3749" width="20.140625" style="9" customWidth="1"/>
    <col min="3750" max="3789" width="12.42578125" style="9" customWidth="1"/>
    <col min="3790" max="3790" width="20.140625" style="9" customWidth="1"/>
    <col min="3791" max="3791" width="21.42578125" style="9" customWidth="1"/>
    <col min="3792" max="3792" width="22.7109375" style="9" customWidth="1"/>
    <col min="3793" max="3793" width="13.7109375" style="9" customWidth="1"/>
    <col min="3794" max="3794" width="15" style="9" customWidth="1"/>
    <col min="3795" max="3797" width="17.5703125" style="9" customWidth="1"/>
    <col min="3798" max="3798" width="16.28515625" style="9" customWidth="1"/>
    <col min="3799" max="3799" width="15" style="9" customWidth="1"/>
    <col min="3800" max="3801" width="12.42578125" style="9" customWidth="1"/>
    <col min="3802" max="3803" width="17.5703125" style="9" customWidth="1"/>
    <col min="3804" max="3804" width="7.28515625" style="9" customWidth="1"/>
    <col min="3805" max="3805" width="21.42578125" style="9" customWidth="1"/>
    <col min="3806" max="3806" width="17.5703125" style="9" customWidth="1"/>
    <col min="3807" max="3807" width="20.140625" style="9" customWidth="1"/>
    <col min="3808" max="3808" width="16.28515625" style="9" customWidth="1"/>
    <col min="3809" max="3809" width="17.5703125" style="9" customWidth="1"/>
    <col min="3810" max="3810" width="6" style="9" customWidth="1"/>
    <col min="3811" max="3812" width="18.85546875" style="9" customWidth="1"/>
    <col min="3813" max="3814" width="20.140625" style="9" customWidth="1"/>
    <col min="3815" max="3815" width="6" style="9" customWidth="1"/>
    <col min="3816" max="3816" width="12.42578125" style="9" customWidth="1"/>
    <col min="3817" max="3817" width="18.85546875" style="9" customWidth="1"/>
    <col min="3818" max="3819" width="15" style="9" customWidth="1"/>
    <col min="3820" max="3820" width="7.28515625" style="9" customWidth="1"/>
    <col min="3821" max="3821" width="11.140625" style="9" customWidth="1"/>
    <col min="3822" max="3822" width="13.7109375" style="9" customWidth="1"/>
    <col min="3823" max="3823" width="18.85546875" style="9" customWidth="1"/>
    <col min="3824" max="3824" width="17.5703125" style="9" customWidth="1"/>
    <col min="3825" max="3825" width="25.28515625" style="9" customWidth="1"/>
    <col min="3826" max="3826" width="20.140625" style="9" customWidth="1"/>
    <col min="3827" max="3827" width="15" style="9" customWidth="1"/>
    <col min="3828" max="3828" width="17.5703125" style="9" customWidth="1"/>
    <col min="3829" max="3829" width="16.28515625" style="9" customWidth="1"/>
    <col min="3830" max="3831" width="15" style="9" customWidth="1"/>
    <col min="3832" max="3832" width="17.5703125" style="9" customWidth="1"/>
    <col min="3833" max="3833" width="20.140625" style="9" customWidth="1"/>
    <col min="3834" max="3834" width="16.28515625" style="9" customWidth="1"/>
    <col min="3835" max="3836" width="25.28515625" style="9" customWidth="1"/>
    <col min="3837" max="3837" width="18.85546875" style="9" customWidth="1"/>
    <col min="3838" max="3839" width="20.140625" style="9" customWidth="1"/>
    <col min="3840" max="3840" width="11.140625" style="9" customWidth="1"/>
    <col min="3841" max="3841" width="29.140625" style="9" customWidth="1"/>
    <col min="3842" max="3842" width="34.28515625" style="9" customWidth="1"/>
    <col min="3843" max="3844" width="9.85546875" style="9" customWidth="1"/>
    <col min="3845" max="3845" width="17.5703125" style="9" customWidth="1"/>
    <col min="3846" max="3846" width="18.85546875" style="9" customWidth="1"/>
    <col min="3847" max="3847" width="9.85546875" style="9" customWidth="1"/>
    <col min="3848" max="3849" width="6" style="9" customWidth="1"/>
    <col min="3850" max="3850" width="13.7109375" style="9" customWidth="1"/>
    <col min="3851" max="3852" width="15" style="9" customWidth="1"/>
    <col min="3853" max="3853" width="17.5703125" style="9" customWidth="1"/>
    <col min="3854" max="3854" width="9.85546875" style="9" customWidth="1"/>
    <col min="3855" max="3855" width="7.28515625" style="9" customWidth="1"/>
    <col min="3856" max="3856" width="6" style="9" customWidth="1"/>
    <col min="3857" max="3862" width="17.5703125" style="9" customWidth="1"/>
    <col min="3863" max="4005" width="20.140625" style="9" customWidth="1"/>
    <col min="4006" max="4045" width="12.42578125" style="9" customWidth="1"/>
    <col min="4046" max="4046" width="20.140625" style="9" customWidth="1"/>
    <col min="4047" max="4047" width="21.42578125" style="9" customWidth="1"/>
    <col min="4048" max="4048" width="22.7109375" style="9" customWidth="1"/>
    <col min="4049" max="4049" width="13.7109375" style="9" customWidth="1"/>
    <col min="4050" max="4050" width="15" style="9" customWidth="1"/>
    <col min="4051" max="4053" width="17.5703125" style="9" customWidth="1"/>
    <col min="4054" max="4054" width="16.28515625" style="9" customWidth="1"/>
    <col min="4055" max="4055" width="15" style="9" customWidth="1"/>
    <col min="4056" max="4057" width="12.42578125" style="9" customWidth="1"/>
    <col min="4058" max="4059" width="17.5703125" style="9" customWidth="1"/>
    <col min="4060" max="4060" width="7.28515625" style="9" customWidth="1"/>
    <col min="4061" max="4061" width="21.42578125" style="9" customWidth="1"/>
    <col min="4062" max="4062" width="17.5703125" style="9" customWidth="1"/>
    <col min="4063" max="4063" width="20.140625" style="9" customWidth="1"/>
    <col min="4064" max="4064" width="16.28515625" style="9" customWidth="1"/>
    <col min="4065" max="4065" width="17.5703125" style="9" customWidth="1"/>
    <col min="4066" max="4066" width="6" style="9" customWidth="1"/>
    <col min="4067" max="4068" width="18.85546875" style="9" customWidth="1"/>
    <col min="4069" max="4070" width="20.140625" style="9" customWidth="1"/>
    <col min="4071" max="4071" width="6" style="9" customWidth="1"/>
    <col min="4072" max="4072" width="12.42578125" style="9" customWidth="1"/>
    <col min="4073" max="4073" width="18.85546875" style="9" customWidth="1"/>
    <col min="4074" max="4075" width="15" style="9" customWidth="1"/>
    <col min="4076" max="4076" width="7.28515625" style="9" customWidth="1"/>
    <col min="4077" max="4077" width="11.140625" style="9" customWidth="1"/>
    <col min="4078" max="4078" width="13.7109375" style="9" customWidth="1"/>
    <col min="4079" max="4079" width="18.85546875" style="9" customWidth="1"/>
    <col min="4080" max="4080" width="17.5703125" style="9" customWidth="1"/>
    <col min="4081" max="4081" width="25.28515625" style="9" customWidth="1"/>
    <col min="4082" max="4082" width="20.140625" style="9" customWidth="1"/>
    <col min="4083" max="4083" width="15" style="9" customWidth="1"/>
    <col min="4084" max="4084" width="17.5703125" style="9" customWidth="1"/>
    <col min="4085" max="4085" width="16.28515625" style="9" customWidth="1"/>
    <col min="4086" max="4087" width="15" style="9" customWidth="1"/>
    <col min="4088" max="4088" width="17.5703125" style="9" customWidth="1"/>
    <col min="4089" max="4089" width="20.140625" style="9" customWidth="1"/>
    <col min="4090" max="4090" width="16.28515625" style="9" customWidth="1"/>
    <col min="4091" max="4092" width="25.28515625" style="9" customWidth="1"/>
    <col min="4093" max="4093" width="18.85546875" style="9" customWidth="1"/>
    <col min="4094" max="4095" width="20.140625" style="9" customWidth="1"/>
    <col min="4096" max="4096" width="11.140625" style="9" customWidth="1"/>
    <col min="4097" max="4097" width="29.140625" style="9" customWidth="1"/>
    <col min="4098" max="4098" width="34.28515625" style="9" customWidth="1"/>
    <col min="4099" max="4100" width="9.85546875" style="9" customWidth="1"/>
    <col min="4101" max="4101" width="17.5703125" style="9" customWidth="1"/>
    <col min="4102" max="4102" width="18.85546875" style="9" customWidth="1"/>
    <col min="4103" max="4103" width="9.85546875" style="9" customWidth="1"/>
    <col min="4104" max="4105" width="6" style="9" customWidth="1"/>
    <col min="4106" max="4106" width="13.7109375" style="9" customWidth="1"/>
    <col min="4107" max="4108" width="15" style="9" customWidth="1"/>
    <col min="4109" max="4109" width="17.5703125" style="9" customWidth="1"/>
    <col min="4110" max="4110" width="9.85546875" style="9" customWidth="1"/>
    <col min="4111" max="4111" width="7.28515625" style="9" customWidth="1"/>
    <col min="4112" max="4112" width="6" style="9" customWidth="1"/>
    <col min="4113" max="4118" width="17.5703125" style="9" customWidth="1"/>
    <col min="4119" max="4261" width="20.140625" style="9" customWidth="1"/>
    <col min="4262" max="4301" width="12.42578125" style="9" customWidth="1"/>
    <col min="4302" max="4302" width="20.140625" style="9" customWidth="1"/>
    <col min="4303" max="4303" width="21.42578125" style="9" customWidth="1"/>
    <col min="4304" max="4304" width="22.7109375" style="9" customWidth="1"/>
    <col min="4305" max="4305" width="13.7109375" style="9" customWidth="1"/>
    <col min="4306" max="4306" width="15" style="9" customWidth="1"/>
    <col min="4307" max="4309" width="17.5703125" style="9" customWidth="1"/>
    <col min="4310" max="4310" width="16.28515625" style="9" customWidth="1"/>
    <col min="4311" max="4311" width="15" style="9" customWidth="1"/>
    <col min="4312" max="4313" width="12.42578125" style="9" customWidth="1"/>
    <col min="4314" max="4315" width="17.5703125" style="9" customWidth="1"/>
    <col min="4316" max="4316" width="7.28515625" style="9" customWidth="1"/>
    <col min="4317" max="4317" width="21.42578125" style="9" customWidth="1"/>
    <col min="4318" max="4318" width="17.5703125" style="9" customWidth="1"/>
    <col min="4319" max="4319" width="20.140625" style="9" customWidth="1"/>
    <col min="4320" max="4320" width="16.28515625" style="9" customWidth="1"/>
    <col min="4321" max="4321" width="17.5703125" style="9" customWidth="1"/>
    <col min="4322" max="4322" width="6" style="9" customWidth="1"/>
    <col min="4323" max="4324" width="18.85546875" style="9" customWidth="1"/>
    <col min="4325" max="4326" width="20.140625" style="9" customWidth="1"/>
    <col min="4327" max="4327" width="6" style="9" customWidth="1"/>
    <col min="4328" max="4328" width="12.42578125" style="9" customWidth="1"/>
    <col min="4329" max="4329" width="18.85546875" style="9" customWidth="1"/>
    <col min="4330" max="4331" width="15" style="9" customWidth="1"/>
    <col min="4332" max="4332" width="7.28515625" style="9" customWidth="1"/>
    <col min="4333" max="4333" width="11.140625" style="9" customWidth="1"/>
    <col min="4334" max="4334" width="13.7109375" style="9" customWidth="1"/>
    <col min="4335" max="4335" width="18.85546875" style="9" customWidth="1"/>
    <col min="4336" max="4336" width="17.5703125" style="9" customWidth="1"/>
    <col min="4337" max="4337" width="25.28515625" style="9" customWidth="1"/>
    <col min="4338" max="4338" width="20.140625" style="9" customWidth="1"/>
    <col min="4339" max="4339" width="15" style="9" customWidth="1"/>
    <col min="4340" max="4340" width="17.5703125" style="9" customWidth="1"/>
    <col min="4341" max="4341" width="16.28515625" style="9" customWidth="1"/>
    <col min="4342" max="4343" width="15" style="9" customWidth="1"/>
    <col min="4344" max="4344" width="17.5703125" style="9" customWidth="1"/>
    <col min="4345" max="4345" width="20.140625" style="9" customWidth="1"/>
    <col min="4346" max="4346" width="16.28515625" style="9" customWidth="1"/>
    <col min="4347" max="4348" width="25.28515625" style="9" customWidth="1"/>
    <col min="4349" max="4349" width="18.85546875" style="9" customWidth="1"/>
    <col min="4350" max="4351" width="20.140625" style="9" customWidth="1"/>
    <col min="4352" max="4352" width="11.140625" style="9" customWidth="1"/>
    <col min="4353" max="4353" width="29.140625" style="9" customWidth="1"/>
    <col min="4354" max="4354" width="34.28515625" style="9" customWidth="1"/>
    <col min="4355" max="4356" width="9.85546875" style="9" customWidth="1"/>
    <col min="4357" max="4357" width="17.5703125" style="9" customWidth="1"/>
    <col min="4358" max="4358" width="18.85546875" style="9" customWidth="1"/>
    <col min="4359" max="4359" width="9.85546875" style="9" customWidth="1"/>
    <col min="4360" max="4361" width="6" style="9" customWidth="1"/>
    <col min="4362" max="4362" width="13.7109375" style="9" customWidth="1"/>
    <col min="4363" max="4364" width="15" style="9" customWidth="1"/>
    <col min="4365" max="4365" width="17.5703125" style="9" customWidth="1"/>
    <col min="4366" max="4366" width="9.85546875" style="9" customWidth="1"/>
    <col min="4367" max="4367" width="7.28515625" style="9" customWidth="1"/>
    <col min="4368" max="4368" width="6" style="9" customWidth="1"/>
    <col min="4369" max="4374" width="17.5703125" style="9" customWidth="1"/>
    <col min="4375" max="4517" width="20.140625" style="9" customWidth="1"/>
    <col min="4518" max="4557" width="12.42578125" style="9" customWidth="1"/>
    <col min="4558" max="4558" width="20.140625" style="9" customWidth="1"/>
    <col min="4559" max="4559" width="21.42578125" style="9" customWidth="1"/>
    <col min="4560" max="4560" width="22.7109375" style="9" customWidth="1"/>
    <col min="4561" max="4561" width="13.7109375" style="9" customWidth="1"/>
    <col min="4562" max="4562" width="15" style="9" customWidth="1"/>
    <col min="4563" max="4565" width="17.5703125" style="9" customWidth="1"/>
    <col min="4566" max="4566" width="16.28515625" style="9" customWidth="1"/>
    <col min="4567" max="4567" width="15" style="9" customWidth="1"/>
    <col min="4568" max="4569" width="12.42578125" style="9" customWidth="1"/>
    <col min="4570" max="4571" width="17.5703125" style="9" customWidth="1"/>
    <col min="4572" max="4572" width="7.28515625" style="9" customWidth="1"/>
    <col min="4573" max="4573" width="21.42578125" style="9" customWidth="1"/>
    <col min="4574" max="4574" width="17.5703125" style="9" customWidth="1"/>
    <col min="4575" max="4575" width="20.140625" style="9" customWidth="1"/>
    <col min="4576" max="4576" width="16.28515625" style="9" customWidth="1"/>
    <col min="4577" max="4577" width="17.5703125" style="9" customWidth="1"/>
    <col min="4578" max="4578" width="6" style="9" customWidth="1"/>
    <col min="4579" max="4580" width="18.85546875" style="9" customWidth="1"/>
    <col min="4581" max="4582" width="20.140625" style="9" customWidth="1"/>
    <col min="4583" max="4583" width="6" style="9" customWidth="1"/>
    <col min="4584" max="4584" width="12.42578125" style="9" customWidth="1"/>
    <col min="4585" max="4585" width="18.85546875" style="9" customWidth="1"/>
    <col min="4586" max="4587" width="15" style="9" customWidth="1"/>
    <col min="4588" max="4588" width="7.28515625" style="9" customWidth="1"/>
    <col min="4589" max="4589" width="11.140625" style="9" customWidth="1"/>
    <col min="4590" max="4590" width="13.7109375" style="9" customWidth="1"/>
    <col min="4591" max="4591" width="18.85546875" style="9" customWidth="1"/>
    <col min="4592" max="4592" width="17.5703125" style="9" customWidth="1"/>
    <col min="4593" max="4593" width="25.28515625" style="9" customWidth="1"/>
    <col min="4594" max="4594" width="20.140625" style="9" customWidth="1"/>
    <col min="4595" max="4595" width="15" style="9" customWidth="1"/>
    <col min="4596" max="4596" width="17.5703125" style="9" customWidth="1"/>
    <col min="4597" max="4597" width="16.28515625" style="9" customWidth="1"/>
    <col min="4598" max="4599" width="15" style="9" customWidth="1"/>
    <col min="4600" max="4600" width="17.5703125" style="9" customWidth="1"/>
    <col min="4601" max="4601" width="20.140625" style="9" customWidth="1"/>
    <col min="4602" max="4602" width="16.28515625" style="9" customWidth="1"/>
    <col min="4603" max="4604" width="25.28515625" style="9" customWidth="1"/>
    <col min="4605" max="4605" width="18.85546875" style="9" customWidth="1"/>
    <col min="4606" max="4607" width="20.140625" style="9" customWidth="1"/>
    <col min="4608" max="4608" width="11.140625" style="9" customWidth="1"/>
    <col min="4609" max="4609" width="29.140625" style="9" customWidth="1"/>
    <col min="4610" max="4610" width="34.28515625" style="9" customWidth="1"/>
    <col min="4611" max="4612" width="9.85546875" style="9" customWidth="1"/>
    <col min="4613" max="4613" width="17.5703125" style="9" customWidth="1"/>
    <col min="4614" max="4614" width="18.85546875" style="9" customWidth="1"/>
    <col min="4615" max="4615" width="9.85546875" style="9" customWidth="1"/>
    <col min="4616" max="4617" width="6" style="9" customWidth="1"/>
    <col min="4618" max="4618" width="13.7109375" style="9" customWidth="1"/>
    <col min="4619" max="4620" width="15" style="9" customWidth="1"/>
    <col min="4621" max="4621" width="17.5703125" style="9" customWidth="1"/>
    <col min="4622" max="4622" width="9.85546875" style="9" customWidth="1"/>
    <col min="4623" max="4623" width="7.28515625" style="9" customWidth="1"/>
    <col min="4624" max="4624" width="6" style="9" customWidth="1"/>
    <col min="4625" max="4630" width="17.5703125" style="9" customWidth="1"/>
    <col min="4631" max="4773" width="20.140625" style="9" customWidth="1"/>
    <col min="4774" max="4813" width="12.42578125" style="9" customWidth="1"/>
    <col min="4814" max="4814" width="20.140625" style="9" customWidth="1"/>
    <col min="4815" max="4815" width="21.42578125" style="9" customWidth="1"/>
    <col min="4816" max="4816" width="22.7109375" style="9" customWidth="1"/>
    <col min="4817" max="4817" width="13.7109375" style="9" customWidth="1"/>
    <col min="4818" max="4818" width="15" style="9" customWidth="1"/>
    <col min="4819" max="4821" width="17.5703125" style="9" customWidth="1"/>
    <col min="4822" max="4822" width="16.28515625" style="9" customWidth="1"/>
    <col min="4823" max="4823" width="15" style="9" customWidth="1"/>
    <col min="4824" max="4825" width="12.42578125" style="9" customWidth="1"/>
    <col min="4826" max="4827" width="17.5703125" style="9" customWidth="1"/>
    <col min="4828" max="4828" width="7.28515625" style="9" customWidth="1"/>
    <col min="4829" max="4829" width="21.42578125" style="9" customWidth="1"/>
    <col min="4830" max="4830" width="17.5703125" style="9" customWidth="1"/>
    <col min="4831" max="4831" width="20.140625" style="9" customWidth="1"/>
    <col min="4832" max="4832" width="16.28515625" style="9" customWidth="1"/>
    <col min="4833" max="4833" width="17.5703125" style="9" customWidth="1"/>
    <col min="4834" max="4834" width="6" style="9" customWidth="1"/>
    <col min="4835" max="4836" width="18.85546875" style="9" customWidth="1"/>
    <col min="4837" max="4838" width="20.140625" style="9" customWidth="1"/>
    <col min="4839" max="4839" width="6" style="9" customWidth="1"/>
    <col min="4840" max="4840" width="12.42578125" style="9" customWidth="1"/>
    <col min="4841" max="4841" width="18.85546875" style="9" customWidth="1"/>
    <col min="4842" max="4843" width="15" style="9" customWidth="1"/>
    <col min="4844" max="4844" width="7.28515625" style="9" customWidth="1"/>
    <col min="4845" max="4845" width="11.140625" style="9" customWidth="1"/>
    <col min="4846" max="4846" width="13.7109375" style="9" customWidth="1"/>
    <col min="4847" max="4847" width="18.85546875" style="9" customWidth="1"/>
    <col min="4848" max="4848" width="17.5703125" style="9" customWidth="1"/>
    <col min="4849" max="4849" width="25.28515625" style="9" customWidth="1"/>
    <col min="4850" max="4850" width="20.140625" style="9" customWidth="1"/>
    <col min="4851" max="4851" width="15" style="9" customWidth="1"/>
    <col min="4852" max="4852" width="17.5703125" style="9" customWidth="1"/>
    <col min="4853" max="4853" width="16.28515625" style="9" customWidth="1"/>
    <col min="4854" max="4855" width="15" style="9" customWidth="1"/>
    <col min="4856" max="4856" width="17.5703125" style="9" customWidth="1"/>
    <col min="4857" max="4857" width="20.140625" style="9" customWidth="1"/>
    <col min="4858" max="4858" width="16.28515625" style="9" customWidth="1"/>
    <col min="4859" max="4860" width="25.28515625" style="9" customWidth="1"/>
    <col min="4861" max="4861" width="18.85546875" style="9" customWidth="1"/>
    <col min="4862" max="4863" width="20.140625" style="9" customWidth="1"/>
    <col min="4864" max="4864" width="11.140625" style="9" customWidth="1"/>
    <col min="4865" max="4865" width="29.140625" style="9" customWidth="1"/>
    <col min="4866" max="4866" width="34.28515625" style="9" customWidth="1"/>
    <col min="4867" max="4868" width="9.85546875" style="9" customWidth="1"/>
    <col min="4869" max="4869" width="17.5703125" style="9" customWidth="1"/>
    <col min="4870" max="4870" width="18.85546875" style="9" customWidth="1"/>
    <col min="4871" max="4871" width="9.85546875" style="9" customWidth="1"/>
    <col min="4872" max="4873" width="6" style="9" customWidth="1"/>
    <col min="4874" max="4874" width="13.7109375" style="9" customWidth="1"/>
    <col min="4875" max="4876" width="15" style="9" customWidth="1"/>
    <col min="4877" max="4877" width="17.5703125" style="9" customWidth="1"/>
    <col min="4878" max="4878" width="9.85546875" style="9" customWidth="1"/>
    <col min="4879" max="4879" width="7.28515625" style="9" customWidth="1"/>
    <col min="4880" max="4880" width="6" style="9" customWidth="1"/>
    <col min="4881" max="4886" width="17.5703125" style="9" customWidth="1"/>
    <col min="4887" max="5029" width="20.140625" style="9" customWidth="1"/>
    <col min="5030" max="5069" width="12.42578125" style="9" customWidth="1"/>
    <col min="5070" max="5070" width="20.140625" style="9" customWidth="1"/>
    <col min="5071" max="5071" width="21.42578125" style="9" customWidth="1"/>
    <col min="5072" max="5072" width="22.7109375" style="9" customWidth="1"/>
    <col min="5073" max="5073" width="13.7109375" style="9" customWidth="1"/>
    <col min="5074" max="5074" width="15" style="9" customWidth="1"/>
    <col min="5075" max="5077" width="17.5703125" style="9" customWidth="1"/>
    <col min="5078" max="5078" width="16.28515625" style="9" customWidth="1"/>
    <col min="5079" max="5079" width="15" style="9" customWidth="1"/>
    <col min="5080" max="5081" width="12.42578125" style="9" customWidth="1"/>
    <col min="5082" max="5083" width="17.5703125" style="9" customWidth="1"/>
    <col min="5084" max="5084" width="7.28515625" style="9" customWidth="1"/>
    <col min="5085" max="5085" width="21.42578125" style="9" customWidth="1"/>
    <col min="5086" max="5086" width="17.5703125" style="9" customWidth="1"/>
    <col min="5087" max="5087" width="20.140625" style="9" customWidth="1"/>
    <col min="5088" max="5088" width="16.28515625" style="9" customWidth="1"/>
    <col min="5089" max="5089" width="17.5703125" style="9" customWidth="1"/>
    <col min="5090" max="5090" width="6" style="9" customWidth="1"/>
    <col min="5091" max="5092" width="18.85546875" style="9" customWidth="1"/>
    <col min="5093" max="5094" width="20.140625" style="9" customWidth="1"/>
    <col min="5095" max="5095" width="6" style="9" customWidth="1"/>
    <col min="5096" max="5096" width="12.42578125" style="9" customWidth="1"/>
    <col min="5097" max="5097" width="18.85546875" style="9" customWidth="1"/>
    <col min="5098" max="5099" width="15" style="9" customWidth="1"/>
    <col min="5100" max="5100" width="7.28515625" style="9" customWidth="1"/>
    <col min="5101" max="5101" width="11.140625" style="9" customWidth="1"/>
    <col min="5102" max="5102" width="13.7109375" style="9" customWidth="1"/>
    <col min="5103" max="5103" width="18.85546875" style="9" customWidth="1"/>
    <col min="5104" max="5104" width="17.5703125" style="9" customWidth="1"/>
    <col min="5105" max="5105" width="25.28515625" style="9" customWidth="1"/>
    <col min="5106" max="5106" width="20.140625" style="9" customWidth="1"/>
    <col min="5107" max="5107" width="15" style="9" customWidth="1"/>
    <col min="5108" max="5108" width="17.5703125" style="9" customWidth="1"/>
    <col min="5109" max="5109" width="16.28515625" style="9" customWidth="1"/>
    <col min="5110" max="5111" width="15" style="9" customWidth="1"/>
    <col min="5112" max="5112" width="17.5703125" style="9" customWidth="1"/>
    <col min="5113" max="5113" width="20.140625" style="9" customWidth="1"/>
    <col min="5114" max="5114" width="16.28515625" style="9" customWidth="1"/>
    <col min="5115" max="5116" width="25.28515625" style="9" customWidth="1"/>
    <col min="5117" max="5117" width="18.85546875" style="9" customWidth="1"/>
    <col min="5118" max="5119" width="20.140625" style="9" customWidth="1"/>
    <col min="5120" max="5120" width="11.140625" style="9" customWidth="1"/>
    <col min="5121" max="5121" width="29.140625" style="9" customWidth="1"/>
    <col min="5122" max="5122" width="34.28515625" style="9" customWidth="1"/>
    <col min="5123" max="5124" width="9.85546875" style="9" customWidth="1"/>
    <col min="5125" max="5125" width="17.5703125" style="9" customWidth="1"/>
    <col min="5126" max="5126" width="18.85546875" style="9" customWidth="1"/>
    <col min="5127" max="5127" width="9.85546875" style="9" customWidth="1"/>
    <col min="5128" max="5129" width="6" style="9" customWidth="1"/>
    <col min="5130" max="5130" width="13.7109375" style="9" customWidth="1"/>
    <col min="5131" max="5132" width="15" style="9" customWidth="1"/>
    <col min="5133" max="5133" width="17.5703125" style="9" customWidth="1"/>
    <col min="5134" max="5134" width="9.85546875" style="9" customWidth="1"/>
    <col min="5135" max="5135" width="7.28515625" style="9" customWidth="1"/>
    <col min="5136" max="5136" width="6" style="9" customWidth="1"/>
    <col min="5137" max="5142" width="17.5703125" style="9" customWidth="1"/>
    <col min="5143" max="5285" width="20.140625" style="9" customWidth="1"/>
    <col min="5286" max="5325" width="12.42578125" style="9" customWidth="1"/>
    <col min="5326" max="5326" width="20.140625" style="9" customWidth="1"/>
    <col min="5327" max="5327" width="21.42578125" style="9" customWidth="1"/>
    <col min="5328" max="5328" width="22.7109375" style="9" customWidth="1"/>
    <col min="5329" max="5329" width="13.7109375" style="9" customWidth="1"/>
    <col min="5330" max="5330" width="15" style="9" customWidth="1"/>
    <col min="5331" max="5333" width="17.5703125" style="9" customWidth="1"/>
    <col min="5334" max="5334" width="16.28515625" style="9" customWidth="1"/>
    <col min="5335" max="5335" width="15" style="9" customWidth="1"/>
    <col min="5336" max="5337" width="12.42578125" style="9" customWidth="1"/>
    <col min="5338" max="5339" width="17.5703125" style="9" customWidth="1"/>
    <col min="5340" max="5340" width="7.28515625" style="9" customWidth="1"/>
    <col min="5341" max="5341" width="21.42578125" style="9" customWidth="1"/>
    <col min="5342" max="5342" width="17.5703125" style="9" customWidth="1"/>
    <col min="5343" max="5343" width="20.140625" style="9" customWidth="1"/>
    <col min="5344" max="5344" width="16.28515625" style="9" customWidth="1"/>
    <col min="5345" max="5345" width="17.5703125" style="9" customWidth="1"/>
    <col min="5346" max="5346" width="6" style="9" customWidth="1"/>
    <col min="5347" max="5348" width="18.85546875" style="9" customWidth="1"/>
    <col min="5349" max="5350" width="20.140625" style="9" customWidth="1"/>
    <col min="5351" max="5351" width="6" style="9" customWidth="1"/>
    <col min="5352" max="5352" width="12.42578125" style="9" customWidth="1"/>
    <col min="5353" max="5353" width="18.85546875" style="9" customWidth="1"/>
    <col min="5354" max="5355" width="15" style="9" customWidth="1"/>
    <col min="5356" max="5356" width="7.28515625" style="9" customWidth="1"/>
    <col min="5357" max="5357" width="11.140625" style="9" customWidth="1"/>
    <col min="5358" max="5358" width="13.7109375" style="9" customWidth="1"/>
    <col min="5359" max="5359" width="18.85546875" style="9" customWidth="1"/>
    <col min="5360" max="5360" width="17.5703125" style="9" customWidth="1"/>
    <col min="5361" max="5361" width="25.28515625" style="9" customWidth="1"/>
    <col min="5362" max="5362" width="20.140625" style="9" customWidth="1"/>
    <col min="5363" max="5363" width="15" style="9" customWidth="1"/>
    <col min="5364" max="5364" width="17.5703125" style="9" customWidth="1"/>
    <col min="5365" max="5365" width="16.28515625" style="9" customWidth="1"/>
    <col min="5366" max="5367" width="15" style="9" customWidth="1"/>
    <col min="5368" max="5368" width="17.5703125" style="9" customWidth="1"/>
    <col min="5369" max="5369" width="20.140625" style="9" customWidth="1"/>
    <col min="5370" max="5370" width="16.28515625" style="9" customWidth="1"/>
    <col min="5371" max="5372" width="25.28515625" style="9" customWidth="1"/>
    <col min="5373" max="5373" width="18.85546875" style="9" customWidth="1"/>
    <col min="5374" max="5375" width="20.140625" style="9" customWidth="1"/>
    <col min="5376" max="5376" width="11.140625" style="9" customWidth="1"/>
    <col min="5377" max="5377" width="29.140625" style="9" customWidth="1"/>
    <col min="5378" max="5378" width="34.28515625" style="9" customWidth="1"/>
    <col min="5379" max="5380" width="9.85546875" style="9" customWidth="1"/>
    <col min="5381" max="5381" width="17.5703125" style="9" customWidth="1"/>
    <col min="5382" max="5382" width="18.85546875" style="9" customWidth="1"/>
    <col min="5383" max="5383" width="9.85546875" style="9" customWidth="1"/>
    <col min="5384" max="5385" width="6" style="9" customWidth="1"/>
    <col min="5386" max="5386" width="13.7109375" style="9" customWidth="1"/>
    <col min="5387" max="5388" width="15" style="9" customWidth="1"/>
    <col min="5389" max="5389" width="17.5703125" style="9" customWidth="1"/>
    <col min="5390" max="5390" width="9.85546875" style="9" customWidth="1"/>
    <col min="5391" max="5391" width="7.28515625" style="9" customWidth="1"/>
    <col min="5392" max="5392" width="6" style="9" customWidth="1"/>
    <col min="5393" max="5398" width="17.5703125" style="9" customWidth="1"/>
    <col min="5399" max="5541" width="20.140625" style="9" customWidth="1"/>
    <col min="5542" max="5581" width="12.42578125" style="9" customWidth="1"/>
    <col min="5582" max="5582" width="20.140625" style="9" customWidth="1"/>
    <col min="5583" max="5583" width="21.42578125" style="9" customWidth="1"/>
    <col min="5584" max="5584" width="22.7109375" style="9" customWidth="1"/>
    <col min="5585" max="5585" width="13.7109375" style="9" customWidth="1"/>
    <col min="5586" max="5586" width="15" style="9" customWidth="1"/>
    <col min="5587" max="5589" width="17.5703125" style="9" customWidth="1"/>
    <col min="5590" max="5590" width="16.28515625" style="9" customWidth="1"/>
    <col min="5591" max="5591" width="15" style="9" customWidth="1"/>
    <col min="5592" max="5593" width="12.42578125" style="9" customWidth="1"/>
    <col min="5594" max="5595" width="17.5703125" style="9" customWidth="1"/>
    <col min="5596" max="5596" width="7.28515625" style="9" customWidth="1"/>
    <col min="5597" max="5597" width="21.42578125" style="9" customWidth="1"/>
    <col min="5598" max="5598" width="17.5703125" style="9" customWidth="1"/>
    <col min="5599" max="5599" width="20.140625" style="9" customWidth="1"/>
    <col min="5600" max="5600" width="16.28515625" style="9" customWidth="1"/>
    <col min="5601" max="5601" width="17.5703125" style="9" customWidth="1"/>
    <col min="5602" max="5602" width="6" style="9" customWidth="1"/>
    <col min="5603" max="5604" width="18.85546875" style="9" customWidth="1"/>
    <col min="5605" max="5606" width="20.140625" style="9" customWidth="1"/>
    <col min="5607" max="5607" width="6" style="9" customWidth="1"/>
    <col min="5608" max="5608" width="12.42578125" style="9" customWidth="1"/>
    <col min="5609" max="5609" width="18.85546875" style="9" customWidth="1"/>
    <col min="5610" max="5611" width="15" style="9" customWidth="1"/>
    <col min="5612" max="5612" width="7.28515625" style="9" customWidth="1"/>
    <col min="5613" max="5613" width="11.140625" style="9" customWidth="1"/>
    <col min="5614" max="5614" width="13.7109375" style="9" customWidth="1"/>
    <col min="5615" max="5615" width="18.85546875" style="9" customWidth="1"/>
    <col min="5616" max="5616" width="17.5703125" style="9" customWidth="1"/>
    <col min="5617" max="5617" width="25.28515625" style="9" customWidth="1"/>
    <col min="5618" max="5618" width="20.140625" style="9" customWidth="1"/>
    <col min="5619" max="5619" width="15" style="9" customWidth="1"/>
    <col min="5620" max="5620" width="17.5703125" style="9" customWidth="1"/>
    <col min="5621" max="5621" width="16.28515625" style="9" customWidth="1"/>
    <col min="5622" max="5623" width="15" style="9" customWidth="1"/>
    <col min="5624" max="5624" width="17.5703125" style="9" customWidth="1"/>
    <col min="5625" max="5625" width="20.140625" style="9" customWidth="1"/>
    <col min="5626" max="5626" width="16.28515625" style="9" customWidth="1"/>
    <col min="5627" max="5628" width="25.28515625" style="9" customWidth="1"/>
    <col min="5629" max="5629" width="18.85546875" style="9" customWidth="1"/>
    <col min="5630" max="5631" width="20.140625" style="9" customWidth="1"/>
    <col min="5632" max="5632" width="11.140625" style="9" customWidth="1"/>
    <col min="5633" max="5633" width="29.140625" style="9" customWidth="1"/>
    <col min="5634" max="5634" width="34.28515625" style="9" customWidth="1"/>
    <col min="5635" max="5636" width="9.85546875" style="9" customWidth="1"/>
    <col min="5637" max="5637" width="17.5703125" style="9" customWidth="1"/>
    <col min="5638" max="5638" width="18.85546875" style="9" customWidth="1"/>
    <col min="5639" max="5639" width="9.85546875" style="9" customWidth="1"/>
    <col min="5640" max="5641" width="6" style="9" customWidth="1"/>
    <col min="5642" max="5642" width="13.7109375" style="9" customWidth="1"/>
    <col min="5643" max="5644" width="15" style="9" customWidth="1"/>
    <col min="5645" max="5645" width="17.5703125" style="9" customWidth="1"/>
    <col min="5646" max="5646" width="9.85546875" style="9" customWidth="1"/>
    <col min="5647" max="5647" width="7.28515625" style="9" customWidth="1"/>
    <col min="5648" max="5648" width="6" style="9" customWidth="1"/>
    <col min="5649" max="5654" width="17.5703125" style="9" customWidth="1"/>
    <col min="5655" max="5797" width="20.140625" style="9" customWidth="1"/>
    <col min="5798" max="5837" width="12.42578125" style="9" customWidth="1"/>
    <col min="5838" max="5838" width="20.140625" style="9" customWidth="1"/>
    <col min="5839" max="5839" width="21.42578125" style="9" customWidth="1"/>
    <col min="5840" max="5840" width="22.7109375" style="9" customWidth="1"/>
    <col min="5841" max="5841" width="13.7109375" style="9" customWidth="1"/>
    <col min="5842" max="5842" width="15" style="9" customWidth="1"/>
    <col min="5843" max="5845" width="17.5703125" style="9" customWidth="1"/>
    <col min="5846" max="5846" width="16.28515625" style="9" customWidth="1"/>
    <col min="5847" max="5847" width="15" style="9" customWidth="1"/>
    <col min="5848" max="5849" width="12.42578125" style="9" customWidth="1"/>
    <col min="5850" max="5851" width="17.5703125" style="9" customWidth="1"/>
    <col min="5852" max="5852" width="7.28515625" style="9" customWidth="1"/>
    <col min="5853" max="5853" width="21.42578125" style="9" customWidth="1"/>
    <col min="5854" max="5854" width="17.5703125" style="9" customWidth="1"/>
    <col min="5855" max="5855" width="20.140625" style="9" customWidth="1"/>
    <col min="5856" max="5856" width="16.28515625" style="9" customWidth="1"/>
    <col min="5857" max="5857" width="17.5703125" style="9" customWidth="1"/>
    <col min="5858" max="5858" width="6" style="9" customWidth="1"/>
    <col min="5859" max="5860" width="18.85546875" style="9" customWidth="1"/>
    <col min="5861" max="5862" width="20.140625" style="9" customWidth="1"/>
    <col min="5863" max="5863" width="6" style="9" customWidth="1"/>
    <col min="5864" max="5864" width="12.42578125" style="9" customWidth="1"/>
    <col min="5865" max="5865" width="18.85546875" style="9" customWidth="1"/>
    <col min="5866" max="5867" width="15" style="9" customWidth="1"/>
    <col min="5868" max="5868" width="7.28515625" style="9" customWidth="1"/>
    <col min="5869" max="5869" width="11.140625" style="9" customWidth="1"/>
    <col min="5870" max="5870" width="13.7109375" style="9" customWidth="1"/>
    <col min="5871" max="5871" width="18.85546875" style="9" customWidth="1"/>
    <col min="5872" max="5872" width="17.5703125" style="9" customWidth="1"/>
    <col min="5873" max="5873" width="25.28515625" style="9" customWidth="1"/>
    <col min="5874" max="5874" width="20.140625" style="9" customWidth="1"/>
    <col min="5875" max="5875" width="15" style="9" customWidth="1"/>
    <col min="5876" max="5876" width="17.5703125" style="9" customWidth="1"/>
    <col min="5877" max="5877" width="16.28515625" style="9" customWidth="1"/>
    <col min="5878" max="5879" width="15" style="9" customWidth="1"/>
    <col min="5880" max="5880" width="17.5703125" style="9" customWidth="1"/>
    <col min="5881" max="5881" width="20.140625" style="9" customWidth="1"/>
    <col min="5882" max="5882" width="16.28515625" style="9" customWidth="1"/>
    <col min="5883" max="5884" width="25.28515625" style="9" customWidth="1"/>
    <col min="5885" max="5885" width="18.85546875" style="9" customWidth="1"/>
    <col min="5886" max="5887" width="20.140625" style="9" customWidth="1"/>
    <col min="5888" max="5888" width="11.140625" style="9" customWidth="1"/>
    <col min="5889" max="5889" width="29.140625" style="9" customWidth="1"/>
    <col min="5890" max="5890" width="34.28515625" style="9" customWidth="1"/>
    <col min="5891" max="5892" width="9.85546875" style="9" customWidth="1"/>
    <col min="5893" max="5893" width="17.5703125" style="9" customWidth="1"/>
    <col min="5894" max="5894" width="18.85546875" style="9" customWidth="1"/>
    <col min="5895" max="5895" width="9.85546875" style="9" customWidth="1"/>
    <col min="5896" max="5897" width="6" style="9" customWidth="1"/>
    <col min="5898" max="5898" width="13.7109375" style="9" customWidth="1"/>
    <col min="5899" max="5900" width="15" style="9" customWidth="1"/>
    <col min="5901" max="5901" width="17.5703125" style="9" customWidth="1"/>
    <col min="5902" max="5902" width="9.85546875" style="9" customWidth="1"/>
    <col min="5903" max="5903" width="7.28515625" style="9" customWidth="1"/>
    <col min="5904" max="5904" width="6" style="9" customWidth="1"/>
    <col min="5905" max="5910" width="17.5703125" style="9" customWidth="1"/>
    <col min="5911" max="6053" width="20.140625" style="9" customWidth="1"/>
    <col min="6054" max="6093" width="12.42578125" style="9" customWidth="1"/>
    <col min="6094" max="6094" width="20.140625" style="9" customWidth="1"/>
    <col min="6095" max="6095" width="21.42578125" style="9" customWidth="1"/>
    <col min="6096" max="6096" width="22.7109375" style="9" customWidth="1"/>
    <col min="6097" max="6097" width="13.7109375" style="9" customWidth="1"/>
    <col min="6098" max="6098" width="15" style="9" customWidth="1"/>
    <col min="6099" max="6101" width="17.5703125" style="9" customWidth="1"/>
    <col min="6102" max="6102" width="16.28515625" style="9" customWidth="1"/>
    <col min="6103" max="6103" width="15" style="9" customWidth="1"/>
    <col min="6104" max="6105" width="12.42578125" style="9" customWidth="1"/>
    <col min="6106" max="6107" width="17.5703125" style="9" customWidth="1"/>
    <col min="6108" max="6108" width="7.28515625" style="9" customWidth="1"/>
    <col min="6109" max="6109" width="21.42578125" style="9" customWidth="1"/>
    <col min="6110" max="6110" width="17.5703125" style="9" customWidth="1"/>
    <col min="6111" max="6111" width="20.140625" style="9" customWidth="1"/>
    <col min="6112" max="6112" width="16.28515625" style="9" customWidth="1"/>
    <col min="6113" max="6113" width="17.5703125" style="9" customWidth="1"/>
    <col min="6114" max="6114" width="6" style="9" customWidth="1"/>
    <col min="6115" max="6116" width="18.85546875" style="9" customWidth="1"/>
    <col min="6117" max="6118" width="20.140625" style="9" customWidth="1"/>
    <col min="6119" max="6119" width="6" style="9" customWidth="1"/>
    <col min="6120" max="6120" width="12.42578125" style="9" customWidth="1"/>
    <col min="6121" max="6121" width="18.85546875" style="9" customWidth="1"/>
    <col min="6122" max="6123" width="15" style="9" customWidth="1"/>
    <col min="6124" max="6124" width="7.28515625" style="9" customWidth="1"/>
    <col min="6125" max="6125" width="11.140625" style="9" customWidth="1"/>
    <col min="6126" max="6126" width="13.7109375" style="9" customWidth="1"/>
    <col min="6127" max="6127" width="18.85546875" style="9" customWidth="1"/>
    <col min="6128" max="6128" width="17.5703125" style="9" customWidth="1"/>
    <col min="6129" max="6129" width="25.28515625" style="9" customWidth="1"/>
    <col min="6130" max="6130" width="20.140625" style="9" customWidth="1"/>
    <col min="6131" max="6131" width="15" style="9" customWidth="1"/>
    <col min="6132" max="6132" width="17.5703125" style="9" customWidth="1"/>
    <col min="6133" max="6133" width="16.28515625" style="9" customWidth="1"/>
    <col min="6134" max="6135" width="15" style="9" customWidth="1"/>
    <col min="6136" max="6136" width="17.5703125" style="9" customWidth="1"/>
    <col min="6137" max="6137" width="20.140625" style="9" customWidth="1"/>
    <col min="6138" max="6138" width="16.28515625" style="9" customWidth="1"/>
    <col min="6139" max="6140" width="25.28515625" style="9" customWidth="1"/>
    <col min="6141" max="6141" width="18.85546875" style="9" customWidth="1"/>
    <col min="6142" max="6143" width="20.140625" style="9" customWidth="1"/>
    <col min="6144" max="6144" width="11.140625" style="9" customWidth="1"/>
    <col min="6145" max="6145" width="29.140625" style="9" customWidth="1"/>
    <col min="6146" max="6146" width="34.28515625" style="9" customWidth="1"/>
    <col min="6147" max="6148" width="9.85546875" style="9" customWidth="1"/>
    <col min="6149" max="6149" width="17.5703125" style="9" customWidth="1"/>
    <col min="6150" max="6150" width="18.85546875" style="9" customWidth="1"/>
    <col min="6151" max="6151" width="9.85546875" style="9" customWidth="1"/>
    <col min="6152" max="6153" width="6" style="9" customWidth="1"/>
    <col min="6154" max="6154" width="13.7109375" style="9" customWidth="1"/>
    <col min="6155" max="6156" width="15" style="9" customWidth="1"/>
    <col min="6157" max="6157" width="17.5703125" style="9" customWidth="1"/>
    <col min="6158" max="6158" width="9.85546875" style="9" customWidth="1"/>
    <col min="6159" max="6159" width="7.28515625" style="9" customWidth="1"/>
    <col min="6160" max="6160" width="6" style="9" customWidth="1"/>
    <col min="6161" max="6166" width="17.5703125" style="9" customWidth="1"/>
    <col min="6167" max="6309" width="20.140625" style="9" customWidth="1"/>
    <col min="6310" max="6349" width="12.42578125" style="9" customWidth="1"/>
    <col min="6350" max="6350" width="20.140625" style="9" customWidth="1"/>
    <col min="6351" max="6351" width="21.42578125" style="9" customWidth="1"/>
    <col min="6352" max="6352" width="22.7109375" style="9" customWidth="1"/>
    <col min="6353" max="6353" width="13.7109375" style="9" customWidth="1"/>
    <col min="6354" max="6354" width="15" style="9" customWidth="1"/>
    <col min="6355" max="6357" width="17.5703125" style="9" customWidth="1"/>
    <col min="6358" max="6358" width="16.28515625" style="9" customWidth="1"/>
    <col min="6359" max="6359" width="15" style="9" customWidth="1"/>
    <col min="6360" max="6361" width="12.42578125" style="9" customWidth="1"/>
    <col min="6362" max="6363" width="17.5703125" style="9" customWidth="1"/>
    <col min="6364" max="6364" width="7.28515625" style="9" customWidth="1"/>
    <col min="6365" max="6365" width="21.42578125" style="9" customWidth="1"/>
    <col min="6366" max="6366" width="17.5703125" style="9" customWidth="1"/>
    <col min="6367" max="6367" width="20.140625" style="9" customWidth="1"/>
    <col min="6368" max="6368" width="16.28515625" style="9" customWidth="1"/>
    <col min="6369" max="6369" width="17.5703125" style="9" customWidth="1"/>
    <col min="6370" max="6370" width="6" style="9" customWidth="1"/>
    <col min="6371" max="6372" width="18.85546875" style="9" customWidth="1"/>
    <col min="6373" max="6374" width="20.140625" style="9" customWidth="1"/>
    <col min="6375" max="6375" width="6" style="9" customWidth="1"/>
    <col min="6376" max="6376" width="12.42578125" style="9" customWidth="1"/>
    <col min="6377" max="6377" width="18.85546875" style="9" customWidth="1"/>
    <col min="6378" max="6379" width="15" style="9" customWidth="1"/>
    <col min="6380" max="6380" width="7.28515625" style="9" customWidth="1"/>
    <col min="6381" max="6381" width="11.140625" style="9" customWidth="1"/>
    <col min="6382" max="6382" width="13.7109375" style="9" customWidth="1"/>
    <col min="6383" max="6383" width="18.85546875" style="9" customWidth="1"/>
    <col min="6384" max="6384" width="17.5703125" style="9" customWidth="1"/>
    <col min="6385" max="6385" width="25.28515625" style="9" customWidth="1"/>
    <col min="6386" max="6386" width="20.140625" style="9" customWidth="1"/>
    <col min="6387" max="6387" width="15" style="9" customWidth="1"/>
    <col min="6388" max="6388" width="17.5703125" style="9" customWidth="1"/>
    <col min="6389" max="6389" width="16.28515625" style="9" customWidth="1"/>
    <col min="6390" max="6391" width="15" style="9" customWidth="1"/>
    <col min="6392" max="6392" width="17.5703125" style="9" customWidth="1"/>
    <col min="6393" max="6393" width="20.140625" style="9" customWidth="1"/>
    <col min="6394" max="6394" width="16.28515625" style="9" customWidth="1"/>
    <col min="6395" max="6396" width="25.28515625" style="9" customWidth="1"/>
    <col min="6397" max="6397" width="18.85546875" style="9" customWidth="1"/>
    <col min="6398" max="6399" width="20.140625" style="9" customWidth="1"/>
    <col min="6400" max="6400" width="11.140625" style="9" customWidth="1"/>
    <col min="6401" max="6401" width="29.140625" style="9" customWidth="1"/>
    <col min="6402" max="6402" width="34.28515625" style="9" customWidth="1"/>
    <col min="6403" max="6404" width="9.85546875" style="9" customWidth="1"/>
    <col min="6405" max="6405" width="17.5703125" style="9" customWidth="1"/>
    <col min="6406" max="6406" width="18.85546875" style="9" customWidth="1"/>
    <col min="6407" max="6407" width="9.85546875" style="9" customWidth="1"/>
    <col min="6408" max="6409" width="6" style="9" customWidth="1"/>
    <col min="6410" max="6410" width="13.7109375" style="9" customWidth="1"/>
    <col min="6411" max="6412" width="15" style="9" customWidth="1"/>
    <col min="6413" max="6413" width="17.5703125" style="9" customWidth="1"/>
    <col min="6414" max="6414" width="9.85546875" style="9" customWidth="1"/>
    <col min="6415" max="6415" width="7.28515625" style="9" customWidth="1"/>
    <col min="6416" max="6416" width="6" style="9" customWidth="1"/>
    <col min="6417" max="6422" width="17.5703125" style="9" customWidth="1"/>
    <col min="6423" max="6565" width="20.140625" style="9" customWidth="1"/>
    <col min="6566" max="6605" width="12.42578125" style="9" customWidth="1"/>
    <col min="6606" max="6606" width="20.140625" style="9" customWidth="1"/>
    <col min="6607" max="6607" width="21.42578125" style="9" customWidth="1"/>
    <col min="6608" max="6608" width="22.7109375" style="9" customWidth="1"/>
    <col min="6609" max="6609" width="13.7109375" style="9" customWidth="1"/>
    <col min="6610" max="6610" width="15" style="9" customWidth="1"/>
    <col min="6611" max="6613" width="17.5703125" style="9" customWidth="1"/>
    <col min="6614" max="6614" width="16.28515625" style="9" customWidth="1"/>
    <col min="6615" max="6615" width="15" style="9" customWidth="1"/>
    <col min="6616" max="6617" width="12.42578125" style="9" customWidth="1"/>
    <col min="6618" max="6619" width="17.5703125" style="9" customWidth="1"/>
    <col min="6620" max="6620" width="7.28515625" style="9" customWidth="1"/>
    <col min="6621" max="6621" width="21.42578125" style="9" customWidth="1"/>
    <col min="6622" max="6622" width="17.5703125" style="9" customWidth="1"/>
    <col min="6623" max="6623" width="20.140625" style="9" customWidth="1"/>
    <col min="6624" max="6624" width="16.28515625" style="9" customWidth="1"/>
    <col min="6625" max="6625" width="17.5703125" style="9" customWidth="1"/>
    <col min="6626" max="6626" width="6" style="9" customWidth="1"/>
    <col min="6627" max="6628" width="18.85546875" style="9" customWidth="1"/>
    <col min="6629" max="6630" width="20.140625" style="9" customWidth="1"/>
    <col min="6631" max="6631" width="6" style="9" customWidth="1"/>
    <col min="6632" max="6632" width="12.42578125" style="9" customWidth="1"/>
    <col min="6633" max="6633" width="18.85546875" style="9" customWidth="1"/>
    <col min="6634" max="6635" width="15" style="9" customWidth="1"/>
    <col min="6636" max="6636" width="7.28515625" style="9" customWidth="1"/>
    <col min="6637" max="6637" width="11.140625" style="9" customWidth="1"/>
    <col min="6638" max="6638" width="13.7109375" style="9" customWidth="1"/>
    <col min="6639" max="6639" width="18.85546875" style="9" customWidth="1"/>
    <col min="6640" max="6640" width="17.5703125" style="9" customWidth="1"/>
    <col min="6641" max="6641" width="25.28515625" style="9" customWidth="1"/>
    <col min="6642" max="6642" width="20.140625" style="9" customWidth="1"/>
    <col min="6643" max="6643" width="15" style="9" customWidth="1"/>
    <col min="6644" max="6644" width="17.5703125" style="9" customWidth="1"/>
    <col min="6645" max="6645" width="16.28515625" style="9" customWidth="1"/>
    <col min="6646" max="6647" width="15" style="9" customWidth="1"/>
    <col min="6648" max="6648" width="17.5703125" style="9" customWidth="1"/>
    <col min="6649" max="6649" width="20.140625" style="9" customWidth="1"/>
    <col min="6650" max="6650" width="16.28515625" style="9" customWidth="1"/>
    <col min="6651" max="6652" width="25.28515625" style="9" customWidth="1"/>
    <col min="6653" max="6653" width="18.85546875" style="9" customWidth="1"/>
    <col min="6654" max="6655" width="20.140625" style="9" customWidth="1"/>
    <col min="6656" max="6656" width="11.140625" style="9" customWidth="1"/>
    <col min="6657" max="6657" width="29.140625" style="9" customWidth="1"/>
    <col min="6658" max="6658" width="34.28515625" style="9" customWidth="1"/>
    <col min="6659" max="6660" width="9.85546875" style="9" customWidth="1"/>
    <col min="6661" max="6661" width="17.5703125" style="9" customWidth="1"/>
    <col min="6662" max="6662" width="18.85546875" style="9" customWidth="1"/>
    <col min="6663" max="6663" width="9.85546875" style="9" customWidth="1"/>
    <col min="6664" max="6665" width="6" style="9" customWidth="1"/>
    <col min="6666" max="6666" width="13.7109375" style="9" customWidth="1"/>
    <col min="6667" max="6668" width="15" style="9" customWidth="1"/>
    <col min="6669" max="6669" width="17.5703125" style="9" customWidth="1"/>
    <col min="6670" max="6670" width="9.85546875" style="9" customWidth="1"/>
    <col min="6671" max="6671" width="7.28515625" style="9" customWidth="1"/>
    <col min="6672" max="6672" width="6" style="9" customWidth="1"/>
    <col min="6673" max="6678" width="17.5703125" style="9" customWidth="1"/>
    <col min="6679" max="6821" width="20.140625" style="9" customWidth="1"/>
    <col min="6822" max="6861" width="12.42578125" style="9" customWidth="1"/>
    <col min="6862" max="6862" width="20.140625" style="9" customWidth="1"/>
    <col min="6863" max="6863" width="21.42578125" style="9" customWidth="1"/>
    <col min="6864" max="6864" width="22.7109375" style="9" customWidth="1"/>
    <col min="6865" max="6865" width="13.7109375" style="9" customWidth="1"/>
    <col min="6866" max="6866" width="15" style="9" customWidth="1"/>
    <col min="6867" max="6869" width="17.5703125" style="9" customWidth="1"/>
    <col min="6870" max="6870" width="16.28515625" style="9" customWidth="1"/>
    <col min="6871" max="6871" width="15" style="9" customWidth="1"/>
    <col min="6872" max="6873" width="12.42578125" style="9" customWidth="1"/>
    <col min="6874" max="6875" width="17.5703125" style="9" customWidth="1"/>
    <col min="6876" max="6876" width="7.28515625" style="9" customWidth="1"/>
    <col min="6877" max="6877" width="21.42578125" style="9" customWidth="1"/>
    <col min="6878" max="6878" width="17.5703125" style="9" customWidth="1"/>
    <col min="6879" max="6879" width="20.140625" style="9" customWidth="1"/>
    <col min="6880" max="6880" width="16.28515625" style="9" customWidth="1"/>
    <col min="6881" max="6881" width="17.5703125" style="9" customWidth="1"/>
    <col min="6882" max="6882" width="6" style="9" customWidth="1"/>
    <col min="6883" max="6884" width="18.85546875" style="9" customWidth="1"/>
    <col min="6885" max="6886" width="20.140625" style="9" customWidth="1"/>
    <col min="6887" max="6887" width="6" style="9" customWidth="1"/>
    <col min="6888" max="6888" width="12.42578125" style="9" customWidth="1"/>
    <col min="6889" max="6889" width="18.85546875" style="9" customWidth="1"/>
    <col min="6890" max="6891" width="15" style="9" customWidth="1"/>
    <col min="6892" max="6892" width="7.28515625" style="9" customWidth="1"/>
    <col min="6893" max="6893" width="11.140625" style="9" customWidth="1"/>
    <col min="6894" max="6894" width="13.7109375" style="9" customWidth="1"/>
    <col min="6895" max="6895" width="18.85546875" style="9" customWidth="1"/>
    <col min="6896" max="6896" width="17.5703125" style="9" customWidth="1"/>
    <col min="6897" max="6897" width="25.28515625" style="9" customWidth="1"/>
    <col min="6898" max="6898" width="20.140625" style="9" customWidth="1"/>
    <col min="6899" max="6899" width="15" style="9" customWidth="1"/>
    <col min="6900" max="6900" width="17.5703125" style="9" customWidth="1"/>
    <col min="6901" max="6901" width="16.28515625" style="9" customWidth="1"/>
    <col min="6902" max="6903" width="15" style="9" customWidth="1"/>
    <col min="6904" max="6904" width="17.5703125" style="9" customWidth="1"/>
    <col min="6905" max="6905" width="20.140625" style="9" customWidth="1"/>
    <col min="6906" max="6906" width="16.28515625" style="9" customWidth="1"/>
    <col min="6907" max="6908" width="25.28515625" style="9" customWidth="1"/>
    <col min="6909" max="6909" width="18.85546875" style="9" customWidth="1"/>
    <col min="6910" max="6911" width="20.140625" style="9" customWidth="1"/>
    <col min="6912" max="6912" width="11.140625" style="9" customWidth="1"/>
    <col min="6913" max="6913" width="29.140625" style="9" customWidth="1"/>
    <col min="6914" max="6914" width="34.28515625" style="9" customWidth="1"/>
    <col min="6915" max="6916" width="9.85546875" style="9" customWidth="1"/>
    <col min="6917" max="6917" width="17.5703125" style="9" customWidth="1"/>
    <col min="6918" max="6918" width="18.85546875" style="9" customWidth="1"/>
    <col min="6919" max="6919" width="9.85546875" style="9" customWidth="1"/>
    <col min="6920" max="6921" width="6" style="9" customWidth="1"/>
    <col min="6922" max="6922" width="13.7109375" style="9" customWidth="1"/>
    <col min="6923" max="6924" width="15" style="9" customWidth="1"/>
    <col min="6925" max="6925" width="17.5703125" style="9" customWidth="1"/>
    <col min="6926" max="6926" width="9.85546875" style="9" customWidth="1"/>
    <col min="6927" max="6927" width="7.28515625" style="9" customWidth="1"/>
    <col min="6928" max="6928" width="6" style="9" customWidth="1"/>
    <col min="6929" max="6934" width="17.5703125" style="9" customWidth="1"/>
    <col min="6935" max="7077" width="20.140625" style="9" customWidth="1"/>
    <col min="7078" max="7117" width="12.42578125" style="9" customWidth="1"/>
    <col min="7118" max="7118" width="20.140625" style="9" customWidth="1"/>
    <col min="7119" max="7119" width="21.42578125" style="9" customWidth="1"/>
    <col min="7120" max="7120" width="22.7109375" style="9" customWidth="1"/>
    <col min="7121" max="7121" width="13.7109375" style="9" customWidth="1"/>
    <col min="7122" max="7122" width="15" style="9" customWidth="1"/>
    <col min="7123" max="7125" width="17.5703125" style="9" customWidth="1"/>
    <col min="7126" max="7126" width="16.28515625" style="9" customWidth="1"/>
    <col min="7127" max="7127" width="15" style="9" customWidth="1"/>
    <col min="7128" max="7129" width="12.42578125" style="9" customWidth="1"/>
    <col min="7130" max="7131" width="17.5703125" style="9" customWidth="1"/>
    <col min="7132" max="7132" width="7.28515625" style="9" customWidth="1"/>
    <col min="7133" max="7133" width="21.42578125" style="9" customWidth="1"/>
    <col min="7134" max="7134" width="17.5703125" style="9" customWidth="1"/>
    <col min="7135" max="7135" width="20.140625" style="9" customWidth="1"/>
    <col min="7136" max="7136" width="16.28515625" style="9" customWidth="1"/>
    <col min="7137" max="7137" width="17.5703125" style="9" customWidth="1"/>
    <col min="7138" max="7138" width="6" style="9" customWidth="1"/>
    <col min="7139" max="7140" width="18.85546875" style="9" customWidth="1"/>
    <col min="7141" max="7142" width="20.140625" style="9" customWidth="1"/>
    <col min="7143" max="7143" width="6" style="9" customWidth="1"/>
    <col min="7144" max="7144" width="12.42578125" style="9" customWidth="1"/>
    <col min="7145" max="7145" width="18.85546875" style="9" customWidth="1"/>
    <col min="7146" max="7147" width="15" style="9" customWidth="1"/>
    <col min="7148" max="7148" width="7.28515625" style="9" customWidth="1"/>
    <col min="7149" max="7149" width="11.140625" style="9" customWidth="1"/>
    <col min="7150" max="7150" width="13.7109375" style="9" customWidth="1"/>
    <col min="7151" max="7151" width="18.85546875" style="9" customWidth="1"/>
    <col min="7152" max="7152" width="17.5703125" style="9" customWidth="1"/>
    <col min="7153" max="7153" width="25.28515625" style="9" customWidth="1"/>
    <col min="7154" max="7154" width="20.140625" style="9" customWidth="1"/>
    <col min="7155" max="7155" width="15" style="9" customWidth="1"/>
    <col min="7156" max="7156" width="17.5703125" style="9" customWidth="1"/>
    <col min="7157" max="7157" width="16.28515625" style="9" customWidth="1"/>
    <col min="7158" max="7159" width="15" style="9" customWidth="1"/>
    <col min="7160" max="7160" width="17.5703125" style="9" customWidth="1"/>
    <col min="7161" max="7161" width="20.140625" style="9" customWidth="1"/>
    <col min="7162" max="7162" width="16.28515625" style="9" customWidth="1"/>
    <col min="7163" max="7164" width="25.28515625" style="9" customWidth="1"/>
    <col min="7165" max="7165" width="18.85546875" style="9" customWidth="1"/>
    <col min="7166" max="7167" width="20.140625" style="9" customWidth="1"/>
    <col min="7168" max="7168" width="11.140625" style="9" customWidth="1"/>
    <col min="7169" max="7169" width="29.140625" style="9" customWidth="1"/>
    <col min="7170" max="7170" width="34.28515625" style="9" customWidth="1"/>
    <col min="7171" max="7172" width="9.85546875" style="9" customWidth="1"/>
    <col min="7173" max="7173" width="17.5703125" style="9" customWidth="1"/>
    <col min="7174" max="7174" width="18.85546875" style="9" customWidth="1"/>
    <col min="7175" max="7175" width="9.85546875" style="9" customWidth="1"/>
    <col min="7176" max="7177" width="6" style="9" customWidth="1"/>
    <col min="7178" max="7178" width="13.7109375" style="9" customWidth="1"/>
    <col min="7179" max="7180" width="15" style="9" customWidth="1"/>
    <col min="7181" max="7181" width="17.5703125" style="9" customWidth="1"/>
    <col min="7182" max="7182" width="9.85546875" style="9" customWidth="1"/>
    <col min="7183" max="7183" width="7.28515625" style="9" customWidth="1"/>
    <col min="7184" max="7184" width="6" style="9" customWidth="1"/>
    <col min="7185" max="7190" width="17.5703125" style="9" customWidth="1"/>
    <col min="7191" max="7333" width="20.140625" style="9" customWidth="1"/>
    <col min="7334" max="7373" width="12.42578125" style="9" customWidth="1"/>
    <col min="7374" max="7374" width="20.140625" style="9" customWidth="1"/>
    <col min="7375" max="7375" width="21.42578125" style="9" customWidth="1"/>
    <col min="7376" max="7376" width="22.7109375" style="9" customWidth="1"/>
    <col min="7377" max="7377" width="13.7109375" style="9" customWidth="1"/>
    <col min="7378" max="7378" width="15" style="9" customWidth="1"/>
    <col min="7379" max="7381" width="17.5703125" style="9" customWidth="1"/>
    <col min="7382" max="7382" width="16.28515625" style="9" customWidth="1"/>
    <col min="7383" max="7383" width="15" style="9" customWidth="1"/>
    <col min="7384" max="7385" width="12.42578125" style="9" customWidth="1"/>
    <col min="7386" max="7387" width="17.5703125" style="9" customWidth="1"/>
    <col min="7388" max="7388" width="7.28515625" style="9" customWidth="1"/>
    <col min="7389" max="7389" width="21.42578125" style="9" customWidth="1"/>
    <col min="7390" max="7390" width="17.5703125" style="9" customWidth="1"/>
    <col min="7391" max="7391" width="20.140625" style="9" customWidth="1"/>
    <col min="7392" max="7392" width="16.28515625" style="9" customWidth="1"/>
    <col min="7393" max="7393" width="17.5703125" style="9" customWidth="1"/>
    <col min="7394" max="7394" width="6" style="9" customWidth="1"/>
    <col min="7395" max="7396" width="18.85546875" style="9" customWidth="1"/>
    <col min="7397" max="7398" width="20.140625" style="9" customWidth="1"/>
    <col min="7399" max="7399" width="6" style="9" customWidth="1"/>
    <col min="7400" max="7400" width="12.42578125" style="9" customWidth="1"/>
    <col min="7401" max="7401" width="18.85546875" style="9" customWidth="1"/>
    <col min="7402" max="7403" width="15" style="9" customWidth="1"/>
    <col min="7404" max="7404" width="7.28515625" style="9" customWidth="1"/>
    <col min="7405" max="7405" width="11.140625" style="9" customWidth="1"/>
    <col min="7406" max="7406" width="13.7109375" style="9" customWidth="1"/>
    <col min="7407" max="7407" width="18.85546875" style="9" customWidth="1"/>
    <col min="7408" max="7408" width="17.5703125" style="9" customWidth="1"/>
    <col min="7409" max="7409" width="25.28515625" style="9" customWidth="1"/>
    <col min="7410" max="7410" width="20.140625" style="9" customWidth="1"/>
    <col min="7411" max="7411" width="15" style="9" customWidth="1"/>
    <col min="7412" max="7412" width="17.5703125" style="9" customWidth="1"/>
    <col min="7413" max="7413" width="16.28515625" style="9" customWidth="1"/>
    <col min="7414" max="7415" width="15" style="9" customWidth="1"/>
    <col min="7416" max="7416" width="17.5703125" style="9" customWidth="1"/>
    <col min="7417" max="7417" width="20.140625" style="9" customWidth="1"/>
    <col min="7418" max="7418" width="16.28515625" style="9" customWidth="1"/>
    <col min="7419" max="7420" width="25.28515625" style="9" customWidth="1"/>
    <col min="7421" max="7421" width="18.85546875" style="9" customWidth="1"/>
    <col min="7422" max="7423" width="20.140625" style="9" customWidth="1"/>
    <col min="7424" max="7424" width="11.140625" style="9" customWidth="1"/>
    <col min="7425" max="7425" width="29.140625" style="9" customWidth="1"/>
    <col min="7426" max="7426" width="34.28515625" style="9" customWidth="1"/>
    <col min="7427" max="7428" width="9.85546875" style="9" customWidth="1"/>
    <col min="7429" max="7429" width="17.5703125" style="9" customWidth="1"/>
    <col min="7430" max="7430" width="18.85546875" style="9" customWidth="1"/>
    <col min="7431" max="7431" width="9.85546875" style="9" customWidth="1"/>
    <col min="7432" max="7433" width="6" style="9" customWidth="1"/>
    <col min="7434" max="7434" width="13.7109375" style="9" customWidth="1"/>
    <col min="7435" max="7436" width="15" style="9" customWidth="1"/>
    <col min="7437" max="7437" width="17.5703125" style="9" customWidth="1"/>
    <col min="7438" max="7438" width="9.85546875" style="9" customWidth="1"/>
    <col min="7439" max="7439" width="7.28515625" style="9" customWidth="1"/>
    <col min="7440" max="7440" width="6" style="9" customWidth="1"/>
    <col min="7441" max="7446" width="17.5703125" style="9" customWidth="1"/>
    <col min="7447" max="7589" width="20.140625" style="9" customWidth="1"/>
    <col min="7590" max="7629" width="12.42578125" style="9" customWidth="1"/>
    <col min="7630" max="7630" width="20.140625" style="9" customWidth="1"/>
    <col min="7631" max="7631" width="21.42578125" style="9" customWidth="1"/>
    <col min="7632" max="7632" width="22.7109375" style="9" customWidth="1"/>
    <col min="7633" max="7633" width="13.7109375" style="9" customWidth="1"/>
    <col min="7634" max="7634" width="15" style="9" customWidth="1"/>
    <col min="7635" max="7637" width="17.5703125" style="9" customWidth="1"/>
    <col min="7638" max="7638" width="16.28515625" style="9" customWidth="1"/>
    <col min="7639" max="7639" width="15" style="9" customWidth="1"/>
    <col min="7640" max="7641" width="12.42578125" style="9" customWidth="1"/>
    <col min="7642" max="7643" width="17.5703125" style="9" customWidth="1"/>
    <col min="7644" max="7644" width="7.28515625" style="9" customWidth="1"/>
    <col min="7645" max="7645" width="21.42578125" style="9" customWidth="1"/>
    <col min="7646" max="7646" width="17.5703125" style="9" customWidth="1"/>
    <col min="7647" max="7647" width="20.140625" style="9" customWidth="1"/>
    <col min="7648" max="7648" width="16.28515625" style="9" customWidth="1"/>
    <col min="7649" max="7649" width="17.5703125" style="9" customWidth="1"/>
    <col min="7650" max="7650" width="6" style="9" customWidth="1"/>
    <col min="7651" max="7652" width="18.85546875" style="9" customWidth="1"/>
    <col min="7653" max="7654" width="20.140625" style="9" customWidth="1"/>
    <col min="7655" max="7655" width="6" style="9" customWidth="1"/>
    <col min="7656" max="7656" width="12.42578125" style="9" customWidth="1"/>
    <col min="7657" max="7657" width="18.85546875" style="9" customWidth="1"/>
    <col min="7658" max="7659" width="15" style="9" customWidth="1"/>
    <col min="7660" max="7660" width="7.28515625" style="9" customWidth="1"/>
    <col min="7661" max="7661" width="11.140625" style="9" customWidth="1"/>
    <col min="7662" max="7662" width="13.7109375" style="9" customWidth="1"/>
    <col min="7663" max="7663" width="18.85546875" style="9" customWidth="1"/>
    <col min="7664" max="7664" width="17.5703125" style="9" customWidth="1"/>
    <col min="7665" max="7665" width="25.28515625" style="9" customWidth="1"/>
    <col min="7666" max="7666" width="20.140625" style="9" customWidth="1"/>
    <col min="7667" max="7667" width="15" style="9" customWidth="1"/>
    <col min="7668" max="7668" width="17.5703125" style="9" customWidth="1"/>
    <col min="7669" max="7669" width="16.28515625" style="9" customWidth="1"/>
    <col min="7670" max="7671" width="15" style="9" customWidth="1"/>
    <col min="7672" max="7672" width="17.5703125" style="9" customWidth="1"/>
    <col min="7673" max="7673" width="20.140625" style="9" customWidth="1"/>
    <col min="7674" max="7674" width="16.28515625" style="9" customWidth="1"/>
    <col min="7675" max="7676" width="25.28515625" style="9" customWidth="1"/>
    <col min="7677" max="7677" width="18.85546875" style="9" customWidth="1"/>
    <col min="7678" max="7679" width="20.140625" style="9" customWidth="1"/>
    <col min="7680" max="7680" width="11.140625" style="9" customWidth="1"/>
    <col min="7681" max="7681" width="29.140625" style="9" customWidth="1"/>
    <col min="7682" max="7682" width="34.28515625" style="9" customWidth="1"/>
    <col min="7683" max="7684" width="9.85546875" style="9" customWidth="1"/>
    <col min="7685" max="7685" width="17.5703125" style="9" customWidth="1"/>
    <col min="7686" max="7686" width="18.85546875" style="9" customWidth="1"/>
    <col min="7687" max="7687" width="9.85546875" style="9" customWidth="1"/>
    <col min="7688" max="7689" width="6" style="9" customWidth="1"/>
    <col min="7690" max="7690" width="13.7109375" style="9" customWidth="1"/>
    <col min="7691" max="7692" width="15" style="9" customWidth="1"/>
    <col min="7693" max="7693" width="17.5703125" style="9" customWidth="1"/>
    <col min="7694" max="7694" width="9.85546875" style="9" customWidth="1"/>
    <col min="7695" max="7695" width="7.28515625" style="9" customWidth="1"/>
    <col min="7696" max="7696" width="6" style="9" customWidth="1"/>
    <col min="7697" max="7702" width="17.5703125" style="9" customWidth="1"/>
    <col min="7703" max="7845" width="20.140625" style="9" customWidth="1"/>
    <col min="7846" max="7885" width="12.42578125" style="9" customWidth="1"/>
    <col min="7886" max="7886" width="20.140625" style="9" customWidth="1"/>
    <col min="7887" max="7887" width="21.42578125" style="9" customWidth="1"/>
    <col min="7888" max="7888" width="22.7109375" style="9" customWidth="1"/>
    <col min="7889" max="7889" width="13.7109375" style="9" customWidth="1"/>
    <col min="7890" max="7890" width="15" style="9" customWidth="1"/>
    <col min="7891" max="7893" width="17.5703125" style="9" customWidth="1"/>
    <col min="7894" max="7894" width="16.28515625" style="9" customWidth="1"/>
    <col min="7895" max="7895" width="15" style="9" customWidth="1"/>
    <col min="7896" max="7897" width="12.42578125" style="9" customWidth="1"/>
    <col min="7898" max="7899" width="17.5703125" style="9" customWidth="1"/>
    <col min="7900" max="7900" width="7.28515625" style="9" customWidth="1"/>
    <col min="7901" max="7901" width="21.42578125" style="9" customWidth="1"/>
    <col min="7902" max="7902" width="17.5703125" style="9" customWidth="1"/>
    <col min="7903" max="7903" width="20.140625" style="9" customWidth="1"/>
    <col min="7904" max="7904" width="16.28515625" style="9" customWidth="1"/>
    <col min="7905" max="7905" width="17.5703125" style="9" customWidth="1"/>
    <col min="7906" max="7906" width="6" style="9" customWidth="1"/>
    <col min="7907" max="7908" width="18.85546875" style="9" customWidth="1"/>
    <col min="7909" max="7910" width="20.140625" style="9" customWidth="1"/>
    <col min="7911" max="7911" width="6" style="9" customWidth="1"/>
    <col min="7912" max="7912" width="12.42578125" style="9" customWidth="1"/>
    <col min="7913" max="7913" width="18.85546875" style="9" customWidth="1"/>
    <col min="7914" max="7915" width="15" style="9" customWidth="1"/>
    <col min="7916" max="7916" width="7.28515625" style="9" customWidth="1"/>
    <col min="7917" max="7917" width="11.140625" style="9" customWidth="1"/>
    <col min="7918" max="7918" width="13.7109375" style="9" customWidth="1"/>
    <col min="7919" max="7919" width="18.85546875" style="9" customWidth="1"/>
    <col min="7920" max="7920" width="17.5703125" style="9" customWidth="1"/>
    <col min="7921" max="7921" width="25.28515625" style="9" customWidth="1"/>
    <col min="7922" max="7922" width="20.140625" style="9" customWidth="1"/>
    <col min="7923" max="7923" width="15" style="9" customWidth="1"/>
    <col min="7924" max="7924" width="17.5703125" style="9" customWidth="1"/>
    <col min="7925" max="7925" width="16.28515625" style="9" customWidth="1"/>
    <col min="7926" max="7927" width="15" style="9" customWidth="1"/>
    <col min="7928" max="7928" width="17.5703125" style="9" customWidth="1"/>
    <col min="7929" max="7929" width="20.140625" style="9" customWidth="1"/>
    <col min="7930" max="7930" width="16.28515625" style="9" customWidth="1"/>
    <col min="7931" max="7932" width="25.28515625" style="9" customWidth="1"/>
    <col min="7933" max="7933" width="18.85546875" style="9" customWidth="1"/>
    <col min="7934" max="7935" width="20.140625" style="9" customWidth="1"/>
    <col min="7936" max="7936" width="11.140625" style="9" customWidth="1"/>
    <col min="7937" max="7937" width="29.140625" style="9" customWidth="1"/>
    <col min="7938" max="7938" width="34.28515625" style="9" customWidth="1"/>
    <col min="7939" max="7940" width="9.85546875" style="9" customWidth="1"/>
    <col min="7941" max="7941" width="17.5703125" style="9" customWidth="1"/>
    <col min="7942" max="7942" width="18.85546875" style="9" customWidth="1"/>
    <col min="7943" max="7943" width="9.85546875" style="9" customWidth="1"/>
    <col min="7944" max="7945" width="6" style="9" customWidth="1"/>
    <col min="7946" max="7946" width="13.7109375" style="9" customWidth="1"/>
    <col min="7947" max="7948" width="15" style="9" customWidth="1"/>
    <col min="7949" max="7949" width="17.5703125" style="9" customWidth="1"/>
    <col min="7950" max="7950" width="9.85546875" style="9" customWidth="1"/>
    <col min="7951" max="7951" width="7.28515625" style="9" customWidth="1"/>
    <col min="7952" max="7952" width="6" style="9" customWidth="1"/>
    <col min="7953" max="7958" width="17.5703125" style="9" customWidth="1"/>
    <col min="7959" max="8101" width="20.140625" style="9" customWidth="1"/>
    <col min="8102" max="8141" width="12.42578125" style="9" customWidth="1"/>
    <col min="8142" max="8142" width="20.140625" style="9" customWidth="1"/>
    <col min="8143" max="8143" width="21.42578125" style="9" customWidth="1"/>
    <col min="8144" max="8144" width="22.7109375" style="9" customWidth="1"/>
    <col min="8145" max="8145" width="13.7109375" style="9" customWidth="1"/>
    <col min="8146" max="8146" width="15" style="9" customWidth="1"/>
    <col min="8147" max="8149" width="17.5703125" style="9" customWidth="1"/>
    <col min="8150" max="8150" width="16.28515625" style="9" customWidth="1"/>
    <col min="8151" max="8151" width="15" style="9" customWidth="1"/>
    <col min="8152" max="8153" width="12.42578125" style="9" customWidth="1"/>
    <col min="8154" max="8155" width="17.5703125" style="9" customWidth="1"/>
    <col min="8156" max="8156" width="7.28515625" style="9" customWidth="1"/>
    <col min="8157" max="8157" width="21.42578125" style="9" customWidth="1"/>
    <col min="8158" max="8158" width="17.5703125" style="9" customWidth="1"/>
    <col min="8159" max="8159" width="20.140625" style="9" customWidth="1"/>
    <col min="8160" max="8160" width="16.28515625" style="9" customWidth="1"/>
    <col min="8161" max="8161" width="17.5703125" style="9" customWidth="1"/>
    <col min="8162" max="8162" width="6" style="9" customWidth="1"/>
    <col min="8163" max="8164" width="18.85546875" style="9" customWidth="1"/>
    <col min="8165" max="8166" width="20.140625" style="9" customWidth="1"/>
    <col min="8167" max="8167" width="6" style="9" customWidth="1"/>
    <col min="8168" max="8168" width="12.42578125" style="9" customWidth="1"/>
    <col min="8169" max="8169" width="18.85546875" style="9" customWidth="1"/>
    <col min="8170" max="8171" width="15" style="9" customWidth="1"/>
    <col min="8172" max="8172" width="7.28515625" style="9" customWidth="1"/>
    <col min="8173" max="8173" width="11.140625" style="9" customWidth="1"/>
    <col min="8174" max="8174" width="13.7109375" style="9" customWidth="1"/>
    <col min="8175" max="8175" width="18.85546875" style="9" customWidth="1"/>
    <col min="8176" max="8176" width="17.5703125" style="9" customWidth="1"/>
    <col min="8177" max="8177" width="25.28515625" style="9" customWidth="1"/>
    <col min="8178" max="8178" width="20.140625" style="9" customWidth="1"/>
    <col min="8179" max="8179" width="15" style="9" customWidth="1"/>
    <col min="8180" max="8180" width="17.5703125" style="9" customWidth="1"/>
    <col min="8181" max="8181" width="16.28515625" style="9" customWidth="1"/>
    <col min="8182" max="8183" width="15" style="9" customWidth="1"/>
    <col min="8184" max="8184" width="17.5703125" style="9" customWidth="1"/>
    <col min="8185" max="8185" width="20.140625" style="9" customWidth="1"/>
    <col min="8186" max="8186" width="16.28515625" style="9" customWidth="1"/>
    <col min="8187" max="8188" width="25.28515625" style="9" customWidth="1"/>
    <col min="8189" max="8189" width="18.85546875" style="9" customWidth="1"/>
    <col min="8190" max="8191" width="20.140625" style="9" customWidth="1"/>
    <col min="8192" max="8192" width="11.140625" style="9" customWidth="1"/>
    <col min="8193" max="8193" width="29.140625" style="9" customWidth="1"/>
    <col min="8194" max="8194" width="34.28515625" style="9" customWidth="1"/>
    <col min="8195" max="8196" width="9.85546875" style="9" customWidth="1"/>
    <col min="8197" max="8197" width="17.5703125" style="9" customWidth="1"/>
    <col min="8198" max="8198" width="18.85546875" style="9" customWidth="1"/>
    <col min="8199" max="8199" width="9.85546875" style="9" customWidth="1"/>
    <col min="8200" max="8201" width="6" style="9" customWidth="1"/>
    <col min="8202" max="8202" width="13.7109375" style="9" customWidth="1"/>
    <col min="8203" max="8204" width="15" style="9" customWidth="1"/>
    <col min="8205" max="8205" width="17.5703125" style="9" customWidth="1"/>
    <col min="8206" max="8206" width="9.85546875" style="9" customWidth="1"/>
    <col min="8207" max="8207" width="7.28515625" style="9" customWidth="1"/>
    <col min="8208" max="8208" width="6" style="9" customWidth="1"/>
    <col min="8209" max="8214" width="17.5703125" style="9" customWidth="1"/>
    <col min="8215" max="8357" width="20.140625" style="9" customWidth="1"/>
    <col min="8358" max="8397" width="12.42578125" style="9" customWidth="1"/>
    <col min="8398" max="8398" width="20.140625" style="9" customWidth="1"/>
    <col min="8399" max="8399" width="21.42578125" style="9" customWidth="1"/>
    <col min="8400" max="8400" width="22.7109375" style="9" customWidth="1"/>
    <col min="8401" max="8401" width="13.7109375" style="9" customWidth="1"/>
    <col min="8402" max="8402" width="15" style="9" customWidth="1"/>
    <col min="8403" max="8405" width="17.5703125" style="9" customWidth="1"/>
    <col min="8406" max="8406" width="16.28515625" style="9" customWidth="1"/>
    <col min="8407" max="8407" width="15" style="9" customWidth="1"/>
    <col min="8408" max="8409" width="12.42578125" style="9" customWidth="1"/>
    <col min="8410" max="8411" width="17.5703125" style="9" customWidth="1"/>
    <col min="8412" max="8412" width="7.28515625" style="9" customWidth="1"/>
    <col min="8413" max="8413" width="21.42578125" style="9" customWidth="1"/>
    <col min="8414" max="8414" width="17.5703125" style="9" customWidth="1"/>
    <col min="8415" max="8415" width="20.140625" style="9" customWidth="1"/>
    <col min="8416" max="8416" width="16.28515625" style="9" customWidth="1"/>
    <col min="8417" max="8417" width="17.5703125" style="9" customWidth="1"/>
    <col min="8418" max="8418" width="6" style="9" customWidth="1"/>
    <col min="8419" max="8420" width="18.85546875" style="9" customWidth="1"/>
    <col min="8421" max="8422" width="20.140625" style="9" customWidth="1"/>
    <col min="8423" max="8423" width="6" style="9" customWidth="1"/>
    <col min="8424" max="8424" width="12.42578125" style="9" customWidth="1"/>
    <col min="8425" max="8425" width="18.85546875" style="9" customWidth="1"/>
    <col min="8426" max="8427" width="15" style="9" customWidth="1"/>
    <col min="8428" max="8428" width="7.28515625" style="9" customWidth="1"/>
    <col min="8429" max="8429" width="11.140625" style="9" customWidth="1"/>
    <col min="8430" max="8430" width="13.7109375" style="9" customWidth="1"/>
    <col min="8431" max="8431" width="18.85546875" style="9" customWidth="1"/>
    <col min="8432" max="8432" width="17.5703125" style="9" customWidth="1"/>
    <col min="8433" max="8433" width="25.28515625" style="9" customWidth="1"/>
    <col min="8434" max="8434" width="20.140625" style="9" customWidth="1"/>
    <col min="8435" max="8435" width="15" style="9" customWidth="1"/>
    <col min="8436" max="8436" width="17.5703125" style="9" customWidth="1"/>
    <col min="8437" max="8437" width="16.28515625" style="9" customWidth="1"/>
    <col min="8438" max="8439" width="15" style="9" customWidth="1"/>
    <col min="8440" max="8440" width="17.5703125" style="9" customWidth="1"/>
    <col min="8441" max="8441" width="20.140625" style="9" customWidth="1"/>
    <col min="8442" max="8442" width="16.28515625" style="9" customWidth="1"/>
    <col min="8443" max="8444" width="25.28515625" style="9" customWidth="1"/>
    <col min="8445" max="8445" width="18.85546875" style="9" customWidth="1"/>
    <col min="8446" max="8447" width="20.140625" style="9" customWidth="1"/>
    <col min="8448" max="8448" width="11.140625" style="9" customWidth="1"/>
    <col min="8449" max="8449" width="29.140625" style="9" customWidth="1"/>
    <col min="8450" max="8450" width="34.28515625" style="9" customWidth="1"/>
    <col min="8451" max="8452" width="9.85546875" style="9" customWidth="1"/>
    <col min="8453" max="8453" width="17.5703125" style="9" customWidth="1"/>
    <col min="8454" max="8454" width="18.85546875" style="9" customWidth="1"/>
    <col min="8455" max="8455" width="9.85546875" style="9" customWidth="1"/>
    <col min="8456" max="8457" width="6" style="9" customWidth="1"/>
    <col min="8458" max="8458" width="13.7109375" style="9" customWidth="1"/>
    <col min="8459" max="8460" width="15" style="9" customWidth="1"/>
    <col min="8461" max="8461" width="17.5703125" style="9" customWidth="1"/>
    <col min="8462" max="8462" width="9.85546875" style="9" customWidth="1"/>
    <col min="8463" max="8463" width="7.28515625" style="9" customWidth="1"/>
    <col min="8464" max="8464" width="6" style="9" customWidth="1"/>
    <col min="8465" max="8470" width="17.5703125" style="9" customWidth="1"/>
    <col min="8471" max="8613" width="20.140625" style="9" customWidth="1"/>
    <col min="8614" max="8653" width="12.42578125" style="9" customWidth="1"/>
    <col min="8654" max="8654" width="20.140625" style="9" customWidth="1"/>
    <col min="8655" max="8655" width="21.42578125" style="9" customWidth="1"/>
    <col min="8656" max="8656" width="22.7109375" style="9" customWidth="1"/>
    <col min="8657" max="8657" width="13.7109375" style="9" customWidth="1"/>
    <col min="8658" max="8658" width="15" style="9" customWidth="1"/>
    <col min="8659" max="8661" width="17.5703125" style="9" customWidth="1"/>
    <col min="8662" max="8662" width="16.28515625" style="9" customWidth="1"/>
    <col min="8663" max="8663" width="15" style="9" customWidth="1"/>
    <col min="8664" max="8665" width="12.42578125" style="9" customWidth="1"/>
    <col min="8666" max="8667" width="17.5703125" style="9" customWidth="1"/>
    <col min="8668" max="8668" width="7.28515625" style="9" customWidth="1"/>
    <col min="8669" max="8669" width="21.42578125" style="9" customWidth="1"/>
    <col min="8670" max="8670" width="17.5703125" style="9" customWidth="1"/>
    <col min="8671" max="8671" width="20.140625" style="9" customWidth="1"/>
    <col min="8672" max="8672" width="16.28515625" style="9" customWidth="1"/>
    <col min="8673" max="8673" width="17.5703125" style="9" customWidth="1"/>
    <col min="8674" max="8674" width="6" style="9" customWidth="1"/>
    <col min="8675" max="8676" width="18.85546875" style="9" customWidth="1"/>
    <col min="8677" max="8678" width="20.140625" style="9" customWidth="1"/>
    <col min="8679" max="8679" width="6" style="9" customWidth="1"/>
    <col min="8680" max="8680" width="12.42578125" style="9" customWidth="1"/>
    <col min="8681" max="8681" width="18.85546875" style="9" customWidth="1"/>
    <col min="8682" max="8683" width="15" style="9" customWidth="1"/>
    <col min="8684" max="8684" width="7.28515625" style="9" customWidth="1"/>
    <col min="8685" max="8685" width="11.140625" style="9" customWidth="1"/>
    <col min="8686" max="8686" width="13.7109375" style="9" customWidth="1"/>
    <col min="8687" max="8687" width="18.85546875" style="9" customWidth="1"/>
    <col min="8688" max="8688" width="17.5703125" style="9" customWidth="1"/>
    <col min="8689" max="8689" width="25.28515625" style="9" customWidth="1"/>
    <col min="8690" max="8690" width="20.140625" style="9" customWidth="1"/>
    <col min="8691" max="8691" width="15" style="9" customWidth="1"/>
    <col min="8692" max="8692" width="17.5703125" style="9" customWidth="1"/>
    <col min="8693" max="8693" width="16.28515625" style="9" customWidth="1"/>
    <col min="8694" max="8695" width="15" style="9" customWidth="1"/>
    <col min="8696" max="8696" width="17.5703125" style="9" customWidth="1"/>
    <col min="8697" max="8697" width="20.140625" style="9" customWidth="1"/>
    <col min="8698" max="8698" width="16.28515625" style="9" customWidth="1"/>
    <col min="8699" max="8700" width="25.28515625" style="9" customWidth="1"/>
    <col min="8701" max="8701" width="18.85546875" style="9" customWidth="1"/>
    <col min="8702" max="8703" width="20.140625" style="9" customWidth="1"/>
    <col min="8704" max="8704" width="11.140625" style="9" customWidth="1"/>
    <col min="8705" max="8705" width="29.140625" style="9" customWidth="1"/>
    <col min="8706" max="8706" width="34.28515625" style="9" customWidth="1"/>
    <col min="8707" max="8708" width="9.85546875" style="9" customWidth="1"/>
    <col min="8709" max="8709" width="17.5703125" style="9" customWidth="1"/>
    <col min="8710" max="8710" width="18.85546875" style="9" customWidth="1"/>
    <col min="8711" max="8711" width="9.85546875" style="9" customWidth="1"/>
    <col min="8712" max="8713" width="6" style="9" customWidth="1"/>
    <col min="8714" max="8714" width="13.7109375" style="9" customWidth="1"/>
    <col min="8715" max="8716" width="15" style="9" customWidth="1"/>
    <col min="8717" max="8717" width="17.5703125" style="9" customWidth="1"/>
    <col min="8718" max="8718" width="9.85546875" style="9" customWidth="1"/>
    <col min="8719" max="8719" width="7.28515625" style="9" customWidth="1"/>
    <col min="8720" max="8720" width="6" style="9" customWidth="1"/>
    <col min="8721" max="8726" width="17.5703125" style="9" customWidth="1"/>
    <col min="8727" max="8869" width="20.140625" style="9" customWidth="1"/>
    <col min="8870" max="8909" width="12.42578125" style="9" customWidth="1"/>
    <col min="8910" max="8910" width="20.140625" style="9" customWidth="1"/>
    <col min="8911" max="8911" width="21.42578125" style="9" customWidth="1"/>
    <col min="8912" max="8912" width="22.7109375" style="9" customWidth="1"/>
    <col min="8913" max="8913" width="13.7109375" style="9" customWidth="1"/>
    <col min="8914" max="8914" width="15" style="9" customWidth="1"/>
    <col min="8915" max="8917" width="17.5703125" style="9" customWidth="1"/>
    <col min="8918" max="8918" width="16.28515625" style="9" customWidth="1"/>
    <col min="8919" max="8919" width="15" style="9" customWidth="1"/>
    <col min="8920" max="8921" width="12.42578125" style="9" customWidth="1"/>
    <col min="8922" max="8923" width="17.5703125" style="9" customWidth="1"/>
    <col min="8924" max="8924" width="7.28515625" style="9" customWidth="1"/>
    <col min="8925" max="8925" width="21.42578125" style="9" customWidth="1"/>
    <col min="8926" max="8926" width="17.5703125" style="9" customWidth="1"/>
    <col min="8927" max="8927" width="20.140625" style="9" customWidth="1"/>
    <col min="8928" max="8928" width="16.28515625" style="9" customWidth="1"/>
    <col min="8929" max="8929" width="17.5703125" style="9" customWidth="1"/>
    <col min="8930" max="8930" width="6" style="9" customWidth="1"/>
    <col min="8931" max="8932" width="18.85546875" style="9" customWidth="1"/>
    <col min="8933" max="8934" width="20.140625" style="9" customWidth="1"/>
    <col min="8935" max="8935" width="6" style="9" customWidth="1"/>
    <col min="8936" max="8936" width="12.42578125" style="9" customWidth="1"/>
    <col min="8937" max="8937" width="18.85546875" style="9" customWidth="1"/>
    <col min="8938" max="8939" width="15" style="9" customWidth="1"/>
    <col min="8940" max="8940" width="7.28515625" style="9" customWidth="1"/>
    <col min="8941" max="8941" width="11.140625" style="9" customWidth="1"/>
    <col min="8942" max="8942" width="13.7109375" style="9" customWidth="1"/>
    <col min="8943" max="8943" width="18.85546875" style="9" customWidth="1"/>
    <col min="8944" max="8944" width="17.5703125" style="9" customWidth="1"/>
    <col min="8945" max="8945" width="25.28515625" style="9" customWidth="1"/>
    <col min="8946" max="8946" width="20.140625" style="9" customWidth="1"/>
    <col min="8947" max="8947" width="15" style="9" customWidth="1"/>
    <col min="8948" max="8948" width="17.5703125" style="9" customWidth="1"/>
    <col min="8949" max="8949" width="16.28515625" style="9" customWidth="1"/>
    <col min="8950" max="8951" width="15" style="9" customWidth="1"/>
    <col min="8952" max="8952" width="17.5703125" style="9" customWidth="1"/>
    <col min="8953" max="8953" width="20.140625" style="9" customWidth="1"/>
    <col min="8954" max="8954" width="16.28515625" style="9" customWidth="1"/>
    <col min="8955" max="8956" width="25.28515625" style="9" customWidth="1"/>
    <col min="8957" max="8957" width="18.85546875" style="9" customWidth="1"/>
    <col min="8958" max="8959" width="20.140625" style="9" customWidth="1"/>
    <col min="8960" max="8960" width="11.140625" style="9" customWidth="1"/>
    <col min="8961" max="8961" width="29.140625" style="9" customWidth="1"/>
    <col min="8962" max="8962" width="34.28515625" style="9" customWidth="1"/>
    <col min="8963" max="8964" width="9.85546875" style="9" customWidth="1"/>
    <col min="8965" max="8965" width="17.5703125" style="9" customWidth="1"/>
    <col min="8966" max="8966" width="18.85546875" style="9" customWidth="1"/>
    <col min="8967" max="8967" width="9.85546875" style="9" customWidth="1"/>
    <col min="8968" max="8969" width="6" style="9" customWidth="1"/>
    <col min="8970" max="8970" width="13.7109375" style="9" customWidth="1"/>
    <col min="8971" max="8972" width="15" style="9" customWidth="1"/>
    <col min="8973" max="8973" width="17.5703125" style="9" customWidth="1"/>
    <col min="8974" max="8974" width="9.85546875" style="9" customWidth="1"/>
    <col min="8975" max="8975" width="7.28515625" style="9" customWidth="1"/>
    <col min="8976" max="8976" width="6" style="9" customWidth="1"/>
    <col min="8977" max="8982" width="17.5703125" style="9" customWidth="1"/>
    <col min="8983" max="9125" width="20.140625" style="9" customWidth="1"/>
    <col min="9126" max="9165" width="12.42578125" style="9" customWidth="1"/>
    <col min="9166" max="9166" width="20.140625" style="9" customWidth="1"/>
    <col min="9167" max="9167" width="21.42578125" style="9" customWidth="1"/>
    <col min="9168" max="9168" width="22.7109375" style="9" customWidth="1"/>
    <col min="9169" max="9169" width="13.7109375" style="9" customWidth="1"/>
    <col min="9170" max="9170" width="15" style="9" customWidth="1"/>
    <col min="9171" max="9173" width="17.5703125" style="9" customWidth="1"/>
    <col min="9174" max="9174" width="16.28515625" style="9" customWidth="1"/>
    <col min="9175" max="9175" width="15" style="9" customWidth="1"/>
    <col min="9176" max="9177" width="12.42578125" style="9" customWidth="1"/>
    <col min="9178" max="9179" width="17.5703125" style="9" customWidth="1"/>
    <col min="9180" max="9180" width="7.28515625" style="9" customWidth="1"/>
    <col min="9181" max="9181" width="21.42578125" style="9" customWidth="1"/>
    <col min="9182" max="9182" width="17.5703125" style="9" customWidth="1"/>
    <col min="9183" max="9183" width="20.140625" style="9" customWidth="1"/>
    <col min="9184" max="9184" width="16.28515625" style="9" customWidth="1"/>
    <col min="9185" max="9185" width="17.5703125" style="9" customWidth="1"/>
    <col min="9186" max="9186" width="6" style="9" customWidth="1"/>
    <col min="9187" max="9188" width="18.85546875" style="9" customWidth="1"/>
    <col min="9189" max="9190" width="20.140625" style="9" customWidth="1"/>
    <col min="9191" max="9191" width="6" style="9" customWidth="1"/>
    <col min="9192" max="9192" width="12.42578125" style="9" customWidth="1"/>
    <col min="9193" max="9193" width="18.85546875" style="9" customWidth="1"/>
    <col min="9194" max="9195" width="15" style="9" customWidth="1"/>
    <col min="9196" max="9196" width="7.28515625" style="9" customWidth="1"/>
    <col min="9197" max="9197" width="11.140625" style="9" customWidth="1"/>
    <col min="9198" max="9198" width="13.7109375" style="9" customWidth="1"/>
    <col min="9199" max="9199" width="18.85546875" style="9" customWidth="1"/>
    <col min="9200" max="9200" width="17.5703125" style="9" customWidth="1"/>
    <col min="9201" max="9201" width="25.28515625" style="9" customWidth="1"/>
    <col min="9202" max="9202" width="20.140625" style="9" customWidth="1"/>
    <col min="9203" max="9203" width="15" style="9" customWidth="1"/>
    <col min="9204" max="9204" width="17.5703125" style="9" customWidth="1"/>
    <col min="9205" max="9205" width="16.28515625" style="9" customWidth="1"/>
    <col min="9206" max="9207" width="15" style="9" customWidth="1"/>
    <col min="9208" max="9208" width="17.5703125" style="9" customWidth="1"/>
    <col min="9209" max="9209" width="20.140625" style="9" customWidth="1"/>
    <col min="9210" max="9210" width="16.28515625" style="9" customWidth="1"/>
    <col min="9211" max="9212" width="25.28515625" style="9" customWidth="1"/>
    <col min="9213" max="9213" width="18.85546875" style="9" customWidth="1"/>
    <col min="9214" max="9215" width="20.140625" style="9" customWidth="1"/>
    <col min="9216" max="9216" width="11.140625" style="9" customWidth="1"/>
    <col min="9217" max="9217" width="29.140625" style="9" customWidth="1"/>
    <col min="9218" max="9218" width="34.28515625" style="9" customWidth="1"/>
    <col min="9219" max="9220" width="9.85546875" style="9" customWidth="1"/>
    <col min="9221" max="9221" width="17.5703125" style="9" customWidth="1"/>
    <col min="9222" max="9222" width="18.85546875" style="9" customWidth="1"/>
    <col min="9223" max="9223" width="9.85546875" style="9" customWidth="1"/>
    <col min="9224" max="9225" width="6" style="9" customWidth="1"/>
    <col min="9226" max="9226" width="13.7109375" style="9" customWidth="1"/>
    <col min="9227" max="9228" width="15" style="9" customWidth="1"/>
    <col min="9229" max="9229" width="17.5703125" style="9" customWidth="1"/>
    <col min="9230" max="9230" width="9.85546875" style="9" customWidth="1"/>
    <col min="9231" max="9231" width="7.28515625" style="9" customWidth="1"/>
    <col min="9232" max="9232" width="6" style="9" customWidth="1"/>
    <col min="9233" max="9238" width="17.5703125" style="9" customWidth="1"/>
    <col min="9239" max="9381" width="20.140625" style="9" customWidth="1"/>
    <col min="9382" max="9421" width="12.42578125" style="9" customWidth="1"/>
    <col min="9422" max="9422" width="20.140625" style="9" customWidth="1"/>
    <col min="9423" max="9423" width="21.42578125" style="9" customWidth="1"/>
    <col min="9424" max="9424" width="22.7109375" style="9" customWidth="1"/>
    <col min="9425" max="9425" width="13.7109375" style="9" customWidth="1"/>
    <col min="9426" max="9426" width="15" style="9" customWidth="1"/>
    <col min="9427" max="9429" width="17.5703125" style="9" customWidth="1"/>
    <col min="9430" max="9430" width="16.28515625" style="9" customWidth="1"/>
    <col min="9431" max="9431" width="15" style="9" customWidth="1"/>
    <col min="9432" max="9433" width="12.42578125" style="9" customWidth="1"/>
    <col min="9434" max="9435" width="17.5703125" style="9" customWidth="1"/>
    <col min="9436" max="9436" width="7.28515625" style="9" customWidth="1"/>
    <col min="9437" max="9437" width="21.42578125" style="9" customWidth="1"/>
    <col min="9438" max="9438" width="17.5703125" style="9" customWidth="1"/>
    <col min="9439" max="9439" width="20.140625" style="9" customWidth="1"/>
    <col min="9440" max="9440" width="16.28515625" style="9" customWidth="1"/>
    <col min="9441" max="9441" width="17.5703125" style="9" customWidth="1"/>
    <col min="9442" max="9442" width="6" style="9" customWidth="1"/>
    <col min="9443" max="9444" width="18.85546875" style="9" customWidth="1"/>
    <col min="9445" max="9446" width="20.140625" style="9" customWidth="1"/>
    <col min="9447" max="9447" width="6" style="9" customWidth="1"/>
    <col min="9448" max="9448" width="12.42578125" style="9" customWidth="1"/>
    <col min="9449" max="9449" width="18.85546875" style="9" customWidth="1"/>
    <col min="9450" max="9451" width="15" style="9" customWidth="1"/>
    <col min="9452" max="9452" width="7.28515625" style="9" customWidth="1"/>
    <col min="9453" max="9453" width="11.140625" style="9" customWidth="1"/>
    <col min="9454" max="9454" width="13.7109375" style="9" customWidth="1"/>
    <col min="9455" max="9455" width="18.85546875" style="9" customWidth="1"/>
    <col min="9456" max="9456" width="17.5703125" style="9" customWidth="1"/>
    <col min="9457" max="9457" width="25.28515625" style="9" customWidth="1"/>
    <col min="9458" max="9458" width="20.140625" style="9" customWidth="1"/>
    <col min="9459" max="9459" width="15" style="9" customWidth="1"/>
    <col min="9460" max="9460" width="17.5703125" style="9" customWidth="1"/>
    <col min="9461" max="9461" width="16.28515625" style="9" customWidth="1"/>
    <col min="9462" max="9463" width="15" style="9" customWidth="1"/>
    <col min="9464" max="9464" width="17.5703125" style="9" customWidth="1"/>
    <col min="9465" max="9465" width="20.140625" style="9" customWidth="1"/>
    <col min="9466" max="9466" width="16.28515625" style="9" customWidth="1"/>
    <col min="9467" max="9468" width="25.28515625" style="9" customWidth="1"/>
    <col min="9469" max="9469" width="18.85546875" style="9" customWidth="1"/>
    <col min="9470" max="9471" width="20.140625" style="9" customWidth="1"/>
    <col min="9472" max="9472" width="11.140625" style="9" customWidth="1"/>
    <col min="9473" max="9473" width="29.140625" style="9" customWidth="1"/>
    <col min="9474" max="9474" width="34.28515625" style="9" customWidth="1"/>
    <col min="9475" max="9476" width="9.85546875" style="9" customWidth="1"/>
    <col min="9477" max="9477" width="17.5703125" style="9" customWidth="1"/>
    <col min="9478" max="9478" width="18.85546875" style="9" customWidth="1"/>
    <col min="9479" max="9479" width="9.85546875" style="9" customWidth="1"/>
    <col min="9480" max="9481" width="6" style="9" customWidth="1"/>
    <col min="9482" max="9482" width="13.7109375" style="9" customWidth="1"/>
    <col min="9483" max="9484" width="15" style="9" customWidth="1"/>
    <col min="9485" max="9485" width="17.5703125" style="9" customWidth="1"/>
    <col min="9486" max="9486" width="9.85546875" style="9" customWidth="1"/>
    <col min="9487" max="9487" width="7.28515625" style="9" customWidth="1"/>
    <col min="9488" max="9488" width="6" style="9" customWidth="1"/>
    <col min="9489" max="9494" width="17.5703125" style="9" customWidth="1"/>
    <col min="9495" max="9637" width="20.140625" style="9" customWidth="1"/>
    <col min="9638" max="9677" width="12.42578125" style="9" customWidth="1"/>
    <col min="9678" max="9678" width="20.140625" style="9" customWidth="1"/>
    <col min="9679" max="9679" width="21.42578125" style="9" customWidth="1"/>
    <col min="9680" max="9680" width="22.7109375" style="9" customWidth="1"/>
    <col min="9681" max="9681" width="13.7109375" style="9" customWidth="1"/>
    <col min="9682" max="9682" width="15" style="9" customWidth="1"/>
    <col min="9683" max="9685" width="17.5703125" style="9" customWidth="1"/>
    <col min="9686" max="9686" width="16.28515625" style="9" customWidth="1"/>
    <col min="9687" max="9687" width="15" style="9" customWidth="1"/>
    <col min="9688" max="9689" width="12.42578125" style="9" customWidth="1"/>
    <col min="9690" max="9691" width="17.5703125" style="9" customWidth="1"/>
    <col min="9692" max="9692" width="7.28515625" style="9" customWidth="1"/>
    <col min="9693" max="9693" width="21.42578125" style="9" customWidth="1"/>
    <col min="9694" max="9694" width="17.5703125" style="9" customWidth="1"/>
    <col min="9695" max="9695" width="20.140625" style="9" customWidth="1"/>
    <col min="9696" max="9696" width="16.28515625" style="9" customWidth="1"/>
    <col min="9697" max="9697" width="17.5703125" style="9" customWidth="1"/>
    <col min="9698" max="9698" width="6" style="9" customWidth="1"/>
    <col min="9699" max="9700" width="18.85546875" style="9" customWidth="1"/>
    <col min="9701" max="9702" width="20.140625" style="9" customWidth="1"/>
    <col min="9703" max="9703" width="6" style="9" customWidth="1"/>
    <col min="9704" max="9704" width="12.42578125" style="9" customWidth="1"/>
    <col min="9705" max="9705" width="18.85546875" style="9" customWidth="1"/>
    <col min="9706" max="9707" width="15" style="9" customWidth="1"/>
    <col min="9708" max="9708" width="7.28515625" style="9" customWidth="1"/>
    <col min="9709" max="9709" width="11.140625" style="9" customWidth="1"/>
    <col min="9710" max="9710" width="13.7109375" style="9" customWidth="1"/>
    <col min="9711" max="9711" width="18.85546875" style="9" customWidth="1"/>
    <col min="9712" max="9712" width="17.5703125" style="9" customWidth="1"/>
    <col min="9713" max="9713" width="25.28515625" style="9" customWidth="1"/>
    <col min="9714" max="9714" width="20.140625" style="9" customWidth="1"/>
    <col min="9715" max="9715" width="15" style="9" customWidth="1"/>
    <col min="9716" max="9716" width="17.5703125" style="9" customWidth="1"/>
    <col min="9717" max="9717" width="16.28515625" style="9" customWidth="1"/>
    <col min="9718" max="9719" width="15" style="9" customWidth="1"/>
    <col min="9720" max="9720" width="17.5703125" style="9" customWidth="1"/>
    <col min="9721" max="9721" width="20.140625" style="9" customWidth="1"/>
    <col min="9722" max="9722" width="16.28515625" style="9" customWidth="1"/>
    <col min="9723" max="9724" width="25.28515625" style="9" customWidth="1"/>
    <col min="9725" max="9725" width="18.85546875" style="9" customWidth="1"/>
    <col min="9726" max="9727" width="20.140625" style="9" customWidth="1"/>
    <col min="9728" max="9728" width="11.140625" style="9" customWidth="1"/>
    <col min="9729" max="9729" width="29.140625" style="9" customWidth="1"/>
    <col min="9730" max="9730" width="34.28515625" style="9" customWidth="1"/>
    <col min="9731" max="9732" width="9.85546875" style="9" customWidth="1"/>
    <col min="9733" max="9733" width="17.5703125" style="9" customWidth="1"/>
    <col min="9734" max="9734" width="18.85546875" style="9" customWidth="1"/>
    <col min="9735" max="9735" width="9.85546875" style="9" customWidth="1"/>
    <col min="9736" max="9737" width="6" style="9" customWidth="1"/>
    <col min="9738" max="9738" width="13.7109375" style="9" customWidth="1"/>
    <col min="9739" max="9740" width="15" style="9" customWidth="1"/>
    <col min="9741" max="9741" width="17.5703125" style="9" customWidth="1"/>
    <col min="9742" max="9742" width="9.85546875" style="9" customWidth="1"/>
    <col min="9743" max="9743" width="7.28515625" style="9" customWidth="1"/>
    <col min="9744" max="9744" width="6" style="9" customWidth="1"/>
    <col min="9745" max="9750" width="17.5703125" style="9" customWidth="1"/>
    <col min="9751" max="9893" width="20.140625" style="9" customWidth="1"/>
    <col min="9894" max="9933" width="12.42578125" style="9" customWidth="1"/>
    <col min="9934" max="9934" width="20.140625" style="9" customWidth="1"/>
    <col min="9935" max="9935" width="21.42578125" style="9" customWidth="1"/>
    <col min="9936" max="9936" width="22.7109375" style="9" customWidth="1"/>
    <col min="9937" max="9937" width="13.7109375" style="9" customWidth="1"/>
    <col min="9938" max="9938" width="15" style="9" customWidth="1"/>
    <col min="9939" max="9941" width="17.5703125" style="9" customWidth="1"/>
    <col min="9942" max="9942" width="16.28515625" style="9" customWidth="1"/>
    <col min="9943" max="9943" width="15" style="9" customWidth="1"/>
    <col min="9944" max="9945" width="12.42578125" style="9" customWidth="1"/>
    <col min="9946" max="9947" width="17.5703125" style="9" customWidth="1"/>
    <col min="9948" max="9948" width="7.28515625" style="9" customWidth="1"/>
    <col min="9949" max="9949" width="21.42578125" style="9" customWidth="1"/>
    <col min="9950" max="9950" width="17.5703125" style="9" customWidth="1"/>
    <col min="9951" max="9951" width="20.140625" style="9" customWidth="1"/>
    <col min="9952" max="9952" width="16.28515625" style="9" customWidth="1"/>
    <col min="9953" max="9953" width="17.5703125" style="9" customWidth="1"/>
    <col min="9954" max="9954" width="6" style="9" customWidth="1"/>
    <col min="9955" max="9956" width="18.85546875" style="9" customWidth="1"/>
    <col min="9957" max="9958" width="20.140625" style="9" customWidth="1"/>
    <col min="9959" max="9959" width="6" style="9" customWidth="1"/>
    <col min="9960" max="9960" width="12.42578125" style="9" customWidth="1"/>
    <col min="9961" max="9961" width="18.85546875" style="9" customWidth="1"/>
    <col min="9962" max="9963" width="15" style="9" customWidth="1"/>
    <col min="9964" max="9964" width="7.28515625" style="9" customWidth="1"/>
    <col min="9965" max="9965" width="11.140625" style="9" customWidth="1"/>
    <col min="9966" max="9966" width="13.7109375" style="9" customWidth="1"/>
    <col min="9967" max="9967" width="18.85546875" style="9" customWidth="1"/>
    <col min="9968" max="9968" width="17.5703125" style="9" customWidth="1"/>
    <col min="9969" max="9969" width="25.28515625" style="9" customWidth="1"/>
    <col min="9970" max="9970" width="20.140625" style="9" customWidth="1"/>
    <col min="9971" max="9971" width="15" style="9" customWidth="1"/>
    <col min="9972" max="9972" width="17.5703125" style="9" customWidth="1"/>
    <col min="9973" max="9973" width="16.28515625" style="9" customWidth="1"/>
    <col min="9974" max="9975" width="15" style="9" customWidth="1"/>
    <col min="9976" max="9976" width="17.5703125" style="9" customWidth="1"/>
    <col min="9977" max="9977" width="20.140625" style="9" customWidth="1"/>
    <col min="9978" max="9978" width="16.28515625" style="9" customWidth="1"/>
    <col min="9979" max="9980" width="25.28515625" style="9" customWidth="1"/>
    <col min="9981" max="9981" width="18.85546875" style="9" customWidth="1"/>
    <col min="9982" max="9983" width="20.140625" style="9" customWidth="1"/>
    <col min="9984" max="9984" width="11.140625" style="9" customWidth="1"/>
    <col min="9985" max="9985" width="29.140625" style="9" customWidth="1"/>
    <col min="9986" max="9986" width="34.28515625" style="9" customWidth="1"/>
    <col min="9987" max="9988" width="9.85546875" style="9" customWidth="1"/>
    <col min="9989" max="9989" width="17.5703125" style="9" customWidth="1"/>
    <col min="9990" max="9990" width="18.85546875" style="9" customWidth="1"/>
    <col min="9991" max="9991" width="9.85546875" style="9" customWidth="1"/>
    <col min="9992" max="9993" width="6" style="9" customWidth="1"/>
    <col min="9994" max="9994" width="13.7109375" style="9" customWidth="1"/>
    <col min="9995" max="9996" width="15" style="9" customWidth="1"/>
    <col min="9997" max="9997" width="17.5703125" style="9" customWidth="1"/>
    <col min="9998" max="9998" width="9.85546875" style="9" customWidth="1"/>
    <col min="9999" max="9999" width="7.28515625" style="9" customWidth="1"/>
    <col min="10000" max="10000" width="6" style="9" customWidth="1"/>
    <col min="10001" max="10006" width="17.5703125" style="9" customWidth="1"/>
    <col min="10007" max="10149" width="20.140625" style="9" customWidth="1"/>
    <col min="10150" max="10189" width="12.42578125" style="9" customWidth="1"/>
    <col min="10190" max="10190" width="20.140625" style="9" customWidth="1"/>
    <col min="10191" max="10191" width="21.42578125" style="9" customWidth="1"/>
    <col min="10192" max="10192" width="22.7109375" style="9" customWidth="1"/>
    <col min="10193" max="10193" width="13.7109375" style="9" customWidth="1"/>
    <col min="10194" max="10194" width="15" style="9" customWidth="1"/>
    <col min="10195" max="10197" width="17.5703125" style="9" customWidth="1"/>
    <col min="10198" max="10198" width="16.28515625" style="9" customWidth="1"/>
    <col min="10199" max="10199" width="15" style="9" customWidth="1"/>
    <col min="10200" max="10201" width="12.42578125" style="9" customWidth="1"/>
    <col min="10202" max="10203" width="17.5703125" style="9" customWidth="1"/>
    <col min="10204" max="10204" width="7.28515625" style="9" customWidth="1"/>
    <col min="10205" max="10205" width="21.42578125" style="9" customWidth="1"/>
    <col min="10206" max="10206" width="17.5703125" style="9" customWidth="1"/>
    <col min="10207" max="10207" width="20.140625" style="9" customWidth="1"/>
    <col min="10208" max="10208" width="16.28515625" style="9" customWidth="1"/>
    <col min="10209" max="10209" width="17.5703125" style="9" customWidth="1"/>
    <col min="10210" max="10210" width="6" style="9" customWidth="1"/>
    <col min="10211" max="10212" width="18.85546875" style="9" customWidth="1"/>
    <col min="10213" max="10214" width="20.140625" style="9" customWidth="1"/>
    <col min="10215" max="10215" width="6" style="9" customWidth="1"/>
    <col min="10216" max="10216" width="12.42578125" style="9" customWidth="1"/>
    <col min="10217" max="10217" width="18.85546875" style="9" customWidth="1"/>
    <col min="10218" max="10219" width="15" style="9" customWidth="1"/>
    <col min="10220" max="10220" width="7.28515625" style="9" customWidth="1"/>
    <col min="10221" max="10221" width="11.140625" style="9" customWidth="1"/>
    <col min="10222" max="10222" width="13.7109375" style="9" customWidth="1"/>
    <col min="10223" max="10223" width="18.85546875" style="9" customWidth="1"/>
    <col min="10224" max="10224" width="17.5703125" style="9" customWidth="1"/>
    <col min="10225" max="10225" width="25.28515625" style="9" customWidth="1"/>
    <col min="10226" max="10226" width="20.140625" style="9" customWidth="1"/>
    <col min="10227" max="10227" width="15" style="9" customWidth="1"/>
    <col min="10228" max="10228" width="17.5703125" style="9" customWidth="1"/>
    <col min="10229" max="10229" width="16.28515625" style="9" customWidth="1"/>
    <col min="10230" max="10231" width="15" style="9" customWidth="1"/>
    <col min="10232" max="10232" width="17.5703125" style="9" customWidth="1"/>
    <col min="10233" max="10233" width="20.140625" style="9" customWidth="1"/>
    <col min="10234" max="10234" width="16.28515625" style="9" customWidth="1"/>
    <col min="10235" max="10236" width="25.28515625" style="9" customWidth="1"/>
    <col min="10237" max="10237" width="18.85546875" style="9" customWidth="1"/>
    <col min="10238" max="10239" width="20.140625" style="9" customWidth="1"/>
    <col min="10240" max="10240" width="11.140625" style="9" customWidth="1"/>
    <col min="10241" max="10241" width="29.140625" style="9" customWidth="1"/>
    <col min="10242" max="10242" width="34.28515625" style="9" customWidth="1"/>
    <col min="10243" max="10244" width="9.85546875" style="9" customWidth="1"/>
    <col min="10245" max="10245" width="17.5703125" style="9" customWidth="1"/>
    <col min="10246" max="10246" width="18.85546875" style="9" customWidth="1"/>
    <col min="10247" max="10247" width="9.85546875" style="9" customWidth="1"/>
    <col min="10248" max="10249" width="6" style="9" customWidth="1"/>
    <col min="10250" max="10250" width="13.7109375" style="9" customWidth="1"/>
    <col min="10251" max="10252" width="15" style="9" customWidth="1"/>
    <col min="10253" max="10253" width="17.5703125" style="9" customWidth="1"/>
    <col min="10254" max="10254" width="9.85546875" style="9" customWidth="1"/>
    <col min="10255" max="10255" width="7.28515625" style="9" customWidth="1"/>
    <col min="10256" max="10256" width="6" style="9" customWidth="1"/>
    <col min="10257" max="10262" width="17.5703125" style="9" customWidth="1"/>
    <col min="10263" max="10405" width="20.140625" style="9" customWidth="1"/>
    <col min="10406" max="10445" width="12.42578125" style="9" customWidth="1"/>
    <col min="10446" max="10446" width="20.140625" style="9" customWidth="1"/>
    <col min="10447" max="10447" width="21.42578125" style="9" customWidth="1"/>
    <col min="10448" max="10448" width="22.7109375" style="9" customWidth="1"/>
    <col min="10449" max="10449" width="13.7109375" style="9" customWidth="1"/>
    <col min="10450" max="10450" width="15" style="9" customWidth="1"/>
    <col min="10451" max="10453" width="17.5703125" style="9" customWidth="1"/>
    <col min="10454" max="10454" width="16.28515625" style="9" customWidth="1"/>
    <col min="10455" max="10455" width="15" style="9" customWidth="1"/>
    <col min="10456" max="10457" width="12.42578125" style="9" customWidth="1"/>
    <col min="10458" max="10459" width="17.5703125" style="9" customWidth="1"/>
    <col min="10460" max="10460" width="7.28515625" style="9" customWidth="1"/>
    <col min="10461" max="10461" width="21.42578125" style="9" customWidth="1"/>
    <col min="10462" max="10462" width="17.5703125" style="9" customWidth="1"/>
    <col min="10463" max="10463" width="20.140625" style="9" customWidth="1"/>
    <col min="10464" max="10464" width="16.28515625" style="9" customWidth="1"/>
    <col min="10465" max="10465" width="17.5703125" style="9" customWidth="1"/>
    <col min="10466" max="10466" width="6" style="9" customWidth="1"/>
    <col min="10467" max="10468" width="18.85546875" style="9" customWidth="1"/>
    <col min="10469" max="10470" width="20.140625" style="9" customWidth="1"/>
    <col min="10471" max="10471" width="6" style="9" customWidth="1"/>
    <col min="10472" max="10472" width="12.42578125" style="9" customWidth="1"/>
    <col min="10473" max="10473" width="18.85546875" style="9" customWidth="1"/>
    <col min="10474" max="10475" width="15" style="9" customWidth="1"/>
    <col min="10476" max="10476" width="7.28515625" style="9" customWidth="1"/>
    <col min="10477" max="10477" width="11.140625" style="9" customWidth="1"/>
    <col min="10478" max="10478" width="13.7109375" style="9" customWidth="1"/>
    <col min="10479" max="10479" width="18.85546875" style="9" customWidth="1"/>
    <col min="10480" max="10480" width="17.5703125" style="9" customWidth="1"/>
    <col min="10481" max="10481" width="25.28515625" style="9" customWidth="1"/>
    <col min="10482" max="10482" width="20.140625" style="9" customWidth="1"/>
    <col min="10483" max="10483" width="15" style="9" customWidth="1"/>
    <col min="10484" max="10484" width="17.5703125" style="9" customWidth="1"/>
    <col min="10485" max="10485" width="16.28515625" style="9" customWidth="1"/>
    <col min="10486" max="10487" width="15" style="9" customWidth="1"/>
    <col min="10488" max="10488" width="17.5703125" style="9" customWidth="1"/>
    <col min="10489" max="10489" width="20.140625" style="9" customWidth="1"/>
    <col min="10490" max="10490" width="16.28515625" style="9" customWidth="1"/>
    <col min="10491" max="10492" width="25.28515625" style="9" customWidth="1"/>
    <col min="10493" max="10493" width="18.85546875" style="9" customWidth="1"/>
    <col min="10494" max="10495" width="20.140625" style="9" customWidth="1"/>
    <col min="10496" max="10496" width="11.140625" style="9" customWidth="1"/>
    <col min="10497" max="10497" width="29.140625" style="9" customWidth="1"/>
    <col min="10498" max="10498" width="34.28515625" style="9" customWidth="1"/>
    <col min="10499" max="10500" width="9.85546875" style="9" customWidth="1"/>
    <col min="10501" max="10501" width="17.5703125" style="9" customWidth="1"/>
    <col min="10502" max="10502" width="18.85546875" style="9" customWidth="1"/>
    <col min="10503" max="10503" width="9.85546875" style="9" customWidth="1"/>
    <col min="10504" max="10505" width="6" style="9" customWidth="1"/>
    <col min="10506" max="10506" width="13.7109375" style="9" customWidth="1"/>
    <col min="10507" max="10508" width="15" style="9" customWidth="1"/>
    <col min="10509" max="10509" width="17.5703125" style="9" customWidth="1"/>
    <col min="10510" max="10510" width="9.85546875" style="9" customWidth="1"/>
    <col min="10511" max="10511" width="7.28515625" style="9" customWidth="1"/>
    <col min="10512" max="10512" width="6" style="9" customWidth="1"/>
    <col min="10513" max="10518" width="17.5703125" style="9" customWidth="1"/>
    <col min="10519" max="10661" width="20.140625" style="9" customWidth="1"/>
    <col min="10662" max="10701" width="12.42578125" style="9" customWidth="1"/>
    <col min="10702" max="10702" width="20.140625" style="9" customWidth="1"/>
    <col min="10703" max="10703" width="21.42578125" style="9" customWidth="1"/>
    <col min="10704" max="10704" width="22.7109375" style="9" customWidth="1"/>
    <col min="10705" max="10705" width="13.7109375" style="9" customWidth="1"/>
    <col min="10706" max="10706" width="15" style="9" customWidth="1"/>
    <col min="10707" max="10709" width="17.5703125" style="9" customWidth="1"/>
    <col min="10710" max="10710" width="16.28515625" style="9" customWidth="1"/>
    <col min="10711" max="10711" width="15" style="9" customWidth="1"/>
    <col min="10712" max="10713" width="12.42578125" style="9" customWidth="1"/>
    <col min="10714" max="10715" width="17.5703125" style="9" customWidth="1"/>
    <col min="10716" max="10716" width="7.28515625" style="9" customWidth="1"/>
    <col min="10717" max="10717" width="21.42578125" style="9" customWidth="1"/>
    <col min="10718" max="10718" width="17.5703125" style="9" customWidth="1"/>
    <col min="10719" max="10719" width="20.140625" style="9" customWidth="1"/>
    <col min="10720" max="10720" width="16.28515625" style="9" customWidth="1"/>
    <col min="10721" max="10721" width="17.5703125" style="9" customWidth="1"/>
    <col min="10722" max="10722" width="6" style="9" customWidth="1"/>
    <col min="10723" max="10724" width="18.85546875" style="9" customWidth="1"/>
    <col min="10725" max="10726" width="20.140625" style="9" customWidth="1"/>
    <col min="10727" max="10727" width="6" style="9" customWidth="1"/>
    <col min="10728" max="10728" width="12.42578125" style="9" customWidth="1"/>
    <col min="10729" max="10729" width="18.85546875" style="9" customWidth="1"/>
    <col min="10730" max="10731" width="15" style="9" customWidth="1"/>
    <col min="10732" max="10732" width="7.28515625" style="9" customWidth="1"/>
    <col min="10733" max="10733" width="11.140625" style="9" customWidth="1"/>
    <col min="10734" max="10734" width="13.7109375" style="9" customWidth="1"/>
    <col min="10735" max="10735" width="18.85546875" style="9" customWidth="1"/>
    <col min="10736" max="10736" width="17.5703125" style="9" customWidth="1"/>
    <col min="10737" max="10737" width="25.28515625" style="9" customWidth="1"/>
    <col min="10738" max="10738" width="20.140625" style="9" customWidth="1"/>
    <col min="10739" max="10739" width="15" style="9" customWidth="1"/>
    <col min="10740" max="10740" width="17.5703125" style="9" customWidth="1"/>
    <col min="10741" max="10741" width="16.28515625" style="9" customWidth="1"/>
    <col min="10742" max="10743" width="15" style="9" customWidth="1"/>
    <col min="10744" max="10744" width="17.5703125" style="9" customWidth="1"/>
    <col min="10745" max="10745" width="20.140625" style="9" customWidth="1"/>
    <col min="10746" max="10746" width="16.28515625" style="9" customWidth="1"/>
    <col min="10747" max="10748" width="25.28515625" style="9" customWidth="1"/>
    <col min="10749" max="10749" width="18.85546875" style="9" customWidth="1"/>
    <col min="10750" max="10751" width="20.140625" style="9" customWidth="1"/>
    <col min="10752" max="10752" width="11.140625" style="9" customWidth="1"/>
    <col min="10753" max="10753" width="29.140625" style="9" customWidth="1"/>
    <col min="10754" max="10754" width="34.28515625" style="9" customWidth="1"/>
    <col min="10755" max="10756" width="9.85546875" style="9" customWidth="1"/>
    <col min="10757" max="10757" width="17.5703125" style="9" customWidth="1"/>
    <col min="10758" max="10758" width="18.85546875" style="9" customWidth="1"/>
    <col min="10759" max="10759" width="9.85546875" style="9" customWidth="1"/>
    <col min="10760" max="10761" width="6" style="9" customWidth="1"/>
    <col min="10762" max="10762" width="13.7109375" style="9" customWidth="1"/>
    <col min="10763" max="10764" width="15" style="9" customWidth="1"/>
    <col min="10765" max="10765" width="17.5703125" style="9" customWidth="1"/>
    <col min="10766" max="10766" width="9.85546875" style="9" customWidth="1"/>
    <col min="10767" max="10767" width="7.28515625" style="9" customWidth="1"/>
    <col min="10768" max="10768" width="6" style="9" customWidth="1"/>
    <col min="10769" max="10774" width="17.5703125" style="9" customWidth="1"/>
    <col min="10775" max="10917" width="20.140625" style="9" customWidth="1"/>
    <col min="10918" max="10957" width="12.42578125" style="9" customWidth="1"/>
    <col min="10958" max="10958" width="20.140625" style="9" customWidth="1"/>
    <col min="10959" max="10959" width="21.42578125" style="9" customWidth="1"/>
    <col min="10960" max="10960" width="22.7109375" style="9" customWidth="1"/>
    <col min="10961" max="10961" width="13.7109375" style="9" customWidth="1"/>
    <col min="10962" max="10962" width="15" style="9" customWidth="1"/>
    <col min="10963" max="10965" width="17.5703125" style="9" customWidth="1"/>
    <col min="10966" max="10966" width="16.28515625" style="9" customWidth="1"/>
    <col min="10967" max="10967" width="15" style="9" customWidth="1"/>
    <col min="10968" max="10969" width="12.42578125" style="9" customWidth="1"/>
    <col min="10970" max="10971" width="17.5703125" style="9" customWidth="1"/>
    <col min="10972" max="10972" width="7.28515625" style="9" customWidth="1"/>
    <col min="10973" max="10973" width="21.42578125" style="9" customWidth="1"/>
    <col min="10974" max="10974" width="17.5703125" style="9" customWidth="1"/>
    <col min="10975" max="10975" width="20.140625" style="9" customWidth="1"/>
    <col min="10976" max="10976" width="16.28515625" style="9" customWidth="1"/>
    <col min="10977" max="10977" width="17.5703125" style="9" customWidth="1"/>
    <col min="10978" max="10978" width="6" style="9" customWidth="1"/>
    <col min="10979" max="10980" width="18.85546875" style="9" customWidth="1"/>
    <col min="10981" max="10982" width="20.140625" style="9" customWidth="1"/>
    <col min="10983" max="10983" width="6" style="9" customWidth="1"/>
    <col min="10984" max="10984" width="12.42578125" style="9" customWidth="1"/>
    <col min="10985" max="10985" width="18.85546875" style="9" customWidth="1"/>
    <col min="10986" max="10987" width="15" style="9" customWidth="1"/>
    <col min="10988" max="10988" width="7.28515625" style="9" customWidth="1"/>
    <col min="10989" max="10989" width="11.140625" style="9" customWidth="1"/>
    <col min="10990" max="10990" width="13.7109375" style="9" customWidth="1"/>
    <col min="10991" max="10991" width="18.85546875" style="9" customWidth="1"/>
    <col min="10992" max="10992" width="17.5703125" style="9" customWidth="1"/>
    <col min="10993" max="10993" width="25.28515625" style="9" customWidth="1"/>
    <col min="10994" max="10994" width="20.140625" style="9" customWidth="1"/>
    <col min="10995" max="10995" width="15" style="9" customWidth="1"/>
    <col min="10996" max="10996" width="17.5703125" style="9" customWidth="1"/>
    <col min="10997" max="10997" width="16.28515625" style="9" customWidth="1"/>
    <col min="10998" max="10999" width="15" style="9" customWidth="1"/>
    <col min="11000" max="11000" width="17.5703125" style="9" customWidth="1"/>
    <col min="11001" max="11001" width="20.140625" style="9" customWidth="1"/>
    <col min="11002" max="11002" width="16.28515625" style="9" customWidth="1"/>
    <col min="11003" max="11004" width="25.28515625" style="9" customWidth="1"/>
    <col min="11005" max="11005" width="18.85546875" style="9" customWidth="1"/>
    <col min="11006" max="11007" width="20.140625" style="9" customWidth="1"/>
    <col min="11008" max="11008" width="11.140625" style="9" customWidth="1"/>
    <col min="11009" max="11009" width="29.140625" style="9" customWidth="1"/>
    <col min="11010" max="11010" width="34.28515625" style="9" customWidth="1"/>
    <col min="11011" max="11012" width="9.85546875" style="9" customWidth="1"/>
    <col min="11013" max="11013" width="17.5703125" style="9" customWidth="1"/>
    <col min="11014" max="11014" width="18.85546875" style="9" customWidth="1"/>
    <col min="11015" max="11015" width="9.85546875" style="9" customWidth="1"/>
    <col min="11016" max="11017" width="6" style="9" customWidth="1"/>
    <col min="11018" max="11018" width="13.7109375" style="9" customWidth="1"/>
    <col min="11019" max="11020" width="15" style="9" customWidth="1"/>
    <col min="11021" max="11021" width="17.5703125" style="9" customWidth="1"/>
    <col min="11022" max="11022" width="9.85546875" style="9" customWidth="1"/>
    <col min="11023" max="11023" width="7.28515625" style="9" customWidth="1"/>
    <col min="11024" max="11024" width="6" style="9" customWidth="1"/>
    <col min="11025" max="11030" width="17.5703125" style="9" customWidth="1"/>
    <col min="11031" max="11173" width="20.140625" style="9" customWidth="1"/>
    <col min="11174" max="11213" width="12.42578125" style="9" customWidth="1"/>
    <col min="11214" max="11214" width="20.140625" style="9" customWidth="1"/>
    <col min="11215" max="11215" width="21.42578125" style="9" customWidth="1"/>
    <col min="11216" max="11216" width="22.7109375" style="9" customWidth="1"/>
    <col min="11217" max="11217" width="13.7109375" style="9" customWidth="1"/>
    <col min="11218" max="11218" width="15" style="9" customWidth="1"/>
    <col min="11219" max="11221" width="17.5703125" style="9" customWidth="1"/>
    <col min="11222" max="11222" width="16.28515625" style="9" customWidth="1"/>
    <col min="11223" max="11223" width="15" style="9" customWidth="1"/>
    <col min="11224" max="11225" width="12.42578125" style="9" customWidth="1"/>
    <col min="11226" max="11227" width="17.5703125" style="9" customWidth="1"/>
    <col min="11228" max="11228" width="7.28515625" style="9" customWidth="1"/>
    <col min="11229" max="11229" width="21.42578125" style="9" customWidth="1"/>
    <col min="11230" max="11230" width="17.5703125" style="9" customWidth="1"/>
    <col min="11231" max="11231" width="20.140625" style="9" customWidth="1"/>
    <col min="11232" max="11232" width="16.28515625" style="9" customWidth="1"/>
    <col min="11233" max="11233" width="17.5703125" style="9" customWidth="1"/>
    <col min="11234" max="11234" width="6" style="9" customWidth="1"/>
    <col min="11235" max="11236" width="18.85546875" style="9" customWidth="1"/>
    <col min="11237" max="11238" width="20.140625" style="9" customWidth="1"/>
    <col min="11239" max="11239" width="6" style="9" customWidth="1"/>
    <col min="11240" max="11240" width="12.42578125" style="9" customWidth="1"/>
    <col min="11241" max="11241" width="18.85546875" style="9" customWidth="1"/>
    <col min="11242" max="11243" width="15" style="9" customWidth="1"/>
    <col min="11244" max="11244" width="7.28515625" style="9" customWidth="1"/>
    <col min="11245" max="11245" width="11.140625" style="9" customWidth="1"/>
    <col min="11246" max="11246" width="13.7109375" style="9" customWidth="1"/>
    <col min="11247" max="11247" width="18.85546875" style="9" customWidth="1"/>
    <col min="11248" max="11248" width="17.5703125" style="9" customWidth="1"/>
    <col min="11249" max="11249" width="25.28515625" style="9" customWidth="1"/>
    <col min="11250" max="11250" width="20.140625" style="9" customWidth="1"/>
    <col min="11251" max="11251" width="15" style="9" customWidth="1"/>
    <col min="11252" max="11252" width="17.5703125" style="9" customWidth="1"/>
    <col min="11253" max="11253" width="16.28515625" style="9" customWidth="1"/>
    <col min="11254" max="11255" width="15" style="9" customWidth="1"/>
    <col min="11256" max="11256" width="17.5703125" style="9" customWidth="1"/>
    <col min="11257" max="11257" width="20.140625" style="9" customWidth="1"/>
    <col min="11258" max="11258" width="16.28515625" style="9" customWidth="1"/>
    <col min="11259" max="11260" width="25.28515625" style="9" customWidth="1"/>
    <col min="11261" max="11261" width="18.85546875" style="9" customWidth="1"/>
    <col min="11262" max="11263" width="20.140625" style="9" customWidth="1"/>
    <col min="11264" max="11264" width="11.140625" style="9" customWidth="1"/>
    <col min="11265" max="11265" width="29.140625" style="9" customWidth="1"/>
    <col min="11266" max="11266" width="34.28515625" style="9" customWidth="1"/>
    <col min="11267" max="11268" width="9.85546875" style="9" customWidth="1"/>
    <col min="11269" max="11269" width="17.5703125" style="9" customWidth="1"/>
    <col min="11270" max="11270" width="18.85546875" style="9" customWidth="1"/>
    <col min="11271" max="11271" width="9.85546875" style="9" customWidth="1"/>
    <col min="11272" max="11273" width="6" style="9" customWidth="1"/>
    <col min="11274" max="11274" width="13.7109375" style="9" customWidth="1"/>
    <col min="11275" max="11276" width="15" style="9" customWidth="1"/>
    <col min="11277" max="11277" width="17.5703125" style="9" customWidth="1"/>
    <col min="11278" max="11278" width="9.85546875" style="9" customWidth="1"/>
    <col min="11279" max="11279" width="7.28515625" style="9" customWidth="1"/>
    <col min="11280" max="11280" width="6" style="9" customWidth="1"/>
    <col min="11281" max="11286" width="17.5703125" style="9" customWidth="1"/>
    <col min="11287" max="11429" width="20.140625" style="9" customWidth="1"/>
    <col min="11430" max="11469" width="12.42578125" style="9" customWidth="1"/>
    <col min="11470" max="11470" width="20.140625" style="9" customWidth="1"/>
    <col min="11471" max="11471" width="21.42578125" style="9" customWidth="1"/>
    <col min="11472" max="11472" width="22.7109375" style="9" customWidth="1"/>
    <col min="11473" max="11473" width="13.7109375" style="9" customWidth="1"/>
    <col min="11474" max="11474" width="15" style="9" customWidth="1"/>
    <col min="11475" max="11477" width="17.5703125" style="9" customWidth="1"/>
    <col min="11478" max="11478" width="16.28515625" style="9" customWidth="1"/>
    <col min="11479" max="11479" width="15" style="9" customWidth="1"/>
    <col min="11480" max="11481" width="12.42578125" style="9" customWidth="1"/>
    <col min="11482" max="11483" width="17.5703125" style="9" customWidth="1"/>
    <col min="11484" max="11484" width="7.28515625" style="9" customWidth="1"/>
    <col min="11485" max="11485" width="21.42578125" style="9" customWidth="1"/>
    <col min="11486" max="11486" width="17.5703125" style="9" customWidth="1"/>
    <col min="11487" max="11487" width="20.140625" style="9" customWidth="1"/>
    <col min="11488" max="11488" width="16.28515625" style="9" customWidth="1"/>
    <col min="11489" max="11489" width="17.5703125" style="9" customWidth="1"/>
    <col min="11490" max="11490" width="6" style="9" customWidth="1"/>
    <col min="11491" max="11492" width="18.85546875" style="9" customWidth="1"/>
    <col min="11493" max="11494" width="20.140625" style="9" customWidth="1"/>
    <col min="11495" max="11495" width="6" style="9" customWidth="1"/>
    <col min="11496" max="11496" width="12.42578125" style="9" customWidth="1"/>
    <col min="11497" max="11497" width="18.85546875" style="9" customWidth="1"/>
    <col min="11498" max="11499" width="15" style="9" customWidth="1"/>
    <col min="11500" max="11500" width="7.28515625" style="9" customWidth="1"/>
    <col min="11501" max="11501" width="11.140625" style="9" customWidth="1"/>
    <col min="11502" max="11502" width="13.7109375" style="9" customWidth="1"/>
    <col min="11503" max="11503" width="18.85546875" style="9" customWidth="1"/>
    <col min="11504" max="11504" width="17.5703125" style="9" customWidth="1"/>
    <col min="11505" max="11505" width="25.28515625" style="9" customWidth="1"/>
    <col min="11506" max="11506" width="20.140625" style="9" customWidth="1"/>
    <col min="11507" max="11507" width="15" style="9" customWidth="1"/>
    <col min="11508" max="11508" width="17.5703125" style="9" customWidth="1"/>
    <col min="11509" max="11509" width="16.28515625" style="9" customWidth="1"/>
    <col min="11510" max="11511" width="15" style="9" customWidth="1"/>
    <col min="11512" max="11512" width="17.5703125" style="9" customWidth="1"/>
    <col min="11513" max="11513" width="20.140625" style="9" customWidth="1"/>
    <col min="11514" max="11514" width="16.28515625" style="9" customWidth="1"/>
    <col min="11515" max="11516" width="25.28515625" style="9" customWidth="1"/>
    <col min="11517" max="11517" width="18.85546875" style="9" customWidth="1"/>
    <col min="11518" max="11519" width="20.140625" style="9" customWidth="1"/>
    <col min="11520" max="11520" width="11.140625" style="9" customWidth="1"/>
    <col min="11521" max="11521" width="29.140625" style="9" customWidth="1"/>
    <col min="11522" max="11522" width="34.28515625" style="9" customWidth="1"/>
    <col min="11523" max="11524" width="9.85546875" style="9" customWidth="1"/>
    <col min="11525" max="11525" width="17.5703125" style="9" customWidth="1"/>
    <col min="11526" max="11526" width="18.85546875" style="9" customWidth="1"/>
    <col min="11527" max="11527" width="9.85546875" style="9" customWidth="1"/>
    <col min="11528" max="11529" width="6" style="9" customWidth="1"/>
    <col min="11530" max="11530" width="13.7109375" style="9" customWidth="1"/>
    <col min="11531" max="11532" width="15" style="9" customWidth="1"/>
    <col min="11533" max="11533" width="17.5703125" style="9" customWidth="1"/>
    <col min="11534" max="11534" width="9.85546875" style="9" customWidth="1"/>
    <col min="11535" max="11535" width="7.28515625" style="9" customWidth="1"/>
    <col min="11536" max="11536" width="6" style="9" customWidth="1"/>
    <col min="11537" max="11542" width="17.5703125" style="9" customWidth="1"/>
    <col min="11543" max="11685" width="20.140625" style="9" customWidth="1"/>
    <col min="11686" max="11725" width="12.42578125" style="9" customWidth="1"/>
    <col min="11726" max="11726" width="20.140625" style="9" customWidth="1"/>
    <col min="11727" max="11727" width="21.42578125" style="9" customWidth="1"/>
    <col min="11728" max="11728" width="22.7109375" style="9" customWidth="1"/>
    <col min="11729" max="11729" width="13.7109375" style="9" customWidth="1"/>
    <col min="11730" max="11730" width="15" style="9" customWidth="1"/>
    <col min="11731" max="11733" width="17.5703125" style="9" customWidth="1"/>
    <col min="11734" max="11734" width="16.28515625" style="9" customWidth="1"/>
    <col min="11735" max="11735" width="15" style="9" customWidth="1"/>
    <col min="11736" max="11737" width="12.42578125" style="9" customWidth="1"/>
    <col min="11738" max="11739" width="17.5703125" style="9" customWidth="1"/>
    <col min="11740" max="11740" width="7.28515625" style="9" customWidth="1"/>
    <col min="11741" max="11741" width="21.42578125" style="9" customWidth="1"/>
    <col min="11742" max="11742" width="17.5703125" style="9" customWidth="1"/>
    <col min="11743" max="11743" width="20.140625" style="9" customWidth="1"/>
    <col min="11744" max="11744" width="16.28515625" style="9" customWidth="1"/>
    <col min="11745" max="11745" width="17.5703125" style="9" customWidth="1"/>
    <col min="11746" max="11746" width="6" style="9" customWidth="1"/>
    <col min="11747" max="11748" width="18.85546875" style="9" customWidth="1"/>
    <col min="11749" max="11750" width="20.140625" style="9" customWidth="1"/>
    <col min="11751" max="11751" width="6" style="9" customWidth="1"/>
    <col min="11752" max="11752" width="12.42578125" style="9" customWidth="1"/>
    <col min="11753" max="11753" width="18.85546875" style="9" customWidth="1"/>
    <col min="11754" max="11755" width="15" style="9" customWidth="1"/>
    <col min="11756" max="11756" width="7.28515625" style="9" customWidth="1"/>
    <col min="11757" max="11757" width="11.140625" style="9" customWidth="1"/>
    <col min="11758" max="11758" width="13.7109375" style="9" customWidth="1"/>
    <col min="11759" max="11759" width="18.85546875" style="9" customWidth="1"/>
    <col min="11760" max="11760" width="17.5703125" style="9" customWidth="1"/>
    <col min="11761" max="11761" width="25.28515625" style="9" customWidth="1"/>
    <col min="11762" max="11762" width="20.140625" style="9" customWidth="1"/>
    <col min="11763" max="11763" width="15" style="9" customWidth="1"/>
    <col min="11764" max="11764" width="17.5703125" style="9" customWidth="1"/>
    <col min="11765" max="11765" width="16.28515625" style="9" customWidth="1"/>
    <col min="11766" max="11767" width="15" style="9" customWidth="1"/>
    <col min="11768" max="11768" width="17.5703125" style="9" customWidth="1"/>
    <col min="11769" max="11769" width="20.140625" style="9" customWidth="1"/>
    <col min="11770" max="11770" width="16.28515625" style="9" customWidth="1"/>
    <col min="11771" max="11772" width="25.28515625" style="9" customWidth="1"/>
    <col min="11773" max="11773" width="18.85546875" style="9" customWidth="1"/>
    <col min="11774" max="11775" width="20.140625" style="9" customWidth="1"/>
    <col min="11776" max="11776" width="11.140625" style="9" customWidth="1"/>
    <col min="11777" max="11777" width="29.140625" style="9" customWidth="1"/>
    <col min="11778" max="11778" width="34.28515625" style="9" customWidth="1"/>
    <col min="11779" max="11780" width="9.85546875" style="9" customWidth="1"/>
    <col min="11781" max="11781" width="17.5703125" style="9" customWidth="1"/>
    <col min="11782" max="11782" width="18.85546875" style="9" customWidth="1"/>
    <col min="11783" max="11783" width="9.85546875" style="9" customWidth="1"/>
    <col min="11784" max="11785" width="6" style="9" customWidth="1"/>
    <col min="11786" max="11786" width="13.7109375" style="9" customWidth="1"/>
    <col min="11787" max="11788" width="15" style="9" customWidth="1"/>
    <col min="11789" max="11789" width="17.5703125" style="9" customWidth="1"/>
    <col min="11790" max="11790" width="9.85546875" style="9" customWidth="1"/>
    <col min="11791" max="11791" width="7.28515625" style="9" customWidth="1"/>
    <col min="11792" max="11792" width="6" style="9" customWidth="1"/>
    <col min="11793" max="11798" width="17.5703125" style="9" customWidth="1"/>
    <col min="11799" max="11941" width="20.140625" style="9" customWidth="1"/>
    <col min="11942" max="11981" width="12.42578125" style="9" customWidth="1"/>
    <col min="11982" max="11982" width="20.140625" style="9" customWidth="1"/>
    <col min="11983" max="11983" width="21.42578125" style="9" customWidth="1"/>
    <col min="11984" max="11984" width="22.7109375" style="9" customWidth="1"/>
    <col min="11985" max="11985" width="13.7109375" style="9" customWidth="1"/>
    <col min="11986" max="11986" width="15" style="9" customWidth="1"/>
    <col min="11987" max="11989" width="17.5703125" style="9" customWidth="1"/>
    <col min="11990" max="11990" width="16.28515625" style="9" customWidth="1"/>
    <col min="11991" max="11991" width="15" style="9" customWidth="1"/>
    <col min="11992" max="11993" width="12.42578125" style="9" customWidth="1"/>
    <col min="11994" max="11995" width="17.5703125" style="9" customWidth="1"/>
    <col min="11996" max="11996" width="7.28515625" style="9" customWidth="1"/>
    <col min="11997" max="11997" width="21.42578125" style="9" customWidth="1"/>
    <col min="11998" max="11998" width="17.5703125" style="9" customWidth="1"/>
    <col min="11999" max="11999" width="20.140625" style="9" customWidth="1"/>
    <col min="12000" max="12000" width="16.28515625" style="9" customWidth="1"/>
    <col min="12001" max="12001" width="17.5703125" style="9" customWidth="1"/>
    <col min="12002" max="12002" width="6" style="9" customWidth="1"/>
    <col min="12003" max="12004" width="18.85546875" style="9" customWidth="1"/>
    <col min="12005" max="12006" width="20.140625" style="9" customWidth="1"/>
    <col min="12007" max="12007" width="6" style="9" customWidth="1"/>
    <col min="12008" max="12008" width="12.42578125" style="9" customWidth="1"/>
    <col min="12009" max="12009" width="18.85546875" style="9" customWidth="1"/>
    <col min="12010" max="12011" width="15" style="9" customWidth="1"/>
    <col min="12012" max="12012" width="7.28515625" style="9" customWidth="1"/>
    <col min="12013" max="12013" width="11.140625" style="9" customWidth="1"/>
    <col min="12014" max="12014" width="13.7109375" style="9" customWidth="1"/>
    <col min="12015" max="12015" width="18.85546875" style="9" customWidth="1"/>
    <col min="12016" max="12016" width="17.5703125" style="9" customWidth="1"/>
    <col min="12017" max="12017" width="25.28515625" style="9" customWidth="1"/>
    <col min="12018" max="12018" width="20.140625" style="9" customWidth="1"/>
    <col min="12019" max="12019" width="15" style="9" customWidth="1"/>
    <col min="12020" max="12020" width="17.5703125" style="9" customWidth="1"/>
    <col min="12021" max="12021" width="16.28515625" style="9" customWidth="1"/>
    <col min="12022" max="12023" width="15" style="9" customWidth="1"/>
    <col min="12024" max="12024" width="17.5703125" style="9" customWidth="1"/>
    <col min="12025" max="12025" width="20.140625" style="9" customWidth="1"/>
    <col min="12026" max="12026" width="16.28515625" style="9" customWidth="1"/>
    <col min="12027" max="12028" width="25.28515625" style="9" customWidth="1"/>
    <col min="12029" max="12029" width="18.85546875" style="9" customWidth="1"/>
    <col min="12030" max="12031" width="20.140625" style="9" customWidth="1"/>
    <col min="12032" max="12032" width="11.140625" style="9" customWidth="1"/>
    <col min="12033" max="12033" width="29.140625" style="9" customWidth="1"/>
    <col min="12034" max="12034" width="34.28515625" style="9" customWidth="1"/>
    <col min="12035" max="12036" width="9.85546875" style="9" customWidth="1"/>
    <col min="12037" max="12037" width="17.5703125" style="9" customWidth="1"/>
    <col min="12038" max="12038" width="18.85546875" style="9" customWidth="1"/>
    <col min="12039" max="12039" width="9.85546875" style="9" customWidth="1"/>
    <col min="12040" max="12041" width="6" style="9" customWidth="1"/>
    <col min="12042" max="12042" width="13.7109375" style="9" customWidth="1"/>
    <col min="12043" max="12044" width="15" style="9" customWidth="1"/>
    <col min="12045" max="12045" width="17.5703125" style="9" customWidth="1"/>
    <col min="12046" max="12046" width="9.85546875" style="9" customWidth="1"/>
    <col min="12047" max="12047" width="7.28515625" style="9" customWidth="1"/>
    <col min="12048" max="12048" width="6" style="9" customWidth="1"/>
    <col min="12049" max="12054" width="17.5703125" style="9" customWidth="1"/>
    <col min="12055" max="12197" width="20.140625" style="9" customWidth="1"/>
    <col min="12198" max="12237" width="12.42578125" style="9" customWidth="1"/>
    <col min="12238" max="12238" width="20.140625" style="9" customWidth="1"/>
    <col min="12239" max="12239" width="21.42578125" style="9" customWidth="1"/>
    <col min="12240" max="12240" width="22.7109375" style="9" customWidth="1"/>
    <col min="12241" max="12241" width="13.7109375" style="9" customWidth="1"/>
    <col min="12242" max="12242" width="15" style="9" customWidth="1"/>
    <col min="12243" max="12245" width="17.5703125" style="9" customWidth="1"/>
    <col min="12246" max="12246" width="16.28515625" style="9" customWidth="1"/>
    <col min="12247" max="12247" width="15" style="9" customWidth="1"/>
    <col min="12248" max="12249" width="12.42578125" style="9" customWidth="1"/>
    <col min="12250" max="12251" width="17.5703125" style="9" customWidth="1"/>
    <col min="12252" max="12252" width="7.28515625" style="9" customWidth="1"/>
    <col min="12253" max="12253" width="21.42578125" style="9" customWidth="1"/>
    <col min="12254" max="12254" width="17.5703125" style="9" customWidth="1"/>
    <col min="12255" max="12255" width="20.140625" style="9" customWidth="1"/>
    <col min="12256" max="12256" width="16.28515625" style="9" customWidth="1"/>
    <col min="12257" max="12257" width="17.5703125" style="9" customWidth="1"/>
    <col min="12258" max="12258" width="6" style="9" customWidth="1"/>
    <col min="12259" max="12260" width="18.85546875" style="9" customWidth="1"/>
    <col min="12261" max="12262" width="20.140625" style="9" customWidth="1"/>
    <col min="12263" max="12263" width="6" style="9" customWidth="1"/>
    <col min="12264" max="12264" width="12.42578125" style="9" customWidth="1"/>
    <col min="12265" max="12265" width="18.85546875" style="9" customWidth="1"/>
    <col min="12266" max="12267" width="15" style="9" customWidth="1"/>
    <col min="12268" max="12268" width="7.28515625" style="9" customWidth="1"/>
    <col min="12269" max="12269" width="11.140625" style="9" customWidth="1"/>
    <col min="12270" max="12270" width="13.7109375" style="9" customWidth="1"/>
    <col min="12271" max="12271" width="18.85546875" style="9" customWidth="1"/>
    <col min="12272" max="12272" width="17.5703125" style="9" customWidth="1"/>
    <col min="12273" max="12273" width="25.28515625" style="9" customWidth="1"/>
    <col min="12274" max="12274" width="20.140625" style="9" customWidth="1"/>
    <col min="12275" max="12275" width="15" style="9" customWidth="1"/>
    <col min="12276" max="12276" width="17.5703125" style="9" customWidth="1"/>
    <col min="12277" max="12277" width="16.28515625" style="9" customWidth="1"/>
    <col min="12278" max="12279" width="15" style="9" customWidth="1"/>
    <col min="12280" max="12280" width="17.5703125" style="9" customWidth="1"/>
    <col min="12281" max="12281" width="20.140625" style="9" customWidth="1"/>
    <col min="12282" max="12282" width="16.28515625" style="9" customWidth="1"/>
    <col min="12283" max="12284" width="25.28515625" style="9" customWidth="1"/>
    <col min="12285" max="12285" width="18.85546875" style="9" customWidth="1"/>
    <col min="12286" max="12287" width="20.140625" style="9" customWidth="1"/>
    <col min="12288" max="12288" width="11.140625" style="9" customWidth="1"/>
    <col min="12289" max="12289" width="29.140625" style="9" customWidth="1"/>
    <col min="12290" max="12290" width="34.28515625" style="9" customWidth="1"/>
    <col min="12291" max="12292" width="9.85546875" style="9" customWidth="1"/>
    <col min="12293" max="12293" width="17.5703125" style="9" customWidth="1"/>
    <col min="12294" max="12294" width="18.85546875" style="9" customWidth="1"/>
    <col min="12295" max="12295" width="9.85546875" style="9" customWidth="1"/>
    <col min="12296" max="12297" width="6" style="9" customWidth="1"/>
    <col min="12298" max="12298" width="13.7109375" style="9" customWidth="1"/>
    <col min="12299" max="12300" width="15" style="9" customWidth="1"/>
    <col min="12301" max="12301" width="17.5703125" style="9" customWidth="1"/>
    <col min="12302" max="12302" width="9.85546875" style="9" customWidth="1"/>
    <col min="12303" max="12303" width="7.28515625" style="9" customWidth="1"/>
    <col min="12304" max="12304" width="6" style="9" customWidth="1"/>
    <col min="12305" max="12310" width="17.5703125" style="9" customWidth="1"/>
    <col min="12311" max="12453" width="20.140625" style="9" customWidth="1"/>
    <col min="12454" max="12493" width="12.42578125" style="9" customWidth="1"/>
    <col min="12494" max="12494" width="20.140625" style="9" customWidth="1"/>
    <col min="12495" max="12495" width="21.42578125" style="9" customWidth="1"/>
    <col min="12496" max="12496" width="22.7109375" style="9" customWidth="1"/>
    <col min="12497" max="12497" width="13.7109375" style="9" customWidth="1"/>
    <col min="12498" max="12498" width="15" style="9" customWidth="1"/>
    <col min="12499" max="12501" width="17.5703125" style="9" customWidth="1"/>
    <col min="12502" max="12502" width="16.28515625" style="9" customWidth="1"/>
    <col min="12503" max="12503" width="15" style="9" customWidth="1"/>
    <col min="12504" max="12505" width="12.42578125" style="9" customWidth="1"/>
    <col min="12506" max="12507" width="17.5703125" style="9" customWidth="1"/>
    <col min="12508" max="12508" width="7.28515625" style="9" customWidth="1"/>
    <col min="12509" max="12509" width="21.42578125" style="9" customWidth="1"/>
    <col min="12510" max="12510" width="17.5703125" style="9" customWidth="1"/>
    <col min="12511" max="12511" width="20.140625" style="9" customWidth="1"/>
    <col min="12512" max="12512" width="16.28515625" style="9" customWidth="1"/>
    <col min="12513" max="12513" width="17.5703125" style="9" customWidth="1"/>
    <col min="12514" max="12514" width="6" style="9" customWidth="1"/>
    <col min="12515" max="12516" width="18.85546875" style="9" customWidth="1"/>
    <col min="12517" max="12518" width="20.140625" style="9" customWidth="1"/>
    <col min="12519" max="12519" width="6" style="9" customWidth="1"/>
    <col min="12520" max="12520" width="12.42578125" style="9" customWidth="1"/>
    <col min="12521" max="12521" width="18.85546875" style="9" customWidth="1"/>
    <col min="12522" max="12523" width="15" style="9" customWidth="1"/>
    <col min="12524" max="12524" width="7.28515625" style="9" customWidth="1"/>
    <col min="12525" max="12525" width="11.140625" style="9" customWidth="1"/>
    <col min="12526" max="12526" width="13.7109375" style="9" customWidth="1"/>
    <col min="12527" max="12527" width="18.85546875" style="9" customWidth="1"/>
    <col min="12528" max="12528" width="17.5703125" style="9" customWidth="1"/>
    <col min="12529" max="12529" width="25.28515625" style="9" customWidth="1"/>
    <col min="12530" max="12530" width="20.140625" style="9" customWidth="1"/>
    <col min="12531" max="12531" width="15" style="9" customWidth="1"/>
    <col min="12532" max="12532" width="17.5703125" style="9" customWidth="1"/>
    <col min="12533" max="12533" width="16.28515625" style="9" customWidth="1"/>
    <col min="12534" max="12535" width="15" style="9" customWidth="1"/>
    <col min="12536" max="12536" width="17.5703125" style="9" customWidth="1"/>
    <col min="12537" max="12537" width="20.140625" style="9" customWidth="1"/>
    <col min="12538" max="12538" width="16.28515625" style="9" customWidth="1"/>
    <col min="12539" max="12540" width="25.28515625" style="9" customWidth="1"/>
    <col min="12541" max="12541" width="18.85546875" style="9" customWidth="1"/>
    <col min="12542" max="12543" width="20.140625" style="9" customWidth="1"/>
    <col min="12544" max="12544" width="11.140625" style="9" customWidth="1"/>
    <col min="12545" max="12545" width="29.140625" style="9" customWidth="1"/>
    <col min="12546" max="12546" width="34.28515625" style="9" customWidth="1"/>
    <col min="12547" max="12548" width="9.85546875" style="9" customWidth="1"/>
    <col min="12549" max="12549" width="17.5703125" style="9" customWidth="1"/>
    <col min="12550" max="12550" width="18.85546875" style="9" customWidth="1"/>
    <col min="12551" max="12551" width="9.85546875" style="9" customWidth="1"/>
    <col min="12552" max="12553" width="6" style="9" customWidth="1"/>
    <col min="12554" max="12554" width="13.7109375" style="9" customWidth="1"/>
    <col min="12555" max="12556" width="15" style="9" customWidth="1"/>
    <col min="12557" max="12557" width="17.5703125" style="9" customWidth="1"/>
    <col min="12558" max="12558" width="9.85546875" style="9" customWidth="1"/>
    <col min="12559" max="12559" width="7.28515625" style="9" customWidth="1"/>
    <col min="12560" max="12560" width="6" style="9" customWidth="1"/>
    <col min="12561" max="12566" width="17.5703125" style="9" customWidth="1"/>
    <col min="12567" max="12709" width="20.140625" style="9" customWidth="1"/>
    <col min="12710" max="12749" width="12.42578125" style="9" customWidth="1"/>
    <col min="12750" max="12750" width="20.140625" style="9" customWidth="1"/>
    <col min="12751" max="12751" width="21.42578125" style="9" customWidth="1"/>
    <col min="12752" max="12752" width="22.7109375" style="9" customWidth="1"/>
    <col min="12753" max="12753" width="13.7109375" style="9" customWidth="1"/>
    <col min="12754" max="12754" width="15" style="9" customWidth="1"/>
    <col min="12755" max="12757" width="17.5703125" style="9" customWidth="1"/>
    <col min="12758" max="12758" width="16.28515625" style="9" customWidth="1"/>
    <col min="12759" max="12759" width="15" style="9" customWidth="1"/>
    <col min="12760" max="12761" width="12.42578125" style="9" customWidth="1"/>
    <col min="12762" max="12763" width="17.5703125" style="9" customWidth="1"/>
    <col min="12764" max="12764" width="7.28515625" style="9" customWidth="1"/>
    <col min="12765" max="12765" width="21.42578125" style="9" customWidth="1"/>
    <col min="12766" max="12766" width="17.5703125" style="9" customWidth="1"/>
    <col min="12767" max="12767" width="20.140625" style="9" customWidth="1"/>
    <col min="12768" max="12768" width="16.28515625" style="9" customWidth="1"/>
    <col min="12769" max="12769" width="17.5703125" style="9" customWidth="1"/>
    <col min="12770" max="12770" width="6" style="9" customWidth="1"/>
    <col min="12771" max="12772" width="18.85546875" style="9" customWidth="1"/>
    <col min="12773" max="12774" width="20.140625" style="9" customWidth="1"/>
    <col min="12775" max="12775" width="6" style="9" customWidth="1"/>
    <col min="12776" max="12776" width="12.42578125" style="9" customWidth="1"/>
    <col min="12777" max="12777" width="18.85546875" style="9" customWidth="1"/>
    <col min="12778" max="12779" width="15" style="9" customWidth="1"/>
    <col min="12780" max="12780" width="7.28515625" style="9" customWidth="1"/>
    <col min="12781" max="12781" width="11.140625" style="9" customWidth="1"/>
    <col min="12782" max="12782" width="13.7109375" style="9" customWidth="1"/>
    <col min="12783" max="12783" width="18.85546875" style="9" customWidth="1"/>
    <col min="12784" max="12784" width="17.5703125" style="9" customWidth="1"/>
    <col min="12785" max="12785" width="25.28515625" style="9" customWidth="1"/>
    <col min="12786" max="12786" width="20.140625" style="9" customWidth="1"/>
    <col min="12787" max="12787" width="15" style="9" customWidth="1"/>
    <col min="12788" max="12788" width="17.5703125" style="9" customWidth="1"/>
    <col min="12789" max="12789" width="16.28515625" style="9" customWidth="1"/>
    <col min="12790" max="12791" width="15" style="9" customWidth="1"/>
    <col min="12792" max="12792" width="17.5703125" style="9" customWidth="1"/>
    <col min="12793" max="12793" width="20.140625" style="9" customWidth="1"/>
    <col min="12794" max="12794" width="16.28515625" style="9" customWidth="1"/>
    <col min="12795" max="12796" width="25.28515625" style="9" customWidth="1"/>
    <col min="12797" max="12797" width="18.85546875" style="9" customWidth="1"/>
    <col min="12798" max="12799" width="20.140625" style="9" customWidth="1"/>
    <col min="12800" max="12800" width="11.140625" style="9" customWidth="1"/>
    <col min="12801" max="12801" width="29.140625" style="9" customWidth="1"/>
    <col min="12802" max="12802" width="34.28515625" style="9" customWidth="1"/>
    <col min="12803" max="12804" width="9.85546875" style="9" customWidth="1"/>
    <col min="12805" max="12805" width="17.5703125" style="9" customWidth="1"/>
    <col min="12806" max="12806" width="18.85546875" style="9" customWidth="1"/>
    <col min="12807" max="12807" width="9.85546875" style="9" customWidth="1"/>
    <col min="12808" max="12809" width="6" style="9" customWidth="1"/>
    <col min="12810" max="12810" width="13.7109375" style="9" customWidth="1"/>
    <col min="12811" max="12812" width="15" style="9" customWidth="1"/>
    <col min="12813" max="12813" width="17.5703125" style="9" customWidth="1"/>
    <col min="12814" max="12814" width="9.85546875" style="9" customWidth="1"/>
    <col min="12815" max="12815" width="7.28515625" style="9" customWidth="1"/>
    <col min="12816" max="12816" width="6" style="9" customWidth="1"/>
    <col min="12817" max="12822" width="17.5703125" style="9" customWidth="1"/>
    <col min="12823" max="12965" width="20.140625" style="9" customWidth="1"/>
    <col min="12966" max="13005" width="12.42578125" style="9" customWidth="1"/>
    <col min="13006" max="13006" width="20.140625" style="9" customWidth="1"/>
    <col min="13007" max="13007" width="21.42578125" style="9" customWidth="1"/>
    <col min="13008" max="13008" width="22.7109375" style="9" customWidth="1"/>
    <col min="13009" max="13009" width="13.7109375" style="9" customWidth="1"/>
    <col min="13010" max="13010" width="15" style="9" customWidth="1"/>
    <col min="13011" max="13013" width="17.5703125" style="9" customWidth="1"/>
    <col min="13014" max="13014" width="16.28515625" style="9" customWidth="1"/>
    <col min="13015" max="13015" width="15" style="9" customWidth="1"/>
    <col min="13016" max="13017" width="12.42578125" style="9" customWidth="1"/>
    <col min="13018" max="13019" width="17.5703125" style="9" customWidth="1"/>
    <col min="13020" max="13020" width="7.28515625" style="9" customWidth="1"/>
    <col min="13021" max="13021" width="21.42578125" style="9" customWidth="1"/>
    <col min="13022" max="13022" width="17.5703125" style="9" customWidth="1"/>
    <col min="13023" max="13023" width="20.140625" style="9" customWidth="1"/>
    <col min="13024" max="13024" width="16.28515625" style="9" customWidth="1"/>
    <col min="13025" max="13025" width="17.5703125" style="9" customWidth="1"/>
    <col min="13026" max="13026" width="6" style="9" customWidth="1"/>
    <col min="13027" max="13028" width="18.85546875" style="9" customWidth="1"/>
    <col min="13029" max="13030" width="20.140625" style="9" customWidth="1"/>
    <col min="13031" max="13031" width="6" style="9" customWidth="1"/>
    <col min="13032" max="13032" width="12.42578125" style="9" customWidth="1"/>
    <col min="13033" max="13033" width="18.85546875" style="9" customWidth="1"/>
    <col min="13034" max="13035" width="15" style="9" customWidth="1"/>
    <col min="13036" max="13036" width="7.28515625" style="9" customWidth="1"/>
    <col min="13037" max="13037" width="11.140625" style="9" customWidth="1"/>
    <col min="13038" max="13038" width="13.7109375" style="9" customWidth="1"/>
    <col min="13039" max="13039" width="18.85546875" style="9" customWidth="1"/>
    <col min="13040" max="13040" width="17.5703125" style="9" customWidth="1"/>
    <col min="13041" max="13041" width="25.28515625" style="9" customWidth="1"/>
    <col min="13042" max="13042" width="20.140625" style="9" customWidth="1"/>
    <col min="13043" max="13043" width="15" style="9" customWidth="1"/>
    <col min="13044" max="13044" width="17.5703125" style="9" customWidth="1"/>
    <col min="13045" max="13045" width="16.28515625" style="9" customWidth="1"/>
    <col min="13046" max="13047" width="15" style="9" customWidth="1"/>
    <col min="13048" max="13048" width="17.5703125" style="9" customWidth="1"/>
    <col min="13049" max="13049" width="20.140625" style="9" customWidth="1"/>
    <col min="13050" max="13050" width="16.28515625" style="9" customWidth="1"/>
    <col min="13051" max="13052" width="25.28515625" style="9" customWidth="1"/>
    <col min="13053" max="13053" width="18.85546875" style="9" customWidth="1"/>
    <col min="13054" max="13055" width="20.140625" style="9" customWidth="1"/>
    <col min="13056" max="13056" width="11.140625" style="9" customWidth="1"/>
    <col min="13057" max="13057" width="29.140625" style="9" customWidth="1"/>
    <col min="13058" max="13058" width="34.28515625" style="9" customWidth="1"/>
    <col min="13059" max="13060" width="9.85546875" style="9" customWidth="1"/>
    <col min="13061" max="13061" width="17.5703125" style="9" customWidth="1"/>
    <col min="13062" max="13062" width="18.85546875" style="9" customWidth="1"/>
    <col min="13063" max="13063" width="9.85546875" style="9" customWidth="1"/>
    <col min="13064" max="13065" width="6" style="9" customWidth="1"/>
    <col min="13066" max="13066" width="13.7109375" style="9" customWidth="1"/>
    <col min="13067" max="13068" width="15" style="9" customWidth="1"/>
    <col min="13069" max="13069" width="17.5703125" style="9" customWidth="1"/>
    <col min="13070" max="13070" width="9.85546875" style="9" customWidth="1"/>
    <col min="13071" max="13071" width="7.28515625" style="9" customWidth="1"/>
    <col min="13072" max="13072" width="6" style="9" customWidth="1"/>
    <col min="13073" max="13078" width="17.5703125" style="9" customWidth="1"/>
    <col min="13079" max="13221" width="20.140625" style="9" customWidth="1"/>
    <col min="13222" max="13261" width="12.42578125" style="9" customWidth="1"/>
    <col min="13262" max="13262" width="20.140625" style="9" customWidth="1"/>
    <col min="13263" max="13263" width="21.42578125" style="9" customWidth="1"/>
    <col min="13264" max="13264" width="22.7109375" style="9" customWidth="1"/>
    <col min="13265" max="13265" width="13.7109375" style="9" customWidth="1"/>
    <col min="13266" max="13266" width="15" style="9" customWidth="1"/>
    <col min="13267" max="13269" width="17.5703125" style="9" customWidth="1"/>
    <col min="13270" max="13270" width="16.28515625" style="9" customWidth="1"/>
    <col min="13271" max="13271" width="15" style="9" customWidth="1"/>
    <col min="13272" max="13273" width="12.42578125" style="9" customWidth="1"/>
    <col min="13274" max="13275" width="17.5703125" style="9" customWidth="1"/>
    <col min="13276" max="13276" width="7.28515625" style="9" customWidth="1"/>
    <col min="13277" max="13277" width="21.42578125" style="9" customWidth="1"/>
    <col min="13278" max="13278" width="17.5703125" style="9" customWidth="1"/>
    <col min="13279" max="13279" width="20.140625" style="9" customWidth="1"/>
    <col min="13280" max="13280" width="16.28515625" style="9" customWidth="1"/>
    <col min="13281" max="13281" width="17.5703125" style="9" customWidth="1"/>
    <col min="13282" max="13282" width="6" style="9" customWidth="1"/>
    <col min="13283" max="13284" width="18.85546875" style="9" customWidth="1"/>
    <col min="13285" max="13286" width="20.140625" style="9" customWidth="1"/>
    <col min="13287" max="13287" width="6" style="9" customWidth="1"/>
    <col min="13288" max="13288" width="12.42578125" style="9" customWidth="1"/>
    <col min="13289" max="13289" width="18.85546875" style="9" customWidth="1"/>
    <col min="13290" max="13291" width="15" style="9" customWidth="1"/>
    <col min="13292" max="13292" width="7.28515625" style="9" customWidth="1"/>
    <col min="13293" max="13293" width="11.140625" style="9" customWidth="1"/>
    <col min="13294" max="13294" width="13.7109375" style="9" customWidth="1"/>
    <col min="13295" max="13295" width="18.85546875" style="9" customWidth="1"/>
    <col min="13296" max="13296" width="17.5703125" style="9" customWidth="1"/>
    <col min="13297" max="13297" width="25.28515625" style="9" customWidth="1"/>
    <col min="13298" max="13298" width="20.140625" style="9" customWidth="1"/>
    <col min="13299" max="13299" width="15" style="9" customWidth="1"/>
    <col min="13300" max="13300" width="17.5703125" style="9" customWidth="1"/>
    <col min="13301" max="13301" width="16.28515625" style="9" customWidth="1"/>
    <col min="13302" max="13303" width="15" style="9" customWidth="1"/>
    <col min="13304" max="13304" width="17.5703125" style="9" customWidth="1"/>
    <col min="13305" max="13305" width="20.140625" style="9" customWidth="1"/>
    <col min="13306" max="13306" width="16.28515625" style="9" customWidth="1"/>
    <col min="13307" max="13308" width="25.28515625" style="9" customWidth="1"/>
    <col min="13309" max="13309" width="18.85546875" style="9" customWidth="1"/>
    <col min="13310" max="13311" width="20.140625" style="9" customWidth="1"/>
    <col min="13312" max="13312" width="11.140625" style="9" customWidth="1"/>
    <col min="13313" max="13313" width="29.140625" style="9" customWidth="1"/>
    <col min="13314" max="13314" width="34.28515625" style="9" customWidth="1"/>
    <col min="13315" max="13316" width="9.85546875" style="9" customWidth="1"/>
    <col min="13317" max="13317" width="17.5703125" style="9" customWidth="1"/>
    <col min="13318" max="13318" width="18.85546875" style="9" customWidth="1"/>
    <col min="13319" max="13319" width="9.85546875" style="9" customWidth="1"/>
    <col min="13320" max="13321" width="6" style="9" customWidth="1"/>
    <col min="13322" max="13322" width="13.7109375" style="9" customWidth="1"/>
    <col min="13323" max="13324" width="15" style="9" customWidth="1"/>
    <col min="13325" max="13325" width="17.5703125" style="9" customWidth="1"/>
    <col min="13326" max="13326" width="9.85546875" style="9" customWidth="1"/>
    <col min="13327" max="13327" width="7.28515625" style="9" customWidth="1"/>
    <col min="13328" max="13328" width="6" style="9" customWidth="1"/>
    <col min="13329" max="13334" width="17.5703125" style="9" customWidth="1"/>
    <col min="13335" max="13477" width="20.140625" style="9" customWidth="1"/>
    <col min="13478" max="13517" width="12.42578125" style="9" customWidth="1"/>
    <col min="13518" max="13518" width="20.140625" style="9" customWidth="1"/>
    <col min="13519" max="13519" width="21.42578125" style="9" customWidth="1"/>
    <col min="13520" max="13520" width="22.7109375" style="9" customWidth="1"/>
    <col min="13521" max="13521" width="13.7109375" style="9" customWidth="1"/>
    <col min="13522" max="13522" width="15" style="9" customWidth="1"/>
    <col min="13523" max="13525" width="17.5703125" style="9" customWidth="1"/>
    <col min="13526" max="13526" width="16.28515625" style="9" customWidth="1"/>
    <col min="13527" max="13527" width="15" style="9" customWidth="1"/>
    <col min="13528" max="13529" width="12.42578125" style="9" customWidth="1"/>
    <col min="13530" max="13531" width="17.5703125" style="9" customWidth="1"/>
    <col min="13532" max="13532" width="7.28515625" style="9" customWidth="1"/>
    <col min="13533" max="13533" width="21.42578125" style="9" customWidth="1"/>
    <col min="13534" max="13534" width="17.5703125" style="9" customWidth="1"/>
    <col min="13535" max="13535" width="20.140625" style="9" customWidth="1"/>
    <col min="13536" max="13536" width="16.28515625" style="9" customWidth="1"/>
    <col min="13537" max="13537" width="17.5703125" style="9" customWidth="1"/>
    <col min="13538" max="13538" width="6" style="9" customWidth="1"/>
    <col min="13539" max="13540" width="18.85546875" style="9" customWidth="1"/>
    <col min="13541" max="13542" width="20.140625" style="9" customWidth="1"/>
    <col min="13543" max="13543" width="6" style="9" customWidth="1"/>
    <col min="13544" max="13544" width="12.42578125" style="9" customWidth="1"/>
    <col min="13545" max="13545" width="18.85546875" style="9" customWidth="1"/>
    <col min="13546" max="13547" width="15" style="9" customWidth="1"/>
    <col min="13548" max="13548" width="7.28515625" style="9" customWidth="1"/>
    <col min="13549" max="13549" width="11.140625" style="9" customWidth="1"/>
    <col min="13550" max="13550" width="13.7109375" style="9" customWidth="1"/>
    <col min="13551" max="13551" width="18.85546875" style="9" customWidth="1"/>
    <col min="13552" max="13552" width="17.5703125" style="9" customWidth="1"/>
    <col min="13553" max="13553" width="25.28515625" style="9" customWidth="1"/>
    <col min="13554" max="13554" width="20.140625" style="9" customWidth="1"/>
    <col min="13555" max="13555" width="15" style="9" customWidth="1"/>
    <col min="13556" max="13556" width="17.5703125" style="9" customWidth="1"/>
    <col min="13557" max="13557" width="16.28515625" style="9" customWidth="1"/>
    <col min="13558" max="13559" width="15" style="9" customWidth="1"/>
    <col min="13560" max="13560" width="17.5703125" style="9" customWidth="1"/>
    <col min="13561" max="13561" width="20.140625" style="9" customWidth="1"/>
    <col min="13562" max="13562" width="16.28515625" style="9" customWidth="1"/>
    <col min="13563" max="13564" width="25.28515625" style="9" customWidth="1"/>
    <col min="13565" max="13565" width="18.85546875" style="9" customWidth="1"/>
    <col min="13566" max="13567" width="20.140625" style="9" customWidth="1"/>
    <col min="13568" max="13568" width="11.140625" style="9" customWidth="1"/>
    <col min="13569" max="13569" width="29.140625" style="9" customWidth="1"/>
    <col min="13570" max="13570" width="34.28515625" style="9" customWidth="1"/>
    <col min="13571" max="13572" width="9.85546875" style="9" customWidth="1"/>
    <col min="13573" max="13573" width="17.5703125" style="9" customWidth="1"/>
    <col min="13574" max="13574" width="18.85546875" style="9" customWidth="1"/>
    <col min="13575" max="13575" width="9.85546875" style="9" customWidth="1"/>
    <col min="13576" max="13577" width="6" style="9" customWidth="1"/>
    <col min="13578" max="13578" width="13.7109375" style="9" customWidth="1"/>
    <col min="13579" max="13580" width="15" style="9" customWidth="1"/>
    <col min="13581" max="13581" width="17.5703125" style="9" customWidth="1"/>
    <col min="13582" max="13582" width="9.85546875" style="9" customWidth="1"/>
    <col min="13583" max="13583" width="7.28515625" style="9" customWidth="1"/>
    <col min="13584" max="13584" width="6" style="9" customWidth="1"/>
    <col min="13585" max="13590" width="17.5703125" style="9" customWidth="1"/>
    <col min="13591" max="13733" width="20.140625" style="9" customWidth="1"/>
    <col min="13734" max="13773" width="12.42578125" style="9" customWidth="1"/>
    <col min="13774" max="13774" width="20.140625" style="9" customWidth="1"/>
    <col min="13775" max="13775" width="21.42578125" style="9" customWidth="1"/>
    <col min="13776" max="13776" width="22.7109375" style="9" customWidth="1"/>
    <col min="13777" max="13777" width="13.7109375" style="9" customWidth="1"/>
    <col min="13778" max="13778" width="15" style="9" customWidth="1"/>
    <col min="13779" max="13781" width="17.5703125" style="9" customWidth="1"/>
    <col min="13782" max="13782" width="16.28515625" style="9" customWidth="1"/>
    <col min="13783" max="13783" width="15" style="9" customWidth="1"/>
    <col min="13784" max="13785" width="12.42578125" style="9" customWidth="1"/>
    <col min="13786" max="13787" width="17.5703125" style="9" customWidth="1"/>
    <col min="13788" max="13788" width="7.28515625" style="9" customWidth="1"/>
    <col min="13789" max="13789" width="21.42578125" style="9" customWidth="1"/>
    <col min="13790" max="13790" width="17.5703125" style="9" customWidth="1"/>
    <col min="13791" max="13791" width="20.140625" style="9" customWidth="1"/>
    <col min="13792" max="13792" width="16.28515625" style="9" customWidth="1"/>
    <col min="13793" max="13793" width="17.5703125" style="9" customWidth="1"/>
    <col min="13794" max="13794" width="6" style="9" customWidth="1"/>
    <col min="13795" max="13796" width="18.85546875" style="9" customWidth="1"/>
    <col min="13797" max="13798" width="20.140625" style="9" customWidth="1"/>
    <col min="13799" max="13799" width="6" style="9" customWidth="1"/>
    <col min="13800" max="13800" width="12.42578125" style="9" customWidth="1"/>
    <col min="13801" max="13801" width="18.85546875" style="9" customWidth="1"/>
    <col min="13802" max="13803" width="15" style="9" customWidth="1"/>
    <col min="13804" max="13804" width="7.28515625" style="9" customWidth="1"/>
    <col min="13805" max="13805" width="11.140625" style="9" customWidth="1"/>
    <col min="13806" max="13806" width="13.7109375" style="9" customWidth="1"/>
    <col min="13807" max="13807" width="18.85546875" style="9" customWidth="1"/>
    <col min="13808" max="13808" width="17.5703125" style="9" customWidth="1"/>
    <col min="13809" max="13809" width="25.28515625" style="9" customWidth="1"/>
    <col min="13810" max="13810" width="20.140625" style="9" customWidth="1"/>
    <col min="13811" max="13811" width="15" style="9" customWidth="1"/>
    <col min="13812" max="13812" width="17.5703125" style="9" customWidth="1"/>
    <col min="13813" max="13813" width="16.28515625" style="9" customWidth="1"/>
    <col min="13814" max="13815" width="15" style="9" customWidth="1"/>
    <col min="13816" max="13816" width="17.5703125" style="9" customWidth="1"/>
    <col min="13817" max="13817" width="20.140625" style="9" customWidth="1"/>
    <col min="13818" max="13818" width="16.28515625" style="9" customWidth="1"/>
    <col min="13819" max="13820" width="25.28515625" style="9" customWidth="1"/>
    <col min="13821" max="13821" width="18.85546875" style="9" customWidth="1"/>
    <col min="13822" max="13823" width="20.140625" style="9" customWidth="1"/>
    <col min="13824" max="13824" width="11.140625" style="9" customWidth="1"/>
    <col min="13825" max="13825" width="29.140625" style="9" customWidth="1"/>
    <col min="13826" max="13826" width="34.28515625" style="9" customWidth="1"/>
    <col min="13827" max="13828" width="9.85546875" style="9" customWidth="1"/>
    <col min="13829" max="13829" width="17.5703125" style="9" customWidth="1"/>
    <col min="13830" max="13830" width="18.85546875" style="9" customWidth="1"/>
    <col min="13831" max="13831" width="9.85546875" style="9" customWidth="1"/>
    <col min="13832" max="13833" width="6" style="9" customWidth="1"/>
    <col min="13834" max="13834" width="13.7109375" style="9" customWidth="1"/>
    <col min="13835" max="13836" width="15" style="9" customWidth="1"/>
    <col min="13837" max="13837" width="17.5703125" style="9" customWidth="1"/>
    <col min="13838" max="13838" width="9.85546875" style="9" customWidth="1"/>
    <col min="13839" max="13839" width="7.28515625" style="9" customWidth="1"/>
    <col min="13840" max="13840" width="6" style="9" customWidth="1"/>
    <col min="13841" max="13846" width="17.5703125" style="9" customWidth="1"/>
    <col min="13847" max="13989" width="20.140625" style="9" customWidth="1"/>
    <col min="13990" max="14029" width="12.42578125" style="9" customWidth="1"/>
    <col min="14030" max="14030" width="20.140625" style="9" customWidth="1"/>
    <col min="14031" max="14031" width="21.42578125" style="9" customWidth="1"/>
    <col min="14032" max="14032" width="22.7109375" style="9" customWidth="1"/>
    <col min="14033" max="14033" width="13.7109375" style="9" customWidth="1"/>
    <col min="14034" max="14034" width="15" style="9" customWidth="1"/>
    <col min="14035" max="14037" width="17.5703125" style="9" customWidth="1"/>
    <col min="14038" max="14038" width="16.28515625" style="9" customWidth="1"/>
    <col min="14039" max="14039" width="15" style="9" customWidth="1"/>
    <col min="14040" max="14041" width="12.42578125" style="9" customWidth="1"/>
    <col min="14042" max="14043" width="17.5703125" style="9" customWidth="1"/>
    <col min="14044" max="14044" width="7.28515625" style="9" customWidth="1"/>
    <col min="14045" max="14045" width="21.42578125" style="9" customWidth="1"/>
    <col min="14046" max="14046" width="17.5703125" style="9" customWidth="1"/>
    <col min="14047" max="14047" width="20.140625" style="9" customWidth="1"/>
    <col min="14048" max="14048" width="16.28515625" style="9" customWidth="1"/>
    <col min="14049" max="14049" width="17.5703125" style="9" customWidth="1"/>
    <col min="14050" max="14050" width="6" style="9" customWidth="1"/>
    <col min="14051" max="14052" width="18.85546875" style="9" customWidth="1"/>
    <col min="14053" max="14054" width="20.140625" style="9" customWidth="1"/>
    <col min="14055" max="14055" width="6" style="9" customWidth="1"/>
    <col min="14056" max="14056" width="12.42578125" style="9" customWidth="1"/>
    <col min="14057" max="14057" width="18.85546875" style="9" customWidth="1"/>
    <col min="14058" max="14059" width="15" style="9" customWidth="1"/>
    <col min="14060" max="14060" width="7.28515625" style="9" customWidth="1"/>
    <col min="14061" max="14061" width="11.140625" style="9" customWidth="1"/>
    <col min="14062" max="14062" width="13.7109375" style="9" customWidth="1"/>
    <col min="14063" max="14063" width="18.85546875" style="9" customWidth="1"/>
    <col min="14064" max="14064" width="17.5703125" style="9" customWidth="1"/>
    <col min="14065" max="14065" width="25.28515625" style="9" customWidth="1"/>
    <col min="14066" max="14066" width="20.140625" style="9" customWidth="1"/>
    <col min="14067" max="14067" width="15" style="9" customWidth="1"/>
    <col min="14068" max="14068" width="17.5703125" style="9" customWidth="1"/>
    <col min="14069" max="14069" width="16.28515625" style="9" customWidth="1"/>
    <col min="14070" max="14071" width="15" style="9" customWidth="1"/>
    <col min="14072" max="14072" width="17.5703125" style="9" customWidth="1"/>
    <col min="14073" max="14073" width="20.140625" style="9" customWidth="1"/>
    <col min="14074" max="14074" width="16.28515625" style="9" customWidth="1"/>
    <col min="14075" max="14076" width="25.28515625" style="9" customWidth="1"/>
    <col min="14077" max="14077" width="18.85546875" style="9" customWidth="1"/>
    <col min="14078" max="14079" width="20.140625" style="9" customWidth="1"/>
    <col min="14080" max="14080" width="11.140625" style="9" customWidth="1"/>
    <col min="14081" max="14081" width="29.140625" style="9" customWidth="1"/>
    <col min="14082" max="14082" width="34.28515625" style="9" customWidth="1"/>
    <col min="14083" max="14084" width="9.85546875" style="9" customWidth="1"/>
    <col min="14085" max="14085" width="17.5703125" style="9" customWidth="1"/>
    <col min="14086" max="14086" width="18.85546875" style="9" customWidth="1"/>
    <col min="14087" max="14087" width="9.85546875" style="9" customWidth="1"/>
    <col min="14088" max="14089" width="6" style="9" customWidth="1"/>
    <col min="14090" max="14090" width="13.7109375" style="9" customWidth="1"/>
    <col min="14091" max="14092" width="15" style="9" customWidth="1"/>
    <col min="14093" max="14093" width="17.5703125" style="9" customWidth="1"/>
    <col min="14094" max="14094" width="9.85546875" style="9" customWidth="1"/>
    <col min="14095" max="14095" width="7.28515625" style="9" customWidth="1"/>
    <col min="14096" max="14096" width="6" style="9" customWidth="1"/>
    <col min="14097" max="14102" width="17.5703125" style="9" customWidth="1"/>
    <col min="14103" max="14245" width="20.140625" style="9" customWidth="1"/>
    <col min="14246" max="14285" width="12.42578125" style="9" customWidth="1"/>
    <col min="14286" max="14286" width="20.140625" style="9" customWidth="1"/>
    <col min="14287" max="14287" width="21.42578125" style="9" customWidth="1"/>
    <col min="14288" max="14288" width="22.7109375" style="9" customWidth="1"/>
    <col min="14289" max="14289" width="13.7109375" style="9" customWidth="1"/>
    <col min="14290" max="14290" width="15" style="9" customWidth="1"/>
    <col min="14291" max="14293" width="17.5703125" style="9" customWidth="1"/>
    <col min="14294" max="14294" width="16.28515625" style="9" customWidth="1"/>
    <col min="14295" max="14295" width="15" style="9" customWidth="1"/>
    <col min="14296" max="14297" width="12.42578125" style="9" customWidth="1"/>
    <col min="14298" max="14299" width="17.5703125" style="9" customWidth="1"/>
    <col min="14300" max="14300" width="7.28515625" style="9" customWidth="1"/>
    <col min="14301" max="14301" width="21.42578125" style="9" customWidth="1"/>
    <col min="14302" max="14302" width="17.5703125" style="9" customWidth="1"/>
    <col min="14303" max="14303" width="20.140625" style="9" customWidth="1"/>
    <col min="14304" max="14304" width="16.28515625" style="9" customWidth="1"/>
    <col min="14305" max="14305" width="17.5703125" style="9" customWidth="1"/>
    <col min="14306" max="14306" width="6" style="9" customWidth="1"/>
    <col min="14307" max="14308" width="18.85546875" style="9" customWidth="1"/>
    <col min="14309" max="14310" width="20.140625" style="9" customWidth="1"/>
    <col min="14311" max="14311" width="6" style="9" customWidth="1"/>
    <col min="14312" max="14312" width="12.42578125" style="9" customWidth="1"/>
    <col min="14313" max="14313" width="18.85546875" style="9" customWidth="1"/>
    <col min="14314" max="14315" width="15" style="9" customWidth="1"/>
    <col min="14316" max="14316" width="7.28515625" style="9" customWidth="1"/>
    <col min="14317" max="14317" width="11.140625" style="9" customWidth="1"/>
    <col min="14318" max="14318" width="13.7109375" style="9" customWidth="1"/>
    <col min="14319" max="14319" width="18.85546875" style="9" customWidth="1"/>
    <col min="14320" max="14320" width="17.5703125" style="9" customWidth="1"/>
    <col min="14321" max="14321" width="25.28515625" style="9" customWidth="1"/>
    <col min="14322" max="14322" width="20.140625" style="9" customWidth="1"/>
    <col min="14323" max="14323" width="15" style="9" customWidth="1"/>
    <col min="14324" max="14324" width="17.5703125" style="9" customWidth="1"/>
    <col min="14325" max="14325" width="16.28515625" style="9" customWidth="1"/>
    <col min="14326" max="14327" width="15" style="9" customWidth="1"/>
    <col min="14328" max="14328" width="17.5703125" style="9" customWidth="1"/>
    <col min="14329" max="14329" width="20.140625" style="9" customWidth="1"/>
    <col min="14330" max="14330" width="16.28515625" style="9" customWidth="1"/>
    <col min="14331" max="14332" width="25.28515625" style="9" customWidth="1"/>
    <col min="14333" max="14333" width="18.85546875" style="9" customWidth="1"/>
    <col min="14334" max="14335" width="20.140625" style="9" customWidth="1"/>
    <col min="14336" max="14336" width="11.140625" style="9" customWidth="1"/>
    <col min="14337" max="14337" width="29.140625" style="9" customWidth="1"/>
    <col min="14338" max="14338" width="34.28515625" style="9" customWidth="1"/>
    <col min="14339" max="14340" width="9.85546875" style="9" customWidth="1"/>
    <col min="14341" max="14341" width="17.5703125" style="9" customWidth="1"/>
    <col min="14342" max="14342" width="18.85546875" style="9" customWidth="1"/>
    <col min="14343" max="14343" width="9.85546875" style="9" customWidth="1"/>
    <col min="14344" max="14345" width="6" style="9" customWidth="1"/>
    <col min="14346" max="14346" width="13.7109375" style="9" customWidth="1"/>
    <col min="14347" max="14348" width="15" style="9" customWidth="1"/>
    <col min="14349" max="14349" width="17.5703125" style="9" customWidth="1"/>
    <col min="14350" max="14350" width="9.85546875" style="9" customWidth="1"/>
    <col min="14351" max="14351" width="7.28515625" style="9" customWidth="1"/>
    <col min="14352" max="14352" width="6" style="9" customWidth="1"/>
    <col min="14353" max="14358" width="17.5703125" style="9" customWidth="1"/>
    <col min="14359" max="14501" width="20.140625" style="9" customWidth="1"/>
    <col min="14502" max="14541" width="12.42578125" style="9" customWidth="1"/>
    <col min="14542" max="14542" width="20.140625" style="9" customWidth="1"/>
    <col min="14543" max="14543" width="21.42578125" style="9" customWidth="1"/>
    <col min="14544" max="14544" width="22.7109375" style="9" customWidth="1"/>
    <col min="14545" max="14545" width="13.7109375" style="9" customWidth="1"/>
    <col min="14546" max="14546" width="15" style="9" customWidth="1"/>
    <col min="14547" max="14549" width="17.5703125" style="9" customWidth="1"/>
    <col min="14550" max="14550" width="16.28515625" style="9" customWidth="1"/>
    <col min="14551" max="14551" width="15" style="9" customWidth="1"/>
    <col min="14552" max="14553" width="12.42578125" style="9" customWidth="1"/>
    <col min="14554" max="14555" width="17.5703125" style="9" customWidth="1"/>
    <col min="14556" max="14556" width="7.28515625" style="9" customWidth="1"/>
    <col min="14557" max="14557" width="21.42578125" style="9" customWidth="1"/>
    <col min="14558" max="14558" width="17.5703125" style="9" customWidth="1"/>
    <col min="14559" max="14559" width="20.140625" style="9" customWidth="1"/>
    <col min="14560" max="14560" width="16.28515625" style="9" customWidth="1"/>
    <col min="14561" max="14561" width="17.5703125" style="9" customWidth="1"/>
    <col min="14562" max="14562" width="6" style="9" customWidth="1"/>
    <col min="14563" max="14564" width="18.85546875" style="9" customWidth="1"/>
    <col min="14565" max="14566" width="20.140625" style="9" customWidth="1"/>
    <col min="14567" max="14567" width="6" style="9" customWidth="1"/>
    <col min="14568" max="14568" width="12.42578125" style="9" customWidth="1"/>
    <col min="14569" max="14569" width="18.85546875" style="9" customWidth="1"/>
    <col min="14570" max="14571" width="15" style="9" customWidth="1"/>
    <col min="14572" max="14572" width="7.28515625" style="9" customWidth="1"/>
    <col min="14573" max="14573" width="11.140625" style="9" customWidth="1"/>
    <col min="14574" max="14574" width="13.7109375" style="9" customWidth="1"/>
    <col min="14575" max="14575" width="18.85546875" style="9" customWidth="1"/>
    <col min="14576" max="14576" width="17.5703125" style="9" customWidth="1"/>
    <col min="14577" max="14577" width="25.28515625" style="9" customWidth="1"/>
    <col min="14578" max="14578" width="20.140625" style="9" customWidth="1"/>
    <col min="14579" max="14579" width="15" style="9" customWidth="1"/>
    <col min="14580" max="14580" width="17.5703125" style="9" customWidth="1"/>
    <col min="14581" max="14581" width="16.28515625" style="9" customWidth="1"/>
    <col min="14582" max="14583" width="15" style="9" customWidth="1"/>
    <col min="14584" max="14584" width="17.5703125" style="9" customWidth="1"/>
    <col min="14585" max="14585" width="20.140625" style="9" customWidth="1"/>
    <col min="14586" max="14586" width="16.28515625" style="9" customWidth="1"/>
    <col min="14587" max="14588" width="25.28515625" style="9" customWidth="1"/>
    <col min="14589" max="14589" width="18.85546875" style="9" customWidth="1"/>
    <col min="14590" max="14591" width="20.140625" style="9" customWidth="1"/>
    <col min="14592" max="14592" width="11.140625" style="9" customWidth="1"/>
    <col min="14593" max="14593" width="29.140625" style="9" customWidth="1"/>
    <col min="14594" max="14594" width="34.28515625" style="9" customWidth="1"/>
    <col min="14595" max="14596" width="9.85546875" style="9" customWidth="1"/>
    <col min="14597" max="14597" width="17.5703125" style="9" customWidth="1"/>
    <col min="14598" max="14598" width="18.85546875" style="9" customWidth="1"/>
    <col min="14599" max="14599" width="9.85546875" style="9" customWidth="1"/>
    <col min="14600" max="14601" width="6" style="9" customWidth="1"/>
    <col min="14602" max="14602" width="13.7109375" style="9" customWidth="1"/>
    <col min="14603" max="14604" width="15" style="9" customWidth="1"/>
    <col min="14605" max="14605" width="17.5703125" style="9" customWidth="1"/>
    <col min="14606" max="14606" width="9.85546875" style="9" customWidth="1"/>
    <col min="14607" max="14607" width="7.28515625" style="9" customWidth="1"/>
    <col min="14608" max="14608" width="6" style="9" customWidth="1"/>
    <col min="14609" max="14614" width="17.5703125" style="9" customWidth="1"/>
    <col min="14615" max="14757" width="20.140625" style="9" customWidth="1"/>
    <col min="14758" max="14797" width="12.42578125" style="9" customWidth="1"/>
    <col min="14798" max="14798" width="20.140625" style="9" customWidth="1"/>
    <col min="14799" max="14799" width="21.42578125" style="9" customWidth="1"/>
    <col min="14800" max="14800" width="22.7109375" style="9" customWidth="1"/>
    <col min="14801" max="14801" width="13.7109375" style="9" customWidth="1"/>
    <col min="14802" max="14802" width="15" style="9" customWidth="1"/>
    <col min="14803" max="14805" width="17.5703125" style="9" customWidth="1"/>
    <col min="14806" max="14806" width="16.28515625" style="9" customWidth="1"/>
    <col min="14807" max="14807" width="15" style="9" customWidth="1"/>
    <col min="14808" max="14809" width="12.42578125" style="9" customWidth="1"/>
    <col min="14810" max="14811" width="17.5703125" style="9" customWidth="1"/>
    <col min="14812" max="14812" width="7.28515625" style="9" customWidth="1"/>
    <col min="14813" max="14813" width="21.42578125" style="9" customWidth="1"/>
    <col min="14814" max="14814" width="17.5703125" style="9" customWidth="1"/>
    <col min="14815" max="14815" width="20.140625" style="9" customWidth="1"/>
    <col min="14816" max="14816" width="16.28515625" style="9" customWidth="1"/>
    <col min="14817" max="14817" width="17.5703125" style="9" customWidth="1"/>
    <col min="14818" max="14818" width="6" style="9" customWidth="1"/>
    <col min="14819" max="14820" width="18.85546875" style="9" customWidth="1"/>
    <col min="14821" max="14822" width="20.140625" style="9" customWidth="1"/>
    <col min="14823" max="14823" width="6" style="9" customWidth="1"/>
    <col min="14824" max="14824" width="12.42578125" style="9" customWidth="1"/>
    <col min="14825" max="14825" width="18.85546875" style="9" customWidth="1"/>
    <col min="14826" max="14827" width="15" style="9" customWidth="1"/>
    <col min="14828" max="14828" width="7.28515625" style="9" customWidth="1"/>
    <col min="14829" max="14829" width="11.140625" style="9" customWidth="1"/>
    <col min="14830" max="14830" width="13.7109375" style="9" customWidth="1"/>
    <col min="14831" max="14831" width="18.85546875" style="9" customWidth="1"/>
    <col min="14832" max="14832" width="17.5703125" style="9" customWidth="1"/>
    <col min="14833" max="14833" width="25.28515625" style="9" customWidth="1"/>
    <col min="14834" max="14834" width="20.140625" style="9" customWidth="1"/>
    <col min="14835" max="14835" width="15" style="9" customWidth="1"/>
    <col min="14836" max="14836" width="17.5703125" style="9" customWidth="1"/>
    <col min="14837" max="14837" width="16.28515625" style="9" customWidth="1"/>
    <col min="14838" max="14839" width="15" style="9" customWidth="1"/>
    <col min="14840" max="14840" width="17.5703125" style="9" customWidth="1"/>
    <col min="14841" max="14841" width="20.140625" style="9" customWidth="1"/>
    <col min="14842" max="14842" width="16.28515625" style="9" customWidth="1"/>
    <col min="14843" max="14844" width="25.28515625" style="9" customWidth="1"/>
    <col min="14845" max="14845" width="18.85546875" style="9" customWidth="1"/>
    <col min="14846" max="14847" width="20.140625" style="9" customWidth="1"/>
    <col min="14848" max="14848" width="11.140625" style="9" customWidth="1"/>
    <col min="14849" max="14849" width="29.140625" style="9" customWidth="1"/>
    <col min="14850" max="14850" width="34.28515625" style="9" customWidth="1"/>
    <col min="14851" max="14852" width="9.85546875" style="9" customWidth="1"/>
    <col min="14853" max="14853" width="17.5703125" style="9" customWidth="1"/>
    <col min="14854" max="14854" width="18.85546875" style="9" customWidth="1"/>
    <col min="14855" max="14855" width="9.85546875" style="9" customWidth="1"/>
    <col min="14856" max="14857" width="6" style="9" customWidth="1"/>
    <col min="14858" max="14858" width="13.7109375" style="9" customWidth="1"/>
    <col min="14859" max="14860" width="15" style="9" customWidth="1"/>
    <col min="14861" max="14861" width="17.5703125" style="9" customWidth="1"/>
    <col min="14862" max="14862" width="9.85546875" style="9" customWidth="1"/>
    <col min="14863" max="14863" width="7.28515625" style="9" customWidth="1"/>
    <col min="14864" max="14864" width="6" style="9" customWidth="1"/>
    <col min="14865" max="14870" width="17.5703125" style="9" customWidth="1"/>
    <col min="14871" max="15013" width="20.140625" style="9" customWidth="1"/>
    <col min="15014" max="15053" width="12.42578125" style="9" customWidth="1"/>
    <col min="15054" max="15054" width="20.140625" style="9" customWidth="1"/>
    <col min="15055" max="15055" width="21.42578125" style="9" customWidth="1"/>
    <col min="15056" max="15056" width="22.7109375" style="9" customWidth="1"/>
    <col min="15057" max="15057" width="13.7109375" style="9" customWidth="1"/>
    <col min="15058" max="15058" width="15" style="9" customWidth="1"/>
    <col min="15059" max="15061" width="17.5703125" style="9" customWidth="1"/>
    <col min="15062" max="15062" width="16.28515625" style="9" customWidth="1"/>
    <col min="15063" max="15063" width="15" style="9" customWidth="1"/>
    <col min="15064" max="15065" width="12.42578125" style="9" customWidth="1"/>
    <col min="15066" max="15067" width="17.5703125" style="9" customWidth="1"/>
    <col min="15068" max="15068" width="7.28515625" style="9" customWidth="1"/>
    <col min="15069" max="15069" width="21.42578125" style="9" customWidth="1"/>
    <col min="15070" max="15070" width="17.5703125" style="9" customWidth="1"/>
    <col min="15071" max="15071" width="20.140625" style="9" customWidth="1"/>
    <col min="15072" max="15072" width="16.28515625" style="9" customWidth="1"/>
    <col min="15073" max="15073" width="17.5703125" style="9" customWidth="1"/>
    <col min="15074" max="15074" width="6" style="9" customWidth="1"/>
    <col min="15075" max="15076" width="18.85546875" style="9" customWidth="1"/>
    <col min="15077" max="15078" width="20.140625" style="9" customWidth="1"/>
    <col min="15079" max="15079" width="6" style="9" customWidth="1"/>
    <col min="15080" max="15080" width="12.42578125" style="9" customWidth="1"/>
    <col min="15081" max="15081" width="18.85546875" style="9" customWidth="1"/>
    <col min="15082" max="15083" width="15" style="9" customWidth="1"/>
    <col min="15084" max="15084" width="7.28515625" style="9" customWidth="1"/>
    <col min="15085" max="15085" width="11.140625" style="9" customWidth="1"/>
    <col min="15086" max="15086" width="13.7109375" style="9" customWidth="1"/>
    <col min="15087" max="15087" width="18.85546875" style="9" customWidth="1"/>
    <col min="15088" max="15088" width="17.5703125" style="9" customWidth="1"/>
    <col min="15089" max="15089" width="25.28515625" style="9" customWidth="1"/>
    <col min="15090" max="15090" width="20.140625" style="9" customWidth="1"/>
    <col min="15091" max="15091" width="15" style="9" customWidth="1"/>
    <col min="15092" max="15092" width="17.5703125" style="9" customWidth="1"/>
    <col min="15093" max="15093" width="16.28515625" style="9" customWidth="1"/>
    <col min="15094" max="15095" width="15" style="9" customWidth="1"/>
    <col min="15096" max="15096" width="17.5703125" style="9" customWidth="1"/>
    <col min="15097" max="15097" width="20.140625" style="9" customWidth="1"/>
    <col min="15098" max="15098" width="16.28515625" style="9" customWidth="1"/>
    <col min="15099" max="15100" width="25.28515625" style="9" customWidth="1"/>
    <col min="15101" max="15101" width="18.85546875" style="9" customWidth="1"/>
    <col min="15102" max="15103" width="20.140625" style="9" customWidth="1"/>
    <col min="15104" max="15104" width="11.140625" style="9" customWidth="1"/>
    <col min="15105" max="15105" width="29.140625" style="9" customWidth="1"/>
    <col min="15106" max="15106" width="34.28515625" style="9" customWidth="1"/>
    <col min="15107" max="15108" width="9.85546875" style="9" customWidth="1"/>
    <col min="15109" max="15109" width="17.5703125" style="9" customWidth="1"/>
    <col min="15110" max="15110" width="18.85546875" style="9" customWidth="1"/>
    <col min="15111" max="15111" width="9.85546875" style="9" customWidth="1"/>
    <col min="15112" max="15113" width="6" style="9" customWidth="1"/>
    <col min="15114" max="15114" width="13.7109375" style="9" customWidth="1"/>
    <col min="15115" max="15116" width="15" style="9" customWidth="1"/>
    <col min="15117" max="15117" width="17.5703125" style="9" customWidth="1"/>
    <col min="15118" max="15118" width="9.85546875" style="9" customWidth="1"/>
    <col min="15119" max="15119" width="7.28515625" style="9" customWidth="1"/>
    <col min="15120" max="15120" width="6" style="9" customWidth="1"/>
    <col min="15121" max="15126" width="17.5703125" style="9" customWidth="1"/>
    <col min="15127" max="15269" width="20.140625" style="9" customWidth="1"/>
    <col min="15270" max="15309" width="12.42578125" style="9" customWidth="1"/>
    <col min="15310" max="15310" width="20.140625" style="9" customWidth="1"/>
    <col min="15311" max="15311" width="21.42578125" style="9" customWidth="1"/>
    <col min="15312" max="15312" width="22.7109375" style="9" customWidth="1"/>
    <col min="15313" max="15313" width="13.7109375" style="9" customWidth="1"/>
    <col min="15314" max="15314" width="15" style="9" customWidth="1"/>
    <col min="15315" max="15317" width="17.5703125" style="9" customWidth="1"/>
    <col min="15318" max="15318" width="16.28515625" style="9" customWidth="1"/>
    <col min="15319" max="15319" width="15" style="9" customWidth="1"/>
    <col min="15320" max="15321" width="12.42578125" style="9" customWidth="1"/>
    <col min="15322" max="15323" width="17.5703125" style="9" customWidth="1"/>
    <col min="15324" max="15324" width="7.28515625" style="9" customWidth="1"/>
    <col min="15325" max="15325" width="21.42578125" style="9" customWidth="1"/>
    <col min="15326" max="15326" width="17.5703125" style="9" customWidth="1"/>
    <col min="15327" max="15327" width="20.140625" style="9" customWidth="1"/>
    <col min="15328" max="15328" width="16.28515625" style="9" customWidth="1"/>
    <col min="15329" max="15329" width="17.5703125" style="9" customWidth="1"/>
    <col min="15330" max="15330" width="6" style="9" customWidth="1"/>
    <col min="15331" max="15332" width="18.85546875" style="9" customWidth="1"/>
    <col min="15333" max="15334" width="20.140625" style="9" customWidth="1"/>
    <col min="15335" max="15335" width="6" style="9" customWidth="1"/>
    <col min="15336" max="15336" width="12.42578125" style="9" customWidth="1"/>
    <col min="15337" max="15337" width="18.85546875" style="9" customWidth="1"/>
    <col min="15338" max="15339" width="15" style="9" customWidth="1"/>
    <col min="15340" max="15340" width="7.28515625" style="9" customWidth="1"/>
    <col min="15341" max="15341" width="11.140625" style="9" customWidth="1"/>
    <col min="15342" max="15342" width="13.7109375" style="9" customWidth="1"/>
    <col min="15343" max="15343" width="18.85546875" style="9" customWidth="1"/>
    <col min="15344" max="15344" width="17.5703125" style="9" customWidth="1"/>
    <col min="15345" max="15345" width="25.28515625" style="9" customWidth="1"/>
    <col min="15346" max="15346" width="20.140625" style="9" customWidth="1"/>
    <col min="15347" max="15347" width="15" style="9" customWidth="1"/>
    <col min="15348" max="15348" width="17.5703125" style="9" customWidth="1"/>
    <col min="15349" max="15349" width="16.28515625" style="9" customWidth="1"/>
    <col min="15350" max="15351" width="15" style="9" customWidth="1"/>
    <col min="15352" max="15352" width="17.5703125" style="9" customWidth="1"/>
    <col min="15353" max="15353" width="20.140625" style="9" customWidth="1"/>
    <col min="15354" max="15354" width="16.28515625" style="9" customWidth="1"/>
    <col min="15355" max="15356" width="25.28515625" style="9" customWidth="1"/>
    <col min="15357" max="15357" width="18.85546875" style="9" customWidth="1"/>
    <col min="15358" max="15359" width="20.140625" style="9" customWidth="1"/>
    <col min="15360" max="15360" width="11.140625" style="9" customWidth="1"/>
    <col min="15361" max="15361" width="29.140625" style="9" customWidth="1"/>
    <col min="15362" max="15362" width="34.28515625" style="9" customWidth="1"/>
    <col min="15363" max="15364" width="9.85546875" style="9" customWidth="1"/>
    <col min="15365" max="15365" width="17.5703125" style="9" customWidth="1"/>
    <col min="15366" max="15366" width="18.85546875" style="9" customWidth="1"/>
    <col min="15367" max="15367" width="9.85546875" style="9" customWidth="1"/>
    <col min="15368" max="15369" width="6" style="9" customWidth="1"/>
    <col min="15370" max="15370" width="13.7109375" style="9" customWidth="1"/>
    <col min="15371" max="15372" width="15" style="9" customWidth="1"/>
    <col min="15373" max="15373" width="17.5703125" style="9" customWidth="1"/>
    <col min="15374" max="15374" width="9.85546875" style="9" customWidth="1"/>
    <col min="15375" max="15375" width="7.28515625" style="9" customWidth="1"/>
    <col min="15376" max="15376" width="6" style="9" customWidth="1"/>
    <col min="15377" max="15382" width="17.5703125" style="9" customWidth="1"/>
    <col min="15383" max="15525" width="20.140625" style="9" customWidth="1"/>
    <col min="15526" max="15565" width="12.42578125" style="9" customWidth="1"/>
    <col min="15566" max="15566" width="20.140625" style="9" customWidth="1"/>
    <col min="15567" max="15567" width="21.42578125" style="9" customWidth="1"/>
    <col min="15568" max="15568" width="22.7109375" style="9" customWidth="1"/>
    <col min="15569" max="15569" width="13.7109375" style="9" customWidth="1"/>
    <col min="15570" max="15570" width="15" style="9" customWidth="1"/>
    <col min="15571" max="15573" width="17.5703125" style="9" customWidth="1"/>
    <col min="15574" max="15574" width="16.28515625" style="9" customWidth="1"/>
    <col min="15575" max="15575" width="15" style="9" customWidth="1"/>
    <col min="15576" max="15577" width="12.42578125" style="9" customWidth="1"/>
    <col min="15578" max="15579" width="17.5703125" style="9" customWidth="1"/>
    <col min="15580" max="15580" width="7.28515625" style="9" customWidth="1"/>
    <col min="15581" max="15581" width="21.42578125" style="9" customWidth="1"/>
    <col min="15582" max="15582" width="17.5703125" style="9" customWidth="1"/>
    <col min="15583" max="15583" width="20.140625" style="9" customWidth="1"/>
    <col min="15584" max="15584" width="16.28515625" style="9" customWidth="1"/>
    <col min="15585" max="15585" width="17.5703125" style="9" customWidth="1"/>
    <col min="15586" max="15586" width="6" style="9" customWidth="1"/>
    <col min="15587" max="15588" width="18.85546875" style="9" customWidth="1"/>
    <col min="15589" max="15590" width="20.140625" style="9" customWidth="1"/>
    <col min="15591" max="15591" width="6" style="9" customWidth="1"/>
    <col min="15592" max="15592" width="12.42578125" style="9" customWidth="1"/>
    <col min="15593" max="15593" width="18.85546875" style="9" customWidth="1"/>
    <col min="15594" max="15595" width="15" style="9" customWidth="1"/>
    <col min="15596" max="15596" width="7.28515625" style="9" customWidth="1"/>
    <col min="15597" max="15597" width="11.140625" style="9" customWidth="1"/>
    <col min="15598" max="15598" width="13.7109375" style="9" customWidth="1"/>
    <col min="15599" max="15599" width="18.85546875" style="9" customWidth="1"/>
    <col min="15600" max="15600" width="17.5703125" style="9" customWidth="1"/>
    <col min="15601" max="15601" width="25.28515625" style="9" customWidth="1"/>
    <col min="15602" max="15602" width="20.140625" style="9" customWidth="1"/>
    <col min="15603" max="15603" width="15" style="9" customWidth="1"/>
    <col min="15604" max="15604" width="17.5703125" style="9" customWidth="1"/>
    <col min="15605" max="15605" width="16.28515625" style="9" customWidth="1"/>
    <col min="15606" max="15607" width="15" style="9" customWidth="1"/>
    <col min="15608" max="15608" width="17.5703125" style="9" customWidth="1"/>
    <col min="15609" max="15609" width="20.140625" style="9" customWidth="1"/>
    <col min="15610" max="15610" width="16.28515625" style="9" customWidth="1"/>
    <col min="15611" max="15612" width="25.28515625" style="9" customWidth="1"/>
    <col min="15613" max="15613" width="18.85546875" style="9" customWidth="1"/>
    <col min="15614" max="15615" width="20.140625" style="9" customWidth="1"/>
    <col min="15616" max="15616" width="11.140625" style="9" customWidth="1"/>
    <col min="15617" max="15617" width="29.140625" style="9" customWidth="1"/>
    <col min="15618" max="15618" width="34.28515625" style="9" customWidth="1"/>
    <col min="15619" max="15620" width="9.85546875" style="9" customWidth="1"/>
    <col min="15621" max="15621" width="17.5703125" style="9" customWidth="1"/>
    <col min="15622" max="15622" width="18.85546875" style="9" customWidth="1"/>
    <col min="15623" max="15623" width="9.85546875" style="9" customWidth="1"/>
    <col min="15624" max="15625" width="6" style="9" customWidth="1"/>
    <col min="15626" max="15626" width="13.7109375" style="9" customWidth="1"/>
    <col min="15627" max="15628" width="15" style="9" customWidth="1"/>
    <col min="15629" max="15629" width="17.5703125" style="9" customWidth="1"/>
    <col min="15630" max="15630" width="9.85546875" style="9" customWidth="1"/>
    <col min="15631" max="15631" width="7.28515625" style="9" customWidth="1"/>
    <col min="15632" max="15632" width="6" style="9" customWidth="1"/>
    <col min="15633" max="15638" width="17.5703125" style="9" customWidth="1"/>
    <col min="15639" max="15781" width="20.140625" style="9" customWidth="1"/>
    <col min="15782" max="15821" width="12.42578125" style="9" customWidth="1"/>
    <col min="15822" max="15822" width="20.140625" style="9" customWidth="1"/>
    <col min="15823" max="15823" width="21.42578125" style="9" customWidth="1"/>
    <col min="15824" max="15824" width="22.7109375" style="9" customWidth="1"/>
    <col min="15825" max="15825" width="13.7109375" style="9" customWidth="1"/>
    <col min="15826" max="15826" width="15" style="9" customWidth="1"/>
    <col min="15827" max="15829" width="17.5703125" style="9" customWidth="1"/>
    <col min="15830" max="15830" width="16.28515625" style="9" customWidth="1"/>
    <col min="15831" max="15831" width="15" style="9" customWidth="1"/>
    <col min="15832" max="15833" width="12.42578125" style="9" customWidth="1"/>
    <col min="15834" max="15835" width="17.5703125" style="9" customWidth="1"/>
    <col min="15836" max="15836" width="7.28515625" style="9" customWidth="1"/>
    <col min="15837" max="15837" width="21.42578125" style="9" customWidth="1"/>
    <col min="15838" max="15838" width="17.5703125" style="9" customWidth="1"/>
    <col min="15839" max="15839" width="20.140625" style="9" customWidth="1"/>
    <col min="15840" max="15840" width="16.28515625" style="9" customWidth="1"/>
    <col min="15841" max="15841" width="17.5703125" style="9" customWidth="1"/>
    <col min="15842" max="15842" width="6" style="9" customWidth="1"/>
    <col min="15843" max="15844" width="18.85546875" style="9" customWidth="1"/>
    <col min="15845" max="15846" width="20.140625" style="9" customWidth="1"/>
    <col min="15847" max="15847" width="6" style="9" customWidth="1"/>
    <col min="15848" max="15848" width="12.42578125" style="9" customWidth="1"/>
    <col min="15849" max="15849" width="18.85546875" style="9" customWidth="1"/>
    <col min="15850" max="15851" width="15" style="9" customWidth="1"/>
    <col min="15852" max="15852" width="7.28515625" style="9" customWidth="1"/>
    <col min="15853" max="15853" width="11.140625" style="9" customWidth="1"/>
    <col min="15854" max="15854" width="13.7109375" style="9" customWidth="1"/>
    <col min="15855" max="15855" width="18.85546875" style="9" customWidth="1"/>
    <col min="15856" max="15856" width="17.5703125" style="9" customWidth="1"/>
    <col min="15857" max="15857" width="25.28515625" style="9" customWidth="1"/>
    <col min="15858" max="15858" width="20.140625" style="9" customWidth="1"/>
    <col min="15859" max="15859" width="15" style="9" customWidth="1"/>
    <col min="15860" max="15860" width="17.5703125" style="9" customWidth="1"/>
    <col min="15861" max="15861" width="16.28515625" style="9" customWidth="1"/>
    <col min="15862" max="15863" width="15" style="9" customWidth="1"/>
    <col min="15864" max="15864" width="17.5703125" style="9" customWidth="1"/>
    <col min="15865" max="15865" width="20.140625" style="9" customWidth="1"/>
    <col min="15866" max="15866" width="16.28515625" style="9" customWidth="1"/>
    <col min="15867" max="15868" width="25.28515625" style="9" customWidth="1"/>
    <col min="15869" max="15869" width="18.85546875" style="9" customWidth="1"/>
    <col min="15870" max="15871" width="20.140625" style="9" customWidth="1"/>
    <col min="15872" max="15872" width="11.140625" style="9" customWidth="1"/>
    <col min="15873" max="15873" width="29.140625" style="9" customWidth="1"/>
    <col min="15874" max="15874" width="34.28515625" style="9" customWidth="1"/>
    <col min="15875" max="15876" width="9.85546875" style="9" customWidth="1"/>
    <col min="15877" max="15877" width="17.5703125" style="9" customWidth="1"/>
    <col min="15878" max="15878" width="18.85546875" style="9" customWidth="1"/>
    <col min="15879" max="15879" width="9.85546875" style="9" customWidth="1"/>
    <col min="15880" max="15881" width="6" style="9" customWidth="1"/>
    <col min="15882" max="15882" width="13.7109375" style="9" customWidth="1"/>
    <col min="15883" max="15884" width="15" style="9" customWidth="1"/>
    <col min="15885" max="15885" width="17.5703125" style="9" customWidth="1"/>
    <col min="15886" max="15886" width="9.85546875" style="9" customWidth="1"/>
    <col min="15887" max="15887" width="7.28515625" style="9" customWidth="1"/>
    <col min="15888" max="15888" width="6" style="9" customWidth="1"/>
    <col min="15889" max="15894" width="17.5703125" style="9" customWidth="1"/>
    <col min="15895" max="16037" width="20.140625" style="9" customWidth="1"/>
    <col min="16038" max="16077" width="12.42578125" style="9" customWidth="1"/>
    <col min="16078" max="16078" width="20.140625" style="9" customWidth="1"/>
    <col min="16079" max="16079" width="21.42578125" style="9" customWidth="1"/>
    <col min="16080" max="16080" width="22.7109375" style="9" customWidth="1"/>
    <col min="16081" max="16081" width="13.7109375" style="9" customWidth="1"/>
    <col min="16082" max="16082" width="15" style="9" customWidth="1"/>
    <col min="16083" max="16085" width="17.5703125" style="9" customWidth="1"/>
    <col min="16086" max="16086" width="16.28515625" style="9" customWidth="1"/>
    <col min="16087" max="16087" width="15" style="9" customWidth="1"/>
    <col min="16088" max="16089" width="12.42578125" style="9" customWidth="1"/>
    <col min="16090" max="16091" width="17.5703125" style="9" customWidth="1"/>
    <col min="16092" max="16092" width="7.28515625" style="9" customWidth="1"/>
    <col min="16093" max="16093" width="21.42578125" style="9" customWidth="1"/>
    <col min="16094" max="16094" width="17.5703125" style="9" customWidth="1"/>
    <col min="16095" max="16095" width="20.140625" style="9" customWidth="1"/>
    <col min="16096" max="16096" width="16.28515625" style="9" customWidth="1"/>
    <col min="16097" max="16097" width="17.5703125" style="9" customWidth="1"/>
    <col min="16098" max="16098" width="6" style="9" customWidth="1"/>
    <col min="16099" max="16100" width="18.85546875" style="9" customWidth="1"/>
    <col min="16101" max="16102" width="20.140625" style="9" customWidth="1"/>
    <col min="16103" max="16103" width="6" style="9" customWidth="1"/>
    <col min="16104" max="16104" width="12.42578125" style="9" customWidth="1"/>
    <col min="16105" max="16105" width="18.85546875" style="9" customWidth="1"/>
    <col min="16106" max="16107" width="15" style="9" customWidth="1"/>
    <col min="16108" max="16108" width="7.28515625" style="9" customWidth="1"/>
    <col min="16109" max="16109" width="11.140625" style="9" customWidth="1"/>
    <col min="16110" max="16110" width="13.7109375" style="9" customWidth="1"/>
    <col min="16111" max="16111" width="18.85546875" style="9" customWidth="1"/>
    <col min="16112" max="16112" width="17.5703125" style="9" customWidth="1"/>
    <col min="16113" max="16113" width="25.28515625" style="9" customWidth="1"/>
    <col min="16114" max="16114" width="20.140625" style="9" customWidth="1"/>
    <col min="16115" max="16115" width="15" style="9" customWidth="1"/>
    <col min="16116" max="16116" width="17.5703125" style="9" customWidth="1"/>
    <col min="16117" max="16117" width="16.28515625" style="9" customWidth="1"/>
    <col min="16118" max="16119" width="15" style="9" customWidth="1"/>
    <col min="16120" max="16120" width="17.5703125" style="9" customWidth="1"/>
    <col min="16121" max="16121" width="20.140625" style="9" customWidth="1"/>
    <col min="16122" max="16122" width="16.28515625" style="9" customWidth="1"/>
    <col min="16123" max="16124" width="25.28515625" style="9" customWidth="1"/>
    <col min="16125" max="16125" width="18.85546875" style="9" customWidth="1"/>
    <col min="16126" max="16127" width="20.140625" style="9" customWidth="1"/>
    <col min="16128" max="16128" width="11.140625" style="9" customWidth="1"/>
    <col min="16129" max="16129" width="29.140625" style="9" customWidth="1"/>
    <col min="16130" max="16130" width="34.28515625" style="9" customWidth="1"/>
    <col min="16131" max="16132" width="9.85546875" style="9" customWidth="1"/>
    <col min="16133" max="16133" width="17.5703125" style="9" customWidth="1"/>
    <col min="16134" max="16134" width="18.85546875" style="9" customWidth="1"/>
    <col min="16135" max="16135" width="9.85546875" style="9" customWidth="1"/>
    <col min="16136" max="16137" width="6" style="9" customWidth="1"/>
    <col min="16138" max="16138" width="13.7109375" style="9" customWidth="1"/>
    <col min="16139" max="16140" width="15" style="9" customWidth="1"/>
    <col min="16141" max="16141" width="17.5703125" style="9" customWidth="1"/>
    <col min="16142" max="16142" width="9.85546875" style="9" customWidth="1"/>
    <col min="16143" max="16143" width="7.28515625" style="9" customWidth="1"/>
    <col min="16144" max="16144" width="6" style="9" customWidth="1"/>
    <col min="16145" max="16150" width="17.5703125" style="9" customWidth="1"/>
    <col min="16151" max="16293" width="20.140625" style="9" customWidth="1"/>
    <col min="16294" max="16384" width="12.42578125" style="9" customWidth="1"/>
  </cols>
  <sheetData>
    <row r="1" spans="1:205" s="69" customFormat="1" x14ac:dyDescent="0.15">
      <c r="A1" s="129"/>
      <c r="B1" s="137">
        <f ca="1">WORKDAY(TODAY(),1,$Z$160:$Z$544)</f>
        <v>45796</v>
      </c>
      <c r="C1" s="67"/>
      <c r="D1" s="67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2"/>
      <c r="Q1" s="61"/>
      <c r="R1" s="61"/>
      <c r="S1" s="63"/>
      <c r="T1" s="63"/>
      <c r="U1" s="63"/>
      <c r="V1" s="64"/>
      <c r="W1" s="65"/>
      <c r="X1" s="145"/>
      <c r="Y1" s="108"/>
      <c r="Z1" s="66" t="s">
        <v>0</v>
      </c>
      <c r="AA1" s="67"/>
      <c r="AB1" s="61"/>
      <c r="AC1" s="61"/>
      <c r="AD1" s="61"/>
      <c r="AE1" s="66" t="s">
        <v>1</v>
      </c>
      <c r="AF1" s="61"/>
      <c r="AG1" s="61"/>
      <c r="AH1" s="61"/>
      <c r="AI1" s="64"/>
      <c r="AJ1" s="61"/>
      <c r="AK1" s="61"/>
      <c r="AL1" s="61"/>
      <c r="AM1" s="61"/>
      <c r="AN1" s="61"/>
      <c r="AO1" s="61"/>
      <c r="AP1" s="61"/>
      <c r="AQ1" s="61"/>
      <c r="AR1" s="108"/>
      <c r="AS1" s="108"/>
      <c r="AT1" s="108"/>
      <c r="AU1" s="61"/>
      <c r="AV1" s="61"/>
      <c r="AW1" s="108"/>
      <c r="AX1" s="108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1"/>
      <c r="CK1" s="61"/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1"/>
      <c r="DC1" s="61"/>
      <c r="DD1" s="61"/>
      <c r="DE1" s="61"/>
      <c r="DF1" s="61"/>
      <c r="DG1" s="61"/>
      <c r="DH1" s="61"/>
      <c r="DI1" s="61"/>
      <c r="DJ1" s="61"/>
      <c r="DK1" s="61"/>
      <c r="DL1" s="61"/>
      <c r="DM1" s="61"/>
      <c r="DN1" s="61"/>
      <c r="DO1" s="61"/>
      <c r="DP1" s="61"/>
      <c r="DQ1" s="61"/>
      <c r="DR1" s="61"/>
      <c r="DS1" s="61"/>
      <c r="DT1" s="61"/>
      <c r="DU1" s="61"/>
      <c r="DV1" s="61"/>
      <c r="DW1" s="61"/>
      <c r="DX1" s="61"/>
      <c r="DY1" s="61"/>
      <c r="DZ1" s="61"/>
      <c r="EA1" s="61"/>
      <c r="EB1" s="61"/>
      <c r="EC1" s="61"/>
      <c r="ED1" s="61"/>
      <c r="EE1" s="61"/>
      <c r="EF1" s="61"/>
      <c r="EG1" s="61"/>
      <c r="EH1" s="61"/>
      <c r="EI1" s="61"/>
      <c r="EJ1" s="61"/>
      <c r="EK1" s="61"/>
      <c r="EL1" s="61"/>
      <c r="EM1" s="61"/>
      <c r="EN1" s="61"/>
      <c r="EO1" s="61"/>
      <c r="EP1" s="61"/>
      <c r="EQ1" s="61"/>
      <c r="ER1" s="61"/>
      <c r="ES1" s="61"/>
      <c r="ET1" s="61"/>
      <c r="EU1" s="61"/>
      <c r="EV1" s="61"/>
      <c r="EW1" s="61"/>
      <c r="EX1" s="61"/>
      <c r="EY1" s="61"/>
      <c r="EZ1" s="61"/>
      <c r="FA1" s="61"/>
      <c r="FB1" s="61"/>
      <c r="FC1" s="61"/>
      <c r="FD1" s="61"/>
      <c r="FE1" s="61"/>
      <c r="FF1" s="61"/>
      <c r="FG1" s="61"/>
      <c r="FH1" s="61"/>
      <c r="FI1" s="68"/>
      <c r="FJ1" s="68"/>
      <c r="FK1" s="68"/>
      <c r="FL1" s="68"/>
      <c r="FM1" s="68"/>
      <c r="FN1" s="68"/>
      <c r="FO1" s="68"/>
      <c r="FP1" s="68"/>
      <c r="FQ1" s="68"/>
      <c r="FR1" s="68"/>
      <c r="FS1" s="68"/>
      <c r="FT1" s="68"/>
      <c r="FU1" s="68"/>
      <c r="FV1" s="68"/>
      <c r="FW1" s="68"/>
      <c r="FX1" s="68"/>
      <c r="FY1" s="68"/>
      <c r="FZ1" s="68"/>
      <c r="GA1" s="68"/>
      <c r="GB1" s="68"/>
      <c r="GC1" s="68"/>
      <c r="GD1" s="68"/>
      <c r="GE1" s="68"/>
      <c r="GF1" s="68"/>
      <c r="GG1" s="68"/>
      <c r="GH1" s="68"/>
      <c r="GI1" s="68"/>
      <c r="GJ1" s="68"/>
      <c r="GK1" s="68"/>
      <c r="GL1" s="68"/>
      <c r="GM1" s="68"/>
      <c r="GN1" s="68"/>
      <c r="GO1" s="68"/>
      <c r="GP1" s="68"/>
      <c r="GQ1" s="68"/>
      <c r="GR1" s="68"/>
      <c r="GS1" s="68"/>
      <c r="GT1" s="68"/>
      <c r="GU1" s="68"/>
      <c r="GV1" s="68"/>
      <c r="GW1" s="68"/>
    </row>
    <row r="2" spans="1:205" s="69" customFormat="1" ht="12.75" x14ac:dyDescent="0.15">
      <c r="A2" s="127"/>
      <c r="B2" s="136" t="s">
        <v>96</v>
      </c>
      <c r="C2" s="70"/>
      <c r="D2" s="70"/>
      <c r="E2" s="70"/>
      <c r="F2" s="71"/>
      <c r="G2" s="72"/>
      <c r="H2" s="72"/>
      <c r="I2" s="72"/>
      <c r="J2" s="73"/>
      <c r="K2" s="73"/>
      <c r="L2" s="70"/>
      <c r="M2" s="70"/>
      <c r="N2" s="70"/>
      <c r="O2" s="70"/>
      <c r="P2" s="74"/>
      <c r="Q2" s="70"/>
      <c r="R2" s="70"/>
      <c r="S2" s="75"/>
      <c r="T2" s="75"/>
      <c r="U2" s="75"/>
      <c r="V2" s="64"/>
      <c r="W2" s="65"/>
      <c r="X2" s="145"/>
      <c r="Y2" s="151"/>
      <c r="Z2" s="76"/>
      <c r="AA2" s="77"/>
      <c r="AB2" s="63"/>
      <c r="AC2" s="75"/>
      <c r="AD2" s="75"/>
      <c r="AE2" s="63"/>
      <c r="AF2" s="63"/>
      <c r="AG2" s="63"/>
      <c r="AH2" s="75"/>
      <c r="AI2" s="78"/>
      <c r="AJ2" s="75"/>
      <c r="AK2" s="61"/>
      <c r="AL2" s="61"/>
      <c r="AM2" s="61"/>
      <c r="AN2" s="61"/>
      <c r="AO2" s="61"/>
      <c r="AP2" s="61"/>
      <c r="AQ2" s="70"/>
      <c r="AR2" s="108"/>
      <c r="AS2" s="108"/>
      <c r="AT2" s="108"/>
      <c r="AU2" s="70"/>
      <c r="AV2" s="70"/>
      <c r="AW2" s="108"/>
      <c r="AX2" s="108"/>
      <c r="AY2" s="70"/>
      <c r="AZ2" s="70"/>
      <c r="BA2" s="70"/>
      <c r="BB2" s="70"/>
      <c r="BC2" s="70"/>
      <c r="BD2" s="70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0"/>
      <c r="BP2" s="70"/>
      <c r="BQ2" s="70"/>
      <c r="BR2" s="70"/>
      <c r="BS2" s="70"/>
      <c r="BT2" s="70"/>
      <c r="BU2" s="70"/>
      <c r="BV2" s="70"/>
      <c r="BW2" s="70"/>
      <c r="BX2" s="70"/>
      <c r="BY2" s="70"/>
      <c r="BZ2" s="70"/>
      <c r="CA2" s="70"/>
      <c r="CB2" s="70"/>
      <c r="CC2" s="70"/>
      <c r="CD2" s="70"/>
      <c r="CE2" s="70"/>
      <c r="CF2" s="70"/>
      <c r="CG2" s="70"/>
      <c r="CH2" s="70"/>
      <c r="CI2" s="70"/>
      <c r="CJ2" s="70"/>
      <c r="CK2" s="70"/>
      <c r="CL2" s="70"/>
      <c r="CM2" s="70"/>
      <c r="CN2" s="70"/>
      <c r="CO2" s="70"/>
      <c r="CP2" s="70"/>
      <c r="CQ2" s="70"/>
      <c r="CR2" s="7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70"/>
      <c r="DQ2" s="70"/>
      <c r="DR2" s="70"/>
      <c r="DS2" s="70"/>
      <c r="DT2" s="70"/>
      <c r="DU2" s="70"/>
      <c r="DV2" s="70"/>
      <c r="DW2" s="70"/>
      <c r="DX2" s="70"/>
      <c r="DY2" s="70"/>
      <c r="DZ2" s="70"/>
      <c r="EA2" s="70"/>
      <c r="EB2" s="70"/>
      <c r="EC2" s="70"/>
      <c r="ED2" s="70"/>
      <c r="EE2" s="70"/>
      <c r="EF2" s="70"/>
      <c r="EG2" s="70"/>
      <c r="EH2" s="70"/>
      <c r="EI2" s="70"/>
      <c r="EJ2" s="70"/>
      <c r="EK2" s="70"/>
      <c r="EL2" s="70"/>
      <c r="EM2" s="70"/>
      <c r="EN2" s="70"/>
      <c r="EO2" s="70"/>
      <c r="EP2" s="70"/>
      <c r="EQ2" s="70"/>
      <c r="ER2" s="70"/>
      <c r="ES2" s="70"/>
      <c r="ET2" s="70"/>
      <c r="EU2" s="70"/>
      <c r="EV2" s="70"/>
      <c r="EW2" s="70"/>
      <c r="EX2" s="70"/>
      <c r="EY2" s="70"/>
      <c r="EZ2" s="70"/>
      <c r="FA2" s="70"/>
      <c r="FB2" s="70"/>
      <c r="FC2" s="70"/>
      <c r="FD2" s="70"/>
      <c r="FE2" s="70"/>
      <c r="FF2" s="70"/>
      <c r="FG2" s="70"/>
      <c r="FH2" s="70"/>
      <c r="FI2" s="68"/>
      <c r="FJ2" s="68"/>
      <c r="FK2" s="68"/>
      <c r="FL2" s="68"/>
      <c r="FM2" s="68"/>
      <c r="FN2" s="68"/>
      <c r="FO2" s="68"/>
      <c r="FP2" s="68"/>
      <c r="FQ2" s="68"/>
      <c r="FR2" s="68"/>
      <c r="FS2" s="68"/>
      <c r="FT2" s="68"/>
      <c r="FU2" s="68"/>
      <c r="FV2" s="68"/>
      <c r="FW2" s="68"/>
      <c r="FX2" s="68"/>
      <c r="FY2" s="68"/>
      <c r="FZ2" s="68"/>
      <c r="GA2" s="68"/>
      <c r="GB2" s="68"/>
      <c r="GC2" s="68"/>
      <c r="GD2" s="68"/>
      <c r="GE2" s="68"/>
      <c r="GF2" s="68"/>
      <c r="GG2" s="68"/>
      <c r="GH2" s="68"/>
      <c r="GI2" s="68"/>
      <c r="GJ2" s="68"/>
      <c r="GK2" s="68"/>
      <c r="GL2" s="68"/>
      <c r="GM2" s="68"/>
      <c r="GN2" s="68"/>
      <c r="GO2" s="68"/>
      <c r="GP2" s="68"/>
      <c r="GQ2" s="68"/>
      <c r="GR2" s="68"/>
      <c r="GS2" s="68"/>
      <c r="GT2" s="68"/>
      <c r="GU2" s="68"/>
      <c r="GV2" s="68"/>
      <c r="GW2" s="68"/>
    </row>
    <row r="3" spans="1:205" s="69" customFormat="1" ht="12.75" x14ac:dyDescent="0.15">
      <c r="A3" s="79"/>
      <c r="B3" s="136" t="s">
        <v>97</v>
      </c>
      <c r="C3" s="70"/>
      <c r="D3" s="70"/>
      <c r="E3" s="70"/>
      <c r="F3" s="71"/>
      <c r="G3" s="72"/>
      <c r="H3" s="72"/>
      <c r="I3" s="72"/>
      <c r="J3" s="73"/>
      <c r="K3" s="73"/>
      <c r="L3" s="70"/>
      <c r="M3" s="70"/>
      <c r="N3" s="70"/>
      <c r="O3" s="70"/>
      <c r="P3" s="74"/>
      <c r="Q3" s="70"/>
      <c r="R3" s="70"/>
      <c r="S3" s="75"/>
      <c r="T3" s="75"/>
      <c r="U3" s="75"/>
      <c r="V3" s="64"/>
      <c r="W3" s="65"/>
      <c r="X3" s="145"/>
      <c r="Y3" s="151"/>
      <c r="Z3" s="76"/>
      <c r="AA3" s="77"/>
      <c r="AB3" s="63"/>
      <c r="AC3" s="75"/>
      <c r="AD3" s="75"/>
      <c r="AE3" s="63"/>
      <c r="AF3" s="63"/>
      <c r="AG3" s="63"/>
      <c r="AH3" s="75"/>
      <c r="AI3" s="78"/>
      <c r="AJ3" s="75"/>
      <c r="AK3" s="61"/>
      <c r="AL3" s="61"/>
      <c r="AM3" s="61"/>
      <c r="AN3" s="61"/>
      <c r="AO3" s="61"/>
      <c r="AP3" s="61"/>
      <c r="AQ3" s="70"/>
      <c r="AR3" s="108"/>
      <c r="AS3" s="108"/>
      <c r="AT3" s="108"/>
      <c r="AU3" s="70"/>
      <c r="AV3" s="70"/>
      <c r="AW3" s="108"/>
      <c r="AX3" s="108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0"/>
      <c r="BP3" s="70"/>
      <c r="BQ3" s="70"/>
      <c r="BR3" s="70"/>
      <c r="BS3" s="70"/>
      <c r="BT3" s="70"/>
      <c r="BU3" s="70"/>
      <c r="BV3" s="70"/>
      <c r="BW3" s="70"/>
      <c r="BX3" s="70"/>
      <c r="BY3" s="70"/>
      <c r="BZ3" s="70"/>
      <c r="CA3" s="70"/>
      <c r="CB3" s="70"/>
      <c r="CC3" s="70"/>
      <c r="CD3" s="70"/>
      <c r="CE3" s="70"/>
      <c r="CF3" s="70"/>
      <c r="CG3" s="70"/>
      <c r="CH3" s="70"/>
      <c r="CI3" s="70"/>
      <c r="CJ3" s="70"/>
      <c r="CK3" s="70"/>
      <c r="CL3" s="70"/>
      <c r="CM3" s="70"/>
      <c r="CN3" s="70"/>
      <c r="CO3" s="70"/>
      <c r="CP3" s="70"/>
      <c r="CQ3" s="70"/>
      <c r="CR3" s="70"/>
      <c r="CS3" s="70"/>
      <c r="CT3" s="70"/>
      <c r="CU3" s="70"/>
      <c r="CV3" s="70"/>
      <c r="CW3" s="70"/>
      <c r="CX3" s="70"/>
      <c r="CY3" s="70"/>
      <c r="CZ3" s="70"/>
      <c r="DA3" s="70"/>
      <c r="DB3" s="70"/>
      <c r="DC3" s="70"/>
      <c r="DD3" s="70"/>
      <c r="DE3" s="70"/>
      <c r="DF3" s="70"/>
      <c r="DG3" s="70"/>
      <c r="DH3" s="70"/>
      <c r="DI3" s="70"/>
      <c r="DJ3" s="70"/>
      <c r="DK3" s="70"/>
      <c r="DL3" s="70"/>
      <c r="DM3" s="70"/>
      <c r="DN3" s="70"/>
      <c r="DO3" s="70"/>
      <c r="DP3" s="70"/>
      <c r="DQ3" s="70"/>
      <c r="DR3" s="70"/>
      <c r="DS3" s="70"/>
      <c r="DT3" s="70"/>
      <c r="DU3" s="70"/>
      <c r="DV3" s="70"/>
      <c r="DW3" s="70"/>
      <c r="DX3" s="70"/>
      <c r="DY3" s="70"/>
      <c r="DZ3" s="70"/>
      <c r="EA3" s="70"/>
      <c r="EB3" s="70"/>
      <c r="EC3" s="70"/>
      <c r="ED3" s="70"/>
      <c r="EE3" s="70"/>
      <c r="EF3" s="70"/>
      <c r="EG3" s="70"/>
      <c r="EH3" s="70"/>
      <c r="EI3" s="70"/>
      <c r="EJ3" s="70"/>
      <c r="EK3" s="70"/>
      <c r="EL3" s="70"/>
      <c r="EM3" s="70"/>
      <c r="EN3" s="70"/>
      <c r="EO3" s="70"/>
      <c r="EP3" s="70"/>
      <c r="EQ3" s="70"/>
      <c r="ER3" s="70"/>
      <c r="ES3" s="70"/>
      <c r="ET3" s="70"/>
      <c r="EU3" s="70"/>
      <c r="EV3" s="70"/>
      <c r="EW3" s="70"/>
      <c r="EX3" s="70"/>
      <c r="EY3" s="70"/>
      <c r="EZ3" s="70"/>
      <c r="FA3" s="70"/>
      <c r="FB3" s="70"/>
      <c r="FC3" s="70"/>
      <c r="FD3" s="70"/>
      <c r="FE3" s="70"/>
      <c r="FF3" s="70"/>
      <c r="FG3" s="70"/>
      <c r="FH3" s="70"/>
      <c r="FI3" s="68"/>
      <c r="FJ3" s="68"/>
      <c r="FK3" s="68"/>
      <c r="FL3" s="68"/>
      <c r="FM3" s="68"/>
      <c r="FN3" s="68"/>
      <c r="FO3" s="68"/>
      <c r="FP3" s="68"/>
      <c r="FQ3" s="68"/>
      <c r="FR3" s="68"/>
      <c r="FS3" s="68"/>
      <c r="FT3" s="68"/>
      <c r="FU3" s="68"/>
      <c r="FV3" s="68"/>
      <c r="FW3" s="68"/>
      <c r="FX3" s="68"/>
      <c r="FY3" s="68"/>
      <c r="FZ3" s="68"/>
      <c r="GA3" s="68"/>
      <c r="GB3" s="68"/>
      <c r="GC3" s="68"/>
      <c r="GD3" s="68"/>
      <c r="GE3" s="68"/>
      <c r="GF3" s="68"/>
      <c r="GG3" s="68"/>
      <c r="GH3" s="68"/>
      <c r="GI3" s="68"/>
      <c r="GJ3" s="68"/>
      <c r="GK3" s="68"/>
      <c r="GL3" s="68"/>
      <c r="GM3" s="68"/>
      <c r="GN3" s="68"/>
      <c r="GO3" s="68"/>
      <c r="GP3" s="68"/>
      <c r="GQ3" s="68"/>
      <c r="GR3" s="68"/>
      <c r="GS3" s="68"/>
      <c r="GT3" s="68"/>
      <c r="GU3" s="68"/>
      <c r="GV3" s="68"/>
      <c r="GW3" s="68"/>
    </row>
    <row r="4" spans="1:205" s="69" customFormat="1" ht="13.15" customHeight="1" x14ac:dyDescent="0.15">
      <c r="A4" s="127"/>
      <c r="B4" s="70"/>
      <c r="C4" s="70"/>
      <c r="D4" s="70"/>
      <c r="E4" s="70"/>
      <c r="F4" s="71"/>
      <c r="G4" s="72"/>
      <c r="H4" s="72"/>
      <c r="I4" s="72"/>
      <c r="J4" s="73"/>
      <c r="K4" s="73"/>
      <c r="L4" s="70"/>
      <c r="M4" s="70"/>
      <c r="N4" s="70"/>
      <c r="O4" s="70"/>
      <c r="P4" s="74"/>
      <c r="Q4" s="70"/>
      <c r="R4" s="70"/>
      <c r="S4" s="75"/>
      <c r="T4" s="75"/>
      <c r="U4" s="75"/>
      <c r="V4" s="64"/>
      <c r="W4" s="65"/>
      <c r="X4" s="145"/>
      <c r="Y4" s="151"/>
      <c r="Z4" s="75"/>
      <c r="AA4" s="77"/>
      <c r="AB4" s="63"/>
      <c r="AC4" s="75"/>
      <c r="AD4" s="75"/>
      <c r="AE4" s="63"/>
      <c r="AF4" s="63"/>
      <c r="AG4" s="63"/>
      <c r="AH4" s="75"/>
      <c r="AI4" s="78"/>
      <c r="AJ4" s="75"/>
      <c r="AK4" s="61"/>
      <c r="AL4" s="61"/>
      <c r="AM4" s="61"/>
      <c r="AN4" s="61"/>
      <c r="AO4" s="61"/>
      <c r="AP4" s="61"/>
      <c r="AQ4" s="70"/>
      <c r="AR4" s="108"/>
      <c r="AS4" s="108"/>
      <c r="AT4" s="108"/>
      <c r="AU4" s="70"/>
      <c r="AV4" s="70"/>
      <c r="AW4" s="108"/>
      <c r="AX4" s="108"/>
      <c r="AY4" s="70"/>
      <c r="AZ4" s="70"/>
      <c r="BA4" s="70"/>
      <c r="BB4" s="70"/>
      <c r="BC4" s="70"/>
      <c r="BD4" s="70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0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  <c r="CQ4" s="70"/>
      <c r="CR4" s="70"/>
      <c r="CS4" s="70"/>
      <c r="CT4" s="70"/>
      <c r="CU4" s="70"/>
      <c r="CV4" s="70"/>
      <c r="CW4" s="70"/>
      <c r="CX4" s="70"/>
      <c r="CY4" s="70"/>
      <c r="CZ4" s="70"/>
      <c r="DA4" s="70"/>
      <c r="DB4" s="70"/>
      <c r="DC4" s="70"/>
      <c r="DD4" s="70"/>
      <c r="DE4" s="70"/>
      <c r="DF4" s="70"/>
      <c r="DG4" s="70"/>
      <c r="DH4" s="70"/>
      <c r="DI4" s="70"/>
      <c r="DJ4" s="70"/>
      <c r="DK4" s="70"/>
      <c r="DL4" s="70"/>
      <c r="DM4" s="70"/>
      <c r="DN4" s="70"/>
      <c r="DO4" s="70"/>
      <c r="DP4" s="70"/>
      <c r="DQ4" s="70"/>
      <c r="DR4" s="70"/>
      <c r="DS4" s="70"/>
      <c r="DT4" s="70"/>
      <c r="DU4" s="70"/>
      <c r="DV4" s="70"/>
      <c r="DW4" s="70"/>
      <c r="DX4" s="70"/>
      <c r="DY4" s="70"/>
      <c r="DZ4" s="70"/>
      <c r="EA4" s="70"/>
      <c r="EB4" s="70"/>
      <c r="EC4" s="70"/>
      <c r="ED4" s="70"/>
      <c r="EE4" s="70"/>
      <c r="EF4" s="70"/>
      <c r="EG4" s="70"/>
      <c r="EH4" s="70"/>
      <c r="EI4" s="70"/>
      <c r="EJ4" s="70"/>
      <c r="EK4" s="70"/>
      <c r="EL4" s="70"/>
      <c r="EM4" s="70"/>
      <c r="EN4" s="70"/>
      <c r="EO4" s="70"/>
      <c r="EP4" s="70"/>
      <c r="EQ4" s="70"/>
      <c r="ER4" s="70"/>
      <c r="ES4" s="70"/>
      <c r="ET4" s="70"/>
      <c r="EU4" s="70"/>
      <c r="EV4" s="70"/>
      <c r="EW4" s="70"/>
      <c r="EX4" s="70"/>
      <c r="EY4" s="70"/>
      <c r="EZ4" s="70"/>
      <c r="FA4" s="70"/>
      <c r="FB4" s="70"/>
      <c r="FC4" s="70"/>
      <c r="FD4" s="70"/>
      <c r="FE4" s="70"/>
      <c r="FF4" s="70"/>
      <c r="FG4" s="70"/>
      <c r="FH4" s="70"/>
      <c r="FI4" s="68"/>
      <c r="FJ4" s="68"/>
      <c r="FK4" s="68"/>
      <c r="FL4" s="68"/>
      <c r="FM4" s="68"/>
      <c r="FN4" s="68"/>
      <c r="FO4" s="68"/>
      <c r="FP4" s="68"/>
      <c r="FQ4" s="68"/>
      <c r="FR4" s="68"/>
      <c r="FS4" s="68"/>
      <c r="FT4" s="68"/>
      <c r="FU4" s="68"/>
      <c r="FV4" s="68"/>
      <c r="FW4" s="68"/>
      <c r="FX4" s="68"/>
      <c r="FY4" s="68"/>
      <c r="FZ4" s="68"/>
      <c r="GA4" s="68"/>
      <c r="GB4" s="68"/>
      <c r="GC4" s="68"/>
      <c r="GD4" s="68"/>
      <c r="GE4" s="68"/>
      <c r="GF4" s="68"/>
      <c r="GG4" s="68"/>
      <c r="GH4" s="68"/>
      <c r="GI4" s="68"/>
      <c r="GJ4" s="68"/>
      <c r="GK4" s="68"/>
      <c r="GL4" s="68"/>
      <c r="GM4" s="68"/>
      <c r="GN4" s="68"/>
      <c r="GO4" s="68"/>
      <c r="GP4" s="68"/>
      <c r="GQ4" s="68"/>
      <c r="GR4" s="68"/>
      <c r="GS4" s="68"/>
      <c r="GT4" s="68"/>
      <c r="GU4" s="68"/>
      <c r="GV4" s="68"/>
      <c r="GW4" s="68"/>
    </row>
    <row r="5" spans="1:205" s="69" customFormat="1" x14ac:dyDescent="0.15">
      <c r="A5" s="118"/>
      <c r="B5" s="80"/>
      <c r="C5" s="80"/>
      <c r="D5" s="66"/>
      <c r="E5" s="80"/>
      <c r="F5" s="81"/>
      <c r="G5" s="82"/>
      <c r="H5" s="82"/>
      <c r="I5" s="82"/>
      <c r="J5" s="83"/>
      <c r="K5" s="84"/>
      <c r="L5" s="85"/>
      <c r="M5" s="85"/>
      <c r="N5" s="86"/>
      <c r="O5" s="86"/>
      <c r="P5" s="87"/>
      <c r="Q5" s="88"/>
      <c r="R5" s="88"/>
      <c r="S5" s="89"/>
      <c r="T5" s="89"/>
      <c r="U5" s="89"/>
      <c r="V5" s="90"/>
      <c r="W5" s="91"/>
      <c r="X5" s="145"/>
      <c r="Y5" s="151"/>
      <c r="Z5" s="89"/>
      <c r="AA5" s="92"/>
      <c r="AB5" s="89"/>
      <c r="AC5" s="89"/>
      <c r="AD5" s="89"/>
      <c r="AE5" s="89"/>
      <c r="AF5" s="89"/>
      <c r="AG5" s="89"/>
      <c r="AH5" s="89"/>
      <c r="AI5" s="89"/>
      <c r="AJ5" s="89"/>
      <c r="AK5" s="61"/>
      <c r="AL5" s="61"/>
      <c r="AM5" s="61"/>
      <c r="AN5" s="61"/>
      <c r="AO5" s="61"/>
      <c r="AP5" s="61"/>
      <c r="AQ5" s="70"/>
      <c r="AR5" s="108"/>
      <c r="AS5" s="108"/>
      <c r="AT5" s="108"/>
      <c r="AU5" s="70"/>
      <c r="AV5" s="70"/>
      <c r="AW5" s="108"/>
      <c r="AX5" s="108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0"/>
      <c r="BP5" s="70"/>
      <c r="BQ5" s="70"/>
      <c r="BR5" s="70"/>
      <c r="BS5" s="70"/>
      <c r="BT5" s="70"/>
      <c r="BU5" s="70"/>
      <c r="BV5" s="70"/>
      <c r="BW5" s="70"/>
      <c r="BX5" s="70"/>
      <c r="BY5" s="70"/>
      <c r="BZ5" s="70"/>
      <c r="CA5" s="70"/>
      <c r="CB5" s="70"/>
      <c r="CC5" s="70"/>
      <c r="CD5" s="70"/>
      <c r="CE5" s="70"/>
      <c r="CF5" s="70"/>
      <c r="CG5" s="70"/>
      <c r="CH5" s="70"/>
      <c r="CI5" s="70"/>
      <c r="CJ5" s="70"/>
      <c r="CK5" s="70"/>
      <c r="CL5" s="70"/>
      <c r="CM5" s="70"/>
      <c r="CN5" s="70"/>
      <c r="CO5" s="70"/>
      <c r="CP5" s="70"/>
      <c r="CQ5" s="70"/>
      <c r="CR5" s="70"/>
      <c r="CS5" s="70"/>
      <c r="CT5" s="70"/>
      <c r="CU5" s="70"/>
      <c r="CV5" s="70"/>
      <c r="CW5" s="70"/>
      <c r="CX5" s="70"/>
      <c r="CY5" s="70"/>
      <c r="CZ5" s="70"/>
      <c r="DA5" s="70"/>
      <c r="DB5" s="70"/>
      <c r="DC5" s="70"/>
      <c r="DD5" s="70"/>
      <c r="DE5" s="70"/>
      <c r="DF5" s="70"/>
      <c r="DG5" s="70"/>
      <c r="DH5" s="70"/>
      <c r="DI5" s="70"/>
      <c r="DJ5" s="70"/>
      <c r="DK5" s="70"/>
      <c r="DL5" s="70"/>
      <c r="DM5" s="70"/>
      <c r="DN5" s="70"/>
      <c r="DO5" s="70"/>
      <c r="DP5" s="70"/>
      <c r="DQ5" s="70"/>
      <c r="DR5" s="70"/>
      <c r="DS5" s="70"/>
      <c r="DT5" s="70"/>
      <c r="DU5" s="70"/>
      <c r="DV5" s="70"/>
      <c r="DW5" s="70"/>
      <c r="DX5" s="70"/>
      <c r="DY5" s="70"/>
      <c r="DZ5" s="70"/>
      <c r="EA5" s="70"/>
      <c r="EB5" s="70"/>
      <c r="EC5" s="70"/>
      <c r="ED5" s="70"/>
      <c r="EE5" s="70"/>
      <c r="EF5" s="70"/>
      <c r="EG5" s="70"/>
      <c r="EH5" s="70"/>
      <c r="EI5" s="70"/>
      <c r="EJ5" s="70"/>
      <c r="EK5" s="70"/>
      <c r="EL5" s="70"/>
      <c r="EM5" s="70"/>
      <c r="EN5" s="70"/>
      <c r="EO5" s="70"/>
      <c r="EP5" s="70"/>
      <c r="EQ5" s="70"/>
      <c r="ER5" s="70"/>
      <c r="ES5" s="70"/>
      <c r="ET5" s="70"/>
      <c r="EU5" s="70"/>
      <c r="EV5" s="70"/>
      <c r="EW5" s="70"/>
      <c r="EX5" s="70"/>
      <c r="EY5" s="70"/>
      <c r="EZ5" s="70"/>
      <c r="FA5" s="70"/>
      <c r="FB5" s="70"/>
      <c r="FC5" s="70"/>
      <c r="FD5" s="70"/>
      <c r="FE5" s="70"/>
      <c r="FF5" s="70"/>
      <c r="FG5" s="70"/>
      <c r="FH5" s="70"/>
      <c r="FI5" s="68"/>
      <c r="FJ5" s="68"/>
      <c r="FK5" s="68"/>
      <c r="FL5" s="68"/>
      <c r="FM5" s="68"/>
      <c r="FN5" s="68"/>
      <c r="FO5" s="68"/>
      <c r="FP5" s="68"/>
      <c r="FQ5" s="68"/>
      <c r="FR5" s="68"/>
      <c r="FS5" s="68"/>
      <c r="FT5" s="68"/>
      <c r="FU5" s="68"/>
      <c r="FV5" s="68"/>
      <c r="FW5" s="68"/>
      <c r="FX5" s="68"/>
      <c r="FY5" s="68"/>
      <c r="FZ5" s="68"/>
      <c r="GA5" s="68"/>
      <c r="GB5" s="68"/>
      <c r="GC5" s="68"/>
      <c r="GD5" s="68"/>
      <c r="GE5" s="68"/>
      <c r="GF5" s="68"/>
      <c r="GG5" s="68"/>
      <c r="GH5" s="68"/>
      <c r="GI5" s="68"/>
      <c r="GJ5" s="68"/>
      <c r="GK5" s="68"/>
      <c r="GL5" s="68"/>
      <c r="GM5" s="68"/>
      <c r="GN5" s="68"/>
      <c r="GO5" s="68"/>
      <c r="GP5" s="68"/>
      <c r="GQ5" s="68"/>
      <c r="GR5" s="68"/>
      <c r="GS5" s="68"/>
      <c r="GT5" s="68"/>
      <c r="GU5" s="68"/>
      <c r="GV5" s="68"/>
      <c r="GW5" s="68"/>
    </row>
    <row r="6" spans="1:205" s="69" customFormat="1" x14ac:dyDescent="0.15">
      <c r="A6" s="118"/>
      <c r="B6" s="66">
        <v>1</v>
      </c>
      <c r="C6" s="66">
        <f t="shared" ref="C6:X6" si="0">(B6+1)</f>
        <v>2</v>
      </c>
      <c r="D6" s="66">
        <f>(C6+1)</f>
        <v>3</v>
      </c>
      <c r="E6" s="66">
        <f>(D6+1)</f>
        <v>4</v>
      </c>
      <c r="F6" s="94">
        <f t="shared" si="0"/>
        <v>5</v>
      </c>
      <c r="G6" s="66">
        <f t="shared" si="0"/>
        <v>6</v>
      </c>
      <c r="H6" s="66">
        <f t="shared" si="0"/>
        <v>7</v>
      </c>
      <c r="I6" s="66">
        <f t="shared" si="0"/>
        <v>8</v>
      </c>
      <c r="J6" s="66">
        <f t="shared" si="0"/>
        <v>9</v>
      </c>
      <c r="K6" s="66">
        <f t="shared" si="0"/>
        <v>10</v>
      </c>
      <c r="L6" s="66">
        <f t="shared" si="0"/>
        <v>11</v>
      </c>
      <c r="M6" s="66">
        <f t="shared" si="0"/>
        <v>12</v>
      </c>
      <c r="N6" s="66">
        <f t="shared" si="0"/>
        <v>13</v>
      </c>
      <c r="O6" s="66">
        <f t="shared" si="0"/>
        <v>14</v>
      </c>
      <c r="P6" s="66">
        <f t="shared" si="0"/>
        <v>15</v>
      </c>
      <c r="Q6" s="66">
        <f t="shared" si="0"/>
        <v>16</v>
      </c>
      <c r="R6" s="66">
        <f t="shared" si="0"/>
        <v>17</v>
      </c>
      <c r="S6" s="66">
        <f t="shared" si="0"/>
        <v>18</v>
      </c>
      <c r="T6" s="66">
        <f t="shared" ref="T6" si="1">(S6+1)</f>
        <v>19</v>
      </c>
      <c r="U6" s="66">
        <f t="shared" ref="U6" si="2">(T6+1)</f>
        <v>20</v>
      </c>
      <c r="V6" s="66">
        <f t="shared" ref="V6" si="3">(U6+1)</f>
        <v>21</v>
      </c>
      <c r="W6" s="66">
        <f t="shared" ref="W6" si="4">(V6+1)</f>
        <v>22</v>
      </c>
      <c r="X6" s="66">
        <f t="shared" si="0"/>
        <v>23</v>
      </c>
      <c r="Y6" s="108"/>
      <c r="Z6" s="61"/>
      <c r="AA6" s="67"/>
      <c r="AB6" s="61"/>
      <c r="AC6" s="61"/>
      <c r="AD6" s="61"/>
      <c r="AE6" s="61"/>
      <c r="AF6" s="61"/>
      <c r="AG6" s="61"/>
      <c r="AH6" s="61"/>
      <c r="AI6" s="64"/>
      <c r="AJ6" s="61"/>
      <c r="AK6" s="61"/>
      <c r="AL6" s="61"/>
      <c r="AM6" s="61"/>
      <c r="AN6" s="61"/>
      <c r="AO6" s="61"/>
      <c r="AP6" s="61"/>
      <c r="AQ6" s="61"/>
      <c r="AR6" s="108"/>
      <c r="AS6" s="108"/>
      <c r="AT6" s="108"/>
      <c r="AU6" s="61"/>
      <c r="AV6" s="61"/>
      <c r="AW6" s="108"/>
      <c r="AX6" s="108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61"/>
      <c r="EO6" s="61"/>
      <c r="EP6" s="61"/>
      <c r="EQ6" s="61"/>
      <c r="ER6" s="61"/>
      <c r="ES6" s="61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</row>
    <row r="7" spans="1:205" s="69" customFormat="1" ht="12.75" x14ac:dyDescent="0.15">
      <c r="A7" s="119" t="s">
        <v>94</v>
      </c>
      <c r="B7" s="66" t="s">
        <v>4</v>
      </c>
      <c r="C7" s="66" t="s">
        <v>5</v>
      </c>
      <c r="D7" s="66" t="s">
        <v>6</v>
      </c>
      <c r="E7" s="95" t="s">
        <v>6</v>
      </c>
      <c r="F7" s="96" t="s">
        <v>6</v>
      </c>
      <c r="G7" s="95" t="s">
        <v>6</v>
      </c>
      <c r="H7" s="95" t="s">
        <v>6</v>
      </c>
      <c r="I7" s="95" t="s">
        <v>6</v>
      </c>
      <c r="J7" s="97" t="s">
        <v>7</v>
      </c>
      <c r="K7" s="97" t="s">
        <v>7</v>
      </c>
      <c r="L7" s="97" t="s">
        <v>7</v>
      </c>
      <c r="M7" s="97" t="s">
        <v>7</v>
      </c>
      <c r="N7" s="98" t="s">
        <v>7</v>
      </c>
      <c r="O7" s="99" t="s">
        <v>8</v>
      </c>
      <c r="P7" s="100" t="s">
        <v>9</v>
      </c>
      <c r="Q7" s="66" t="s">
        <v>10</v>
      </c>
      <c r="R7" s="101" t="s">
        <v>11</v>
      </c>
      <c r="S7" s="101" t="s">
        <v>11</v>
      </c>
      <c r="T7" s="101" t="s">
        <v>150</v>
      </c>
      <c r="U7" s="101" t="s">
        <v>151</v>
      </c>
      <c r="V7" s="102" t="s">
        <v>12</v>
      </c>
      <c r="W7" s="103" t="s">
        <v>12</v>
      </c>
      <c r="X7" s="145"/>
      <c r="Y7" s="108"/>
      <c r="Z7" s="61"/>
      <c r="AA7" s="67"/>
      <c r="AB7" s="61"/>
      <c r="AC7" s="61"/>
      <c r="AD7" s="61"/>
      <c r="AE7" s="61"/>
      <c r="AF7" s="61"/>
      <c r="AG7" s="61"/>
      <c r="AH7" s="61"/>
      <c r="AI7" s="64"/>
      <c r="AJ7" s="61"/>
      <c r="AK7" s="61"/>
      <c r="AL7" s="61"/>
      <c r="AM7" s="61"/>
      <c r="AN7" s="61"/>
      <c r="AO7" s="61"/>
      <c r="AP7" s="61"/>
      <c r="AQ7" s="70"/>
      <c r="AR7" s="108"/>
      <c r="AS7" s="108"/>
      <c r="AT7" s="108"/>
      <c r="AU7" s="70"/>
      <c r="AV7" s="70"/>
      <c r="AW7" s="108"/>
      <c r="AX7" s="108"/>
      <c r="AY7" s="70"/>
      <c r="AZ7" s="70"/>
      <c r="BA7" s="70"/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0"/>
      <c r="BM7" s="70"/>
      <c r="BN7" s="70"/>
      <c r="BO7" s="70"/>
      <c r="BP7" s="70"/>
      <c r="BQ7" s="70"/>
      <c r="BR7" s="70"/>
      <c r="BS7" s="70"/>
      <c r="BT7" s="70"/>
      <c r="BU7" s="70"/>
      <c r="BV7" s="70"/>
      <c r="BW7" s="70"/>
      <c r="BX7" s="70"/>
      <c r="BY7" s="70"/>
      <c r="BZ7" s="70"/>
      <c r="CA7" s="70"/>
      <c r="CB7" s="70"/>
      <c r="CC7" s="70"/>
      <c r="CD7" s="70"/>
      <c r="CE7" s="70"/>
      <c r="CF7" s="70"/>
      <c r="CG7" s="70"/>
      <c r="CH7" s="70"/>
      <c r="CI7" s="70"/>
      <c r="CJ7" s="70"/>
      <c r="CK7" s="70"/>
      <c r="CL7" s="70"/>
      <c r="CM7" s="70"/>
      <c r="CN7" s="70"/>
      <c r="CO7" s="70"/>
      <c r="CP7" s="70"/>
      <c r="CQ7" s="70"/>
      <c r="CR7" s="70"/>
      <c r="CS7" s="70"/>
      <c r="CT7" s="70"/>
      <c r="CU7" s="70"/>
      <c r="CV7" s="70"/>
      <c r="CW7" s="70"/>
      <c r="CX7" s="70"/>
      <c r="CY7" s="70"/>
      <c r="CZ7" s="70"/>
      <c r="DA7" s="70"/>
      <c r="DB7" s="70"/>
      <c r="DC7" s="70"/>
      <c r="DD7" s="70"/>
      <c r="DE7" s="70"/>
      <c r="DF7" s="70"/>
      <c r="DG7" s="70"/>
      <c r="DH7" s="70"/>
      <c r="DI7" s="70"/>
      <c r="DJ7" s="70"/>
      <c r="DK7" s="70"/>
      <c r="DL7" s="70"/>
      <c r="DM7" s="70"/>
      <c r="DN7" s="70"/>
      <c r="DO7" s="70"/>
      <c r="DP7" s="70"/>
      <c r="DQ7" s="70"/>
      <c r="DR7" s="70"/>
      <c r="DS7" s="70"/>
      <c r="DT7" s="70"/>
      <c r="DU7" s="70"/>
      <c r="DV7" s="70"/>
      <c r="DW7" s="70"/>
      <c r="DX7" s="70"/>
      <c r="DY7" s="70"/>
      <c r="DZ7" s="70"/>
      <c r="EA7" s="70"/>
      <c r="EB7" s="70"/>
      <c r="EC7" s="70"/>
      <c r="ED7" s="70"/>
      <c r="EE7" s="70"/>
      <c r="EF7" s="70"/>
      <c r="EG7" s="70"/>
      <c r="EH7" s="70"/>
      <c r="EI7" s="70"/>
      <c r="EJ7" s="70"/>
      <c r="EK7" s="70"/>
      <c r="EL7" s="70"/>
      <c r="EM7" s="70"/>
      <c r="EN7" s="70"/>
      <c r="EO7" s="70"/>
      <c r="EP7" s="70"/>
      <c r="EQ7" s="70"/>
      <c r="ER7" s="70"/>
      <c r="ES7" s="70"/>
      <c r="ET7" s="70"/>
      <c r="EU7" s="70"/>
      <c r="EV7" s="70"/>
      <c r="EW7" s="70"/>
      <c r="EX7" s="70"/>
      <c r="EY7" s="70"/>
      <c r="EZ7" s="70"/>
      <c r="FA7" s="70"/>
      <c r="FB7" s="70"/>
      <c r="FC7" s="70"/>
      <c r="FD7" s="70"/>
      <c r="FE7" s="70"/>
      <c r="FF7" s="70"/>
      <c r="FG7" s="70"/>
      <c r="FH7" s="70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/>
      <c r="GR7" s="68"/>
      <c r="GS7" s="68"/>
      <c r="GT7" s="68"/>
      <c r="GU7" s="68"/>
      <c r="GV7" s="68"/>
      <c r="GW7" s="68"/>
    </row>
    <row r="8" spans="1:205" s="69" customFormat="1" ht="12.75" x14ac:dyDescent="0.15">
      <c r="A8" s="120">
        <v>43241</v>
      </c>
      <c r="B8" s="66" t="s">
        <v>13</v>
      </c>
      <c r="C8" s="66" t="s">
        <v>14</v>
      </c>
      <c r="D8" s="66" t="s">
        <v>15</v>
      </c>
      <c r="E8" s="104" t="s">
        <v>15</v>
      </c>
      <c r="F8" s="105" t="s">
        <v>16</v>
      </c>
      <c r="G8" s="66" t="s">
        <v>16</v>
      </c>
      <c r="H8" s="66" t="s">
        <v>16</v>
      </c>
      <c r="I8" s="66" t="s">
        <v>16</v>
      </c>
      <c r="J8" s="106"/>
      <c r="K8" s="106" t="s">
        <v>3</v>
      </c>
      <c r="L8" s="107" t="s">
        <v>17</v>
      </c>
      <c r="M8" s="107" t="s">
        <v>17</v>
      </c>
      <c r="N8" s="99" t="s">
        <v>16</v>
      </c>
      <c r="O8" s="99" t="s">
        <v>18</v>
      </c>
      <c r="P8" s="100"/>
      <c r="Q8" s="66"/>
      <c r="R8" s="66"/>
      <c r="S8" s="101"/>
      <c r="T8" s="101"/>
      <c r="U8" s="101"/>
      <c r="V8" s="102" t="s">
        <v>19</v>
      </c>
      <c r="W8" s="103" t="s">
        <v>3</v>
      </c>
      <c r="X8" s="145"/>
      <c r="Y8" s="108"/>
      <c r="Z8" s="61"/>
      <c r="AA8" s="67"/>
      <c r="AB8" s="61"/>
      <c r="AC8" s="61"/>
      <c r="AD8" s="61"/>
      <c r="AE8" s="61"/>
      <c r="AF8" s="61"/>
      <c r="AG8" s="61"/>
      <c r="AH8" s="61"/>
      <c r="AI8" s="64"/>
      <c r="AJ8" s="61"/>
      <c r="AK8" s="61"/>
      <c r="AL8" s="61"/>
      <c r="AM8" s="61"/>
      <c r="AN8" s="61"/>
      <c r="AO8" s="61"/>
      <c r="AP8" s="61"/>
      <c r="AQ8" s="70"/>
      <c r="AR8" s="108"/>
      <c r="AS8" s="108"/>
      <c r="AT8" s="108"/>
      <c r="AU8" s="70"/>
      <c r="AV8" s="70"/>
      <c r="AW8" s="108"/>
      <c r="AX8" s="108"/>
      <c r="AY8" s="70"/>
      <c r="AZ8" s="70"/>
      <c r="BA8" s="70"/>
      <c r="BB8" s="70"/>
      <c r="BC8" s="70"/>
      <c r="BD8" s="70"/>
      <c r="BE8" s="70"/>
      <c r="BF8" s="70"/>
      <c r="BG8" s="70"/>
      <c r="BH8" s="70"/>
      <c r="BI8" s="70"/>
      <c r="BJ8" s="70"/>
      <c r="BK8" s="70"/>
      <c r="BL8" s="70"/>
      <c r="BM8" s="70"/>
      <c r="BN8" s="70"/>
      <c r="BO8" s="70"/>
      <c r="BP8" s="70"/>
      <c r="BQ8" s="70"/>
      <c r="BR8" s="70"/>
      <c r="BS8" s="70"/>
      <c r="BT8" s="70"/>
      <c r="BU8" s="70"/>
      <c r="BV8" s="70"/>
      <c r="BW8" s="70"/>
      <c r="BX8" s="70"/>
      <c r="BY8" s="70"/>
      <c r="BZ8" s="70"/>
      <c r="CA8" s="70"/>
      <c r="CB8" s="70"/>
      <c r="CC8" s="70"/>
      <c r="CD8" s="70"/>
      <c r="CE8" s="70"/>
      <c r="CF8" s="70"/>
      <c r="CG8" s="70"/>
      <c r="CH8" s="70"/>
      <c r="CI8" s="70"/>
      <c r="CJ8" s="70"/>
      <c r="CK8" s="70"/>
      <c r="CL8" s="70"/>
      <c r="CM8" s="70"/>
      <c r="CN8" s="70"/>
      <c r="CO8" s="70"/>
      <c r="CP8" s="70"/>
      <c r="CQ8" s="70"/>
      <c r="CR8" s="70"/>
      <c r="CS8" s="70"/>
      <c r="CT8" s="70"/>
      <c r="CU8" s="70"/>
      <c r="CV8" s="70"/>
      <c r="CW8" s="70"/>
      <c r="CX8" s="70"/>
      <c r="CY8" s="70"/>
      <c r="CZ8" s="70"/>
      <c r="DA8" s="70"/>
      <c r="DB8" s="70"/>
      <c r="DC8" s="70"/>
      <c r="DD8" s="70"/>
      <c r="DE8" s="70"/>
      <c r="DF8" s="70"/>
      <c r="DG8" s="70"/>
      <c r="DH8" s="70"/>
      <c r="DI8" s="70"/>
      <c r="DJ8" s="70"/>
      <c r="DK8" s="70"/>
      <c r="DL8" s="70"/>
      <c r="DM8" s="70"/>
      <c r="DN8" s="70"/>
      <c r="DO8" s="70"/>
      <c r="DP8" s="70"/>
      <c r="DQ8" s="70"/>
      <c r="DR8" s="70"/>
      <c r="DS8" s="70"/>
      <c r="DT8" s="70"/>
      <c r="DU8" s="70"/>
      <c r="DV8" s="70"/>
      <c r="DW8" s="70"/>
      <c r="DX8" s="70"/>
      <c r="DY8" s="70"/>
      <c r="DZ8" s="70"/>
      <c r="EA8" s="70"/>
      <c r="EB8" s="70"/>
      <c r="EC8" s="70"/>
      <c r="ED8" s="70"/>
      <c r="EE8" s="70"/>
      <c r="EF8" s="70"/>
      <c r="EG8" s="70"/>
      <c r="EH8" s="70"/>
      <c r="EI8" s="70"/>
      <c r="EJ8" s="70"/>
      <c r="EK8" s="70"/>
      <c r="EL8" s="70"/>
      <c r="EM8" s="70"/>
      <c r="EN8" s="70"/>
      <c r="EO8" s="70"/>
      <c r="EP8" s="70"/>
      <c r="EQ8" s="70"/>
      <c r="ER8" s="70"/>
      <c r="ES8" s="70"/>
      <c r="ET8" s="70"/>
      <c r="EU8" s="70"/>
      <c r="EV8" s="70"/>
      <c r="EW8" s="70"/>
      <c r="EX8" s="70"/>
      <c r="EY8" s="70"/>
      <c r="EZ8" s="70"/>
      <c r="FA8" s="70"/>
      <c r="FB8" s="70"/>
      <c r="FC8" s="70"/>
      <c r="FD8" s="70"/>
      <c r="FE8" s="70"/>
      <c r="FF8" s="70"/>
      <c r="FG8" s="70"/>
      <c r="FH8" s="70"/>
      <c r="FI8" s="68"/>
      <c r="FJ8" s="68"/>
      <c r="FK8" s="68"/>
      <c r="FL8" s="68"/>
      <c r="FM8" s="68"/>
      <c r="FN8" s="68"/>
      <c r="FO8" s="68"/>
      <c r="FP8" s="68"/>
      <c r="FQ8" s="68"/>
      <c r="FR8" s="68"/>
      <c r="FS8" s="68"/>
      <c r="FT8" s="68"/>
      <c r="FU8" s="68"/>
      <c r="FV8" s="68"/>
      <c r="FW8" s="68"/>
      <c r="FX8" s="68"/>
      <c r="FY8" s="68"/>
      <c r="FZ8" s="68"/>
      <c r="GA8" s="68"/>
      <c r="GB8" s="68"/>
      <c r="GC8" s="68"/>
      <c r="GD8" s="68"/>
      <c r="GE8" s="68"/>
      <c r="GF8" s="68"/>
      <c r="GG8" s="68"/>
      <c r="GH8" s="68"/>
      <c r="GI8" s="68"/>
      <c r="GJ8" s="68"/>
      <c r="GK8" s="68"/>
      <c r="GL8" s="68"/>
      <c r="GM8" s="68"/>
      <c r="GN8" s="68"/>
      <c r="GO8" s="68"/>
      <c r="GP8" s="68"/>
      <c r="GQ8" s="68"/>
      <c r="GR8" s="68"/>
      <c r="GS8" s="68"/>
      <c r="GT8" s="68"/>
      <c r="GU8" s="68"/>
      <c r="GV8" s="68"/>
      <c r="GW8" s="68"/>
    </row>
    <row r="9" spans="1:205" s="69" customFormat="1" ht="12.75" x14ac:dyDescent="0.2">
      <c r="A9" s="121" t="s">
        <v>95</v>
      </c>
      <c r="B9" s="140" t="s">
        <v>100</v>
      </c>
      <c r="C9" s="131"/>
      <c r="D9" s="131" t="s">
        <v>98</v>
      </c>
      <c r="E9" s="66"/>
      <c r="F9" s="105" t="s">
        <v>20</v>
      </c>
      <c r="G9" s="66" t="s">
        <v>21</v>
      </c>
      <c r="H9" s="66" t="s">
        <v>21</v>
      </c>
      <c r="I9" s="66" t="s">
        <v>21</v>
      </c>
      <c r="J9" s="106" t="s">
        <v>22</v>
      </c>
      <c r="K9" s="106" t="s">
        <v>23</v>
      </c>
      <c r="L9" s="107" t="s">
        <v>24</v>
      </c>
      <c r="M9" s="107" t="s">
        <v>24</v>
      </c>
      <c r="N9" s="99" t="s">
        <v>25</v>
      </c>
      <c r="O9" s="66" t="s">
        <v>21</v>
      </c>
      <c r="P9" s="100"/>
      <c r="Q9" s="66"/>
      <c r="R9" s="66"/>
      <c r="S9" s="101"/>
      <c r="T9" s="101"/>
      <c r="U9" s="101"/>
      <c r="V9" s="102" t="s">
        <v>26</v>
      </c>
      <c r="W9" s="103"/>
      <c r="X9" s="145"/>
      <c r="Y9" s="108"/>
      <c r="Z9" s="61"/>
      <c r="AA9" s="61">
        <v>1</v>
      </c>
      <c r="AB9" s="61">
        <v>2</v>
      </c>
      <c r="AC9" s="61">
        <v>3</v>
      </c>
      <c r="AD9" s="61">
        <v>4</v>
      </c>
      <c r="AE9" s="61">
        <v>5</v>
      </c>
      <c r="AF9" s="61">
        <v>6</v>
      </c>
      <c r="AG9" s="61">
        <v>7</v>
      </c>
      <c r="AH9" s="61">
        <v>8</v>
      </c>
      <c r="AI9" s="61">
        <v>9</v>
      </c>
      <c r="AJ9" s="61">
        <v>10</v>
      </c>
      <c r="AK9" s="61"/>
      <c r="AL9" s="61"/>
      <c r="AM9" s="61"/>
      <c r="AN9" s="61"/>
      <c r="AO9" s="61"/>
      <c r="AP9" s="61"/>
      <c r="AQ9" s="70"/>
      <c r="AR9" s="108"/>
      <c r="AS9" s="108"/>
      <c r="AT9" s="108"/>
      <c r="AU9" s="70"/>
      <c r="AV9" s="70"/>
      <c r="AW9" s="108"/>
      <c r="AX9" s="108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0"/>
      <c r="BM9" s="70"/>
      <c r="BN9" s="70"/>
      <c r="BO9" s="70"/>
      <c r="BP9" s="70"/>
      <c r="BQ9" s="70"/>
      <c r="BR9" s="70"/>
      <c r="BS9" s="70"/>
      <c r="BT9" s="70"/>
      <c r="BU9" s="70"/>
      <c r="BV9" s="70"/>
      <c r="BW9" s="70"/>
      <c r="BX9" s="70"/>
      <c r="BY9" s="70"/>
      <c r="BZ9" s="70"/>
      <c r="CA9" s="70"/>
      <c r="CB9" s="70"/>
      <c r="CC9" s="70"/>
      <c r="CD9" s="70"/>
      <c r="CE9" s="70"/>
      <c r="CF9" s="70"/>
      <c r="CG9" s="70"/>
      <c r="CH9" s="70"/>
      <c r="CI9" s="70"/>
      <c r="CJ9" s="70"/>
      <c r="CK9" s="70"/>
      <c r="CL9" s="70"/>
      <c r="CM9" s="70"/>
      <c r="CN9" s="70"/>
      <c r="CO9" s="70"/>
      <c r="CP9" s="70"/>
      <c r="CQ9" s="70"/>
      <c r="CR9" s="70"/>
      <c r="CS9" s="70"/>
      <c r="CT9" s="70"/>
      <c r="CU9" s="70"/>
      <c r="CV9" s="70"/>
      <c r="CW9" s="70"/>
      <c r="CX9" s="70"/>
      <c r="CY9" s="70"/>
      <c r="CZ9" s="70"/>
      <c r="DA9" s="70"/>
      <c r="DB9" s="70"/>
      <c r="DC9" s="70"/>
      <c r="DD9" s="70"/>
      <c r="DE9" s="70"/>
      <c r="DF9" s="70"/>
      <c r="DG9" s="70"/>
      <c r="DH9" s="70"/>
      <c r="DI9" s="70"/>
      <c r="DJ9" s="70"/>
      <c r="DK9" s="70"/>
      <c r="DL9" s="70"/>
      <c r="DM9" s="70"/>
      <c r="DN9" s="70"/>
      <c r="DO9" s="70"/>
      <c r="DP9" s="70"/>
      <c r="DQ9" s="70"/>
      <c r="DR9" s="70"/>
      <c r="DS9" s="70"/>
      <c r="DT9" s="70"/>
      <c r="DU9" s="70"/>
      <c r="DV9" s="70"/>
      <c r="DW9" s="70"/>
      <c r="DX9" s="70"/>
      <c r="DY9" s="70"/>
      <c r="DZ9" s="70"/>
      <c r="EA9" s="70"/>
      <c r="EB9" s="70"/>
      <c r="EC9" s="70"/>
      <c r="ED9" s="70"/>
      <c r="EE9" s="70"/>
      <c r="EF9" s="70"/>
      <c r="EG9" s="70"/>
      <c r="EH9" s="70"/>
      <c r="EI9" s="70"/>
      <c r="EJ9" s="70"/>
      <c r="EK9" s="70"/>
      <c r="EL9" s="70"/>
      <c r="EM9" s="70"/>
      <c r="EN9" s="70"/>
      <c r="EO9" s="70"/>
      <c r="EP9" s="70"/>
      <c r="EQ9" s="70"/>
      <c r="ER9" s="70"/>
      <c r="ES9" s="70"/>
      <c r="ET9" s="70"/>
      <c r="EU9" s="70"/>
      <c r="EV9" s="70"/>
      <c r="EW9" s="70"/>
      <c r="EX9" s="70"/>
      <c r="EY9" s="70"/>
      <c r="EZ9" s="70"/>
      <c r="FA9" s="70"/>
      <c r="FB9" s="70"/>
      <c r="FC9" s="70"/>
      <c r="FD9" s="70"/>
      <c r="FE9" s="70"/>
      <c r="FF9" s="70"/>
      <c r="FG9" s="70"/>
      <c r="FH9" s="70"/>
      <c r="FI9" s="68"/>
      <c r="FJ9" s="68"/>
      <c r="FK9" s="68"/>
      <c r="FL9" s="68"/>
      <c r="FM9" s="68"/>
      <c r="FN9" s="68"/>
      <c r="FO9" s="68"/>
      <c r="FP9" s="68"/>
      <c r="FQ9" s="68"/>
      <c r="FR9" s="68"/>
      <c r="FS9" s="68"/>
      <c r="FT9" s="68"/>
      <c r="FU9" s="68"/>
      <c r="FV9" s="68"/>
      <c r="FW9" s="68"/>
      <c r="FX9" s="68"/>
      <c r="FY9" s="68"/>
      <c r="FZ9" s="68"/>
      <c r="GA9" s="68"/>
      <c r="GB9" s="68"/>
      <c r="GC9" s="68"/>
      <c r="GD9" s="68"/>
      <c r="GE9" s="68"/>
      <c r="GF9" s="68"/>
      <c r="GG9" s="68"/>
      <c r="GH9" s="68"/>
      <c r="GI9" s="68"/>
      <c r="GJ9" s="68"/>
      <c r="GK9" s="68"/>
      <c r="GL9" s="68"/>
      <c r="GM9" s="68"/>
      <c r="GN9" s="68"/>
      <c r="GO9" s="68"/>
      <c r="GP9" s="68"/>
      <c r="GQ9" s="68"/>
      <c r="GR9" s="68"/>
      <c r="GS9" s="68"/>
      <c r="GT9" s="68"/>
      <c r="GU9" s="68"/>
      <c r="GV9" s="68"/>
      <c r="GW9" s="68"/>
    </row>
    <row r="10" spans="1:205" s="69" customFormat="1" ht="12.75" x14ac:dyDescent="0.15">
      <c r="A10" s="120">
        <v>43264</v>
      </c>
      <c r="B10" s="66"/>
      <c r="C10" s="66" t="s">
        <v>27</v>
      </c>
      <c r="D10" s="66" t="s">
        <v>28</v>
      </c>
      <c r="E10" s="104" t="s">
        <v>28</v>
      </c>
      <c r="F10" s="105" t="s">
        <v>29</v>
      </c>
      <c r="G10" s="66" t="s">
        <v>30</v>
      </c>
      <c r="H10" s="66" t="s">
        <v>31</v>
      </c>
      <c r="I10" s="66" t="s">
        <v>32</v>
      </c>
      <c r="J10" s="106" t="s">
        <v>33</v>
      </c>
      <c r="K10" s="106" t="s">
        <v>17</v>
      </c>
      <c r="L10" s="66" t="s">
        <v>34</v>
      </c>
      <c r="M10" s="66" t="s">
        <v>35</v>
      </c>
      <c r="N10" s="66" t="s">
        <v>36</v>
      </c>
      <c r="O10" s="99" t="s">
        <v>37</v>
      </c>
      <c r="P10" s="100"/>
      <c r="Q10" s="66" t="s">
        <v>38</v>
      </c>
      <c r="R10" s="66" t="s">
        <v>50</v>
      </c>
      <c r="S10" s="101"/>
      <c r="T10" s="101"/>
      <c r="U10" s="101"/>
      <c r="V10" s="102"/>
      <c r="W10" s="103"/>
      <c r="X10" s="145"/>
      <c r="Y10" s="108"/>
      <c r="Z10" s="113" t="s">
        <v>39</v>
      </c>
      <c r="AA10" s="114" t="s">
        <v>2</v>
      </c>
      <c r="AB10" s="113" t="s">
        <v>40</v>
      </c>
      <c r="AC10" s="113" t="s">
        <v>41</v>
      </c>
      <c r="AD10" s="113" t="s">
        <v>42</v>
      </c>
      <c r="AE10" s="113" t="s">
        <v>43</v>
      </c>
      <c r="AF10" s="115" t="s">
        <v>43</v>
      </c>
      <c r="AG10" s="113" t="s">
        <v>44</v>
      </c>
      <c r="AH10" s="113" t="s">
        <v>45</v>
      </c>
      <c r="AI10" s="116" t="s">
        <v>46</v>
      </c>
      <c r="AJ10" s="113" t="s">
        <v>46</v>
      </c>
      <c r="AK10" s="61"/>
      <c r="AL10" s="61"/>
      <c r="AM10" s="61"/>
      <c r="AN10" s="61"/>
      <c r="AO10" s="61"/>
      <c r="AP10" s="61"/>
      <c r="AQ10" s="70"/>
      <c r="AR10" s="108"/>
      <c r="AS10" s="108"/>
      <c r="AT10" s="108"/>
      <c r="AU10" s="70"/>
      <c r="AV10" s="70"/>
      <c r="AW10" s="108"/>
      <c r="AX10" s="108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  <c r="CW10" s="70"/>
      <c r="CX10" s="70"/>
      <c r="CY10" s="70"/>
      <c r="CZ10" s="70"/>
      <c r="DA10" s="70"/>
      <c r="DB10" s="70"/>
      <c r="DC10" s="70"/>
      <c r="DD10" s="70"/>
      <c r="DE10" s="70"/>
      <c r="DF10" s="70"/>
      <c r="DG10" s="70"/>
      <c r="DH10" s="70"/>
      <c r="DI10" s="70"/>
      <c r="DJ10" s="70"/>
      <c r="DK10" s="70"/>
      <c r="DL10" s="70"/>
      <c r="DM10" s="70"/>
      <c r="DN10" s="70"/>
      <c r="DO10" s="70"/>
      <c r="DP10" s="70"/>
      <c r="DQ10" s="70"/>
      <c r="DR10" s="70"/>
      <c r="DS10" s="70"/>
      <c r="DT10" s="70"/>
      <c r="DU10" s="70"/>
      <c r="DV10" s="70"/>
      <c r="DW10" s="70"/>
      <c r="DX10" s="70"/>
      <c r="DY10" s="70"/>
      <c r="DZ10" s="70"/>
      <c r="EA10" s="70"/>
      <c r="EB10" s="70"/>
      <c r="EC10" s="70"/>
      <c r="ED10" s="70"/>
      <c r="EE10" s="70"/>
      <c r="EF10" s="70"/>
      <c r="EG10" s="70"/>
      <c r="EH10" s="70"/>
      <c r="EI10" s="70"/>
      <c r="EJ10" s="70"/>
      <c r="EK10" s="70"/>
      <c r="EL10" s="70"/>
      <c r="EM10" s="70"/>
      <c r="EN10" s="70"/>
      <c r="EO10" s="70"/>
      <c r="EP10" s="70"/>
      <c r="EQ10" s="70"/>
      <c r="ER10" s="70"/>
      <c r="ES10" s="70"/>
      <c r="ET10" s="70"/>
      <c r="EU10" s="70"/>
      <c r="EV10" s="70"/>
      <c r="EW10" s="70"/>
      <c r="EX10" s="70"/>
      <c r="EY10" s="70"/>
      <c r="EZ10" s="70"/>
      <c r="FA10" s="70"/>
      <c r="FB10" s="70"/>
      <c r="FC10" s="70"/>
      <c r="FD10" s="70"/>
      <c r="FE10" s="70"/>
      <c r="FF10" s="70"/>
      <c r="FG10" s="70"/>
      <c r="FH10" s="70"/>
      <c r="FI10" s="68"/>
      <c r="FJ10" s="68"/>
      <c r="FK10" s="68"/>
      <c r="FL10" s="68"/>
      <c r="FM10" s="68"/>
      <c r="FN10" s="68"/>
      <c r="FO10" s="68"/>
      <c r="FP10" s="68"/>
      <c r="FQ10" s="68"/>
      <c r="FR10" s="68"/>
      <c r="FS10" s="68"/>
      <c r="FT10" s="68"/>
      <c r="FU10" s="68"/>
      <c r="FV10" s="68"/>
      <c r="FW10" s="68"/>
      <c r="FX10" s="68"/>
      <c r="FY10" s="68"/>
      <c r="FZ10" s="68"/>
      <c r="GA10" s="68"/>
      <c r="GB10" s="68"/>
      <c r="GC10" s="68"/>
      <c r="GD10" s="68"/>
      <c r="GE10" s="68"/>
      <c r="GF10" s="68"/>
      <c r="GG10" s="68"/>
      <c r="GH10" s="68"/>
      <c r="GI10" s="68"/>
      <c r="GJ10" s="68"/>
      <c r="GK10" s="68"/>
      <c r="GL10" s="68"/>
      <c r="GM10" s="68"/>
      <c r="GN10" s="68"/>
      <c r="GO10" s="68"/>
      <c r="GP10" s="68"/>
      <c r="GQ10" s="68"/>
      <c r="GR10" s="68"/>
      <c r="GS10" s="68"/>
      <c r="GT10" s="68"/>
      <c r="GU10" s="68"/>
      <c r="GV10" s="68"/>
      <c r="GW10" s="68"/>
    </row>
    <row r="11" spans="1:205" s="69" customFormat="1" ht="15" x14ac:dyDescent="0.25">
      <c r="A11" s="93"/>
      <c r="B11" s="66" t="s">
        <v>47</v>
      </c>
      <c r="C11" s="66" t="s">
        <v>47</v>
      </c>
      <c r="D11" s="66"/>
      <c r="E11" s="106"/>
      <c r="F11" s="105"/>
      <c r="G11" s="109"/>
      <c r="H11" s="109" t="s">
        <v>48</v>
      </c>
      <c r="I11" s="109"/>
      <c r="J11" s="131"/>
      <c r="K11" s="106" t="s">
        <v>24</v>
      </c>
      <c r="L11" s="105"/>
      <c r="M11" s="105"/>
      <c r="N11" s="110"/>
      <c r="O11" s="110"/>
      <c r="P11" s="100"/>
      <c r="Q11" s="66" t="s">
        <v>47</v>
      </c>
      <c r="R11" s="103"/>
      <c r="S11" s="101" t="s">
        <v>47</v>
      </c>
      <c r="T11" s="101" t="s">
        <v>47</v>
      </c>
      <c r="U11" s="101" t="s">
        <v>47</v>
      </c>
      <c r="V11" s="102"/>
      <c r="W11" s="103"/>
      <c r="X11" s="145"/>
      <c r="Y11" s="108"/>
      <c r="Z11" s="113"/>
      <c r="AA11" s="114"/>
      <c r="AB11" s="113" t="s">
        <v>47</v>
      </c>
      <c r="AC11" s="113" t="s">
        <v>49</v>
      </c>
      <c r="AD11" s="125">
        <f>J12</f>
        <v>3.7499999999999999E-2</v>
      </c>
      <c r="AE11" s="113" t="s">
        <v>47</v>
      </c>
      <c r="AF11" s="115" t="s">
        <v>50</v>
      </c>
      <c r="AG11" s="113" t="s">
        <v>47</v>
      </c>
      <c r="AH11" s="113"/>
      <c r="AI11" s="116" t="s">
        <v>51</v>
      </c>
      <c r="AJ11" s="113" t="s">
        <v>51</v>
      </c>
      <c r="AK11" s="187" t="s">
        <v>106</v>
      </c>
      <c r="AL11" s="187" t="s">
        <v>107</v>
      </c>
      <c r="AM11" s="187" t="s">
        <v>108</v>
      </c>
      <c r="AN11" s="187" t="s">
        <v>109</v>
      </c>
      <c r="AO11" s="187" t="s">
        <v>52</v>
      </c>
      <c r="AP11" s="187" t="s">
        <v>110</v>
      </c>
      <c r="AQ11" t="s">
        <v>111</v>
      </c>
      <c r="AR11" s="184" t="s">
        <v>112</v>
      </c>
      <c r="AS11" s="184" t="s">
        <v>113</v>
      </c>
      <c r="AT11" s="184" t="s">
        <v>114</v>
      </c>
      <c r="AU11" t="s">
        <v>115</v>
      </c>
      <c r="AV11" t="s">
        <v>116</v>
      </c>
      <c r="AW11" s="184" t="s">
        <v>117</v>
      </c>
      <c r="AX11" s="184" t="s">
        <v>118</v>
      </c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8"/>
      <c r="FJ11" s="68"/>
      <c r="FK11" s="68"/>
      <c r="FL11" s="68"/>
      <c r="FM11" s="68"/>
      <c r="FN11" s="68"/>
      <c r="FO11" s="68"/>
      <c r="FP11" s="68"/>
      <c r="FQ11" s="68"/>
      <c r="FR11" s="68"/>
      <c r="FS11" s="68"/>
      <c r="FT11" s="68"/>
      <c r="FU11" s="68"/>
      <c r="FV11" s="68"/>
      <c r="FW11" s="68"/>
      <c r="FX11" s="68"/>
      <c r="FY11" s="68"/>
      <c r="FZ11" s="68"/>
      <c r="GA11" s="68"/>
      <c r="GB11" s="68"/>
      <c r="GC11" s="68"/>
      <c r="GD11" s="68"/>
      <c r="GE11" s="68"/>
      <c r="GF11" s="68"/>
      <c r="GG11" s="68"/>
      <c r="GH11" s="68"/>
      <c r="GI11" s="68"/>
      <c r="GJ11" s="68"/>
      <c r="GK11" s="68"/>
      <c r="GL11" s="68"/>
      <c r="GM11" s="68"/>
      <c r="GN11" s="68"/>
      <c r="GO11" s="68"/>
      <c r="GP11" s="68"/>
      <c r="GQ11" s="68"/>
      <c r="GR11" s="68"/>
      <c r="GS11" s="68"/>
      <c r="GT11" s="68"/>
      <c r="GU11" s="68"/>
      <c r="GV11" s="68"/>
      <c r="GW11" s="68"/>
    </row>
    <row r="12" spans="1:205" ht="15" x14ac:dyDescent="0.25">
      <c r="A12" s="127">
        <f>A10</f>
        <v>43264</v>
      </c>
      <c r="B12" s="128">
        <f ca="1">IF(D12&lt;=TODAY(),C12+Q12,IF(AND(A12&gt;TODAY(),A12&lt;=$B$1),IF(VLOOKUP(TODAY(),$A$10:$E$5000,4,FALSE)=0,"n.d",C12+Q12),"n.d"))</f>
        <v>1000</v>
      </c>
      <c r="C12" s="130">
        <v>1000</v>
      </c>
      <c r="D12" s="142">
        <f>WORKDAY(A12,-4,$Z$160:$Z$544)</f>
        <v>43258</v>
      </c>
      <c r="E12" s="13">
        <f ca="1">IF(D12&lt;B$1,VLOOKUP(D12,[1]DI!$A$4:$B$15000,2,FALSE),0)</f>
        <v>6.3899999999999998E-2</v>
      </c>
      <c r="F12" s="14">
        <f t="shared" ref="F12:F75" ca="1" si="5">ROUND(((1+E12)^(1/252)),8)</f>
        <v>1.0002458299999999</v>
      </c>
      <c r="G12" s="14">
        <v>1</v>
      </c>
      <c r="H12" s="14">
        <f>G12</f>
        <v>1</v>
      </c>
      <c r="I12" s="14">
        <f t="shared" ref="I12:I75" si="6">ROUND(G12/H12,8)</f>
        <v>1</v>
      </c>
      <c r="J12" s="132">
        <v>3.7499999999999999E-2</v>
      </c>
      <c r="K12" s="133">
        <f>AG160</f>
        <v>43264</v>
      </c>
      <c r="L12" s="19">
        <v>0</v>
      </c>
      <c r="M12" s="19">
        <f>IF(L12&gt;0,IF(L12=L11,L12+1,L12),0)</f>
        <v>0</v>
      </c>
      <c r="N12" s="12">
        <f t="shared" ref="N12:N75" si="7">ROUND((J12+1)^(M12/252),9)</f>
        <v>1</v>
      </c>
      <c r="O12" s="12">
        <f t="shared" ref="O12:O75" si="8">ROUND(I12*N12,9)</f>
        <v>1</v>
      </c>
      <c r="P12" s="19">
        <v>0</v>
      </c>
      <c r="Q12" s="14">
        <f t="shared" ref="Q12:Q75" si="9">TRUNC(((O12-1)*C12),8)</f>
        <v>0</v>
      </c>
      <c r="R12" s="3">
        <f t="shared" ref="R12:R75" si="10">IF($P12&gt;0,VLOOKUP($P12,$Z$12:$AF$150,7),0)</f>
        <v>0</v>
      </c>
      <c r="S12" s="14">
        <f t="shared" ref="S12" si="11">IF(R12&gt;0,TRUNC(R12*C$12,8),0)</f>
        <v>0</v>
      </c>
      <c r="T12" s="14"/>
      <c r="U12" s="14"/>
      <c r="V12" s="20" t="str">
        <f>AI12</f>
        <v>A+J=</v>
      </c>
      <c r="W12" s="53">
        <f>AJ12</f>
        <v>43272</v>
      </c>
      <c r="X12" s="14"/>
      <c r="Y12" s="152"/>
      <c r="Z12" s="21">
        <v>0</v>
      </c>
      <c r="AA12" s="138">
        <f>A10</f>
        <v>43264</v>
      </c>
      <c r="AB12" s="23">
        <f>C12</f>
        <v>1000</v>
      </c>
      <c r="AC12" s="23"/>
      <c r="AD12" s="24">
        <v>0</v>
      </c>
      <c r="AE12" s="143">
        <v>0</v>
      </c>
      <c r="AF12" s="31">
        <v>0</v>
      </c>
      <c r="AG12" s="24">
        <v>0</v>
      </c>
      <c r="AH12" s="21">
        <v>0</v>
      </c>
      <c r="AI12" s="25" t="s">
        <v>55</v>
      </c>
      <c r="AJ12" s="55">
        <f t="shared" ref="AJ12:AJ33" si="12">AA13</f>
        <v>43272</v>
      </c>
      <c r="AK12" s="188">
        <v>43272</v>
      </c>
      <c r="AL12" s="188">
        <v>43272</v>
      </c>
      <c r="AM12" s="187" t="s">
        <v>119</v>
      </c>
      <c r="AN12" s="187" t="s">
        <v>120</v>
      </c>
      <c r="AO12" s="191" t="s">
        <v>100</v>
      </c>
      <c r="AP12" s="187" t="s">
        <v>99</v>
      </c>
      <c r="AQ12" t="s">
        <v>121</v>
      </c>
      <c r="AR12" s="184" t="s">
        <v>122</v>
      </c>
      <c r="AS12" s="184" t="s">
        <v>123</v>
      </c>
      <c r="AT12" s="184" t="s">
        <v>124</v>
      </c>
      <c r="AU12" t="s">
        <v>124</v>
      </c>
      <c r="AV12">
        <v>2.35409099</v>
      </c>
      <c r="AW12" s="184" t="s">
        <v>125</v>
      </c>
      <c r="AX12" s="184" t="s">
        <v>126</v>
      </c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</row>
    <row r="13" spans="1:205" ht="15" x14ac:dyDescent="0.25">
      <c r="A13" s="67">
        <f>WORKDAY(A12,1,$Z$160:$Z$544)</f>
        <v>43265</v>
      </c>
      <c r="B13" s="128">
        <f t="shared" ref="B13:B76" ca="1" si="13">IF(D13&lt;=TODAY(),C13+Q13,IF(AND(A13&gt;TODAY(),A13&lt;=$B$1),IF(VLOOKUP(TODAY(),$A$10:$E$5000,4,FALSE)=0,"n.d",C13+Q13),"n.d"))</f>
        <v>1000.391964</v>
      </c>
      <c r="C13" s="7">
        <f t="shared" ref="C13:C76" si="14">(C12-S12)</f>
        <v>1000</v>
      </c>
      <c r="D13" s="142">
        <f t="shared" ref="D13:D76" si="15">WORKDAY(A13,-4,$Z$160:$Z$544)</f>
        <v>43259</v>
      </c>
      <c r="E13" s="13">
        <f ca="1">IF(D13&lt;B$1,VLOOKUP(D13,[1]DI!$A$4:$B$15000,2,FALSE),0)</f>
        <v>6.3899999999999998E-2</v>
      </c>
      <c r="F13" s="14">
        <f t="shared" ca="1" si="5"/>
        <v>1.0002458299999999</v>
      </c>
      <c r="G13" s="14">
        <f ca="1">(TRUNC(PRODUCT($F$12:$F12),16))</f>
        <v>1.0002458299999999</v>
      </c>
      <c r="H13" s="14">
        <f t="shared" ref="H13:H76" si="16">IF(P12&gt;0,G12,H12)</f>
        <v>1</v>
      </c>
      <c r="I13" s="14">
        <f t="shared" ca="1" si="6"/>
        <v>1.0002458299999999</v>
      </c>
      <c r="J13" s="13">
        <f t="shared" ref="J13:J76" si="17">J12</f>
        <v>3.7499999999999999E-2</v>
      </c>
      <c r="K13" s="53">
        <f t="shared" ref="K13:K76" si="18">IF(P12&gt;0,VLOOKUP(P12,Z$12:AJ$150,2),K12)</f>
        <v>43264</v>
      </c>
      <c r="L13" s="2">
        <f>IF(A13&gt;K13,IF(NETWORKDAYS(K13,A13,$Z$160:$Z$544)-1=0,1,NETWORKDAYS(K13,A13,$Z$160:$Z$544)-1),0)</f>
        <v>1</v>
      </c>
      <c r="M13" s="19">
        <f t="shared" ref="M13:M76" si="19">IF(AND(L13=1,L12=1),1,IF(L13&gt;0,IF(L13=L12,L13+1,L13),0))</f>
        <v>1</v>
      </c>
      <c r="N13" s="12">
        <f t="shared" si="7"/>
        <v>1.0001460980000001</v>
      </c>
      <c r="O13" s="12">
        <f t="shared" ca="1" si="8"/>
        <v>1.0003919640000001</v>
      </c>
      <c r="P13" s="19">
        <f t="shared" ref="P13:P76" si="20">IF(VLOOKUP(A13,AA$12:AH$150,8)=VLOOKUP(A12,AA$12:AH$150,8),0,VLOOKUP(A13,AA$12:AH$150,8))</f>
        <v>0</v>
      </c>
      <c r="Q13" s="14">
        <f t="shared" ca="1" si="9"/>
        <v>0.39196399999999998</v>
      </c>
      <c r="R13" s="28">
        <f t="shared" si="10"/>
        <v>0</v>
      </c>
      <c r="S13" s="14">
        <f>IF(R13&gt;0,TRUNC(R13*C12,8),0)</f>
        <v>0</v>
      </c>
      <c r="T13" s="14"/>
      <c r="U13" s="14"/>
      <c r="V13" s="4" t="str">
        <f t="shared" ref="V13:V76" si="21">IF(P12&gt;0,VLOOKUP(P12,Z$12:AJ$150,10),V12)</f>
        <v>A+J=</v>
      </c>
      <c r="W13" s="53">
        <f t="shared" ref="W13:W76" si="22">IF(P12&gt;0,VLOOKUP(P12,Z$12:AJ$150,11),W12)</f>
        <v>43272</v>
      </c>
      <c r="X13" s="14"/>
      <c r="Y13" s="15"/>
      <c r="Z13" s="21">
        <f t="shared" ref="Z13:Z44" si="23">Z12+1</f>
        <v>1</v>
      </c>
      <c r="AA13" s="138">
        <f t="shared" ref="AA13:AA33" si="24">AG161</f>
        <v>43272</v>
      </c>
      <c r="AB13" s="23">
        <f t="shared" ref="AB13:AB33" si="25">(AB12-AE13)</f>
        <v>992.13</v>
      </c>
      <c r="AC13" s="24">
        <f t="shared" ref="AC13:AC33" si="26">NETWORKDAYS(AA12,AA13,Z$160:Z$444)-1</f>
        <v>6</v>
      </c>
      <c r="AD13" s="23">
        <f t="shared" ref="AD13:AD33" si="27">ROUND((ROUND(((1+AD$11)^(AC13/252)),9)-1)*AB12,2)</f>
        <v>0.88</v>
      </c>
      <c r="AE13" s="143">
        <f>TRUNC(AB12*AF13,6)</f>
        <v>7.87</v>
      </c>
      <c r="AF13" s="31">
        <v>7.8700000000000003E-3</v>
      </c>
      <c r="AG13" s="24">
        <v>0</v>
      </c>
      <c r="AH13" s="21">
        <f t="shared" ref="AH13:AH46" si="28">AH12+1</f>
        <v>1</v>
      </c>
      <c r="AI13" s="25" t="s">
        <v>55</v>
      </c>
      <c r="AJ13" s="55">
        <f t="shared" si="12"/>
        <v>43304</v>
      </c>
      <c r="AK13" s="188">
        <v>43272</v>
      </c>
      <c r="AL13" s="188">
        <v>43272</v>
      </c>
      <c r="AM13" s="187" t="s">
        <v>119</v>
      </c>
      <c r="AN13" s="187" t="s">
        <v>120</v>
      </c>
      <c r="AO13" s="191" t="s">
        <v>100</v>
      </c>
      <c r="AP13" s="187" t="s">
        <v>99</v>
      </c>
      <c r="AQ13" t="s">
        <v>121</v>
      </c>
      <c r="AR13" s="184" t="s">
        <v>127</v>
      </c>
      <c r="AS13" s="184" t="s">
        <v>123</v>
      </c>
      <c r="AT13" s="184" t="s">
        <v>124</v>
      </c>
      <c r="AU13">
        <v>0.78700000000000003</v>
      </c>
      <c r="AV13">
        <v>7.87</v>
      </c>
      <c r="AW13" s="184" t="s">
        <v>125</v>
      </c>
      <c r="AX13" s="184" t="s">
        <v>126</v>
      </c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</row>
    <row r="14" spans="1:205" ht="15" x14ac:dyDescent="0.25">
      <c r="A14" s="67">
        <f t="shared" ref="A14:A77" si="29">WORKDAY(A13,1,$Z$160:$Z$544)</f>
        <v>43266</v>
      </c>
      <c r="B14" s="128">
        <f t="shared" ca="1" si="13"/>
        <v>1000.78408099</v>
      </c>
      <c r="C14" s="7">
        <f t="shared" si="14"/>
        <v>1000</v>
      </c>
      <c r="D14" s="142">
        <f t="shared" si="15"/>
        <v>43262</v>
      </c>
      <c r="E14" s="13">
        <f ca="1">IF(D14&lt;B$1,VLOOKUP(D14,[1]DI!$A$4:$B$15000,2,FALSE),0)</f>
        <v>6.3899999999999998E-2</v>
      </c>
      <c r="F14" s="14">
        <f t="shared" ca="1" si="5"/>
        <v>1.0002458299999999</v>
      </c>
      <c r="G14" s="14">
        <f ca="1">(TRUNC(PRODUCT($F$12:$F13),16))</f>
        <v>1.00049172043239</v>
      </c>
      <c r="H14" s="14">
        <f>IF(P13&gt;0,G13,H13)</f>
        <v>1</v>
      </c>
      <c r="I14" s="14">
        <f t="shared" ca="1" si="6"/>
        <v>1.0004917200000001</v>
      </c>
      <c r="J14" s="13">
        <f t="shared" si="17"/>
        <v>3.7499999999999999E-2</v>
      </c>
      <c r="K14" s="53">
        <f t="shared" si="18"/>
        <v>43264</v>
      </c>
      <c r="L14" s="2">
        <f t="shared" ref="L14:L76" si="30">IF(A14&gt;K14,IF(NETWORKDAYS(K14,A14,$Z$160:$Z$544)-1=0,1,NETWORKDAYS(K14,A14,$Z$160:$Z$544)-1),0)</f>
        <v>2</v>
      </c>
      <c r="M14" s="19">
        <f t="shared" si="19"/>
        <v>2</v>
      </c>
      <c r="N14" s="12">
        <f t="shared" si="7"/>
        <v>1.0002922169999999</v>
      </c>
      <c r="O14" s="12">
        <f t="shared" ca="1" si="8"/>
        <v>1.0007840809999999</v>
      </c>
      <c r="P14" s="19">
        <f t="shared" si="20"/>
        <v>0</v>
      </c>
      <c r="Q14" s="14">
        <f t="shared" ca="1" si="9"/>
        <v>0.78408098999999998</v>
      </c>
      <c r="R14" s="28">
        <f t="shared" si="10"/>
        <v>0</v>
      </c>
      <c r="S14" s="14">
        <f t="shared" ref="S14:S77" si="31">IF(R14&gt;0,TRUNC(R14*C13,8),0)</f>
        <v>0</v>
      </c>
      <c r="T14" s="14"/>
      <c r="U14" s="14"/>
      <c r="V14" s="4" t="str">
        <f t="shared" si="21"/>
        <v>A+J=</v>
      </c>
      <c r="W14" s="53">
        <f t="shared" si="22"/>
        <v>43272</v>
      </c>
      <c r="X14" s="146" t="s">
        <v>148</v>
      </c>
      <c r="Y14" s="15"/>
      <c r="Z14" s="21">
        <f t="shared" si="23"/>
        <v>2</v>
      </c>
      <c r="AA14" s="138">
        <f t="shared" si="24"/>
        <v>43304</v>
      </c>
      <c r="AB14" s="23">
        <f t="shared" si="25"/>
        <v>955.03127055999994</v>
      </c>
      <c r="AC14" s="24">
        <f t="shared" si="26"/>
        <v>22</v>
      </c>
      <c r="AD14" s="23">
        <f t="shared" si="27"/>
        <v>3.19</v>
      </c>
      <c r="AE14" s="141">
        <v>37.09872944</v>
      </c>
      <c r="AF14" s="134">
        <f>AE14/AB13</f>
        <v>3.7393012447965487E-2</v>
      </c>
      <c r="AG14" s="23">
        <f t="shared" ref="AG14:AG33" si="32">(AD14+AE14)</f>
        <v>40.288729439999997</v>
      </c>
      <c r="AH14" s="21">
        <f t="shared" si="28"/>
        <v>2</v>
      </c>
      <c r="AI14" s="25" t="s">
        <v>55</v>
      </c>
      <c r="AJ14" s="55">
        <f t="shared" si="12"/>
        <v>43333</v>
      </c>
      <c r="AK14" s="188">
        <v>43304</v>
      </c>
      <c r="AL14" s="188">
        <v>43304</v>
      </c>
      <c r="AM14" s="187" t="s">
        <v>119</v>
      </c>
      <c r="AN14" s="187" t="s">
        <v>120</v>
      </c>
      <c r="AO14" s="191" t="s">
        <v>100</v>
      </c>
      <c r="AP14" s="187" t="s">
        <v>99</v>
      </c>
      <c r="AQ14" t="s">
        <v>121</v>
      </c>
      <c r="AR14" s="184" t="s">
        <v>127</v>
      </c>
      <c r="AS14" s="184" t="s">
        <v>123</v>
      </c>
      <c r="AT14" s="184" t="s">
        <v>124</v>
      </c>
      <c r="AU14">
        <v>0.7621</v>
      </c>
      <c r="AV14">
        <v>7.5610227300000004</v>
      </c>
      <c r="AW14" s="184" t="s">
        <v>125</v>
      </c>
      <c r="AX14" s="184" t="s">
        <v>126</v>
      </c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</row>
    <row r="15" spans="1:205" ht="15" x14ac:dyDescent="0.25">
      <c r="A15" s="67">
        <f t="shared" si="29"/>
        <v>43269</v>
      </c>
      <c r="B15" s="128">
        <f t="shared" ca="1" si="13"/>
        <v>1001.176351</v>
      </c>
      <c r="C15" s="7">
        <f t="shared" si="14"/>
        <v>1000</v>
      </c>
      <c r="D15" s="142">
        <f t="shared" si="15"/>
        <v>43263</v>
      </c>
      <c r="E15" s="13">
        <f ca="1">IF(D15&lt;B$1,VLOOKUP(D15,[1]DI!$A$4:$B$15000,2,FALSE),0)</f>
        <v>6.3899999999999998E-2</v>
      </c>
      <c r="F15" s="14">
        <f t="shared" ca="1" si="5"/>
        <v>1.0002458299999999</v>
      </c>
      <c r="G15" s="14">
        <f ca="1">(TRUNC(PRODUCT($F$12:$F14),16))</f>
        <v>1.00073767131202</v>
      </c>
      <c r="H15" s="14">
        <f t="shared" si="16"/>
        <v>1</v>
      </c>
      <c r="I15" s="14">
        <f t="shared" ca="1" si="6"/>
        <v>1.0007376699999999</v>
      </c>
      <c r="J15" s="13">
        <f t="shared" si="17"/>
        <v>3.7499999999999999E-2</v>
      </c>
      <c r="K15" s="53">
        <f t="shared" si="18"/>
        <v>43264</v>
      </c>
      <c r="L15" s="2">
        <f t="shared" si="30"/>
        <v>3</v>
      </c>
      <c r="M15" s="19">
        <f t="shared" si="19"/>
        <v>3</v>
      </c>
      <c r="N15" s="12">
        <f t="shared" si="7"/>
        <v>1.000438358</v>
      </c>
      <c r="O15" s="12">
        <f t="shared" ca="1" si="8"/>
        <v>1.001176351</v>
      </c>
      <c r="P15" s="19">
        <f t="shared" si="20"/>
        <v>0</v>
      </c>
      <c r="Q15" s="14">
        <f t="shared" ca="1" si="9"/>
        <v>1.1763509999999999</v>
      </c>
      <c r="R15" s="28">
        <f t="shared" si="10"/>
        <v>0</v>
      </c>
      <c r="S15" s="14">
        <f t="shared" si="31"/>
        <v>0</v>
      </c>
      <c r="T15" s="14"/>
      <c r="U15" s="14"/>
      <c r="V15" s="4" t="str">
        <f t="shared" si="21"/>
        <v>A+J=</v>
      </c>
      <c r="W15" s="53">
        <f t="shared" si="22"/>
        <v>43272</v>
      </c>
      <c r="X15" s="146">
        <v>2.35409099</v>
      </c>
      <c r="Y15" s="15" t="s">
        <v>10</v>
      </c>
      <c r="Z15" s="21">
        <f t="shared" si="23"/>
        <v>3</v>
      </c>
      <c r="AA15" s="138">
        <f t="shared" si="24"/>
        <v>43333</v>
      </c>
      <c r="AB15" s="23">
        <f t="shared" si="25"/>
        <v>937.21133108999993</v>
      </c>
      <c r="AC15" s="24">
        <f t="shared" si="26"/>
        <v>21</v>
      </c>
      <c r="AD15" s="23">
        <f t="shared" si="27"/>
        <v>2.93</v>
      </c>
      <c r="AE15" s="141">
        <v>17.819939470000001</v>
      </c>
      <c r="AF15" s="134">
        <f>AE15/AB14</f>
        <v>1.8659011510220976E-2</v>
      </c>
      <c r="AG15" s="23">
        <f t="shared" si="32"/>
        <v>20.749939470000001</v>
      </c>
      <c r="AH15" s="21">
        <f t="shared" si="28"/>
        <v>3</v>
      </c>
      <c r="AI15" s="25" t="s">
        <v>55</v>
      </c>
      <c r="AJ15" s="55">
        <f t="shared" si="12"/>
        <v>43364</v>
      </c>
      <c r="AK15" s="188">
        <v>43304</v>
      </c>
      <c r="AL15" s="188">
        <v>43304</v>
      </c>
      <c r="AM15" s="187" t="s">
        <v>119</v>
      </c>
      <c r="AN15" s="187" t="s">
        <v>120</v>
      </c>
      <c r="AO15" s="191" t="s">
        <v>100</v>
      </c>
      <c r="AP15" s="187" t="s">
        <v>99</v>
      </c>
      <c r="AQ15" t="s">
        <v>121</v>
      </c>
      <c r="AR15" s="184" t="s">
        <v>122</v>
      </c>
      <c r="AS15" s="184" t="s">
        <v>123</v>
      </c>
      <c r="AT15" s="184" t="s">
        <v>124</v>
      </c>
      <c r="AU15" t="s">
        <v>124</v>
      </c>
      <c r="AV15">
        <v>8.5906383700000006</v>
      </c>
      <c r="AW15" s="184" t="s">
        <v>125</v>
      </c>
      <c r="AX15" s="184" t="s">
        <v>126</v>
      </c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</row>
    <row r="16" spans="1:205" ht="15" x14ac:dyDescent="0.25">
      <c r="A16" s="67">
        <f t="shared" si="29"/>
        <v>43270</v>
      </c>
      <c r="B16" s="128">
        <f t="shared" ca="1" si="13"/>
        <v>1001.56877499</v>
      </c>
      <c r="C16" s="7">
        <f t="shared" si="14"/>
        <v>1000</v>
      </c>
      <c r="D16" s="142">
        <f t="shared" si="15"/>
        <v>43264</v>
      </c>
      <c r="E16" s="13">
        <f ca="1">IF(D16&lt;B$1,VLOOKUP(D16,[1]DI!$A$4:$B$15000,2,FALSE),0)</f>
        <v>6.3899999999999998E-2</v>
      </c>
      <c r="F16" s="14">
        <f t="shared" ca="1" si="5"/>
        <v>1.0002458299999999</v>
      </c>
      <c r="G16" s="14">
        <f ca="1">(TRUNC(PRODUCT($F$12:$F15),16))</f>
        <v>1.0009836826537599</v>
      </c>
      <c r="H16" s="14">
        <f t="shared" si="16"/>
        <v>1</v>
      </c>
      <c r="I16" s="14">
        <f t="shared" ca="1" si="6"/>
        <v>1.00098368</v>
      </c>
      <c r="J16" s="13">
        <f t="shared" si="17"/>
        <v>3.7499999999999999E-2</v>
      </c>
      <c r="K16" s="53">
        <f t="shared" si="18"/>
        <v>43264</v>
      </c>
      <c r="L16" s="2">
        <f t="shared" si="30"/>
        <v>4</v>
      </c>
      <c r="M16" s="19">
        <f t="shared" si="19"/>
        <v>4</v>
      </c>
      <c r="N16" s="12">
        <f t="shared" si="7"/>
        <v>1.0005845200000001</v>
      </c>
      <c r="O16" s="12">
        <f t="shared" ca="1" si="8"/>
        <v>1.001568775</v>
      </c>
      <c r="P16" s="19">
        <f t="shared" si="20"/>
        <v>0</v>
      </c>
      <c r="Q16" s="14">
        <f t="shared" ca="1" si="9"/>
        <v>1.5687749900000001</v>
      </c>
      <c r="R16" s="28">
        <f t="shared" si="10"/>
        <v>0</v>
      </c>
      <c r="S16" s="14">
        <f t="shared" si="31"/>
        <v>0</v>
      </c>
      <c r="T16" s="14"/>
      <c r="U16" s="14"/>
      <c r="V16" s="4" t="str">
        <f t="shared" si="21"/>
        <v>A+J=</v>
      </c>
      <c r="W16" s="53">
        <f t="shared" si="22"/>
        <v>43272</v>
      </c>
      <c r="X16" s="146">
        <v>7.87</v>
      </c>
      <c r="Y16" s="15" t="s">
        <v>54</v>
      </c>
      <c r="Z16" s="21">
        <f t="shared" si="23"/>
        <v>4</v>
      </c>
      <c r="AA16" s="138">
        <f t="shared" si="24"/>
        <v>43364</v>
      </c>
      <c r="AB16" s="23">
        <f t="shared" si="25"/>
        <v>927.65847977999988</v>
      </c>
      <c r="AC16" s="24">
        <f t="shared" si="26"/>
        <v>22</v>
      </c>
      <c r="AD16" s="23">
        <f t="shared" si="27"/>
        <v>3.02</v>
      </c>
      <c r="AE16" s="141">
        <v>9.5528513099999994</v>
      </c>
      <c r="AF16" s="134">
        <f>AE16/AB15</f>
        <v>1.0192846579105908E-2</v>
      </c>
      <c r="AG16" s="23">
        <f t="shared" si="32"/>
        <v>12.572851309999999</v>
      </c>
      <c r="AH16" s="21">
        <f t="shared" si="28"/>
        <v>4</v>
      </c>
      <c r="AI16" s="25" t="s">
        <v>55</v>
      </c>
      <c r="AJ16" s="55">
        <f t="shared" si="12"/>
        <v>43396</v>
      </c>
      <c r="AK16" s="188">
        <v>43304</v>
      </c>
      <c r="AL16" s="188">
        <v>43304</v>
      </c>
      <c r="AM16" s="187" t="s">
        <v>119</v>
      </c>
      <c r="AN16" s="187" t="s">
        <v>120</v>
      </c>
      <c r="AO16" s="191" t="s">
        <v>100</v>
      </c>
      <c r="AP16" s="187" t="s">
        <v>99</v>
      </c>
      <c r="AQ16" t="s">
        <v>121</v>
      </c>
      <c r="AR16" s="184" t="s">
        <v>128</v>
      </c>
      <c r="AS16" s="184" t="s">
        <v>123</v>
      </c>
      <c r="AT16" s="184" t="s">
        <v>124</v>
      </c>
      <c r="AU16" t="s">
        <v>124</v>
      </c>
      <c r="AV16">
        <v>29.537706709999998</v>
      </c>
      <c r="AW16" s="184" t="s">
        <v>125</v>
      </c>
      <c r="AX16" s="184" t="s">
        <v>126</v>
      </c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</row>
    <row r="17" spans="1:164" ht="15" x14ac:dyDescent="0.25">
      <c r="A17" s="67">
        <f t="shared" si="29"/>
        <v>43271</v>
      </c>
      <c r="B17" s="128">
        <f t="shared" ca="1" si="13"/>
        <v>1001.96135199</v>
      </c>
      <c r="C17" s="7">
        <f t="shared" si="14"/>
        <v>1000</v>
      </c>
      <c r="D17" s="142">
        <f t="shared" si="15"/>
        <v>43265</v>
      </c>
      <c r="E17" s="13">
        <f ca="1">IF(D17&lt;B$1,VLOOKUP(D17,[1]DI!$A$4:$B$15000,2,FALSE),0)</f>
        <v>6.3899999999999998E-2</v>
      </c>
      <c r="F17" s="14">
        <f t="shared" ca="1" si="5"/>
        <v>1.0002458299999999</v>
      </c>
      <c r="G17" s="14">
        <f ca="1">(TRUNC(PRODUCT($F$12:$F16),16))</f>
        <v>1.00122975447247</v>
      </c>
      <c r="H17" s="14">
        <f t="shared" si="16"/>
        <v>1</v>
      </c>
      <c r="I17" s="14">
        <f t="shared" ca="1" si="6"/>
        <v>1.00122975</v>
      </c>
      <c r="J17" s="13">
        <f t="shared" si="17"/>
        <v>3.7499999999999999E-2</v>
      </c>
      <c r="K17" s="53">
        <f t="shared" si="18"/>
        <v>43264</v>
      </c>
      <c r="L17" s="2">
        <f t="shared" si="30"/>
        <v>5</v>
      </c>
      <c r="M17" s="19">
        <f t="shared" si="19"/>
        <v>5</v>
      </c>
      <c r="N17" s="12">
        <f t="shared" si="7"/>
        <v>1.0007307030000001</v>
      </c>
      <c r="O17" s="12">
        <f t="shared" ca="1" si="8"/>
        <v>1.0019613519999999</v>
      </c>
      <c r="P17" s="19">
        <f t="shared" si="20"/>
        <v>0</v>
      </c>
      <c r="Q17" s="14">
        <f t="shared" ca="1" si="9"/>
        <v>1.96135199</v>
      </c>
      <c r="R17" s="28">
        <f t="shared" si="10"/>
        <v>0</v>
      </c>
      <c r="S17" s="14">
        <f t="shared" si="31"/>
        <v>0</v>
      </c>
      <c r="T17" s="14"/>
      <c r="U17" s="14"/>
      <c r="V17" s="4" t="str">
        <f t="shared" si="21"/>
        <v>A+J=</v>
      </c>
      <c r="W17" s="53">
        <f t="shared" si="22"/>
        <v>43272</v>
      </c>
      <c r="X17" s="146">
        <v>0</v>
      </c>
      <c r="Y17" s="15" t="s">
        <v>149</v>
      </c>
      <c r="Z17" s="21">
        <f t="shared" si="23"/>
        <v>5</v>
      </c>
      <c r="AA17" s="138">
        <f t="shared" si="24"/>
        <v>43396</v>
      </c>
      <c r="AB17" s="23">
        <f t="shared" si="25"/>
        <v>902.60121087999983</v>
      </c>
      <c r="AC17" s="24">
        <f t="shared" si="26"/>
        <v>21</v>
      </c>
      <c r="AD17" s="23">
        <f t="shared" si="27"/>
        <v>2.85</v>
      </c>
      <c r="AE17" s="141">
        <v>25.0572689</v>
      </c>
      <c r="AF17" s="134">
        <f>AE17/AB16</f>
        <v>2.7011307982591277E-2</v>
      </c>
      <c r="AG17" s="23">
        <f t="shared" si="32"/>
        <v>27.907268900000002</v>
      </c>
      <c r="AH17" s="21">
        <f t="shared" si="28"/>
        <v>5</v>
      </c>
      <c r="AI17" s="25" t="s">
        <v>55</v>
      </c>
      <c r="AJ17" s="55">
        <f t="shared" si="12"/>
        <v>43425</v>
      </c>
      <c r="AK17" s="188">
        <v>43333</v>
      </c>
      <c r="AL17" s="188">
        <v>43333</v>
      </c>
      <c r="AM17" s="187" t="s">
        <v>119</v>
      </c>
      <c r="AN17" s="187" t="s">
        <v>120</v>
      </c>
      <c r="AO17" s="191" t="s">
        <v>100</v>
      </c>
      <c r="AP17" s="187" t="s">
        <v>99</v>
      </c>
      <c r="AQ17" t="s">
        <v>121</v>
      </c>
      <c r="AR17" s="184" t="s">
        <v>122</v>
      </c>
      <c r="AS17" s="184" t="s">
        <v>123</v>
      </c>
      <c r="AT17" s="184" t="s">
        <v>124</v>
      </c>
      <c r="AU17" t="s">
        <v>124</v>
      </c>
      <c r="AV17">
        <v>7.8919801700000001</v>
      </c>
      <c r="AW17" s="184" t="s">
        <v>125</v>
      </c>
      <c r="AX17" s="184" t="s">
        <v>126</v>
      </c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</row>
    <row r="18" spans="1:164" ht="15" x14ac:dyDescent="0.25">
      <c r="A18" s="67">
        <f t="shared" si="29"/>
        <v>43272</v>
      </c>
      <c r="B18" s="128">
        <f t="shared" ca="1" si="13"/>
        <v>1002.35409099</v>
      </c>
      <c r="C18" s="7">
        <f t="shared" si="14"/>
        <v>1000</v>
      </c>
      <c r="D18" s="142">
        <f t="shared" si="15"/>
        <v>43266</v>
      </c>
      <c r="E18" s="13">
        <f ca="1">IF(D18&lt;B$1,VLOOKUP(D18,[1]DI!$A$4:$B$15000,2,FALSE),0)</f>
        <v>6.3899999999999998E-2</v>
      </c>
      <c r="F18" s="14">
        <f t="shared" ca="1" si="5"/>
        <v>1.0002458299999999</v>
      </c>
      <c r="G18" s="14">
        <f ca="1">(TRUNC(PRODUCT($F$12:$F17),16))</f>
        <v>1.00147588678301</v>
      </c>
      <c r="H18" s="14">
        <f t="shared" si="16"/>
        <v>1</v>
      </c>
      <c r="I18" s="14">
        <f t="shared" ca="1" si="6"/>
        <v>1.00147589</v>
      </c>
      <c r="J18" s="13">
        <f t="shared" si="17"/>
        <v>3.7499999999999999E-2</v>
      </c>
      <c r="K18" s="53">
        <f t="shared" si="18"/>
        <v>43264</v>
      </c>
      <c r="L18" s="2">
        <f t="shared" si="30"/>
        <v>6</v>
      </c>
      <c r="M18" s="19">
        <f t="shared" si="19"/>
        <v>6</v>
      </c>
      <c r="N18" s="12">
        <f t="shared" si="7"/>
        <v>1.0008769070000001</v>
      </c>
      <c r="O18" s="12">
        <f t="shared" ca="1" si="8"/>
        <v>1.0023540909999999</v>
      </c>
      <c r="P18" s="19">
        <f t="shared" si="20"/>
        <v>1</v>
      </c>
      <c r="Q18" s="146">
        <f t="shared" ca="1" si="9"/>
        <v>2.35409099</v>
      </c>
      <c r="R18" s="147">
        <f t="shared" si="10"/>
        <v>7.8700000000000003E-3</v>
      </c>
      <c r="S18" s="146">
        <f t="shared" si="31"/>
        <v>7.87</v>
      </c>
      <c r="T18" s="146"/>
      <c r="U18" s="146"/>
      <c r="V18" s="148" t="str">
        <f t="shared" si="21"/>
        <v>A+J=</v>
      </c>
      <c r="W18" s="149">
        <f t="shared" si="22"/>
        <v>43272</v>
      </c>
      <c r="X18" s="146">
        <f>X16+X17</f>
        <v>7.87</v>
      </c>
      <c r="Y18" s="15"/>
      <c r="Z18" s="21">
        <f t="shared" si="23"/>
        <v>6</v>
      </c>
      <c r="AA18" s="138">
        <f t="shared" si="24"/>
        <v>43425</v>
      </c>
      <c r="AB18" s="23">
        <f t="shared" si="25"/>
        <v>893.21047408999982</v>
      </c>
      <c r="AC18" s="24">
        <f t="shared" si="26"/>
        <v>19</v>
      </c>
      <c r="AD18" s="23">
        <f t="shared" si="27"/>
        <v>2.5099999999999998</v>
      </c>
      <c r="AE18" s="141">
        <v>9.3907367900000001</v>
      </c>
      <c r="AF18" s="134">
        <f>AE18/AB17</f>
        <v>1.0404081754825489E-2</v>
      </c>
      <c r="AG18" s="23">
        <f t="shared" si="32"/>
        <v>11.90073679</v>
      </c>
      <c r="AH18" s="21">
        <f t="shared" si="28"/>
        <v>6</v>
      </c>
      <c r="AI18" s="25" t="s">
        <v>55</v>
      </c>
      <c r="AJ18" s="55">
        <f t="shared" si="12"/>
        <v>43455</v>
      </c>
      <c r="AK18" s="188">
        <v>43333</v>
      </c>
      <c r="AL18" s="188">
        <v>43333</v>
      </c>
      <c r="AM18" s="187" t="s">
        <v>119</v>
      </c>
      <c r="AN18" s="187" t="s">
        <v>120</v>
      </c>
      <c r="AO18" s="191" t="s">
        <v>100</v>
      </c>
      <c r="AP18" s="187" t="s">
        <v>99</v>
      </c>
      <c r="AQ18" t="s">
        <v>121</v>
      </c>
      <c r="AR18" s="184" t="s">
        <v>127</v>
      </c>
      <c r="AS18" s="184" t="s">
        <v>123</v>
      </c>
      <c r="AT18" s="184" t="s">
        <v>124</v>
      </c>
      <c r="AU18">
        <v>0.86850000000000005</v>
      </c>
      <c r="AV18">
        <v>8.2944465800000007</v>
      </c>
      <c r="AW18" s="184" t="s">
        <v>125</v>
      </c>
      <c r="AX18" s="184" t="s">
        <v>126</v>
      </c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</row>
    <row r="19" spans="1:164" ht="15" x14ac:dyDescent="0.25">
      <c r="A19" s="67">
        <f t="shared" si="29"/>
        <v>43273</v>
      </c>
      <c r="B19" s="128">
        <f t="shared" ca="1" si="13"/>
        <v>992.51887924000005</v>
      </c>
      <c r="C19" s="7">
        <f t="shared" si="14"/>
        <v>992.13</v>
      </c>
      <c r="D19" s="142">
        <f t="shared" si="15"/>
        <v>43269</v>
      </c>
      <c r="E19" s="13">
        <f ca="1">IF(D19&lt;B$1,VLOOKUP(D19,[1]DI!$A$4:$B$15000,2,FALSE),0)</f>
        <v>6.3899999999999998E-2</v>
      </c>
      <c r="F19" s="14">
        <f t="shared" ca="1" si="5"/>
        <v>1.0002458299999999</v>
      </c>
      <c r="G19" s="14">
        <f ca="1">(TRUNC(PRODUCT($F$12:$F18),16))</f>
        <v>1.0017220796002599</v>
      </c>
      <c r="H19" s="14">
        <f t="shared" ca="1" si="16"/>
        <v>1.00147588678301</v>
      </c>
      <c r="I19" s="14">
        <f t="shared" ca="1" si="6"/>
        <v>1.0002458299999999</v>
      </c>
      <c r="J19" s="13">
        <f t="shared" si="17"/>
        <v>3.7499999999999999E-2</v>
      </c>
      <c r="K19" s="53">
        <f t="shared" si="18"/>
        <v>43272</v>
      </c>
      <c r="L19" s="2">
        <f t="shared" si="30"/>
        <v>1</v>
      </c>
      <c r="M19" s="19">
        <f t="shared" si="19"/>
        <v>1</v>
      </c>
      <c r="N19" s="12">
        <f t="shared" si="7"/>
        <v>1.0001460980000001</v>
      </c>
      <c r="O19" s="12">
        <f t="shared" ca="1" si="8"/>
        <v>1.0003919640000001</v>
      </c>
      <c r="P19" s="19">
        <f t="shared" si="20"/>
        <v>0</v>
      </c>
      <c r="Q19" s="14">
        <f t="shared" ca="1" si="9"/>
        <v>0.38887924000000001</v>
      </c>
      <c r="R19" s="28">
        <f t="shared" si="10"/>
        <v>0</v>
      </c>
      <c r="S19" s="14">
        <f t="shared" si="31"/>
        <v>0</v>
      </c>
      <c r="T19" s="14"/>
      <c r="U19" s="14"/>
      <c r="V19" s="4" t="str">
        <f t="shared" si="21"/>
        <v>A+J=</v>
      </c>
      <c r="W19" s="53">
        <f t="shared" si="22"/>
        <v>43304</v>
      </c>
      <c r="X19" s="14"/>
      <c r="Y19" s="15"/>
      <c r="Z19" s="21">
        <f t="shared" si="23"/>
        <v>7</v>
      </c>
      <c r="AA19" s="138">
        <f t="shared" si="24"/>
        <v>43455</v>
      </c>
      <c r="AB19" s="23">
        <f t="shared" si="25"/>
        <v>877.21588008999981</v>
      </c>
      <c r="AC19" s="24">
        <f t="shared" si="26"/>
        <v>22</v>
      </c>
      <c r="AD19" s="23">
        <f t="shared" si="27"/>
        <v>2.88</v>
      </c>
      <c r="AE19" s="143">
        <f t="shared" ref="AE19:AE29" si="33">TRUNC(AB18*AF19,6)</f>
        <v>15.994593999999999</v>
      </c>
      <c r="AF19" s="134">
        <v>1.7906859980560654E-2</v>
      </c>
      <c r="AG19" s="23">
        <f t="shared" si="32"/>
        <v>18.874593999999998</v>
      </c>
      <c r="AH19" s="21">
        <f t="shared" si="28"/>
        <v>7</v>
      </c>
      <c r="AI19" s="25" t="s">
        <v>55</v>
      </c>
      <c r="AJ19" s="55">
        <f t="shared" si="12"/>
        <v>43487</v>
      </c>
      <c r="AK19" s="188">
        <v>43333</v>
      </c>
      <c r="AL19" s="188">
        <v>43333</v>
      </c>
      <c r="AM19" s="187" t="s">
        <v>119</v>
      </c>
      <c r="AN19" s="187" t="s">
        <v>120</v>
      </c>
      <c r="AO19" s="191" t="s">
        <v>100</v>
      </c>
      <c r="AP19" s="187" t="s">
        <v>99</v>
      </c>
      <c r="AQ19" t="s">
        <v>121</v>
      </c>
      <c r="AR19" s="184" t="s">
        <v>128</v>
      </c>
      <c r="AS19" s="184" t="s">
        <v>123</v>
      </c>
      <c r="AT19" s="184" t="s">
        <v>124</v>
      </c>
      <c r="AU19" t="s">
        <v>124</v>
      </c>
      <c r="AV19">
        <v>9.5254928900000007</v>
      </c>
      <c r="AW19" s="184" t="s">
        <v>125</v>
      </c>
      <c r="AX19" s="184" t="s">
        <v>126</v>
      </c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</row>
    <row r="20" spans="1:164" ht="15" x14ac:dyDescent="0.25">
      <c r="A20" s="67">
        <f t="shared" si="29"/>
        <v>43276</v>
      </c>
      <c r="B20" s="128">
        <f t="shared" ca="1" si="13"/>
        <v>992.90791028000001</v>
      </c>
      <c r="C20" s="7">
        <f t="shared" si="14"/>
        <v>992.13</v>
      </c>
      <c r="D20" s="142">
        <f t="shared" si="15"/>
        <v>43270</v>
      </c>
      <c r="E20" s="13">
        <f ca="1">IF(D20&lt;B$1,VLOOKUP(D20,[1]DI!$A$4:$B$15000,2,FALSE),0)</f>
        <v>6.3899999999999998E-2</v>
      </c>
      <c r="F20" s="14">
        <f t="shared" ca="1" si="5"/>
        <v>1.0002458299999999</v>
      </c>
      <c r="G20" s="14">
        <f ca="1">(TRUNC(PRODUCT($F$12:$F19),16))</f>
        <v>1.00196833293909</v>
      </c>
      <c r="H20" s="14">
        <f t="shared" ca="1" si="16"/>
        <v>1.00147588678301</v>
      </c>
      <c r="I20" s="14">
        <f t="shared" ca="1" si="6"/>
        <v>1.0004917200000001</v>
      </c>
      <c r="J20" s="13">
        <f t="shared" si="17"/>
        <v>3.7499999999999999E-2</v>
      </c>
      <c r="K20" s="53">
        <f t="shared" si="18"/>
        <v>43272</v>
      </c>
      <c r="L20" s="2">
        <f t="shared" si="30"/>
        <v>2</v>
      </c>
      <c r="M20" s="19">
        <f t="shared" si="19"/>
        <v>2</v>
      </c>
      <c r="N20" s="12">
        <f t="shared" si="7"/>
        <v>1.0002922169999999</v>
      </c>
      <c r="O20" s="12">
        <f t="shared" ca="1" si="8"/>
        <v>1.0007840809999999</v>
      </c>
      <c r="P20" s="19">
        <f t="shared" si="20"/>
        <v>0</v>
      </c>
      <c r="Q20" s="14">
        <f t="shared" ca="1" si="9"/>
        <v>0.77791027999999995</v>
      </c>
      <c r="R20" s="28">
        <f t="shared" si="10"/>
        <v>0</v>
      </c>
      <c r="S20" s="14">
        <f t="shared" si="31"/>
        <v>0</v>
      </c>
      <c r="T20" s="14"/>
      <c r="U20" s="14"/>
      <c r="V20" s="4" t="str">
        <f t="shared" si="21"/>
        <v>A+J=</v>
      </c>
      <c r="W20" s="53">
        <f t="shared" si="22"/>
        <v>43304</v>
      </c>
      <c r="X20" s="14"/>
      <c r="Y20" s="15"/>
      <c r="Z20" s="21">
        <f t="shared" si="23"/>
        <v>8</v>
      </c>
      <c r="AA20" s="138">
        <f t="shared" si="24"/>
        <v>43487</v>
      </c>
      <c r="AB20" s="23">
        <f t="shared" si="25"/>
        <v>867.93397508999976</v>
      </c>
      <c r="AC20" s="24">
        <f t="shared" si="26"/>
        <v>20</v>
      </c>
      <c r="AD20" s="23">
        <f t="shared" si="27"/>
        <v>2.57</v>
      </c>
      <c r="AE20" s="143">
        <f t="shared" si="33"/>
        <v>9.2819050000000001</v>
      </c>
      <c r="AF20" s="31">
        <v>1.058109651118644E-2</v>
      </c>
      <c r="AG20" s="23">
        <f t="shared" si="32"/>
        <v>11.851905</v>
      </c>
      <c r="AH20" s="21">
        <f t="shared" si="28"/>
        <v>8</v>
      </c>
      <c r="AI20" s="25" t="s">
        <v>55</v>
      </c>
      <c r="AJ20" s="55">
        <f t="shared" si="12"/>
        <v>43517</v>
      </c>
      <c r="AK20" s="188">
        <v>43364</v>
      </c>
      <c r="AL20" s="188">
        <v>43364</v>
      </c>
      <c r="AM20" s="187" t="s">
        <v>119</v>
      </c>
      <c r="AN20" s="187" t="s">
        <v>120</v>
      </c>
      <c r="AO20" s="191" t="s">
        <v>100</v>
      </c>
      <c r="AP20" s="187" t="s">
        <v>99</v>
      </c>
      <c r="AQ20" t="s">
        <v>121</v>
      </c>
      <c r="AR20" s="184" t="s">
        <v>122</v>
      </c>
      <c r="AS20" s="184" t="s">
        <v>123</v>
      </c>
      <c r="AT20" s="184" t="s">
        <v>124</v>
      </c>
      <c r="AU20" t="s">
        <v>124</v>
      </c>
      <c r="AV20">
        <v>8.1151095400000006</v>
      </c>
      <c r="AW20" s="184" t="s">
        <v>125</v>
      </c>
      <c r="AX20" s="184" t="s">
        <v>126</v>
      </c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</row>
    <row r="21" spans="1:164" ht="15" x14ac:dyDescent="0.25">
      <c r="A21" s="67">
        <f t="shared" si="29"/>
        <v>43277</v>
      </c>
      <c r="B21" s="128">
        <f t="shared" ca="1" si="13"/>
        <v>993.29709310999999</v>
      </c>
      <c r="C21" s="7">
        <f t="shared" si="14"/>
        <v>992.13</v>
      </c>
      <c r="D21" s="142">
        <f t="shared" si="15"/>
        <v>43271</v>
      </c>
      <c r="E21" s="13">
        <f ca="1">IF(D21&lt;B$1,VLOOKUP(D21,[1]DI!$A$4:$B$15000,2,FALSE),0)</f>
        <v>6.3899999999999998E-2</v>
      </c>
      <c r="F21" s="14">
        <f t="shared" ca="1" si="5"/>
        <v>1.0002458299999999</v>
      </c>
      <c r="G21" s="14">
        <f ca="1">(TRUNC(PRODUCT($F$12:$F20),16))</f>
        <v>1.00221464681437</v>
      </c>
      <c r="H21" s="14">
        <f t="shared" ca="1" si="16"/>
        <v>1.00147588678301</v>
      </c>
      <c r="I21" s="14">
        <f t="shared" ca="1" si="6"/>
        <v>1.0007376699999999</v>
      </c>
      <c r="J21" s="13">
        <f t="shared" si="17"/>
        <v>3.7499999999999999E-2</v>
      </c>
      <c r="K21" s="53">
        <f t="shared" si="18"/>
        <v>43272</v>
      </c>
      <c r="L21" s="2">
        <f t="shared" si="30"/>
        <v>3</v>
      </c>
      <c r="M21" s="19">
        <f t="shared" si="19"/>
        <v>3</v>
      </c>
      <c r="N21" s="12">
        <f t="shared" si="7"/>
        <v>1.000438358</v>
      </c>
      <c r="O21" s="12">
        <f t="shared" ca="1" si="8"/>
        <v>1.001176351</v>
      </c>
      <c r="P21" s="19">
        <f t="shared" si="20"/>
        <v>0</v>
      </c>
      <c r="Q21" s="14">
        <f t="shared" ca="1" si="9"/>
        <v>1.1670931099999999</v>
      </c>
      <c r="R21" s="28">
        <f t="shared" si="10"/>
        <v>0</v>
      </c>
      <c r="S21" s="14">
        <f t="shared" si="31"/>
        <v>0</v>
      </c>
      <c r="T21" s="14"/>
      <c r="U21" s="14"/>
      <c r="V21" s="4" t="str">
        <f t="shared" si="21"/>
        <v>A+J=</v>
      </c>
      <c r="W21" s="53">
        <f t="shared" si="22"/>
        <v>43304</v>
      </c>
      <c r="X21" s="14"/>
      <c r="Y21" s="15"/>
      <c r="Z21" s="21">
        <f t="shared" si="23"/>
        <v>9</v>
      </c>
      <c r="AA21" s="138">
        <f t="shared" si="24"/>
        <v>43517</v>
      </c>
      <c r="AB21" s="23">
        <f t="shared" si="25"/>
        <v>858.64597108999976</v>
      </c>
      <c r="AC21" s="24">
        <f t="shared" si="26"/>
        <v>22</v>
      </c>
      <c r="AD21" s="23">
        <f t="shared" si="27"/>
        <v>2.79</v>
      </c>
      <c r="AE21" s="143">
        <f t="shared" si="33"/>
        <v>9.2880040000000008</v>
      </c>
      <c r="AF21" s="31">
        <v>1.0701279639868826E-2</v>
      </c>
      <c r="AG21" s="23">
        <f t="shared" si="32"/>
        <v>12.078004</v>
      </c>
      <c r="AH21" s="21">
        <f t="shared" si="28"/>
        <v>9</v>
      </c>
      <c r="AI21" s="25" t="s">
        <v>55</v>
      </c>
      <c r="AJ21" s="55">
        <f t="shared" si="12"/>
        <v>43545</v>
      </c>
      <c r="AK21" s="188">
        <v>43364</v>
      </c>
      <c r="AL21" s="188">
        <v>43364</v>
      </c>
      <c r="AM21" s="187" t="s">
        <v>119</v>
      </c>
      <c r="AN21" s="187" t="s">
        <v>120</v>
      </c>
      <c r="AO21" s="191" t="s">
        <v>100</v>
      </c>
      <c r="AP21" s="187" t="s">
        <v>99</v>
      </c>
      <c r="AQ21" t="s">
        <v>121</v>
      </c>
      <c r="AR21" s="184" t="s">
        <v>128</v>
      </c>
      <c r="AS21" s="184" t="s">
        <v>123</v>
      </c>
      <c r="AT21" s="184" t="s">
        <v>124</v>
      </c>
      <c r="AU21" t="s">
        <v>124</v>
      </c>
      <c r="AV21">
        <v>0.78898816000000005</v>
      </c>
      <c r="AW21" s="184" t="s">
        <v>125</v>
      </c>
      <c r="AX21" s="184" t="s">
        <v>126</v>
      </c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</row>
    <row r="22" spans="1:164" ht="15" x14ac:dyDescent="0.25">
      <c r="A22" s="67">
        <f t="shared" si="29"/>
        <v>43278</v>
      </c>
      <c r="B22" s="128">
        <f t="shared" ca="1" si="13"/>
        <v>993.68642874</v>
      </c>
      <c r="C22" s="7">
        <f t="shared" si="14"/>
        <v>992.13</v>
      </c>
      <c r="D22" s="142">
        <f t="shared" si="15"/>
        <v>43272</v>
      </c>
      <c r="E22" s="13">
        <f ca="1">IF(D22&lt;B$1,VLOOKUP(D22,[1]DI!$A$4:$B$15000,2,FALSE),0)</f>
        <v>6.3899999999999998E-2</v>
      </c>
      <c r="F22" s="14">
        <f t="shared" ca="1" si="5"/>
        <v>1.0002458299999999</v>
      </c>
      <c r="G22" s="14">
        <f ca="1">(TRUNC(PRODUCT($F$12:$F21),16))</f>
        <v>1.0024610212409999</v>
      </c>
      <c r="H22" s="14">
        <f t="shared" ca="1" si="16"/>
        <v>1.00147588678301</v>
      </c>
      <c r="I22" s="14">
        <f t="shared" ca="1" si="6"/>
        <v>1.00098368</v>
      </c>
      <c r="J22" s="13">
        <f t="shared" si="17"/>
        <v>3.7499999999999999E-2</v>
      </c>
      <c r="K22" s="53">
        <f t="shared" si="18"/>
        <v>43272</v>
      </c>
      <c r="L22" s="2">
        <f t="shared" si="30"/>
        <v>4</v>
      </c>
      <c r="M22" s="19">
        <f t="shared" si="19"/>
        <v>4</v>
      </c>
      <c r="N22" s="12">
        <f t="shared" si="7"/>
        <v>1.0005845200000001</v>
      </c>
      <c r="O22" s="12">
        <f t="shared" ca="1" si="8"/>
        <v>1.001568775</v>
      </c>
      <c r="P22" s="19">
        <f t="shared" si="20"/>
        <v>0</v>
      </c>
      <c r="Q22" s="14">
        <f t="shared" ca="1" si="9"/>
        <v>1.5564287400000001</v>
      </c>
      <c r="R22" s="28">
        <f t="shared" si="10"/>
        <v>0</v>
      </c>
      <c r="S22" s="14">
        <f t="shared" si="31"/>
        <v>0</v>
      </c>
      <c r="T22" s="14"/>
      <c r="U22" s="14"/>
      <c r="V22" s="4" t="str">
        <f t="shared" si="21"/>
        <v>A+J=</v>
      </c>
      <c r="W22" s="53">
        <f t="shared" si="22"/>
        <v>43304</v>
      </c>
      <c r="X22" s="14"/>
      <c r="Y22" s="15"/>
      <c r="Z22" s="21">
        <f t="shared" si="23"/>
        <v>10</v>
      </c>
      <c r="AA22" s="138">
        <f t="shared" si="24"/>
        <v>43545</v>
      </c>
      <c r="AB22" s="23">
        <f t="shared" si="25"/>
        <v>847.64536308999982</v>
      </c>
      <c r="AC22" s="24">
        <f t="shared" si="26"/>
        <v>18</v>
      </c>
      <c r="AD22" s="23">
        <f t="shared" si="27"/>
        <v>2.2599999999999998</v>
      </c>
      <c r="AE22" s="143">
        <f t="shared" si="33"/>
        <v>11.000608</v>
      </c>
      <c r="AF22" s="31">
        <v>1.2811576430939647E-2</v>
      </c>
      <c r="AG22" s="23">
        <f t="shared" si="32"/>
        <v>13.260608</v>
      </c>
      <c r="AH22" s="21">
        <f t="shared" si="28"/>
        <v>10</v>
      </c>
      <c r="AI22" s="25" t="s">
        <v>55</v>
      </c>
      <c r="AJ22" s="55">
        <f t="shared" si="12"/>
        <v>43578</v>
      </c>
      <c r="AK22" s="188">
        <v>43364</v>
      </c>
      <c r="AL22" s="188">
        <v>43364</v>
      </c>
      <c r="AM22" s="187" t="s">
        <v>119</v>
      </c>
      <c r="AN22" s="187" t="s">
        <v>120</v>
      </c>
      <c r="AO22" s="191" t="s">
        <v>100</v>
      </c>
      <c r="AP22" s="187" t="s">
        <v>99</v>
      </c>
      <c r="AQ22" t="s">
        <v>121</v>
      </c>
      <c r="AR22" s="184" t="s">
        <v>127</v>
      </c>
      <c r="AS22" s="184" t="s">
        <v>123</v>
      </c>
      <c r="AT22" s="184" t="s">
        <v>124</v>
      </c>
      <c r="AU22">
        <v>0.93510000000000004</v>
      </c>
      <c r="AV22">
        <v>8.7638631500000006</v>
      </c>
      <c r="AW22" s="184" t="s">
        <v>125</v>
      </c>
      <c r="AX22" s="184" t="s">
        <v>126</v>
      </c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</row>
    <row r="23" spans="1:164" ht="15" x14ac:dyDescent="0.25">
      <c r="A23" s="67">
        <f t="shared" si="29"/>
        <v>43279</v>
      </c>
      <c r="B23" s="128">
        <f t="shared" ca="1" si="13"/>
        <v>994.07591615000001</v>
      </c>
      <c r="C23" s="7">
        <f t="shared" si="14"/>
        <v>992.13</v>
      </c>
      <c r="D23" s="142">
        <f t="shared" si="15"/>
        <v>43273</v>
      </c>
      <c r="E23" s="13">
        <f ca="1">IF(D23&lt;B$1,VLOOKUP(D23,[1]DI!$A$4:$B$15000,2,FALSE),0)</f>
        <v>6.3899999999999998E-2</v>
      </c>
      <c r="F23" s="14">
        <f t="shared" ca="1" si="5"/>
        <v>1.0002458299999999</v>
      </c>
      <c r="G23" s="14">
        <f ca="1">(TRUNC(PRODUCT($F$12:$F22),16))</f>
        <v>1.00270745623385</v>
      </c>
      <c r="H23" s="14">
        <f t="shared" ca="1" si="16"/>
        <v>1.00147588678301</v>
      </c>
      <c r="I23" s="14">
        <f t="shared" ca="1" si="6"/>
        <v>1.00122975</v>
      </c>
      <c r="J23" s="13">
        <f t="shared" si="17"/>
        <v>3.7499999999999999E-2</v>
      </c>
      <c r="K23" s="53">
        <f t="shared" si="18"/>
        <v>43272</v>
      </c>
      <c r="L23" s="2">
        <f t="shared" si="30"/>
        <v>5</v>
      </c>
      <c r="M23" s="19">
        <f t="shared" si="19"/>
        <v>5</v>
      </c>
      <c r="N23" s="12">
        <f t="shared" si="7"/>
        <v>1.0007307030000001</v>
      </c>
      <c r="O23" s="12">
        <f t="shared" ca="1" si="8"/>
        <v>1.0019613519999999</v>
      </c>
      <c r="P23" s="19">
        <f t="shared" si="20"/>
        <v>0</v>
      </c>
      <c r="Q23" s="14">
        <f t="shared" ca="1" si="9"/>
        <v>1.94591615</v>
      </c>
      <c r="R23" s="28">
        <f t="shared" si="10"/>
        <v>0</v>
      </c>
      <c r="S23" s="14">
        <f t="shared" si="31"/>
        <v>0</v>
      </c>
      <c r="T23" s="14"/>
      <c r="U23" s="14"/>
      <c r="V23" s="4" t="str">
        <f t="shared" si="21"/>
        <v>A+J=</v>
      </c>
      <c r="W23" s="53">
        <f t="shared" si="22"/>
        <v>43304</v>
      </c>
      <c r="X23" s="14"/>
      <c r="Y23" s="15"/>
      <c r="Z23" s="21">
        <f t="shared" si="23"/>
        <v>11</v>
      </c>
      <c r="AA23" s="138">
        <f t="shared" si="24"/>
        <v>43578</v>
      </c>
      <c r="AB23" s="23">
        <f t="shared" si="25"/>
        <v>839.21722608999983</v>
      </c>
      <c r="AC23" s="24">
        <f t="shared" si="26"/>
        <v>22</v>
      </c>
      <c r="AD23" s="23">
        <f t="shared" si="27"/>
        <v>2.73</v>
      </c>
      <c r="AE23" s="143">
        <f t="shared" si="33"/>
        <v>8.4281369999999995</v>
      </c>
      <c r="AF23" s="31">
        <v>9.9430000000000004E-3</v>
      </c>
      <c r="AG23" s="23">
        <f t="shared" si="32"/>
        <v>11.158137</v>
      </c>
      <c r="AH23" s="21">
        <f t="shared" si="28"/>
        <v>11</v>
      </c>
      <c r="AI23" s="25" t="s">
        <v>55</v>
      </c>
      <c r="AJ23" s="55">
        <f t="shared" si="12"/>
        <v>43606</v>
      </c>
      <c r="AK23" s="188">
        <v>43396</v>
      </c>
      <c r="AL23" s="188">
        <v>43396</v>
      </c>
      <c r="AM23" s="187" t="s">
        <v>119</v>
      </c>
      <c r="AN23" s="187" t="s">
        <v>120</v>
      </c>
      <c r="AO23" s="191" t="s">
        <v>100</v>
      </c>
      <c r="AP23" s="187" t="s">
        <v>99</v>
      </c>
      <c r="AQ23" t="s">
        <v>121</v>
      </c>
      <c r="AR23" s="184" t="s">
        <v>127</v>
      </c>
      <c r="AS23" s="184" t="s">
        <v>123</v>
      </c>
      <c r="AT23" s="184" t="s">
        <v>124</v>
      </c>
      <c r="AU23">
        <v>2.4933999999999998</v>
      </c>
      <c r="AV23">
        <v>23.130236530000001</v>
      </c>
      <c r="AW23" s="184" t="s">
        <v>125</v>
      </c>
      <c r="AX23" s="184" t="s">
        <v>126</v>
      </c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</row>
    <row r="24" spans="1:164" ht="15" x14ac:dyDescent="0.25">
      <c r="A24" s="67">
        <f t="shared" si="29"/>
        <v>43280</v>
      </c>
      <c r="B24" s="128">
        <f t="shared" ca="1" si="13"/>
        <v>994.46556429999998</v>
      </c>
      <c r="C24" s="7">
        <f t="shared" si="14"/>
        <v>992.13</v>
      </c>
      <c r="D24" s="142">
        <f t="shared" si="15"/>
        <v>43276</v>
      </c>
      <c r="E24" s="13">
        <f ca="1">IF(D24&lt;B$1,VLOOKUP(D24,[1]DI!$A$4:$B$15000,2,FALSE),0)</f>
        <v>6.3899999999999998E-2</v>
      </c>
      <c r="F24" s="14">
        <f t="shared" ca="1" si="5"/>
        <v>1.0002458299999999</v>
      </c>
      <c r="G24" s="14">
        <f ca="1">(TRUNC(PRODUCT($F$12:$F23),16))</f>
        <v>1.0029539518078201</v>
      </c>
      <c r="H24" s="14">
        <f t="shared" ca="1" si="16"/>
        <v>1.00147588678301</v>
      </c>
      <c r="I24" s="14">
        <f t="shared" ca="1" si="6"/>
        <v>1.00147589</v>
      </c>
      <c r="J24" s="13">
        <f t="shared" si="17"/>
        <v>3.7499999999999999E-2</v>
      </c>
      <c r="K24" s="53">
        <f t="shared" si="18"/>
        <v>43272</v>
      </c>
      <c r="L24" s="2">
        <f t="shared" si="30"/>
        <v>6</v>
      </c>
      <c r="M24" s="19">
        <f t="shared" si="19"/>
        <v>6</v>
      </c>
      <c r="N24" s="12">
        <f t="shared" si="7"/>
        <v>1.0008769070000001</v>
      </c>
      <c r="O24" s="12">
        <f t="shared" ca="1" si="8"/>
        <v>1.0023540909999999</v>
      </c>
      <c r="P24" s="19">
        <f t="shared" si="20"/>
        <v>0</v>
      </c>
      <c r="Q24" s="14">
        <f t="shared" ca="1" si="9"/>
        <v>2.3355643000000001</v>
      </c>
      <c r="R24" s="28">
        <f t="shared" si="10"/>
        <v>0</v>
      </c>
      <c r="S24" s="14">
        <f t="shared" si="31"/>
        <v>0</v>
      </c>
      <c r="T24" s="14"/>
      <c r="U24" s="14"/>
      <c r="V24" s="4" t="str">
        <f t="shared" si="21"/>
        <v>A+J=</v>
      </c>
      <c r="W24" s="53">
        <f t="shared" si="22"/>
        <v>43304</v>
      </c>
      <c r="X24" s="14"/>
      <c r="Y24" s="15"/>
      <c r="Z24" s="21">
        <f t="shared" si="23"/>
        <v>12</v>
      </c>
      <c r="AA24" s="138">
        <f t="shared" si="24"/>
        <v>43606</v>
      </c>
      <c r="AB24" s="23">
        <f t="shared" si="25"/>
        <v>838.55933208999977</v>
      </c>
      <c r="AC24" s="24">
        <f t="shared" si="26"/>
        <v>19</v>
      </c>
      <c r="AD24" s="23">
        <f t="shared" si="27"/>
        <v>2.33</v>
      </c>
      <c r="AE24" s="143">
        <f t="shared" si="33"/>
        <v>0.65789399999999998</v>
      </c>
      <c r="AF24" s="31">
        <v>7.8393857182168687E-4</v>
      </c>
      <c r="AG24" s="23">
        <f t="shared" si="32"/>
        <v>2.9878939999999998</v>
      </c>
      <c r="AH24" s="21">
        <f t="shared" si="28"/>
        <v>12</v>
      </c>
      <c r="AI24" s="25" t="s">
        <v>55</v>
      </c>
      <c r="AJ24" s="55">
        <f t="shared" si="12"/>
        <v>43640</v>
      </c>
      <c r="AK24" s="188">
        <v>43396</v>
      </c>
      <c r="AL24" s="188">
        <v>43396</v>
      </c>
      <c r="AM24" s="187" t="s">
        <v>119</v>
      </c>
      <c r="AN24" s="187" t="s">
        <v>120</v>
      </c>
      <c r="AO24" s="191" t="s">
        <v>100</v>
      </c>
      <c r="AP24" s="187" t="s">
        <v>99</v>
      </c>
      <c r="AQ24" t="s">
        <v>121</v>
      </c>
      <c r="AR24" s="184" t="s">
        <v>128</v>
      </c>
      <c r="AS24" s="184" t="s">
        <v>123</v>
      </c>
      <c r="AT24" s="184" t="s">
        <v>124</v>
      </c>
      <c r="AU24" t="s">
        <v>124</v>
      </c>
      <c r="AV24">
        <v>1.92703237</v>
      </c>
      <c r="AW24" s="184" t="s">
        <v>125</v>
      </c>
      <c r="AX24" s="184" t="s">
        <v>126</v>
      </c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</row>
    <row r="25" spans="1:164" ht="15" x14ac:dyDescent="0.25">
      <c r="A25" s="67">
        <f t="shared" si="29"/>
        <v>43283</v>
      </c>
      <c r="B25" s="128">
        <f t="shared" ca="1" si="13"/>
        <v>994.85535630000004</v>
      </c>
      <c r="C25" s="7">
        <f t="shared" si="14"/>
        <v>992.13</v>
      </c>
      <c r="D25" s="142">
        <f t="shared" si="15"/>
        <v>43277</v>
      </c>
      <c r="E25" s="13">
        <f ca="1">IF(D25&lt;B$1,VLOOKUP(D25,[1]DI!$A$4:$B$15000,2,FALSE),0)</f>
        <v>6.3899999999999998E-2</v>
      </c>
      <c r="F25" s="14">
        <f t="shared" ca="1" si="5"/>
        <v>1.0002458299999999</v>
      </c>
      <c r="G25" s="14">
        <f ca="1">(TRUNC(PRODUCT($F$12:$F24),16))</f>
        <v>1.0032005079777899</v>
      </c>
      <c r="H25" s="14">
        <f t="shared" ca="1" si="16"/>
        <v>1.00147588678301</v>
      </c>
      <c r="I25" s="14">
        <f t="shared" ca="1" si="6"/>
        <v>1.00172208</v>
      </c>
      <c r="J25" s="13">
        <f t="shared" si="17"/>
        <v>3.7499999999999999E-2</v>
      </c>
      <c r="K25" s="53">
        <f t="shared" si="18"/>
        <v>43272</v>
      </c>
      <c r="L25" s="2">
        <f t="shared" si="30"/>
        <v>7</v>
      </c>
      <c r="M25" s="19">
        <f t="shared" si="19"/>
        <v>7</v>
      </c>
      <c r="N25" s="12">
        <f t="shared" si="7"/>
        <v>1.0010231329999999</v>
      </c>
      <c r="O25" s="12">
        <f t="shared" ca="1" si="8"/>
        <v>1.002746975</v>
      </c>
      <c r="P25" s="19">
        <f t="shared" si="20"/>
        <v>0</v>
      </c>
      <c r="Q25" s="14">
        <f t="shared" ca="1" si="9"/>
        <v>2.7253563000000001</v>
      </c>
      <c r="R25" s="28">
        <f t="shared" si="10"/>
        <v>0</v>
      </c>
      <c r="S25" s="14">
        <f t="shared" si="31"/>
        <v>0</v>
      </c>
      <c r="T25" s="14"/>
      <c r="U25" s="14"/>
      <c r="V25" s="4" t="str">
        <f t="shared" si="21"/>
        <v>A+J=</v>
      </c>
      <c r="W25" s="53">
        <f t="shared" si="22"/>
        <v>43304</v>
      </c>
      <c r="X25" s="14"/>
      <c r="Y25" s="15"/>
      <c r="Z25" s="21">
        <f t="shared" si="23"/>
        <v>13</v>
      </c>
      <c r="AA25" s="138">
        <f t="shared" si="24"/>
        <v>43640</v>
      </c>
      <c r="AB25" s="23">
        <f t="shared" si="25"/>
        <v>838.55933208999977</v>
      </c>
      <c r="AC25" s="24">
        <f t="shared" si="26"/>
        <v>23</v>
      </c>
      <c r="AD25" s="23">
        <f t="shared" si="27"/>
        <v>2.82</v>
      </c>
      <c r="AE25" s="143">
        <f t="shared" si="33"/>
        <v>0</v>
      </c>
      <c r="AF25" s="134">
        <v>0</v>
      </c>
      <c r="AG25" s="23">
        <f t="shared" si="32"/>
        <v>2.82</v>
      </c>
      <c r="AH25" s="21">
        <f t="shared" si="28"/>
        <v>13</v>
      </c>
      <c r="AI25" s="25" t="s">
        <v>55</v>
      </c>
      <c r="AJ25" s="55">
        <f t="shared" si="12"/>
        <v>43669</v>
      </c>
      <c r="AK25" s="188">
        <v>43396</v>
      </c>
      <c r="AL25" s="188">
        <v>43396</v>
      </c>
      <c r="AM25" s="187" t="s">
        <v>119</v>
      </c>
      <c r="AN25" s="187" t="s">
        <v>120</v>
      </c>
      <c r="AO25" s="191" t="s">
        <v>100</v>
      </c>
      <c r="AP25" s="187" t="s">
        <v>99</v>
      </c>
      <c r="AQ25" t="s">
        <v>121</v>
      </c>
      <c r="AR25" s="184" t="s">
        <v>122</v>
      </c>
      <c r="AS25" s="184" t="s">
        <v>123</v>
      </c>
      <c r="AT25" s="184" t="s">
        <v>124</v>
      </c>
      <c r="AU25" t="s">
        <v>124</v>
      </c>
      <c r="AV25">
        <v>7.6692439300000004</v>
      </c>
      <c r="AW25" s="184" t="s">
        <v>125</v>
      </c>
      <c r="AX25" s="184" t="s">
        <v>126</v>
      </c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</row>
    <row r="26" spans="1:164" ht="15" x14ac:dyDescent="0.25">
      <c r="A26" s="67">
        <f t="shared" si="29"/>
        <v>43284</v>
      </c>
      <c r="B26" s="128">
        <f t="shared" ca="1" si="13"/>
        <v>995.24530109</v>
      </c>
      <c r="C26" s="7">
        <f t="shared" si="14"/>
        <v>992.13</v>
      </c>
      <c r="D26" s="142">
        <f t="shared" si="15"/>
        <v>43278</v>
      </c>
      <c r="E26" s="13">
        <f ca="1">IF(D26&lt;B$1,VLOOKUP(D26,[1]DI!$A$4:$B$15000,2,FALSE),0)</f>
        <v>6.3899999999999998E-2</v>
      </c>
      <c r="F26" s="14">
        <f t="shared" ca="1" si="5"/>
        <v>1.0002458299999999</v>
      </c>
      <c r="G26" s="14">
        <f ca="1">(TRUNC(PRODUCT($F$12:$F25),16))</f>
        <v>1.00344712475866</v>
      </c>
      <c r="H26" s="14">
        <f t="shared" ca="1" si="16"/>
        <v>1.00147588678301</v>
      </c>
      <c r="I26" s="14">
        <f t="shared" ca="1" si="6"/>
        <v>1.00196833</v>
      </c>
      <c r="J26" s="13">
        <f t="shared" si="17"/>
        <v>3.7499999999999999E-2</v>
      </c>
      <c r="K26" s="53">
        <f t="shared" si="18"/>
        <v>43272</v>
      </c>
      <c r="L26" s="2">
        <f t="shared" si="30"/>
        <v>8</v>
      </c>
      <c r="M26" s="19">
        <f t="shared" si="19"/>
        <v>8</v>
      </c>
      <c r="N26" s="12">
        <f t="shared" si="7"/>
        <v>1.001169381</v>
      </c>
      <c r="O26" s="12">
        <f t="shared" ca="1" si="8"/>
        <v>1.0031400130000001</v>
      </c>
      <c r="P26" s="19">
        <f t="shared" si="20"/>
        <v>0</v>
      </c>
      <c r="Q26" s="14">
        <f t="shared" ca="1" si="9"/>
        <v>3.11530109</v>
      </c>
      <c r="R26" s="28">
        <f t="shared" si="10"/>
        <v>0</v>
      </c>
      <c r="S26" s="14">
        <f t="shared" si="31"/>
        <v>0</v>
      </c>
      <c r="T26" s="14"/>
      <c r="U26" s="14"/>
      <c r="V26" s="4" t="str">
        <f t="shared" si="21"/>
        <v>A+J=</v>
      </c>
      <c r="W26" s="53">
        <f t="shared" si="22"/>
        <v>43304</v>
      </c>
      <c r="X26" s="14"/>
      <c r="Y26" s="15"/>
      <c r="Z26" s="21">
        <f t="shared" si="23"/>
        <v>14</v>
      </c>
      <c r="AA26" s="138">
        <f t="shared" si="24"/>
        <v>43669</v>
      </c>
      <c r="AB26" s="23">
        <f t="shared" si="25"/>
        <v>833.24922808999975</v>
      </c>
      <c r="AC26" s="24">
        <f t="shared" si="26"/>
        <v>21</v>
      </c>
      <c r="AD26" s="23">
        <f t="shared" si="27"/>
        <v>2.58</v>
      </c>
      <c r="AE26" s="143">
        <f t="shared" si="33"/>
        <v>5.3101039999999999</v>
      </c>
      <c r="AF26" s="31">
        <v>6.3324135014356337E-3</v>
      </c>
      <c r="AG26" s="23">
        <f t="shared" si="32"/>
        <v>7.890104</v>
      </c>
      <c r="AH26" s="21">
        <f t="shared" si="28"/>
        <v>14</v>
      </c>
      <c r="AI26" s="25" t="s">
        <v>55</v>
      </c>
      <c r="AJ26" s="55">
        <f t="shared" si="12"/>
        <v>43698</v>
      </c>
      <c r="AK26" s="188">
        <v>43425</v>
      </c>
      <c r="AL26" s="188">
        <v>43425</v>
      </c>
      <c r="AM26" s="187" t="s">
        <v>119</v>
      </c>
      <c r="AN26" s="187" t="s">
        <v>120</v>
      </c>
      <c r="AO26" s="191" t="s">
        <v>100</v>
      </c>
      <c r="AP26" s="187" t="s">
        <v>99</v>
      </c>
      <c r="AQ26" t="s">
        <v>121</v>
      </c>
      <c r="AR26" s="184" t="s">
        <v>122</v>
      </c>
      <c r="AS26" s="184" t="s">
        <v>123</v>
      </c>
      <c r="AT26" s="184" t="s">
        <v>124</v>
      </c>
      <c r="AU26" t="s">
        <v>124</v>
      </c>
      <c r="AV26">
        <v>6.7521096299999996</v>
      </c>
      <c r="AW26" s="184" t="s">
        <v>125</v>
      </c>
      <c r="AX26" s="184" t="s">
        <v>126</v>
      </c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</row>
    <row r="27" spans="1:164" ht="15" x14ac:dyDescent="0.25">
      <c r="A27" s="67">
        <f t="shared" si="29"/>
        <v>43285</v>
      </c>
      <c r="B27" s="128">
        <f t="shared" ca="1" si="13"/>
        <v>995.63540661000002</v>
      </c>
      <c r="C27" s="7">
        <f t="shared" si="14"/>
        <v>992.13</v>
      </c>
      <c r="D27" s="142">
        <f t="shared" si="15"/>
        <v>43279</v>
      </c>
      <c r="E27" s="13">
        <f ca="1">IF(D27&lt;B$1,VLOOKUP(D27,[1]DI!$A$4:$B$15000,2,FALSE),0)</f>
        <v>6.3899999999999998E-2</v>
      </c>
      <c r="F27" s="14">
        <f t="shared" ca="1" si="5"/>
        <v>1.0002458299999999</v>
      </c>
      <c r="G27" s="14">
        <f ca="1">(TRUNC(PRODUCT($F$12:$F26),16))</f>
        <v>1.0036938021653401</v>
      </c>
      <c r="H27" s="14">
        <f t="shared" ca="1" si="16"/>
        <v>1.00147588678301</v>
      </c>
      <c r="I27" s="14">
        <f t="shared" ca="1" si="6"/>
        <v>1.00221465</v>
      </c>
      <c r="J27" s="13">
        <f t="shared" si="17"/>
        <v>3.7499999999999999E-2</v>
      </c>
      <c r="K27" s="53">
        <f t="shared" si="18"/>
        <v>43272</v>
      </c>
      <c r="L27" s="2">
        <f t="shared" si="30"/>
        <v>9</v>
      </c>
      <c r="M27" s="19">
        <f t="shared" si="19"/>
        <v>9</v>
      </c>
      <c r="N27" s="12">
        <f t="shared" si="7"/>
        <v>1.0013156489999999</v>
      </c>
      <c r="O27" s="12">
        <f t="shared" ca="1" si="8"/>
        <v>1.0035332130000001</v>
      </c>
      <c r="P27" s="19">
        <f t="shared" si="20"/>
        <v>0</v>
      </c>
      <c r="Q27" s="14">
        <f t="shared" ca="1" si="9"/>
        <v>3.5054066100000001</v>
      </c>
      <c r="R27" s="28">
        <f t="shared" si="10"/>
        <v>0</v>
      </c>
      <c r="S27" s="14">
        <f t="shared" si="31"/>
        <v>0</v>
      </c>
      <c r="T27" s="14"/>
      <c r="U27" s="14"/>
      <c r="V27" s="4" t="str">
        <f t="shared" si="21"/>
        <v>A+J=</v>
      </c>
      <c r="W27" s="53">
        <f t="shared" si="22"/>
        <v>43304</v>
      </c>
      <c r="X27" s="14"/>
      <c r="Y27" s="15"/>
      <c r="Z27" s="21">
        <f t="shared" si="23"/>
        <v>15</v>
      </c>
      <c r="AA27" s="138">
        <f t="shared" si="24"/>
        <v>43698</v>
      </c>
      <c r="AB27" s="23">
        <f t="shared" si="25"/>
        <v>828.46687308999969</v>
      </c>
      <c r="AC27" s="24">
        <f t="shared" si="26"/>
        <v>21</v>
      </c>
      <c r="AD27" s="23">
        <f t="shared" si="27"/>
        <v>2.56</v>
      </c>
      <c r="AE27" s="143">
        <f t="shared" si="33"/>
        <v>4.7823549999999999</v>
      </c>
      <c r="AF27" s="31">
        <v>5.7394062328714945E-3</v>
      </c>
      <c r="AG27" s="23">
        <f t="shared" si="32"/>
        <v>7.3423549999999995</v>
      </c>
      <c r="AH27" s="21">
        <f t="shared" si="28"/>
        <v>15</v>
      </c>
      <c r="AI27" s="25" t="s">
        <v>55</v>
      </c>
      <c r="AJ27" s="55">
        <f t="shared" si="12"/>
        <v>43731</v>
      </c>
      <c r="AK27" s="188">
        <v>43425</v>
      </c>
      <c r="AL27" s="188">
        <v>43425</v>
      </c>
      <c r="AM27" s="187" t="s">
        <v>119</v>
      </c>
      <c r="AN27" s="187" t="s">
        <v>120</v>
      </c>
      <c r="AO27" s="191" t="s">
        <v>100</v>
      </c>
      <c r="AP27" s="187" t="s">
        <v>99</v>
      </c>
      <c r="AQ27" t="s">
        <v>121</v>
      </c>
      <c r="AR27" s="184" t="s">
        <v>127</v>
      </c>
      <c r="AS27" s="184" t="s">
        <v>123</v>
      </c>
      <c r="AT27" s="184" t="s">
        <v>124</v>
      </c>
      <c r="AU27">
        <v>0.98629999999999995</v>
      </c>
      <c r="AV27">
        <v>8.9023557400000008</v>
      </c>
      <c r="AW27" s="184" t="s">
        <v>125</v>
      </c>
      <c r="AX27" s="184" t="s">
        <v>126</v>
      </c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</row>
    <row r="28" spans="1:164" ht="15" x14ac:dyDescent="0.25">
      <c r="A28" s="67">
        <f t="shared" si="29"/>
        <v>43286</v>
      </c>
      <c r="B28" s="128">
        <f t="shared" ca="1" si="13"/>
        <v>996.02565598000001</v>
      </c>
      <c r="C28" s="7">
        <f t="shared" si="14"/>
        <v>992.13</v>
      </c>
      <c r="D28" s="142">
        <f t="shared" si="15"/>
        <v>43280</v>
      </c>
      <c r="E28" s="13">
        <f ca="1">IF(D28&lt;B$1,VLOOKUP(D28,[1]DI!$A$4:$B$15000,2,FALSE),0)</f>
        <v>6.3899999999999998E-2</v>
      </c>
      <c r="F28" s="14">
        <f t="shared" ca="1" si="5"/>
        <v>1.0002458299999999</v>
      </c>
      <c r="G28" s="14">
        <f ca="1">(TRUNC(PRODUCT($F$12:$F27),16))</f>
        <v>1.0039405402127299</v>
      </c>
      <c r="H28" s="14">
        <f t="shared" ca="1" si="16"/>
        <v>1.00147588678301</v>
      </c>
      <c r="I28" s="14">
        <f t="shared" ca="1" si="6"/>
        <v>1.0024610199999999</v>
      </c>
      <c r="J28" s="13">
        <f t="shared" si="17"/>
        <v>3.7499999999999999E-2</v>
      </c>
      <c r="K28" s="53">
        <f t="shared" si="18"/>
        <v>43272</v>
      </c>
      <c r="L28" s="2">
        <f t="shared" si="30"/>
        <v>10</v>
      </c>
      <c r="M28" s="19">
        <f t="shared" si="19"/>
        <v>10</v>
      </c>
      <c r="N28" s="12">
        <f t="shared" si="7"/>
        <v>1.00146194</v>
      </c>
      <c r="O28" s="12">
        <f t="shared" ca="1" si="8"/>
        <v>1.0039265580000001</v>
      </c>
      <c r="P28" s="19">
        <f t="shared" si="20"/>
        <v>0</v>
      </c>
      <c r="Q28" s="14">
        <f t="shared" ca="1" si="9"/>
        <v>3.8956559799999999</v>
      </c>
      <c r="R28" s="28">
        <f t="shared" si="10"/>
        <v>0</v>
      </c>
      <c r="S28" s="14">
        <f t="shared" si="31"/>
        <v>0</v>
      </c>
      <c r="T28" s="14"/>
      <c r="U28" s="14"/>
      <c r="V28" s="4" t="str">
        <f t="shared" si="21"/>
        <v>A+J=</v>
      </c>
      <c r="W28" s="53">
        <f t="shared" si="22"/>
        <v>43304</v>
      </c>
      <c r="X28" s="14"/>
      <c r="Y28" s="15"/>
      <c r="Z28" s="21">
        <f t="shared" si="23"/>
        <v>16</v>
      </c>
      <c r="AA28" s="138">
        <f t="shared" si="24"/>
        <v>43731</v>
      </c>
      <c r="AB28" s="23">
        <f t="shared" si="25"/>
        <v>815.93625708999969</v>
      </c>
      <c r="AC28" s="24">
        <f t="shared" si="26"/>
        <v>23</v>
      </c>
      <c r="AD28" s="23">
        <f t="shared" si="27"/>
        <v>2.79</v>
      </c>
      <c r="AE28" s="143">
        <f t="shared" si="33"/>
        <v>12.530616</v>
      </c>
      <c r="AF28" s="31">
        <v>1.5125066522411374E-2</v>
      </c>
      <c r="AG28" s="23">
        <f t="shared" si="32"/>
        <v>15.320616000000001</v>
      </c>
      <c r="AH28" s="21">
        <f t="shared" si="28"/>
        <v>16</v>
      </c>
      <c r="AI28" s="25" t="s">
        <v>55</v>
      </c>
      <c r="AJ28" s="55">
        <f t="shared" si="12"/>
        <v>43760</v>
      </c>
      <c r="AK28" s="188">
        <v>43425</v>
      </c>
      <c r="AL28" s="188">
        <v>43425</v>
      </c>
      <c r="AM28" s="187" t="s">
        <v>119</v>
      </c>
      <c r="AN28" s="187" t="s">
        <v>120</v>
      </c>
      <c r="AO28" s="191" t="s">
        <v>100</v>
      </c>
      <c r="AP28" s="187" t="s">
        <v>99</v>
      </c>
      <c r="AQ28" t="s">
        <v>121</v>
      </c>
      <c r="AR28" s="184" t="s">
        <v>128</v>
      </c>
      <c r="AS28" s="184" t="s">
        <v>123</v>
      </c>
      <c r="AT28" s="184" t="s">
        <v>124</v>
      </c>
      <c r="AU28" t="s">
        <v>124</v>
      </c>
      <c r="AV28">
        <v>0.48838104999999998</v>
      </c>
      <c r="AW28" s="184" t="s">
        <v>125</v>
      </c>
      <c r="AX28" s="184" t="s">
        <v>126</v>
      </c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</row>
    <row r="29" spans="1:164" ht="15" x14ac:dyDescent="0.25">
      <c r="A29" s="67">
        <f t="shared" si="29"/>
        <v>43287</v>
      </c>
      <c r="B29" s="128">
        <f t="shared" ca="1" si="13"/>
        <v>996.41606607999995</v>
      </c>
      <c r="C29" s="7">
        <f t="shared" si="14"/>
        <v>992.13</v>
      </c>
      <c r="D29" s="142">
        <f t="shared" si="15"/>
        <v>43283</v>
      </c>
      <c r="E29" s="13">
        <f ca="1">IF(D29&lt;B$1,VLOOKUP(D29,[1]DI!$A$4:$B$15000,2,FALSE),0)</f>
        <v>6.3899999999999998E-2</v>
      </c>
      <c r="F29" s="14">
        <f t="shared" ca="1" si="5"/>
        <v>1.0002458299999999</v>
      </c>
      <c r="G29" s="14">
        <f ca="1">(TRUNC(PRODUCT($F$12:$F28),16))</f>
        <v>1.0041873389157301</v>
      </c>
      <c r="H29" s="14">
        <f t="shared" ca="1" si="16"/>
        <v>1.00147588678301</v>
      </c>
      <c r="I29" s="14">
        <f t="shared" ca="1" si="6"/>
        <v>1.0027074600000001</v>
      </c>
      <c r="J29" s="13">
        <f t="shared" si="17"/>
        <v>3.7499999999999999E-2</v>
      </c>
      <c r="K29" s="53">
        <f t="shared" si="18"/>
        <v>43272</v>
      </c>
      <c r="L29" s="2">
        <f t="shared" si="30"/>
        <v>11</v>
      </c>
      <c r="M29" s="19">
        <f t="shared" si="19"/>
        <v>11</v>
      </c>
      <c r="N29" s="12">
        <f t="shared" si="7"/>
        <v>1.0016082509999999</v>
      </c>
      <c r="O29" s="12">
        <f t="shared" ca="1" si="8"/>
        <v>1.0043200649999999</v>
      </c>
      <c r="P29" s="19">
        <f t="shared" si="20"/>
        <v>0</v>
      </c>
      <c r="Q29" s="14">
        <f t="shared" ca="1" si="9"/>
        <v>4.2860660800000003</v>
      </c>
      <c r="R29" s="28">
        <f t="shared" si="10"/>
        <v>0</v>
      </c>
      <c r="S29" s="14">
        <f t="shared" si="31"/>
        <v>0</v>
      </c>
      <c r="T29" s="14"/>
      <c r="U29" s="14"/>
      <c r="V29" s="4" t="str">
        <f t="shared" si="21"/>
        <v>A+J=</v>
      </c>
      <c r="W29" s="53">
        <f t="shared" si="22"/>
        <v>43304</v>
      </c>
      <c r="X29" s="14"/>
      <c r="Y29" s="15"/>
      <c r="Z29" s="21">
        <f t="shared" si="23"/>
        <v>17</v>
      </c>
      <c r="AA29" s="138">
        <f t="shared" si="24"/>
        <v>43760</v>
      </c>
      <c r="AB29" s="23">
        <f t="shared" si="25"/>
        <v>797.75353608999967</v>
      </c>
      <c r="AC29" s="24">
        <f t="shared" si="26"/>
        <v>21</v>
      </c>
      <c r="AD29" s="23">
        <f t="shared" si="27"/>
        <v>2.5099999999999998</v>
      </c>
      <c r="AE29" s="143">
        <f t="shared" si="33"/>
        <v>18.182721000000001</v>
      </c>
      <c r="AF29" s="31">
        <v>2.2284487172143975E-2</v>
      </c>
      <c r="AG29" s="23">
        <f t="shared" si="32"/>
        <v>20.692720999999999</v>
      </c>
      <c r="AH29" s="21">
        <f t="shared" si="28"/>
        <v>17</v>
      </c>
      <c r="AI29" s="25" t="s">
        <v>55</v>
      </c>
      <c r="AJ29" s="55">
        <f t="shared" si="12"/>
        <v>43790</v>
      </c>
      <c r="AK29" s="188">
        <v>43455</v>
      </c>
      <c r="AL29" s="188">
        <v>43455</v>
      </c>
      <c r="AM29" s="187" t="s">
        <v>119</v>
      </c>
      <c r="AN29" s="187" t="s">
        <v>120</v>
      </c>
      <c r="AO29" s="191" t="s">
        <v>100</v>
      </c>
      <c r="AP29" s="187" t="s">
        <v>99</v>
      </c>
      <c r="AQ29" t="s">
        <v>121</v>
      </c>
      <c r="AR29" s="184" t="s">
        <v>128</v>
      </c>
      <c r="AS29" s="184" t="s">
        <v>123</v>
      </c>
      <c r="AT29" s="184" t="s">
        <v>124</v>
      </c>
      <c r="AU29" t="s">
        <v>124</v>
      </c>
      <c r="AV29">
        <v>1.91670461</v>
      </c>
      <c r="AW29" s="184" t="s">
        <v>125</v>
      </c>
      <c r="AX29" s="184" t="s">
        <v>126</v>
      </c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</row>
    <row r="30" spans="1:164" ht="15" x14ac:dyDescent="0.25">
      <c r="A30" s="67">
        <f t="shared" si="29"/>
        <v>43290</v>
      </c>
      <c r="B30" s="128">
        <f t="shared" ca="1" si="13"/>
        <v>996.80662003999998</v>
      </c>
      <c r="C30" s="7">
        <f t="shared" si="14"/>
        <v>992.13</v>
      </c>
      <c r="D30" s="142">
        <f t="shared" si="15"/>
        <v>43284</v>
      </c>
      <c r="E30" s="13">
        <f ca="1">IF(D30&lt;B$1,VLOOKUP(D30,[1]DI!$A$4:$B$15000,2,FALSE),0)</f>
        <v>6.3899999999999998E-2</v>
      </c>
      <c r="F30" s="14">
        <f t="shared" ca="1" si="5"/>
        <v>1.0002458299999999</v>
      </c>
      <c r="G30" s="14">
        <f ca="1">(TRUNC(PRODUCT($F$12:$F29),16))</f>
        <v>1.0044341982892599</v>
      </c>
      <c r="H30" s="14">
        <f t="shared" ca="1" si="16"/>
        <v>1.00147588678301</v>
      </c>
      <c r="I30" s="14">
        <f t="shared" ca="1" si="6"/>
        <v>1.00295395</v>
      </c>
      <c r="J30" s="13">
        <f t="shared" si="17"/>
        <v>3.7499999999999999E-2</v>
      </c>
      <c r="K30" s="53">
        <f t="shared" si="18"/>
        <v>43272</v>
      </c>
      <c r="L30" s="2">
        <f t="shared" si="30"/>
        <v>12</v>
      </c>
      <c r="M30" s="19">
        <f t="shared" si="19"/>
        <v>12</v>
      </c>
      <c r="N30" s="12">
        <f t="shared" si="7"/>
        <v>1.0017545839999999</v>
      </c>
      <c r="O30" s="12">
        <f t="shared" ca="1" si="8"/>
        <v>1.004713717</v>
      </c>
      <c r="P30" s="19">
        <f t="shared" si="20"/>
        <v>0</v>
      </c>
      <c r="Q30" s="14">
        <f t="shared" ca="1" si="9"/>
        <v>4.6766200400000004</v>
      </c>
      <c r="R30" s="28">
        <f t="shared" si="10"/>
        <v>0</v>
      </c>
      <c r="S30" s="14">
        <f t="shared" si="31"/>
        <v>0</v>
      </c>
      <c r="T30" s="14"/>
      <c r="U30" s="14"/>
      <c r="V30" s="4" t="str">
        <f t="shared" si="21"/>
        <v>A+J=</v>
      </c>
      <c r="W30" s="53">
        <f t="shared" si="22"/>
        <v>43304</v>
      </c>
      <c r="X30" s="14"/>
      <c r="Y30" s="15"/>
      <c r="Z30" s="21">
        <f t="shared" si="23"/>
        <v>18</v>
      </c>
      <c r="AA30" s="138">
        <f t="shared" si="24"/>
        <v>43790</v>
      </c>
      <c r="AB30" s="23">
        <f t="shared" si="25"/>
        <v>777.52147258999969</v>
      </c>
      <c r="AC30" s="24">
        <f t="shared" si="26"/>
        <v>21</v>
      </c>
      <c r="AD30" s="23">
        <f t="shared" si="27"/>
        <v>2.4500000000000002</v>
      </c>
      <c r="AE30" s="143">
        <v>20.232063499999999</v>
      </c>
      <c r="AF30" s="134">
        <f>AE30/AB29</f>
        <v>2.5361295919993879E-2</v>
      </c>
      <c r="AG30" s="23">
        <f t="shared" si="32"/>
        <v>22.682063499999998</v>
      </c>
      <c r="AH30" s="21">
        <f t="shared" si="28"/>
        <v>18</v>
      </c>
      <c r="AI30" s="25" t="s">
        <v>55</v>
      </c>
      <c r="AJ30" s="55">
        <f t="shared" si="12"/>
        <v>43822</v>
      </c>
      <c r="AK30" s="188">
        <v>43455</v>
      </c>
      <c r="AL30" s="188">
        <v>43455</v>
      </c>
      <c r="AM30" s="187" t="s">
        <v>119</v>
      </c>
      <c r="AN30" s="187" t="s">
        <v>120</v>
      </c>
      <c r="AO30" s="191" t="s">
        <v>100</v>
      </c>
      <c r="AP30" s="187" t="s">
        <v>99</v>
      </c>
      <c r="AQ30" t="s">
        <v>121</v>
      </c>
      <c r="AR30" s="184" t="s">
        <v>127</v>
      </c>
      <c r="AS30" s="184" t="s">
        <v>123</v>
      </c>
      <c r="AT30" s="184" t="s">
        <v>124</v>
      </c>
      <c r="AU30">
        <v>1.5761000000000001</v>
      </c>
      <c r="AV30">
        <v>14.07789028</v>
      </c>
      <c r="AW30" s="184" t="s">
        <v>125</v>
      </c>
      <c r="AX30" s="184" t="s">
        <v>126</v>
      </c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</row>
    <row r="31" spans="1:164" ht="15" x14ac:dyDescent="0.25">
      <c r="A31" s="67">
        <f t="shared" si="29"/>
        <v>43291</v>
      </c>
      <c r="B31" s="128">
        <f t="shared" ca="1" si="13"/>
        <v>997.19733571999996</v>
      </c>
      <c r="C31" s="7">
        <f t="shared" si="14"/>
        <v>992.13</v>
      </c>
      <c r="D31" s="142">
        <f t="shared" si="15"/>
        <v>43285</v>
      </c>
      <c r="E31" s="13">
        <f ca="1">IF(D31&lt;B$1,VLOOKUP(D31,[1]DI!$A$4:$B$15000,2,FALSE),0)</f>
        <v>6.3899999999999998E-2</v>
      </c>
      <c r="F31" s="14">
        <f t="shared" ca="1" si="5"/>
        <v>1.0002458299999999</v>
      </c>
      <c r="G31" s="14">
        <f ca="1">(TRUNC(PRODUCT($F$12:$F30),16))</f>
        <v>1.00468111834822</v>
      </c>
      <c r="H31" s="14">
        <f t="shared" ca="1" si="16"/>
        <v>1.00147588678301</v>
      </c>
      <c r="I31" s="14">
        <f t="shared" ca="1" si="6"/>
        <v>1.0032005100000001</v>
      </c>
      <c r="J31" s="13">
        <f t="shared" si="17"/>
        <v>3.7499999999999999E-2</v>
      </c>
      <c r="K31" s="53">
        <f t="shared" si="18"/>
        <v>43272</v>
      </c>
      <c r="L31" s="2">
        <f t="shared" si="30"/>
        <v>13</v>
      </c>
      <c r="M31" s="19">
        <f t="shared" si="19"/>
        <v>13</v>
      </c>
      <c r="N31" s="12">
        <f t="shared" si="7"/>
        <v>1.0019009379999999</v>
      </c>
      <c r="O31" s="12">
        <f t="shared" ca="1" si="8"/>
        <v>1.005107532</v>
      </c>
      <c r="P31" s="19">
        <f t="shared" si="20"/>
        <v>0</v>
      </c>
      <c r="Q31" s="14">
        <f t="shared" ca="1" si="9"/>
        <v>5.06733572</v>
      </c>
      <c r="R31" s="28">
        <f t="shared" si="10"/>
        <v>0</v>
      </c>
      <c r="S31" s="14">
        <f t="shared" si="31"/>
        <v>0</v>
      </c>
      <c r="T31" s="14"/>
      <c r="U31" s="14"/>
      <c r="V31" s="4" t="str">
        <f t="shared" si="21"/>
        <v>A+J=</v>
      </c>
      <c r="W31" s="53">
        <f t="shared" si="22"/>
        <v>43304</v>
      </c>
      <c r="X31" s="14"/>
      <c r="Y31" s="15"/>
      <c r="Z31" s="21">
        <f t="shared" si="23"/>
        <v>19</v>
      </c>
      <c r="AA31" s="138">
        <f t="shared" si="24"/>
        <v>43822</v>
      </c>
      <c r="AB31" s="23">
        <f t="shared" si="25"/>
        <v>756.33331520999968</v>
      </c>
      <c r="AC31" s="24">
        <f t="shared" si="26"/>
        <v>22</v>
      </c>
      <c r="AD31" s="23">
        <f t="shared" si="27"/>
        <v>2.5</v>
      </c>
      <c r="AE31" s="143">
        <v>21.18815738</v>
      </c>
      <c r="AF31" s="134">
        <f>AE31/AB30</f>
        <v>2.7250896762272284E-2</v>
      </c>
      <c r="AG31" s="23">
        <f t="shared" si="32"/>
        <v>23.68815738</v>
      </c>
      <c r="AH31" s="21">
        <f t="shared" si="28"/>
        <v>19</v>
      </c>
      <c r="AI31" s="25" t="s">
        <v>55</v>
      </c>
      <c r="AJ31" s="55">
        <f t="shared" si="12"/>
        <v>43851</v>
      </c>
      <c r="AK31" s="188">
        <v>43455</v>
      </c>
      <c r="AL31" s="188">
        <v>43455</v>
      </c>
      <c r="AM31" s="187" t="s">
        <v>119</v>
      </c>
      <c r="AN31" s="187" t="s">
        <v>120</v>
      </c>
      <c r="AO31" s="191" t="s">
        <v>100</v>
      </c>
      <c r="AP31" s="187" t="s">
        <v>99</v>
      </c>
      <c r="AQ31" t="s">
        <v>121</v>
      </c>
      <c r="AR31" s="184" t="s">
        <v>122</v>
      </c>
      <c r="AS31" s="184" t="s">
        <v>123</v>
      </c>
      <c r="AT31" s="184" t="s">
        <v>124</v>
      </c>
      <c r="AU31" t="s">
        <v>124</v>
      </c>
      <c r="AV31">
        <v>7.7414453500000002</v>
      </c>
      <c r="AW31" s="184" t="s">
        <v>125</v>
      </c>
      <c r="AX31" s="184" t="s">
        <v>126</v>
      </c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</row>
    <row r="32" spans="1:164" ht="15" x14ac:dyDescent="0.25">
      <c r="A32" s="67">
        <f t="shared" si="29"/>
        <v>43292</v>
      </c>
      <c r="B32" s="128">
        <f t="shared" ca="1" si="13"/>
        <v>997.58819426000002</v>
      </c>
      <c r="C32" s="7">
        <f t="shared" si="14"/>
        <v>992.13</v>
      </c>
      <c r="D32" s="142">
        <f t="shared" si="15"/>
        <v>43286</v>
      </c>
      <c r="E32" s="13">
        <f ca="1">IF(D32&lt;B$1,VLOOKUP(D32,[1]DI!$A$4:$B$15000,2,FALSE),0)</f>
        <v>6.3899999999999998E-2</v>
      </c>
      <c r="F32" s="14">
        <f t="shared" ca="1" si="5"/>
        <v>1.0002458299999999</v>
      </c>
      <c r="G32" s="14">
        <f ca="1">(TRUNC(PRODUCT($F$12:$F31),16))</f>
        <v>1.00492809910754</v>
      </c>
      <c r="H32" s="14">
        <f t="shared" ca="1" si="16"/>
        <v>1.00147588678301</v>
      </c>
      <c r="I32" s="14">
        <f t="shared" ca="1" si="6"/>
        <v>1.0034471199999999</v>
      </c>
      <c r="J32" s="13">
        <f t="shared" si="17"/>
        <v>3.7499999999999999E-2</v>
      </c>
      <c r="K32" s="53">
        <f t="shared" si="18"/>
        <v>43272</v>
      </c>
      <c r="L32" s="2">
        <f t="shared" si="30"/>
        <v>14</v>
      </c>
      <c r="M32" s="19">
        <f t="shared" si="19"/>
        <v>14</v>
      </c>
      <c r="N32" s="12">
        <f t="shared" si="7"/>
        <v>1.0020473139999999</v>
      </c>
      <c r="O32" s="12">
        <f t="shared" ca="1" si="8"/>
        <v>1.005501491</v>
      </c>
      <c r="P32" s="19">
        <f t="shared" si="20"/>
        <v>0</v>
      </c>
      <c r="Q32" s="14">
        <f t="shared" ca="1" si="9"/>
        <v>5.45819426</v>
      </c>
      <c r="R32" s="28">
        <f t="shared" si="10"/>
        <v>0</v>
      </c>
      <c r="S32" s="14">
        <f t="shared" si="31"/>
        <v>0</v>
      </c>
      <c r="T32" s="14"/>
      <c r="U32" s="14"/>
      <c r="V32" s="4" t="str">
        <f t="shared" si="21"/>
        <v>A+J=</v>
      </c>
      <c r="W32" s="53">
        <f t="shared" si="22"/>
        <v>43304</v>
      </c>
      <c r="X32" s="14"/>
      <c r="Y32" s="15"/>
      <c r="Z32" s="21">
        <f t="shared" si="23"/>
        <v>20</v>
      </c>
      <c r="AA32" s="138">
        <f t="shared" si="24"/>
        <v>43851</v>
      </c>
      <c r="AB32" s="23">
        <f t="shared" si="25"/>
        <v>736.95094849999964</v>
      </c>
      <c r="AC32" s="24">
        <f t="shared" si="26"/>
        <v>19</v>
      </c>
      <c r="AD32" s="23">
        <f t="shared" si="27"/>
        <v>2.1</v>
      </c>
      <c r="AE32" s="143">
        <v>19.382366709999999</v>
      </c>
      <c r="AF32" s="134">
        <f>AE32/AB31</f>
        <v>2.5626752544436561E-2</v>
      </c>
      <c r="AG32" s="23">
        <f t="shared" si="32"/>
        <v>21.482366710000001</v>
      </c>
      <c r="AH32" s="21">
        <f t="shared" si="28"/>
        <v>20</v>
      </c>
      <c r="AI32" s="25" t="s">
        <v>55</v>
      </c>
      <c r="AJ32" s="55">
        <f t="shared" si="12"/>
        <v>43882</v>
      </c>
      <c r="AK32" s="188">
        <v>43487</v>
      </c>
      <c r="AL32" s="188">
        <v>43487</v>
      </c>
      <c r="AM32" s="187" t="s">
        <v>119</v>
      </c>
      <c r="AN32" s="187" t="s">
        <v>120</v>
      </c>
      <c r="AO32" s="191" t="s">
        <v>100</v>
      </c>
      <c r="AP32" s="187" t="s">
        <v>99</v>
      </c>
      <c r="AQ32" t="s">
        <v>121</v>
      </c>
      <c r="AR32" s="184" t="s">
        <v>127</v>
      </c>
      <c r="AS32" s="184" t="s">
        <v>123</v>
      </c>
      <c r="AT32" s="184" t="s">
        <v>124</v>
      </c>
      <c r="AU32">
        <v>0.9204</v>
      </c>
      <c r="AV32">
        <v>8.0738949499999997</v>
      </c>
      <c r="AW32" s="184" t="s">
        <v>125</v>
      </c>
      <c r="AX32" s="184" t="s">
        <v>126</v>
      </c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</row>
    <row r="33" spans="1:164" ht="15" x14ac:dyDescent="0.25">
      <c r="A33" s="67">
        <f t="shared" si="29"/>
        <v>43293</v>
      </c>
      <c r="B33" s="128">
        <f t="shared" ca="1" si="13"/>
        <v>997.97921551000002</v>
      </c>
      <c r="C33" s="7">
        <f t="shared" si="14"/>
        <v>992.13</v>
      </c>
      <c r="D33" s="142">
        <f t="shared" si="15"/>
        <v>43287</v>
      </c>
      <c r="E33" s="13">
        <f ca="1">IF(D33&lt;B$1,VLOOKUP(D33,[1]DI!$A$4:$B$15000,2,FALSE),0)</f>
        <v>6.3899999999999998E-2</v>
      </c>
      <c r="F33" s="14">
        <f t="shared" ca="1" si="5"/>
        <v>1.0002458299999999</v>
      </c>
      <c r="G33" s="14">
        <f ca="1">(TRUNC(PRODUCT($F$12:$F32),16))</f>
        <v>1.0051751405821501</v>
      </c>
      <c r="H33" s="14">
        <f t="shared" ca="1" si="16"/>
        <v>1.00147588678301</v>
      </c>
      <c r="I33" s="14">
        <f t="shared" ca="1" si="6"/>
        <v>1.0036938</v>
      </c>
      <c r="J33" s="13">
        <f t="shared" si="17"/>
        <v>3.7499999999999999E-2</v>
      </c>
      <c r="K33" s="53">
        <f t="shared" si="18"/>
        <v>43272</v>
      </c>
      <c r="L33" s="2">
        <f t="shared" si="30"/>
        <v>15</v>
      </c>
      <c r="M33" s="19">
        <f t="shared" si="19"/>
        <v>15</v>
      </c>
      <c r="N33" s="12">
        <f t="shared" si="7"/>
        <v>1.0021937110000001</v>
      </c>
      <c r="O33" s="12">
        <f t="shared" ca="1" si="8"/>
        <v>1.0058956139999999</v>
      </c>
      <c r="P33" s="19">
        <f t="shared" si="20"/>
        <v>0</v>
      </c>
      <c r="Q33" s="14">
        <f t="shared" ca="1" si="9"/>
        <v>5.8492155099999996</v>
      </c>
      <c r="R33" s="28">
        <f t="shared" si="10"/>
        <v>0</v>
      </c>
      <c r="S33" s="14">
        <f t="shared" si="31"/>
        <v>0</v>
      </c>
      <c r="T33" s="14"/>
      <c r="U33" s="14"/>
      <c r="V33" s="4" t="str">
        <f t="shared" si="21"/>
        <v>A+J=</v>
      </c>
      <c r="W33" s="53">
        <f t="shared" si="22"/>
        <v>43304</v>
      </c>
      <c r="X33" s="14"/>
      <c r="Y33" s="15"/>
      <c r="Z33" s="21">
        <f t="shared" si="23"/>
        <v>21</v>
      </c>
      <c r="AA33" s="138">
        <f t="shared" si="24"/>
        <v>43882</v>
      </c>
      <c r="AB33" s="23">
        <f t="shared" si="25"/>
        <v>638.36772318999965</v>
      </c>
      <c r="AC33" s="24">
        <f t="shared" si="26"/>
        <v>23</v>
      </c>
      <c r="AD33" s="23">
        <f t="shared" si="27"/>
        <v>2.48</v>
      </c>
      <c r="AE33" s="143">
        <v>98.583225310000003</v>
      </c>
      <c r="AF33" s="134">
        <f>AE33/AB32</f>
        <v>0.1337717598581801</v>
      </c>
      <c r="AG33" s="23">
        <f t="shared" si="32"/>
        <v>101.06322531000001</v>
      </c>
      <c r="AH33" s="21">
        <f t="shared" si="28"/>
        <v>21</v>
      </c>
      <c r="AI33" s="25" t="s">
        <v>55</v>
      </c>
      <c r="AJ33" s="55">
        <f t="shared" si="12"/>
        <v>43913</v>
      </c>
      <c r="AK33" s="188">
        <v>43487</v>
      </c>
      <c r="AL33" s="188">
        <v>43487</v>
      </c>
      <c r="AM33" s="187" t="s">
        <v>119</v>
      </c>
      <c r="AN33" s="187" t="s">
        <v>120</v>
      </c>
      <c r="AO33" s="191" t="s">
        <v>100</v>
      </c>
      <c r="AP33" s="187" t="s">
        <v>99</v>
      </c>
      <c r="AQ33" t="s">
        <v>121</v>
      </c>
      <c r="AR33" s="184" t="s">
        <v>128</v>
      </c>
      <c r="AS33" s="184" t="s">
        <v>123</v>
      </c>
      <c r="AT33" s="184" t="s">
        <v>124</v>
      </c>
      <c r="AU33" t="s">
        <v>124</v>
      </c>
      <c r="AV33">
        <v>1.20801092</v>
      </c>
      <c r="AW33" s="184" t="s">
        <v>125</v>
      </c>
      <c r="AX33" s="184" t="s">
        <v>126</v>
      </c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</row>
    <row r="34" spans="1:164" ht="15" x14ac:dyDescent="0.25">
      <c r="A34" s="67">
        <f t="shared" si="29"/>
        <v>43294</v>
      </c>
      <c r="B34" s="128">
        <f t="shared" ca="1" si="13"/>
        <v>998.37038856000004</v>
      </c>
      <c r="C34" s="7">
        <f t="shared" si="14"/>
        <v>992.13</v>
      </c>
      <c r="D34" s="142">
        <f t="shared" si="15"/>
        <v>43290</v>
      </c>
      <c r="E34" s="13">
        <f ca="1">IF(D34&lt;B$1,VLOOKUP(D34,[1]DI!$A$4:$B$15000,2,FALSE),0)</f>
        <v>6.3899999999999998E-2</v>
      </c>
      <c r="F34" s="14">
        <f t="shared" ca="1" si="5"/>
        <v>1.0002458299999999</v>
      </c>
      <c r="G34" s="14">
        <f ca="1">(TRUNC(PRODUCT($F$12:$F33),16))</f>
        <v>1.0054222427869599</v>
      </c>
      <c r="H34" s="14">
        <f t="shared" ca="1" si="16"/>
        <v>1.00147588678301</v>
      </c>
      <c r="I34" s="14">
        <f t="shared" ca="1" si="6"/>
        <v>1.0039405400000001</v>
      </c>
      <c r="J34" s="13">
        <f t="shared" si="17"/>
        <v>3.7499999999999999E-2</v>
      </c>
      <c r="K34" s="53">
        <f t="shared" si="18"/>
        <v>43272</v>
      </c>
      <c r="L34" s="2">
        <f t="shared" si="30"/>
        <v>16</v>
      </c>
      <c r="M34" s="19">
        <f t="shared" si="19"/>
        <v>16</v>
      </c>
      <c r="N34" s="12">
        <f t="shared" si="7"/>
        <v>1.002340129</v>
      </c>
      <c r="O34" s="12">
        <f t="shared" ca="1" si="8"/>
        <v>1.0062898899999999</v>
      </c>
      <c r="P34" s="19">
        <f t="shared" si="20"/>
        <v>0</v>
      </c>
      <c r="Q34" s="14">
        <f t="shared" ca="1" si="9"/>
        <v>6.2403885600000004</v>
      </c>
      <c r="R34" s="28">
        <f t="shared" si="10"/>
        <v>0</v>
      </c>
      <c r="S34" s="14">
        <f t="shared" si="31"/>
        <v>0</v>
      </c>
      <c r="T34" s="14"/>
      <c r="U34" s="14"/>
      <c r="V34" s="4" t="str">
        <f t="shared" si="21"/>
        <v>A+J=</v>
      </c>
      <c r="W34" s="53">
        <f t="shared" si="22"/>
        <v>43304</v>
      </c>
      <c r="X34" s="14"/>
      <c r="Y34" s="15"/>
      <c r="Z34" s="21">
        <f t="shared" si="23"/>
        <v>22</v>
      </c>
      <c r="AA34" s="138">
        <f t="shared" ref="AA34:AA44" si="34">AG182</f>
        <v>43913</v>
      </c>
      <c r="AB34" s="23">
        <f t="shared" ref="AB34:AB43" si="35">(AB33-AE34)</f>
        <v>609.25439923999966</v>
      </c>
      <c r="AC34" s="24">
        <f t="shared" ref="AC34:AC43" si="36">NETWORKDAYS(AA33,AA34,Z$160:Z$444)-1</f>
        <v>19</v>
      </c>
      <c r="AD34" s="23">
        <f t="shared" ref="AD34:AD43" si="37">ROUND((ROUND(((1+AD$11)^(AC34/252)),9)-1)*AB33,2)</f>
        <v>1.77</v>
      </c>
      <c r="AE34" s="143">
        <v>29.113323950000002</v>
      </c>
      <c r="AF34" s="134">
        <f>AE34/AB33</f>
        <v>4.5605883399801685E-2</v>
      </c>
      <c r="AG34" s="23">
        <f t="shared" ref="AG34:AG43" si="38">(AD34+AE34)</f>
        <v>30.883323950000001</v>
      </c>
      <c r="AH34" s="21">
        <f t="shared" si="28"/>
        <v>22</v>
      </c>
      <c r="AI34" s="25" t="s">
        <v>55</v>
      </c>
      <c r="AJ34" s="55">
        <f t="shared" ref="AJ34:AJ43" si="39">AA35</f>
        <v>43943</v>
      </c>
      <c r="AK34" s="188">
        <v>43487</v>
      </c>
      <c r="AL34" s="188">
        <v>43487</v>
      </c>
      <c r="AM34" s="187" t="s">
        <v>119</v>
      </c>
      <c r="AN34" s="187" t="s">
        <v>120</v>
      </c>
      <c r="AO34" s="191" t="s">
        <v>100</v>
      </c>
      <c r="AP34" s="187" t="s">
        <v>99</v>
      </c>
      <c r="AQ34" t="s">
        <v>121</v>
      </c>
      <c r="AR34" s="184" t="s">
        <v>122</v>
      </c>
      <c r="AS34" s="184" t="s">
        <v>123</v>
      </c>
      <c r="AT34" s="184" t="s">
        <v>124</v>
      </c>
      <c r="AU34" t="s">
        <v>124</v>
      </c>
      <c r="AV34">
        <v>6.9089408600000004</v>
      </c>
      <c r="AW34" s="184" t="s">
        <v>125</v>
      </c>
      <c r="AX34" s="184" t="s">
        <v>126</v>
      </c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</row>
    <row r="35" spans="1:164" ht="15" x14ac:dyDescent="0.25">
      <c r="A35" s="67">
        <f t="shared" si="29"/>
        <v>43297</v>
      </c>
      <c r="B35" s="128">
        <f t="shared" ca="1" si="13"/>
        <v>998.76171538999995</v>
      </c>
      <c r="C35" s="7">
        <f t="shared" si="14"/>
        <v>992.13</v>
      </c>
      <c r="D35" s="142">
        <f t="shared" si="15"/>
        <v>43291</v>
      </c>
      <c r="E35" s="13">
        <f ca="1">IF(D35&lt;B$1,VLOOKUP(D35,[1]DI!$A$4:$B$15000,2,FALSE),0)</f>
        <v>6.3899999999999998E-2</v>
      </c>
      <c r="F35" s="14">
        <f t="shared" ca="1" si="5"/>
        <v>1.0002458299999999</v>
      </c>
      <c r="G35" s="14">
        <f ca="1">(TRUNC(PRODUCT($F$12:$F34),16))</f>
        <v>1.0056694057369</v>
      </c>
      <c r="H35" s="14">
        <f t="shared" ca="1" si="16"/>
        <v>1.00147588678301</v>
      </c>
      <c r="I35" s="14">
        <f t="shared" ca="1" si="6"/>
        <v>1.0041873400000001</v>
      </c>
      <c r="J35" s="13">
        <f t="shared" si="17"/>
        <v>3.7499999999999999E-2</v>
      </c>
      <c r="K35" s="53">
        <f t="shared" si="18"/>
        <v>43272</v>
      </c>
      <c r="L35" s="2">
        <f t="shared" si="30"/>
        <v>17</v>
      </c>
      <c r="M35" s="19">
        <f t="shared" si="19"/>
        <v>17</v>
      </c>
      <c r="N35" s="12">
        <f t="shared" si="7"/>
        <v>1.002486569</v>
      </c>
      <c r="O35" s="12">
        <f t="shared" ca="1" si="8"/>
        <v>1.006684321</v>
      </c>
      <c r="P35" s="19">
        <f t="shared" si="20"/>
        <v>0</v>
      </c>
      <c r="Q35" s="14">
        <f t="shared" ca="1" si="9"/>
        <v>6.6317153900000001</v>
      </c>
      <c r="R35" s="28">
        <f t="shared" si="10"/>
        <v>0</v>
      </c>
      <c r="S35" s="14">
        <f t="shared" si="31"/>
        <v>0</v>
      </c>
      <c r="T35" s="14"/>
      <c r="U35" s="14"/>
      <c r="V35" s="4" t="str">
        <f t="shared" si="21"/>
        <v>A+J=</v>
      </c>
      <c r="W35" s="53">
        <f t="shared" si="22"/>
        <v>43304</v>
      </c>
      <c r="X35" s="14"/>
      <c r="Y35" s="15"/>
      <c r="Z35" s="21">
        <f t="shared" si="23"/>
        <v>23</v>
      </c>
      <c r="AA35" s="138">
        <f t="shared" si="34"/>
        <v>43943</v>
      </c>
      <c r="AB35" s="23">
        <f t="shared" si="35"/>
        <v>599.18295455999964</v>
      </c>
      <c r="AC35" s="24">
        <f t="shared" si="36"/>
        <v>20</v>
      </c>
      <c r="AD35" s="23">
        <f t="shared" si="37"/>
        <v>1.78</v>
      </c>
      <c r="AE35" s="143">
        <v>10.071444680000001</v>
      </c>
      <c r="AF35" s="134">
        <f t="shared" ref="AF35:AF45" si="40">AE35/AB34</f>
        <v>1.6530770549319614E-2</v>
      </c>
      <c r="AG35" s="23">
        <f t="shared" si="38"/>
        <v>11.85144468</v>
      </c>
      <c r="AH35" s="21">
        <f t="shared" si="28"/>
        <v>23</v>
      </c>
      <c r="AI35" s="25" t="s">
        <v>55</v>
      </c>
      <c r="AJ35" s="55">
        <f t="shared" si="39"/>
        <v>43972</v>
      </c>
      <c r="AK35" s="188">
        <v>43517</v>
      </c>
      <c r="AL35" s="188">
        <v>43517</v>
      </c>
      <c r="AM35" s="187" t="s">
        <v>119</v>
      </c>
      <c r="AN35" s="187" t="s">
        <v>120</v>
      </c>
      <c r="AO35" s="191" t="s">
        <v>100</v>
      </c>
      <c r="AP35" s="187" t="s">
        <v>99</v>
      </c>
      <c r="AQ35" t="s">
        <v>121</v>
      </c>
      <c r="AR35" s="184" t="s">
        <v>122</v>
      </c>
      <c r="AS35" s="184" t="s">
        <v>123</v>
      </c>
      <c r="AT35" s="184" t="s">
        <v>124</v>
      </c>
      <c r="AU35" t="s">
        <v>124</v>
      </c>
      <c r="AV35">
        <v>7.5223741899999998</v>
      </c>
      <c r="AW35" s="184" t="s">
        <v>125</v>
      </c>
      <c r="AX35" s="184" t="s">
        <v>126</v>
      </c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</row>
    <row r="36" spans="1:164" ht="15" x14ac:dyDescent="0.25">
      <c r="A36" s="67">
        <f t="shared" si="29"/>
        <v>43298</v>
      </c>
      <c r="B36" s="128">
        <f t="shared" ca="1" si="13"/>
        <v>999.15319400999999</v>
      </c>
      <c r="C36" s="7">
        <f t="shared" si="14"/>
        <v>992.13</v>
      </c>
      <c r="D36" s="142">
        <f t="shared" si="15"/>
        <v>43292</v>
      </c>
      <c r="E36" s="13">
        <f ca="1">IF(D36&lt;B$1,VLOOKUP(D36,[1]DI!$A$4:$B$15000,2,FALSE),0)</f>
        <v>6.3899999999999998E-2</v>
      </c>
      <c r="F36" s="14">
        <f t="shared" ca="1" si="5"/>
        <v>1.0002458299999999</v>
      </c>
      <c r="G36" s="14">
        <f ca="1">(TRUNC(PRODUCT($F$12:$F35),16))</f>
        <v>1.00591662944691</v>
      </c>
      <c r="H36" s="14">
        <f t="shared" ca="1" si="16"/>
        <v>1.00147588678301</v>
      </c>
      <c r="I36" s="14">
        <f t="shared" ca="1" si="6"/>
        <v>1.0044341999999999</v>
      </c>
      <c r="J36" s="13">
        <f t="shared" si="17"/>
        <v>3.7499999999999999E-2</v>
      </c>
      <c r="K36" s="53">
        <f t="shared" si="18"/>
        <v>43272</v>
      </c>
      <c r="L36" s="2">
        <f t="shared" si="30"/>
        <v>18</v>
      </c>
      <c r="M36" s="19">
        <f t="shared" si="19"/>
        <v>18</v>
      </c>
      <c r="N36" s="12">
        <f t="shared" si="7"/>
        <v>1.0026330299999999</v>
      </c>
      <c r="O36" s="12">
        <f t="shared" ca="1" si="8"/>
        <v>1.007078905</v>
      </c>
      <c r="P36" s="19">
        <f t="shared" si="20"/>
        <v>0</v>
      </c>
      <c r="Q36" s="14">
        <f t="shared" ca="1" si="9"/>
        <v>7.0231940100000001</v>
      </c>
      <c r="R36" s="28">
        <f t="shared" si="10"/>
        <v>0</v>
      </c>
      <c r="S36" s="14">
        <f t="shared" si="31"/>
        <v>0</v>
      </c>
      <c r="T36" s="14"/>
      <c r="U36" s="14"/>
      <c r="V36" s="4" t="str">
        <f t="shared" si="21"/>
        <v>A+J=</v>
      </c>
      <c r="W36" s="53">
        <f t="shared" si="22"/>
        <v>43304</v>
      </c>
      <c r="X36" s="146" t="s">
        <v>148</v>
      </c>
      <c r="Y36" s="15"/>
      <c r="Z36" s="21">
        <f t="shared" si="23"/>
        <v>24</v>
      </c>
      <c r="AA36" s="138">
        <f t="shared" si="34"/>
        <v>43972</v>
      </c>
      <c r="AB36" s="23">
        <f t="shared" si="35"/>
        <v>597.38482783999962</v>
      </c>
      <c r="AC36" s="24">
        <f t="shared" si="36"/>
        <v>20</v>
      </c>
      <c r="AD36" s="23">
        <f t="shared" si="37"/>
        <v>1.75</v>
      </c>
      <c r="AE36" s="143">
        <v>1.79812672</v>
      </c>
      <c r="AF36" s="134">
        <f t="shared" si="40"/>
        <v>3.000964407140763E-3</v>
      </c>
      <c r="AG36" s="23">
        <f t="shared" si="38"/>
        <v>3.54812672</v>
      </c>
      <c r="AH36" s="21">
        <f t="shared" si="28"/>
        <v>24</v>
      </c>
      <c r="AI36" s="25" t="s">
        <v>55</v>
      </c>
      <c r="AJ36" s="55">
        <f t="shared" si="39"/>
        <v>44005</v>
      </c>
      <c r="AK36" s="188">
        <v>43517</v>
      </c>
      <c r="AL36" s="188">
        <v>43517</v>
      </c>
      <c r="AM36" s="187" t="s">
        <v>119</v>
      </c>
      <c r="AN36" s="187" t="s">
        <v>120</v>
      </c>
      <c r="AO36" s="191" t="s">
        <v>100</v>
      </c>
      <c r="AP36" s="187" t="s">
        <v>99</v>
      </c>
      <c r="AQ36" t="s">
        <v>121</v>
      </c>
      <c r="AR36" s="184" t="s">
        <v>128</v>
      </c>
      <c r="AS36" s="184" t="s">
        <v>123</v>
      </c>
      <c r="AT36" s="184" t="s">
        <v>124</v>
      </c>
      <c r="AU36" t="s">
        <v>124</v>
      </c>
      <c r="AV36">
        <v>1.00270645</v>
      </c>
      <c r="AW36" s="184" t="s">
        <v>125</v>
      </c>
      <c r="AX36" s="184" t="s">
        <v>126</v>
      </c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</row>
    <row r="37" spans="1:164" ht="15" x14ac:dyDescent="0.25">
      <c r="A37" s="67">
        <f t="shared" si="29"/>
        <v>43299</v>
      </c>
      <c r="B37" s="128">
        <f t="shared" ca="1" si="13"/>
        <v>999.54482542000005</v>
      </c>
      <c r="C37" s="7">
        <f t="shared" si="14"/>
        <v>992.13</v>
      </c>
      <c r="D37" s="142">
        <f t="shared" si="15"/>
        <v>43293</v>
      </c>
      <c r="E37" s="13">
        <f ca="1">IF(D37&lt;B$1,VLOOKUP(D37,[1]DI!$A$4:$B$15000,2,FALSE),0)</f>
        <v>6.3899999999999998E-2</v>
      </c>
      <c r="F37" s="14">
        <f t="shared" ca="1" si="5"/>
        <v>1.0002458299999999</v>
      </c>
      <c r="G37" s="14">
        <f ca="1">(TRUNC(PRODUCT($F$12:$F36),16))</f>
        <v>1.0061639139319301</v>
      </c>
      <c r="H37" s="14">
        <f t="shared" ca="1" si="16"/>
        <v>1.00147588678301</v>
      </c>
      <c r="I37" s="14">
        <f t="shared" ca="1" si="6"/>
        <v>1.0046811200000001</v>
      </c>
      <c r="J37" s="13">
        <f t="shared" si="17"/>
        <v>3.7499999999999999E-2</v>
      </c>
      <c r="K37" s="53">
        <f t="shared" si="18"/>
        <v>43272</v>
      </c>
      <c r="L37" s="2">
        <f t="shared" si="30"/>
        <v>19</v>
      </c>
      <c r="M37" s="19">
        <f t="shared" si="19"/>
        <v>19</v>
      </c>
      <c r="N37" s="12">
        <f t="shared" si="7"/>
        <v>1.002779512</v>
      </c>
      <c r="O37" s="12">
        <f t="shared" ca="1" si="8"/>
        <v>1.007473643</v>
      </c>
      <c r="P37" s="19">
        <f t="shared" si="20"/>
        <v>0</v>
      </c>
      <c r="Q37" s="14">
        <f t="shared" ca="1" si="9"/>
        <v>7.4148254199999997</v>
      </c>
      <c r="R37" s="28">
        <f t="shared" si="10"/>
        <v>0</v>
      </c>
      <c r="S37" s="14">
        <f t="shared" si="31"/>
        <v>0</v>
      </c>
      <c r="T37" s="14"/>
      <c r="U37" s="14"/>
      <c r="V37" s="4" t="str">
        <f t="shared" si="21"/>
        <v>A+J=</v>
      </c>
      <c r="W37" s="53">
        <f t="shared" si="22"/>
        <v>43304</v>
      </c>
      <c r="X37" s="146">
        <v>8.5906383700000006</v>
      </c>
      <c r="Y37" s="15" t="s">
        <v>10</v>
      </c>
      <c r="Z37" s="21">
        <f t="shared" si="23"/>
        <v>25</v>
      </c>
      <c r="AA37" s="138">
        <f t="shared" si="34"/>
        <v>44005</v>
      </c>
      <c r="AB37" s="23">
        <f t="shared" si="35"/>
        <v>592.52831391999962</v>
      </c>
      <c r="AC37" s="24">
        <f t="shared" si="36"/>
        <v>22</v>
      </c>
      <c r="AD37" s="23">
        <f t="shared" si="37"/>
        <v>1.92</v>
      </c>
      <c r="AE37" s="143">
        <v>4.8565139200000003</v>
      </c>
      <c r="AF37" s="134">
        <f t="shared" si="40"/>
        <v>8.1296238097642876E-3</v>
      </c>
      <c r="AG37" s="23">
        <f t="shared" si="38"/>
        <v>6.7765139200000002</v>
      </c>
      <c r="AH37" s="21">
        <f t="shared" si="28"/>
        <v>25</v>
      </c>
      <c r="AI37" s="25" t="s">
        <v>55</v>
      </c>
      <c r="AJ37" s="55">
        <f t="shared" si="39"/>
        <v>44033</v>
      </c>
      <c r="AK37" s="188">
        <v>43517</v>
      </c>
      <c r="AL37" s="188">
        <v>43517</v>
      </c>
      <c r="AM37" s="187" t="s">
        <v>119</v>
      </c>
      <c r="AN37" s="187" t="s">
        <v>120</v>
      </c>
      <c r="AO37" s="191" t="s">
        <v>100</v>
      </c>
      <c r="AP37" s="187" t="s">
        <v>99</v>
      </c>
      <c r="AQ37" t="s">
        <v>121</v>
      </c>
      <c r="AR37" s="184" t="s">
        <v>127</v>
      </c>
      <c r="AS37" s="184" t="s">
        <v>123</v>
      </c>
      <c r="AT37" s="184" t="s">
        <v>124</v>
      </c>
      <c r="AU37">
        <v>0.9546</v>
      </c>
      <c r="AV37">
        <v>8.2852976999999992</v>
      </c>
      <c r="AW37" s="184" t="s">
        <v>125</v>
      </c>
      <c r="AX37" s="184" t="s">
        <v>126</v>
      </c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</row>
    <row r="38" spans="1:164" ht="15" x14ac:dyDescent="0.25">
      <c r="A38" s="67">
        <f t="shared" si="29"/>
        <v>43300</v>
      </c>
      <c r="B38" s="128">
        <f t="shared" ca="1" si="13"/>
        <v>999.93661062000001</v>
      </c>
      <c r="C38" s="7">
        <f t="shared" si="14"/>
        <v>992.13</v>
      </c>
      <c r="D38" s="142">
        <f t="shared" si="15"/>
        <v>43294</v>
      </c>
      <c r="E38" s="13">
        <f ca="1">IF(D38&lt;B$1,VLOOKUP(D38,[1]DI!$A$4:$B$15000,2,FALSE),0)</f>
        <v>6.3899999999999998E-2</v>
      </c>
      <c r="F38" s="14">
        <f t="shared" ca="1" si="5"/>
        <v>1.0002458299999999</v>
      </c>
      <c r="G38" s="14">
        <f ca="1">(TRUNC(PRODUCT($F$12:$F37),16))</f>
        <v>1.0064112592068899</v>
      </c>
      <c r="H38" s="14">
        <f t="shared" ca="1" si="16"/>
        <v>1.00147588678301</v>
      </c>
      <c r="I38" s="14">
        <f t="shared" ca="1" si="6"/>
        <v>1.0049281000000001</v>
      </c>
      <c r="J38" s="13">
        <f t="shared" si="17"/>
        <v>3.7499999999999999E-2</v>
      </c>
      <c r="K38" s="53">
        <f t="shared" si="18"/>
        <v>43272</v>
      </c>
      <c r="L38" s="2">
        <f t="shared" si="30"/>
        <v>20</v>
      </c>
      <c r="M38" s="19">
        <f t="shared" si="19"/>
        <v>20</v>
      </c>
      <c r="N38" s="12">
        <f t="shared" si="7"/>
        <v>1.002926016</v>
      </c>
      <c r="O38" s="12">
        <f t="shared" ca="1" si="8"/>
        <v>1.0078685359999999</v>
      </c>
      <c r="P38" s="19">
        <f t="shared" si="20"/>
        <v>0</v>
      </c>
      <c r="Q38" s="14">
        <f t="shared" ca="1" si="9"/>
        <v>7.8066106199999998</v>
      </c>
      <c r="R38" s="28">
        <f t="shared" si="10"/>
        <v>0</v>
      </c>
      <c r="S38" s="14">
        <f t="shared" si="31"/>
        <v>0</v>
      </c>
      <c r="T38" s="14"/>
      <c r="U38" s="14"/>
      <c r="V38" s="4" t="str">
        <f t="shared" si="21"/>
        <v>A+J=</v>
      </c>
      <c r="W38" s="53">
        <f t="shared" si="22"/>
        <v>43304</v>
      </c>
      <c r="X38" s="146">
        <v>7.5610227300000004</v>
      </c>
      <c r="Y38" s="15" t="s">
        <v>54</v>
      </c>
      <c r="Z38" s="21">
        <f t="shared" si="23"/>
        <v>26</v>
      </c>
      <c r="AA38" s="138">
        <f t="shared" si="34"/>
        <v>44033</v>
      </c>
      <c r="AB38" s="23">
        <f t="shared" si="35"/>
        <v>591.66315739999959</v>
      </c>
      <c r="AC38" s="24">
        <f t="shared" si="36"/>
        <v>20</v>
      </c>
      <c r="AD38" s="23">
        <f t="shared" si="37"/>
        <v>1.73</v>
      </c>
      <c r="AE38" s="143">
        <v>0.86515651999999998</v>
      </c>
      <c r="AF38" s="134">
        <f t="shared" si="40"/>
        <v>1.4601100060119816E-3</v>
      </c>
      <c r="AG38" s="23">
        <f t="shared" si="38"/>
        <v>2.5951565199999997</v>
      </c>
      <c r="AH38" s="21">
        <f t="shared" si="28"/>
        <v>26</v>
      </c>
      <c r="AI38" s="25" t="s">
        <v>55</v>
      </c>
      <c r="AJ38" s="55">
        <f t="shared" si="39"/>
        <v>44064</v>
      </c>
      <c r="AK38" s="188">
        <v>43545</v>
      </c>
      <c r="AL38" s="188">
        <v>43545</v>
      </c>
      <c r="AM38" s="187" t="s">
        <v>119</v>
      </c>
      <c r="AN38" s="187" t="s">
        <v>120</v>
      </c>
      <c r="AO38" s="191" t="s">
        <v>100</v>
      </c>
      <c r="AP38" s="187" t="s">
        <v>99</v>
      </c>
      <c r="AQ38" t="s">
        <v>121</v>
      </c>
      <c r="AR38" s="184" t="s">
        <v>122</v>
      </c>
      <c r="AS38" s="184" t="s">
        <v>123</v>
      </c>
      <c r="AT38" s="184" t="s">
        <v>124</v>
      </c>
      <c r="AU38" t="s">
        <v>124</v>
      </c>
      <c r="AV38">
        <v>6.0931072100000003</v>
      </c>
      <c r="AW38" s="184" t="s">
        <v>125</v>
      </c>
      <c r="AX38" s="184" t="s">
        <v>126</v>
      </c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</row>
    <row r="39" spans="1:164" ht="15" x14ac:dyDescent="0.25">
      <c r="A39" s="67">
        <f t="shared" si="29"/>
        <v>43301</v>
      </c>
      <c r="B39" s="128">
        <f t="shared" ca="1" si="13"/>
        <v>1000.3285486</v>
      </c>
      <c r="C39" s="7">
        <f t="shared" si="14"/>
        <v>992.13</v>
      </c>
      <c r="D39" s="142">
        <f t="shared" si="15"/>
        <v>43297</v>
      </c>
      <c r="E39" s="13">
        <f ca="1">IF(D39&lt;B$1,VLOOKUP(D39,[1]DI!$A$4:$B$15000,2,FALSE),0)</f>
        <v>6.3899999999999998E-2</v>
      </c>
      <c r="F39" s="14">
        <f t="shared" ca="1" si="5"/>
        <v>1.0002458299999999</v>
      </c>
      <c r="G39" s="14">
        <f ca="1">(TRUNC(PRODUCT($F$12:$F38),16))</f>
        <v>1.00665866528674</v>
      </c>
      <c r="H39" s="14">
        <f t="shared" ca="1" si="16"/>
        <v>1.00147588678301</v>
      </c>
      <c r="I39" s="14">
        <f t="shared" ca="1" si="6"/>
        <v>1.00517514</v>
      </c>
      <c r="J39" s="13">
        <f t="shared" si="17"/>
        <v>3.7499999999999999E-2</v>
      </c>
      <c r="K39" s="53">
        <f t="shared" si="18"/>
        <v>43272</v>
      </c>
      <c r="L39" s="2">
        <f t="shared" si="30"/>
        <v>21</v>
      </c>
      <c r="M39" s="19">
        <f t="shared" si="19"/>
        <v>21</v>
      </c>
      <c r="N39" s="12">
        <f t="shared" si="7"/>
        <v>1.003072542</v>
      </c>
      <c r="O39" s="12">
        <f t="shared" ca="1" si="8"/>
        <v>1.008263583</v>
      </c>
      <c r="P39" s="19">
        <f t="shared" si="20"/>
        <v>0</v>
      </c>
      <c r="Q39" s="14">
        <f t="shared" ca="1" si="9"/>
        <v>8.1985486000000005</v>
      </c>
      <c r="R39" s="28">
        <f t="shared" si="10"/>
        <v>0</v>
      </c>
      <c r="S39" s="14">
        <f t="shared" si="31"/>
        <v>0</v>
      </c>
      <c r="T39" s="14"/>
      <c r="U39" s="14"/>
      <c r="V39" s="4" t="str">
        <f t="shared" si="21"/>
        <v>A+J=</v>
      </c>
      <c r="W39" s="53">
        <f t="shared" si="22"/>
        <v>43304</v>
      </c>
      <c r="X39" s="146">
        <v>29.537706709999998</v>
      </c>
      <c r="Y39" s="15" t="s">
        <v>149</v>
      </c>
      <c r="Z39" s="21">
        <f t="shared" si="23"/>
        <v>27</v>
      </c>
      <c r="AA39" s="138">
        <f t="shared" si="34"/>
        <v>44064</v>
      </c>
      <c r="AB39" s="23">
        <f t="shared" si="35"/>
        <v>544.67642675999957</v>
      </c>
      <c r="AC39" s="24">
        <f t="shared" si="36"/>
        <v>23</v>
      </c>
      <c r="AD39" s="23">
        <f t="shared" si="37"/>
        <v>1.99</v>
      </c>
      <c r="AE39" s="143">
        <v>46.986730639999998</v>
      </c>
      <c r="AF39" s="134">
        <f t="shared" si="40"/>
        <v>7.9414663651659764E-2</v>
      </c>
      <c r="AG39" s="23">
        <f t="shared" si="38"/>
        <v>48.97673064</v>
      </c>
      <c r="AH39" s="21">
        <f t="shared" si="28"/>
        <v>27</v>
      </c>
      <c r="AI39" s="25" t="s">
        <v>55</v>
      </c>
      <c r="AJ39" s="55">
        <f t="shared" si="39"/>
        <v>44095</v>
      </c>
      <c r="AK39" s="188">
        <v>43545</v>
      </c>
      <c r="AL39" s="188">
        <v>43545</v>
      </c>
      <c r="AM39" s="187" t="s">
        <v>119</v>
      </c>
      <c r="AN39" s="187" t="s">
        <v>120</v>
      </c>
      <c r="AO39" s="191" t="s">
        <v>100</v>
      </c>
      <c r="AP39" s="187" t="s">
        <v>99</v>
      </c>
      <c r="AQ39" t="s">
        <v>121</v>
      </c>
      <c r="AR39" s="184" t="s">
        <v>128</v>
      </c>
      <c r="AS39" s="184" t="s">
        <v>123</v>
      </c>
      <c r="AT39" s="184" t="s">
        <v>124</v>
      </c>
      <c r="AU39" t="s">
        <v>124</v>
      </c>
      <c r="AV39">
        <v>2.3540435500000001</v>
      </c>
      <c r="AW39" s="184" t="s">
        <v>125</v>
      </c>
      <c r="AX39" s="184" t="s">
        <v>126</v>
      </c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</row>
    <row r="40" spans="1:164" ht="15" x14ac:dyDescent="0.25">
      <c r="A40" s="67">
        <f t="shared" si="29"/>
        <v>43304</v>
      </c>
      <c r="B40" s="128">
        <f t="shared" ca="1" si="13"/>
        <v>1000.72063837</v>
      </c>
      <c r="C40" s="7">
        <f t="shared" si="14"/>
        <v>992.13</v>
      </c>
      <c r="D40" s="142">
        <f t="shared" si="15"/>
        <v>43298</v>
      </c>
      <c r="E40" s="13">
        <f ca="1">IF(D40&lt;B$1,VLOOKUP(D40,[1]DI!$A$4:$B$15000,2,FALSE),0)</f>
        <v>6.3899999999999998E-2</v>
      </c>
      <c r="F40" s="14">
        <f t="shared" ca="1" si="5"/>
        <v>1.0002458299999999</v>
      </c>
      <c r="G40" s="14">
        <f ca="1">(TRUNC(PRODUCT($F$12:$F39),16))</f>
        <v>1.0069061321864301</v>
      </c>
      <c r="H40" s="14">
        <f t="shared" ca="1" si="16"/>
        <v>1.00147588678301</v>
      </c>
      <c r="I40" s="14">
        <f t="shared" ca="1" si="6"/>
        <v>1.0054222399999999</v>
      </c>
      <c r="J40" s="13">
        <f t="shared" si="17"/>
        <v>3.7499999999999999E-2</v>
      </c>
      <c r="K40" s="53">
        <f t="shared" si="18"/>
        <v>43272</v>
      </c>
      <c r="L40" s="2">
        <f t="shared" si="30"/>
        <v>22</v>
      </c>
      <c r="M40" s="19">
        <f t="shared" si="19"/>
        <v>22</v>
      </c>
      <c r="N40" s="12">
        <f t="shared" si="7"/>
        <v>1.003219088</v>
      </c>
      <c r="O40" s="12">
        <f t="shared" ca="1" si="8"/>
        <v>1.008658783</v>
      </c>
      <c r="P40" s="19">
        <f t="shared" si="20"/>
        <v>2</v>
      </c>
      <c r="Q40" s="146">
        <f t="shared" ca="1" si="9"/>
        <v>8.5906383700000006</v>
      </c>
      <c r="R40" s="147">
        <f t="shared" si="10"/>
        <v>3.7393012447965487E-2</v>
      </c>
      <c r="S40" s="146">
        <f t="shared" si="31"/>
        <v>37.09872944</v>
      </c>
      <c r="T40" s="146"/>
      <c r="U40" s="146"/>
      <c r="V40" s="148" t="str">
        <f t="shared" si="21"/>
        <v>A+J=</v>
      </c>
      <c r="W40" s="149">
        <f t="shared" si="22"/>
        <v>43304</v>
      </c>
      <c r="X40" s="146">
        <f>X38+X39</f>
        <v>37.09872944</v>
      </c>
      <c r="Y40" s="15"/>
      <c r="Z40" s="21">
        <f t="shared" si="23"/>
        <v>28</v>
      </c>
      <c r="AA40" s="138">
        <v>44095</v>
      </c>
      <c r="AB40" s="23">
        <f t="shared" si="35"/>
        <v>524.24368976999961</v>
      </c>
      <c r="AC40" s="24">
        <f t="shared" si="36"/>
        <v>20</v>
      </c>
      <c r="AD40" s="23">
        <f t="shared" si="37"/>
        <v>1.59</v>
      </c>
      <c r="AE40" s="143">
        <v>20.432736989999999</v>
      </c>
      <c r="AF40" s="134">
        <f t="shared" si="40"/>
        <v>3.7513532780450699E-2</v>
      </c>
      <c r="AG40" s="23">
        <f t="shared" si="38"/>
        <v>22.022736989999999</v>
      </c>
      <c r="AH40" s="21">
        <f t="shared" si="28"/>
        <v>28</v>
      </c>
      <c r="AI40" s="25" t="s">
        <v>55</v>
      </c>
      <c r="AJ40" s="55">
        <f t="shared" si="39"/>
        <v>44125</v>
      </c>
      <c r="AK40" s="188">
        <v>43545</v>
      </c>
      <c r="AL40" s="188">
        <v>43545</v>
      </c>
      <c r="AM40" s="187" t="s">
        <v>119</v>
      </c>
      <c r="AN40" s="187" t="s">
        <v>120</v>
      </c>
      <c r="AO40" s="191" t="s">
        <v>100</v>
      </c>
      <c r="AP40" s="187" t="s">
        <v>99</v>
      </c>
      <c r="AQ40" t="s">
        <v>121</v>
      </c>
      <c r="AR40" s="184" t="s">
        <v>127</v>
      </c>
      <c r="AS40" s="184" t="s">
        <v>123</v>
      </c>
      <c r="AT40" s="184" t="s">
        <v>124</v>
      </c>
      <c r="AU40">
        <v>1.0069999999999999</v>
      </c>
      <c r="AV40">
        <v>8.6465648999999996</v>
      </c>
      <c r="AW40" s="184" t="s">
        <v>125</v>
      </c>
      <c r="AX40" s="184" t="s">
        <v>126</v>
      </c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</row>
    <row r="41" spans="1:164" ht="15" x14ac:dyDescent="0.25">
      <c r="A41" s="67">
        <f t="shared" si="29"/>
        <v>43305</v>
      </c>
      <c r="B41" s="128">
        <f t="shared" ca="1" si="13"/>
        <v>955.40560842999992</v>
      </c>
      <c r="C41" s="14">
        <f t="shared" si="14"/>
        <v>955.03127055999994</v>
      </c>
      <c r="D41" s="142">
        <f t="shared" si="15"/>
        <v>43299</v>
      </c>
      <c r="E41" s="13">
        <f ca="1">IF(D41&lt;B$1,VLOOKUP(D41,[1]DI!$A$4:$B$15000,2,FALSE),0)</f>
        <v>6.3899999999999998E-2</v>
      </c>
      <c r="F41" s="14">
        <f t="shared" ca="1" si="5"/>
        <v>1.0002458299999999</v>
      </c>
      <c r="G41" s="14">
        <f ca="1">(TRUNC(PRODUCT($F$12:$F40),16))</f>
        <v>1.0071536599209101</v>
      </c>
      <c r="H41" s="14">
        <f t="shared" ca="1" si="16"/>
        <v>1.0069061321864301</v>
      </c>
      <c r="I41" s="14">
        <f t="shared" ca="1" si="6"/>
        <v>1.0002458299999999</v>
      </c>
      <c r="J41" s="13">
        <f t="shared" si="17"/>
        <v>3.7499999999999999E-2</v>
      </c>
      <c r="K41" s="53">
        <f t="shared" si="18"/>
        <v>43304</v>
      </c>
      <c r="L41" s="2">
        <f t="shared" si="30"/>
        <v>1</v>
      </c>
      <c r="M41" s="19">
        <f t="shared" si="19"/>
        <v>1</v>
      </c>
      <c r="N41" s="12">
        <f t="shared" si="7"/>
        <v>1.0001460980000001</v>
      </c>
      <c r="O41" s="12">
        <f t="shared" ca="1" si="8"/>
        <v>1.0003919640000001</v>
      </c>
      <c r="P41" s="19">
        <f t="shared" si="20"/>
        <v>0</v>
      </c>
      <c r="Q41" s="14">
        <f t="shared" ca="1" si="9"/>
        <v>0.37433787000000002</v>
      </c>
      <c r="R41" s="28">
        <f t="shared" si="10"/>
        <v>0</v>
      </c>
      <c r="S41" s="14">
        <f t="shared" si="31"/>
        <v>0</v>
      </c>
      <c r="T41" s="14"/>
      <c r="U41" s="14"/>
      <c r="V41" s="4" t="str">
        <f t="shared" si="21"/>
        <v>A+J=</v>
      </c>
      <c r="W41" s="53">
        <f t="shared" si="22"/>
        <v>43333</v>
      </c>
      <c r="X41" s="14"/>
      <c r="Y41" s="15"/>
      <c r="Z41" s="21">
        <f t="shared" si="23"/>
        <v>29</v>
      </c>
      <c r="AA41" s="138">
        <f t="shared" si="34"/>
        <v>44125</v>
      </c>
      <c r="AB41" s="23">
        <f t="shared" si="35"/>
        <v>515.98806773999956</v>
      </c>
      <c r="AC41" s="24">
        <f t="shared" si="36"/>
        <v>21</v>
      </c>
      <c r="AD41" s="23">
        <f t="shared" si="37"/>
        <v>1.61</v>
      </c>
      <c r="AE41" s="143">
        <v>8.2556220299999996</v>
      </c>
      <c r="AF41" s="134">
        <f t="shared" si="40"/>
        <v>1.5747680308029977E-2</v>
      </c>
      <c r="AG41" s="23">
        <f t="shared" si="38"/>
        <v>9.865622029999999</v>
      </c>
      <c r="AH41" s="21">
        <f t="shared" si="28"/>
        <v>29</v>
      </c>
      <c r="AI41" s="25" t="s">
        <v>55</v>
      </c>
      <c r="AJ41" s="55">
        <f t="shared" si="39"/>
        <v>44158</v>
      </c>
      <c r="AK41" s="188">
        <v>43578</v>
      </c>
      <c r="AL41" s="188">
        <v>43578</v>
      </c>
      <c r="AM41" s="187" t="s">
        <v>119</v>
      </c>
      <c r="AN41" s="187" t="s">
        <v>120</v>
      </c>
      <c r="AO41" s="191" t="s">
        <v>100</v>
      </c>
      <c r="AP41" s="187" t="s">
        <v>99</v>
      </c>
      <c r="AQ41" t="s">
        <v>121</v>
      </c>
      <c r="AR41" s="184" t="s">
        <v>127</v>
      </c>
      <c r="AS41" s="184" t="s">
        <v>123</v>
      </c>
      <c r="AT41" s="184" t="s">
        <v>124</v>
      </c>
      <c r="AU41">
        <v>0.99429999999999996</v>
      </c>
      <c r="AV41">
        <v>8.4281378199999999</v>
      </c>
      <c r="AW41" s="184" t="s">
        <v>125</v>
      </c>
      <c r="AX41" s="184" t="s">
        <v>129</v>
      </c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</row>
    <row r="42" spans="1:164" ht="15" x14ac:dyDescent="0.25">
      <c r="A42" s="67">
        <f t="shared" si="29"/>
        <v>43306</v>
      </c>
      <c r="B42" s="128">
        <f t="shared" ca="1" si="13"/>
        <v>955.78009242999997</v>
      </c>
      <c r="C42" s="7">
        <f t="shared" si="14"/>
        <v>955.03127055999994</v>
      </c>
      <c r="D42" s="142">
        <f t="shared" si="15"/>
        <v>43300</v>
      </c>
      <c r="E42" s="13">
        <f ca="1">IF(D42&lt;B$1,VLOOKUP(D42,[1]DI!$A$4:$B$15000,2,FALSE),0)</f>
        <v>6.3899999999999998E-2</v>
      </c>
      <c r="F42" s="14">
        <f t="shared" ca="1" si="5"/>
        <v>1.0002458299999999</v>
      </c>
      <c r="G42" s="14">
        <f ca="1">(TRUNC(PRODUCT($F$12:$F41),16))</f>
        <v>1.00740124850512</v>
      </c>
      <c r="H42" s="14">
        <f t="shared" ca="1" si="16"/>
        <v>1.0069061321864301</v>
      </c>
      <c r="I42" s="14">
        <f t="shared" ca="1" si="6"/>
        <v>1.0004917200000001</v>
      </c>
      <c r="J42" s="13">
        <f t="shared" si="17"/>
        <v>3.7499999999999999E-2</v>
      </c>
      <c r="K42" s="53">
        <f t="shared" si="18"/>
        <v>43304</v>
      </c>
      <c r="L42" s="2">
        <f t="shared" si="30"/>
        <v>2</v>
      </c>
      <c r="M42" s="19">
        <f t="shared" si="19"/>
        <v>2</v>
      </c>
      <c r="N42" s="12">
        <f t="shared" si="7"/>
        <v>1.0002922169999999</v>
      </c>
      <c r="O42" s="12">
        <f t="shared" ca="1" si="8"/>
        <v>1.0007840809999999</v>
      </c>
      <c r="P42" s="19">
        <f t="shared" si="20"/>
        <v>0</v>
      </c>
      <c r="Q42" s="14">
        <f t="shared" ca="1" si="9"/>
        <v>0.74882187</v>
      </c>
      <c r="R42" s="28">
        <f t="shared" si="10"/>
        <v>0</v>
      </c>
      <c r="S42" s="14">
        <f t="shared" si="31"/>
        <v>0</v>
      </c>
      <c r="T42" s="14"/>
      <c r="U42" s="14"/>
      <c r="V42" s="4" t="str">
        <f t="shared" si="21"/>
        <v>A+J=</v>
      </c>
      <c r="W42" s="53">
        <f t="shared" si="22"/>
        <v>43333</v>
      </c>
      <c r="X42" s="14"/>
      <c r="Y42" s="15"/>
      <c r="Z42" s="21">
        <f t="shared" si="23"/>
        <v>30</v>
      </c>
      <c r="AA42" s="138">
        <f t="shared" si="34"/>
        <v>44158</v>
      </c>
      <c r="AB42" s="23">
        <f t="shared" si="35"/>
        <v>472.9605028999996</v>
      </c>
      <c r="AC42" s="24">
        <f t="shared" si="36"/>
        <v>22</v>
      </c>
      <c r="AD42" s="23">
        <f t="shared" si="37"/>
        <v>1.66</v>
      </c>
      <c r="AE42" s="143">
        <v>43.027564839999997</v>
      </c>
      <c r="AF42" s="134">
        <f t="shared" si="40"/>
        <v>8.3388681890374822E-2</v>
      </c>
      <c r="AG42" s="23">
        <f t="shared" si="38"/>
        <v>44.687564839999993</v>
      </c>
      <c r="AH42" s="21">
        <f t="shared" si="28"/>
        <v>30</v>
      </c>
      <c r="AI42" s="25" t="s">
        <v>55</v>
      </c>
      <c r="AJ42" s="55">
        <f t="shared" si="39"/>
        <v>44181</v>
      </c>
      <c r="AK42" s="188">
        <v>43578</v>
      </c>
      <c r="AL42" s="188">
        <v>43578</v>
      </c>
      <c r="AM42" s="187" t="s">
        <v>119</v>
      </c>
      <c r="AN42" s="187" t="s">
        <v>120</v>
      </c>
      <c r="AO42" s="191" t="s">
        <v>100</v>
      </c>
      <c r="AP42" s="187" t="s">
        <v>99</v>
      </c>
      <c r="AQ42" t="s">
        <v>121</v>
      </c>
      <c r="AR42" s="184" t="s">
        <v>122</v>
      </c>
      <c r="AS42" s="184" t="s">
        <v>130</v>
      </c>
      <c r="AT42" s="184" t="s">
        <v>124</v>
      </c>
      <c r="AU42" t="s">
        <v>124</v>
      </c>
      <c r="AV42">
        <v>7.3373801900000002</v>
      </c>
      <c r="AW42" s="184" t="s">
        <v>125</v>
      </c>
      <c r="AX42" s="184" t="s">
        <v>126</v>
      </c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</row>
    <row r="43" spans="1:164" ht="15" x14ac:dyDescent="0.25">
      <c r="A43" s="67">
        <f t="shared" si="29"/>
        <v>43307</v>
      </c>
      <c r="B43" s="128">
        <f t="shared" ca="1" si="13"/>
        <v>956.15472254999997</v>
      </c>
      <c r="C43" s="7">
        <f t="shared" si="14"/>
        <v>955.03127055999994</v>
      </c>
      <c r="D43" s="142">
        <f t="shared" si="15"/>
        <v>43301</v>
      </c>
      <c r="E43" s="13">
        <f ca="1">IF(D43&lt;B$1,VLOOKUP(D43,[1]DI!$A$4:$B$15000,2,FALSE),0)</f>
        <v>6.3899999999999998E-2</v>
      </c>
      <c r="F43" s="14">
        <f t="shared" ca="1" si="5"/>
        <v>1.0002458299999999</v>
      </c>
      <c r="G43" s="14">
        <f ca="1">(TRUNC(PRODUCT($F$12:$F42),16))</f>
        <v>1.0076488979540399</v>
      </c>
      <c r="H43" s="14">
        <f t="shared" ca="1" si="16"/>
        <v>1.0069061321864301</v>
      </c>
      <c r="I43" s="14">
        <f t="shared" ca="1" si="6"/>
        <v>1.0007376699999999</v>
      </c>
      <c r="J43" s="13">
        <f t="shared" si="17"/>
        <v>3.7499999999999999E-2</v>
      </c>
      <c r="K43" s="53">
        <f t="shared" si="18"/>
        <v>43304</v>
      </c>
      <c r="L43" s="2">
        <f t="shared" si="30"/>
        <v>3</v>
      </c>
      <c r="M43" s="19">
        <f t="shared" si="19"/>
        <v>3</v>
      </c>
      <c r="N43" s="12">
        <f t="shared" si="7"/>
        <v>1.000438358</v>
      </c>
      <c r="O43" s="12">
        <f t="shared" ca="1" si="8"/>
        <v>1.001176351</v>
      </c>
      <c r="P43" s="19">
        <f t="shared" si="20"/>
        <v>0</v>
      </c>
      <c r="Q43" s="14">
        <f t="shared" ca="1" si="9"/>
        <v>1.12345199</v>
      </c>
      <c r="R43" s="28">
        <f t="shared" si="10"/>
        <v>0</v>
      </c>
      <c r="S43" s="14">
        <f t="shared" si="31"/>
        <v>0</v>
      </c>
      <c r="T43" s="14"/>
      <c r="U43" s="14"/>
      <c r="V43" s="4" t="str">
        <f t="shared" si="21"/>
        <v>A+J=</v>
      </c>
      <c r="W43" s="53">
        <f t="shared" si="22"/>
        <v>43333</v>
      </c>
      <c r="X43" s="14"/>
      <c r="Y43" s="15"/>
      <c r="Z43" s="21">
        <f t="shared" si="23"/>
        <v>31</v>
      </c>
      <c r="AA43" s="138">
        <f t="shared" si="34"/>
        <v>44181</v>
      </c>
      <c r="AB43" s="23">
        <f t="shared" si="35"/>
        <v>417.91751607999959</v>
      </c>
      <c r="AC43" s="24">
        <f t="shared" si="36"/>
        <v>17</v>
      </c>
      <c r="AD43" s="23">
        <f t="shared" si="37"/>
        <v>1.18</v>
      </c>
      <c r="AE43" s="143">
        <v>55.042986820000003</v>
      </c>
      <c r="AF43" s="134">
        <f t="shared" si="40"/>
        <v>0.11637966908969991</v>
      </c>
      <c r="AG43" s="23">
        <f t="shared" si="38"/>
        <v>56.222986820000003</v>
      </c>
      <c r="AH43" s="21">
        <f t="shared" si="28"/>
        <v>31</v>
      </c>
      <c r="AI43" s="25" t="s">
        <v>55</v>
      </c>
      <c r="AJ43" s="55">
        <f t="shared" si="39"/>
        <v>44186</v>
      </c>
      <c r="AK43" s="188">
        <v>43579</v>
      </c>
      <c r="AL43" s="188">
        <v>43579</v>
      </c>
      <c r="AM43" s="187" t="s">
        <v>119</v>
      </c>
      <c r="AN43" s="187" t="s">
        <v>120</v>
      </c>
      <c r="AO43" s="191" t="s">
        <v>100</v>
      </c>
      <c r="AP43" s="187" t="s">
        <v>99</v>
      </c>
      <c r="AQ43" t="s">
        <v>121</v>
      </c>
      <c r="AR43" s="184" t="s">
        <v>131</v>
      </c>
      <c r="AS43" s="184" t="s">
        <v>123</v>
      </c>
      <c r="AT43" s="184" t="s">
        <v>132</v>
      </c>
      <c r="AU43" t="s">
        <v>124</v>
      </c>
      <c r="AV43">
        <v>8.5633363100000004</v>
      </c>
      <c r="AW43" s="184" t="s">
        <v>125</v>
      </c>
      <c r="AX43" s="184" t="s">
        <v>129</v>
      </c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</row>
    <row r="44" spans="1:164" ht="15" x14ac:dyDescent="0.25">
      <c r="A44" s="67">
        <f t="shared" si="29"/>
        <v>43308</v>
      </c>
      <c r="B44" s="128">
        <f t="shared" ca="1" si="13"/>
        <v>956.52949973999989</v>
      </c>
      <c r="C44" s="7">
        <f t="shared" si="14"/>
        <v>955.03127055999994</v>
      </c>
      <c r="D44" s="142">
        <f t="shared" si="15"/>
        <v>43304</v>
      </c>
      <c r="E44" s="13">
        <f ca="1">IF(D44&lt;B$1,VLOOKUP(D44,[1]DI!$A$4:$B$15000,2,FALSE),0)</f>
        <v>6.3899999999999998E-2</v>
      </c>
      <c r="F44" s="14">
        <f t="shared" ca="1" si="5"/>
        <v>1.0002458299999999</v>
      </c>
      <c r="G44" s="14">
        <f ca="1">(TRUNC(PRODUCT($F$12:$F43),16))</f>
        <v>1.0078966082826299</v>
      </c>
      <c r="H44" s="14">
        <f t="shared" ca="1" si="16"/>
        <v>1.0069061321864301</v>
      </c>
      <c r="I44" s="14">
        <f t="shared" ca="1" si="6"/>
        <v>1.00098368</v>
      </c>
      <c r="J44" s="13">
        <f t="shared" si="17"/>
        <v>3.7499999999999999E-2</v>
      </c>
      <c r="K44" s="53">
        <f t="shared" si="18"/>
        <v>43304</v>
      </c>
      <c r="L44" s="2">
        <f t="shared" si="30"/>
        <v>4</v>
      </c>
      <c r="M44" s="19">
        <f t="shared" si="19"/>
        <v>4</v>
      </c>
      <c r="N44" s="12">
        <f t="shared" si="7"/>
        <v>1.0005845200000001</v>
      </c>
      <c r="O44" s="12">
        <f t="shared" ca="1" si="8"/>
        <v>1.001568775</v>
      </c>
      <c r="P44" s="19">
        <f t="shared" si="20"/>
        <v>0</v>
      </c>
      <c r="Q44" s="14">
        <f t="shared" ca="1" si="9"/>
        <v>1.49822918</v>
      </c>
      <c r="R44" s="28">
        <f t="shared" si="10"/>
        <v>0</v>
      </c>
      <c r="S44" s="14">
        <f t="shared" si="31"/>
        <v>0</v>
      </c>
      <c r="T44" s="14"/>
      <c r="U44" s="14"/>
      <c r="V44" s="4" t="str">
        <f t="shared" si="21"/>
        <v>A+J=</v>
      </c>
      <c r="W44" s="53">
        <f t="shared" si="22"/>
        <v>43333</v>
      </c>
      <c r="X44" s="14"/>
      <c r="Y44" s="15"/>
      <c r="Z44" s="21">
        <f t="shared" si="23"/>
        <v>32</v>
      </c>
      <c r="AA44" s="138">
        <f t="shared" si="34"/>
        <v>44186</v>
      </c>
      <c r="AB44" s="23">
        <f t="shared" ref="AB44" si="41">(AB43-AE44)</f>
        <v>417.91751607999959</v>
      </c>
      <c r="AC44" s="24">
        <f t="shared" ref="AC44" si="42">NETWORKDAYS(AA43,AA44,Z$160:Z$444)-1</f>
        <v>3</v>
      </c>
      <c r="AD44" s="23">
        <f t="shared" ref="AD44" si="43">ROUND((ROUND(((1+AD$11)^(AC44/252)),9)-1)*AB43,2)</f>
        <v>0.18</v>
      </c>
      <c r="AE44" s="143">
        <f t="shared" ref="AE44" si="44">TRUNC(AB43*AF44,6)</f>
        <v>0</v>
      </c>
      <c r="AF44" s="134">
        <v>0</v>
      </c>
      <c r="AG44" s="23">
        <f t="shared" ref="AG44" si="45">(AD44+AE44)</f>
        <v>0.18</v>
      </c>
      <c r="AH44" s="21">
        <f t="shared" si="28"/>
        <v>32</v>
      </c>
      <c r="AI44" s="25" t="s">
        <v>154</v>
      </c>
      <c r="AJ44" s="55">
        <f t="shared" ref="AJ44" si="46">AA45</f>
        <v>44208</v>
      </c>
      <c r="AK44" s="188">
        <v>43580</v>
      </c>
      <c r="AL44" s="188">
        <v>43580</v>
      </c>
      <c r="AM44" s="187" t="s">
        <v>119</v>
      </c>
      <c r="AN44" s="187" t="s">
        <v>120</v>
      </c>
      <c r="AO44" s="191" t="s">
        <v>100</v>
      </c>
      <c r="AP44" s="187" t="s">
        <v>99</v>
      </c>
      <c r="AQ44" t="s">
        <v>121</v>
      </c>
      <c r="AR44" s="184" t="s">
        <v>131</v>
      </c>
      <c r="AS44" s="184" t="s">
        <v>123</v>
      </c>
      <c r="AT44" s="184" t="s">
        <v>133</v>
      </c>
      <c r="AU44" t="s">
        <v>124</v>
      </c>
      <c r="AV44">
        <v>8.5609173999999992</v>
      </c>
      <c r="AW44" s="184" t="s">
        <v>125</v>
      </c>
      <c r="AX44" s="184" t="s">
        <v>129</v>
      </c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</row>
    <row r="45" spans="1:164" ht="15" x14ac:dyDescent="0.25">
      <c r="A45" s="67">
        <f t="shared" si="29"/>
        <v>43311</v>
      </c>
      <c r="B45" s="128">
        <f t="shared" ca="1" si="13"/>
        <v>956.90442304999999</v>
      </c>
      <c r="C45" s="7">
        <f t="shared" si="14"/>
        <v>955.03127055999994</v>
      </c>
      <c r="D45" s="142">
        <f t="shared" si="15"/>
        <v>43305</v>
      </c>
      <c r="E45" s="13">
        <f ca="1">IF(D45&lt;B$1,VLOOKUP(D45,[1]DI!$A$4:$B$15000,2,FALSE),0)</f>
        <v>6.3899999999999998E-2</v>
      </c>
      <c r="F45" s="14">
        <f t="shared" ca="1" si="5"/>
        <v>1.0002458299999999</v>
      </c>
      <c r="G45" s="14">
        <f ca="1">(TRUNC(PRODUCT($F$12:$F44),16))</f>
        <v>1.00814437950584</v>
      </c>
      <c r="H45" s="14">
        <f t="shared" ca="1" si="16"/>
        <v>1.0069061321864301</v>
      </c>
      <c r="I45" s="14">
        <f t="shared" ca="1" si="6"/>
        <v>1.00122975</v>
      </c>
      <c r="J45" s="13">
        <f t="shared" si="17"/>
        <v>3.7499999999999999E-2</v>
      </c>
      <c r="K45" s="53">
        <f t="shared" si="18"/>
        <v>43304</v>
      </c>
      <c r="L45" s="2">
        <f t="shared" si="30"/>
        <v>5</v>
      </c>
      <c r="M45" s="19">
        <f t="shared" si="19"/>
        <v>5</v>
      </c>
      <c r="N45" s="12">
        <f t="shared" si="7"/>
        <v>1.0007307030000001</v>
      </c>
      <c r="O45" s="12">
        <f t="shared" ca="1" si="8"/>
        <v>1.0019613519999999</v>
      </c>
      <c r="P45" s="19">
        <f t="shared" si="20"/>
        <v>0</v>
      </c>
      <c r="Q45" s="14">
        <f t="shared" ca="1" si="9"/>
        <v>1.8731524900000001</v>
      </c>
      <c r="R45" s="28">
        <f t="shared" si="10"/>
        <v>0</v>
      </c>
      <c r="S45" s="14">
        <f t="shared" si="31"/>
        <v>0</v>
      </c>
      <c r="T45" s="14"/>
      <c r="U45" s="14"/>
      <c r="V45" s="4" t="str">
        <f t="shared" si="21"/>
        <v>A+J=</v>
      </c>
      <c r="W45" s="53">
        <f t="shared" si="22"/>
        <v>43333</v>
      </c>
      <c r="X45" s="14"/>
      <c r="Y45" s="15"/>
      <c r="Z45" s="21">
        <v>33</v>
      </c>
      <c r="AA45" s="138">
        <v>44208</v>
      </c>
      <c r="AB45" s="23">
        <f t="shared" ref="AB45" si="47">(AB44-AE45)</f>
        <v>373.18373546999959</v>
      </c>
      <c r="AC45" s="24">
        <f t="shared" ref="AC45" si="48">NETWORKDAYS(AA44,AA45,Z$160:Z$444)-1</f>
        <v>14</v>
      </c>
      <c r="AD45" s="23">
        <f t="shared" ref="AD45" si="49">ROUND((ROUND(((1+AD$11)^(AC45/252)),9)-1)*AB44,2)</f>
        <v>0.86</v>
      </c>
      <c r="AE45" s="143">
        <v>44.733780609999997</v>
      </c>
      <c r="AF45" s="134">
        <f t="shared" si="40"/>
        <v>0.10703973604551398</v>
      </c>
      <c r="AG45" s="23">
        <f t="shared" ref="AG45" si="50">(AD45+AE45)</f>
        <v>45.593780609999996</v>
      </c>
      <c r="AH45" s="21">
        <f t="shared" si="28"/>
        <v>33</v>
      </c>
      <c r="AI45" s="25" t="s">
        <v>155</v>
      </c>
      <c r="AJ45" s="55">
        <f t="shared" ref="AJ45" si="51">AA46</f>
        <v>44218</v>
      </c>
      <c r="AK45" s="188">
        <v>43581</v>
      </c>
      <c r="AL45" s="188">
        <v>43581</v>
      </c>
      <c r="AM45" s="187" t="s">
        <v>119</v>
      </c>
      <c r="AN45" s="187" t="s">
        <v>120</v>
      </c>
      <c r="AO45" s="191" t="s">
        <v>100</v>
      </c>
      <c r="AP45" s="187" t="s">
        <v>99</v>
      </c>
      <c r="AQ45" t="s">
        <v>121</v>
      </c>
      <c r="AR45" s="184" t="s">
        <v>131</v>
      </c>
      <c r="AS45" s="184" t="s">
        <v>123</v>
      </c>
      <c r="AT45" s="184" t="s">
        <v>134</v>
      </c>
      <c r="AU45" t="s">
        <v>124</v>
      </c>
      <c r="AV45">
        <v>8.5630504500000004</v>
      </c>
      <c r="AW45" s="184" t="s">
        <v>125</v>
      </c>
      <c r="AX45" s="184" t="s">
        <v>129</v>
      </c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</row>
    <row r="46" spans="1:164" ht="15" x14ac:dyDescent="0.25">
      <c r="A46" s="67">
        <f t="shared" si="29"/>
        <v>43312</v>
      </c>
      <c r="B46" s="128">
        <f t="shared" ca="1" si="13"/>
        <v>957.27950106999992</v>
      </c>
      <c r="C46" s="7">
        <f t="shared" si="14"/>
        <v>955.03127055999994</v>
      </c>
      <c r="D46" s="142">
        <f t="shared" si="15"/>
        <v>43306</v>
      </c>
      <c r="E46" s="13">
        <f ca="1">IF(D46&lt;B$1,VLOOKUP(D46,[1]DI!$A$4:$B$15000,2,FALSE),0)</f>
        <v>6.3899999999999998E-2</v>
      </c>
      <c r="F46" s="14">
        <f t="shared" ca="1" si="5"/>
        <v>1.0002458299999999</v>
      </c>
      <c r="G46" s="14">
        <f ca="1">(TRUNC(PRODUCT($F$12:$F45),16))</f>
        <v>1.0083922116386601</v>
      </c>
      <c r="H46" s="14">
        <f t="shared" ca="1" si="16"/>
        <v>1.0069061321864301</v>
      </c>
      <c r="I46" s="14">
        <f t="shared" ca="1" si="6"/>
        <v>1.00147589</v>
      </c>
      <c r="J46" s="13">
        <f t="shared" si="17"/>
        <v>3.7499999999999999E-2</v>
      </c>
      <c r="K46" s="53">
        <f t="shared" si="18"/>
        <v>43304</v>
      </c>
      <c r="L46" s="2">
        <f t="shared" si="30"/>
        <v>6</v>
      </c>
      <c r="M46" s="19">
        <f t="shared" si="19"/>
        <v>6</v>
      </c>
      <c r="N46" s="12">
        <f t="shared" si="7"/>
        <v>1.0008769070000001</v>
      </c>
      <c r="O46" s="12">
        <f t="shared" ca="1" si="8"/>
        <v>1.0023540909999999</v>
      </c>
      <c r="P46" s="19">
        <f t="shared" si="20"/>
        <v>0</v>
      </c>
      <c r="Q46" s="14">
        <f t="shared" ca="1" si="9"/>
        <v>2.24823051</v>
      </c>
      <c r="R46" s="28">
        <f t="shared" si="10"/>
        <v>0</v>
      </c>
      <c r="S46" s="14">
        <f t="shared" si="31"/>
        <v>0</v>
      </c>
      <c r="T46" s="14"/>
      <c r="U46" s="14"/>
      <c r="V46" s="4" t="str">
        <f t="shared" si="21"/>
        <v>A+J=</v>
      </c>
      <c r="W46" s="53">
        <f t="shared" si="22"/>
        <v>43333</v>
      </c>
      <c r="X46" s="14"/>
      <c r="Y46" s="15"/>
      <c r="Z46" s="21">
        <v>34</v>
      </c>
      <c r="AA46" s="138">
        <v>44218</v>
      </c>
      <c r="AB46" s="23">
        <f t="shared" ref="AB46" si="52">(AB45-AE46)</f>
        <v>353.21443760999961</v>
      </c>
      <c r="AC46" s="24">
        <f t="shared" ref="AC46" si="53">NETWORKDAYS(AA45,AA46,Z$160:Z$444)-1</f>
        <v>8</v>
      </c>
      <c r="AD46" s="23">
        <f t="shared" ref="AD46" si="54">ROUND((ROUND(((1+AD$11)^(AC46/252)),9)-1)*AB45,2)</f>
        <v>0.44</v>
      </c>
      <c r="AE46" s="143">
        <v>19.969297860000001</v>
      </c>
      <c r="AF46" s="134">
        <f t="shared" ref="AF46" si="55">AE46/AB45</f>
        <v>5.3510632865202516E-2</v>
      </c>
      <c r="AG46" s="23">
        <f t="shared" ref="AG46" si="56">(AD46+AE46)</f>
        <v>20.409297860000002</v>
      </c>
      <c r="AH46" s="21">
        <f t="shared" si="28"/>
        <v>34</v>
      </c>
      <c r="AI46" s="25" t="s">
        <v>55</v>
      </c>
      <c r="AJ46" s="55">
        <f t="shared" ref="AJ46" si="57">AA47</f>
        <v>44246</v>
      </c>
      <c r="AK46" s="188">
        <v>43584</v>
      </c>
      <c r="AL46" s="188">
        <v>43584</v>
      </c>
      <c r="AM46" s="187" t="s">
        <v>119</v>
      </c>
      <c r="AN46" s="187" t="s">
        <v>120</v>
      </c>
      <c r="AO46" s="191" t="s">
        <v>100</v>
      </c>
      <c r="AP46" s="187" t="s">
        <v>99</v>
      </c>
      <c r="AQ46" t="s">
        <v>121</v>
      </c>
      <c r="AR46" s="184" t="s">
        <v>131</v>
      </c>
      <c r="AS46" s="184" t="s">
        <v>123</v>
      </c>
      <c r="AT46" s="184" t="s">
        <v>135</v>
      </c>
      <c r="AU46" t="s">
        <v>124</v>
      </c>
      <c r="AV46">
        <v>8.5694538700000003</v>
      </c>
      <c r="AW46" s="184" t="s">
        <v>125</v>
      </c>
      <c r="AX46" s="184" t="s">
        <v>126</v>
      </c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</row>
    <row r="47" spans="1:164" ht="15" x14ac:dyDescent="0.25">
      <c r="A47" s="67">
        <f t="shared" si="29"/>
        <v>43313</v>
      </c>
      <c r="B47" s="128">
        <f t="shared" ca="1" si="13"/>
        <v>957.6547175799999</v>
      </c>
      <c r="C47" s="7">
        <f t="shared" si="14"/>
        <v>955.03127055999994</v>
      </c>
      <c r="D47" s="142">
        <f t="shared" si="15"/>
        <v>43307</v>
      </c>
      <c r="E47" s="13">
        <f ca="1">IF(D47&lt;B$1,VLOOKUP(D47,[1]DI!$A$4:$B$15000,2,FALSE),0)</f>
        <v>6.3899999999999998E-2</v>
      </c>
      <c r="F47" s="14">
        <f t="shared" ca="1" si="5"/>
        <v>1.0002458299999999</v>
      </c>
      <c r="G47" s="14">
        <f ca="1">(TRUNC(PRODUCT($F$12:$F46),16))</f>
        <v>1.00864010469604</v>
      </c>
      <c r="H47" s="14">
        <f t="shared" ca="1" si="16"/>
        <v>1.0069061321864301</v>
      </c>
      <c r="I47" s="14">
        <f t="shared" ca="1" si="6"/>
        <v>1.00172208</v>
      </c>
      <c r="J47" s="13">
        <f t="shared" si="17"/>
        <v>3.7499999999999999E-2</v>
      </c>
      <c r="K47" s="53">
        <f t="shared" si="18"/>
        <v>43304</v>
      </c>
      <c r="L47" s="2">
        <f t="shared" si="30"/>
        <v>7</v>
      </c>
      <c r="M47" s="19">
        <f t="shared" si="19"/>
        <v>7</v>
      </c>
      <c r="N47" s="12">
        <f t="shared" si="7"/>
        <v>1.0010231329999999</v>
      </c>
      <c r="O47" s="12">
        <f t="shared" ca="1" si="8"/>
        <v>1.002746975</v>
      </c>
      <c r="P47" s="19">
        <f t="shared" si="20"/>
        <v>0</v>
      </c>
      <c r="Q47" s="14">
        <f t="shared" ca="1" si="9"/>
        <v>2.62344702</v>
      </c>
      <c r="R47" s="28">
        <f t="shared" si="10"/>
        <v>0</v>
      </c>
      <c r="S47" s="14">
        <f t="shared" si="31"/>
        <v>0</v>
      </c>
      <c r="T47" s="14"/>
      <c r="U47" s="14"/>
      <c r="V47" s="4" t="str">
        <f t="shared" si="21"/>
        <v>A+J=</v>
      </c>
      <c r="W47" s="53">
        <f t="shared" si="22"/>
        <v>43333</v>
      </c>
      <c r="X47" s="14"/>
      <c r="Y47" s="15"/>
      <c r="Z47" s="21">
        <f>Z46+1</f>
        <v>35</v>
      </c>
      <c r="AA47" s="138">
        <v>44246</v>
      </c>
      <c r="AB47" s="23"/>
      <c r="AC47" s="24"/>
      <c r="AD47" s="23"/>
      <c r="AE47" s="29"/>
      <c r="AF47" s="134"/>
      <c r="AG47" s="23"/>
      <c r="AH47" s="21"/>
      <c r="AI47" s="25"/>
      <c r="AJ47" s="55"/>
      <c r="AK47" s="188">
        <v>43606</v>
      </c>
      <c r="AL47" s="188">
        <v>43606</v>
      </c>
      <c r="AM47" s="187" t="s">
        <v>119</v>
      </c>
      <c r="AN47" s="187" t="s">
        <v>120</v>
      </c>
      <c r="AO47" s="191" t="s">
        <v>100</v>
      </c>
      <c r="AP47" s="187" t="s">
        <v>99</v>
      </c>
      <c r="AQ47" t="s">
        <v>121</v>
      </c>
      <c r="AR47" s="184" t="s">
        <v>128</v>
      </c>
      <c r="AS47" s="184" t="s">
        <v>130</v>
      </c>
      <c r="AT47" s="184" t="s">
        <v>124</v>
      </c>
      <c r="AU47" t="s">
        <v>124</v>
      </c>
      <c r="AV47">
        <v>0.65789472999999998</v>
      </c>
      <c r="AW47" s="184" t="s">
        <v>125</v>
      </c>
      <c r="AX47" s="184" t="s">
        <v>126</v>
      </c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</row>
    <row r="48" spans="1:164" ht="15" x14ac:dyDescent="0.25">
      <c r="A48" s="67">
        <f t="shared" si="29"/>
        <v>43314</v>
      </c>
      <c r="B48" s="128">
        <f t="shared" ca="1" si="13"/>
        <v>958.0300811599999</v>
      </c>
      <c r="C48" s="7">
        <f t="shared" si="14"/>
        <v>955.03127055999994</v>
      </c>
      <c r="D48" s="142">
        <f t="shared" si="15"/>
        <v>43308</v>
      </c>
      <c r="E48" s="13">
        <f ca="1">IF(D48&lt;B$1,VLOOKUP(D48,[1]DI!$A$4:$B$15000,2,FALSE),0)</f>
        <v>6.3899999999999998E-2</v>
      </c>
      <c r="F48" s="14">
        <f t="shared" ca="1" si="5"/>
        <v>1.0002458299999999</v>
      </c>
      <c r="G48" s="14">
        <f ca="1">(TRUNC(PRODUCT($F$12:$F47),16))</f>
        <v>1.00888805869298</v>
      </c>
      <c r="H48" s="14">
        <f t="shared" ca="1" si="16"/>
        <v>1.0069061321864301</v>
      </c>
      <c r="I48" s="14">
        <f t="shared" ca="1" si="6"/>
        <v>1.00196833</v>
      </c>
      <c r="J48" s="13">
        <f t="shared" si="17"/>
        <v>3.7499999999999999E-2</v>
      </c>
      <c r="K48" s="53">
        <f t="shared" si="18"/>
        <v>43304</v>
      </c>
      <c r="L48" s="2">
        <f t="shared" si="30"/>
        <v>8</v>
      </c>
      <c r="M48" s="19">
        <f t="shared" si="19"/>
        <v>8</v>
      </c>
      <c r="N48" s="12">
        <f t="shared" si="7"/>
        <v>1.001169381</v>
      </c>
      <c r="O48" s="12">
        <f t="shared" ca="1" si="8"/>
        <v>1.0031400130000001</v>
      </c>
      <c r="P48" s="19">
        <f t="shared" si="20"/>
        <v>0</v>
      </c>
      <c r="Q48" s="14">
        <f t="shared" ca="1" si="9"/>
        <v>2.9988106000000001</v>
      </c>
      <c r="R48" s="28">
        <f t="shared" si="10"/>
        <v>0</v>
      </c>
      <c r="S48" s="14">
        <f t="shared" si="31"/>
        <v>0</v>
      </c>
      <c r="T48" s="14"/>
      <c r="U48" s="14"/>
      <c r="V48" s="4" t="str">
        <f t="shared" si="21"/>
        <v>A+J=</v>
      </c>
      <c r="W48" s="53">
        <f t="shared" si="22"/>
        <v>43333</v>
      </c>
      <c r="X48" s="14"/>
      <c r="Y48" s="15"/>
      <c r="Z48" s="21">
        <f t="shared" ref="Z48:Z62" si="58">Z47+1</f>
        <v>36</v>
      </c>
      <c r="AA48" s="138">
        <v>44277</v>
      </c>
      <c r="AB48" s="23"/>
      <c r="AC48" s="24"/>
      <c r="AD48" s="23"/>
      <c r="AE48" s="29"/>
      <c r="AF48" s="134"/>
      <c r="AG48" s="23"/>
      <c r="AH48" s="21"/>
      <c r="AI48" s="25"/>
      <c r="AJ48" s="55"/>
      <c r="AK48" s="188">
        <v>43606</v>
      </c>
      <c r="AL48" s="188">
        <v>43606</v>
      </c>
      <c r="AM48" s="187" t="s">
        <v>119</v>
      </c>
      <c r="AN48" s="187" t="s">
        <v>120</v>
      </c>
      <c r="AO48" s="191" t="s">
        <v>100</v>
      </c>
      <c r="AP48" s="187" t="s">
        <v>99</v>
      </c>
      <c r="AQ48" t="s">
        <v>121</v>
      </c>
      <c r="AR48" s="184" t="s">
        <v>131</v>
      </c>
      <c r="AS48" s="184" t="s">
        <v>123</v>
      </c>
      <c r="AT48" s="184" t="s">
        <v>136</v>
      </c>
      <c r="AU48" t="s">
        <v>124</v>
      </c>
      <c r="AV48">
        <v>6.2779515799999999</v>
      </c>
      <c r="AW48" s="184" t="s">
        <v>125</v>
      </c>
      <c r="AX48" s="184" t="s">
        <v>126</v>
      </c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</row>
    <row r="49" spans="1:164" ht="15" x14ac:dyDescent="0.25">
      <c r="A49" s="67">
        <f t="shared" si="29"/>
        <v>43315</v>
      </c>
      <c r="B49" s="128">
        <f t="shared" ca="1" si="13"/>
        <v>958.40559945999996</v>
      </c>
      <c r="C49" s="7">
        <f t="shared" si="14"/>
        <v>955.03127055999994</v>
      </c>
      <c r="D49" s="142">
        <f t="shared" si="15"/>
        <v>43311</v>
      </c>
      <c r="E49" s="13">
        <f ca="1">IF(D49&lt;B$1,VLOOKUP(D49,[1]DI!$A$4:$B$15000,2,FALSE),0)</f>
        <v>6.3899999999999998E-2</v>
      </c>
      <c r="F49" s="14">
        <f t="shared" ca="1" si="5"/>
        <v>1.0002458299999999</v>
      </c>
      <c r="G49" s="14">
        <f ca="1">(TRUNC(PRODUCT($F$12:$F48),16))</f>
        <v>1.0091360736444499</v>
      </c>
      <c r="H49" s="14">
        <f t="shared" ca="1" si="16"/>
        <v>1.0069061321864301</v>
      </c>
      <c r="I49" s="14">
        <f t="shared" ca="1" si="6"/>
        <v>1.00221465</v>
      </c>
      <c r="J49" s="13">
        <f t="shared" si="17"/>
        <v>3.7499999999999999E-2</v>
      </c>
      <c r="K49" s="53">
        <f t="shared" si="18"/>
        <v>43304</v>
      </c>
      <c r="L49" s="2">
        <f t="shared" si="30"/>
        <v>9</v>
      </c>
      <c r="M49" s="19">
        <f t="shared" si="19"/>
        <v>9</v>
      </c>
      <c r="N49" s="12">
        <f t="shared" si="7"/>
        <v>1.0013156489999999</v>
      </c>
      <c r="O49" s="12">
        <f t="shared" ca="1" si="8"/>
        <v>1.0035332130000001</v>
      </c>
      <c r="P49" s="19">
        <f t="shared" si="20"/>
        <v>0</v>
      </c>
      <c r="Q49" s="14">
        <f t="shared" ca="1" si="9"/>
        <v>3.3743289000000001</v>
      </c>
      <c r="R49" s="28">
        <f t="shared" si="10"/>
        <v>0</v>
      </c>
      <c r="S49" s="14">
        <f t="shared" si="31"/>
        <v>0</v>
      </c>
      <c r="T49" s="14"/>
      <c r="U49" s="14"/>
      <c r="V49" s="4" t="str">
        <f t="shared" si="21"/>
        <v>A+J=</v>
      </c>
      <c r="W49" s="53">
        <f t="shared" si="22"/>
        <v>43333</v>
      </c>
      <c r="X49" s="14"/>
      <c r="Y49" s="15"/>
      <c r="Z49" s="21">
        <f t="shared" si="58"/>
        <v>37</v>
      </c>
      <c r="AA49" s="138">
        <v>44308</v>
      </c>
      <c r="AB49" s="23"/>
      <c r="AC49" s="24"/>
      <c r="AD49" s="23"/>
      <c r="AE49" s="29"/>
      <c r="AF49" s="134"/>
      <c r="AG49" s="23"/>
      <c r="AH49" s="21"/>
      <c r="AI49" s="25"/>
      <c r="AJ49" s="55"/>
      <c r="AK49" s="188">
        <v>43640</v>
      </c>
      <c r="AL49" s="188">
        <v>43640</v>
      </c>
      <c r="AM49" s="187" t="s">
        <v>119</v>
      </c>
      <c r="AN49" s="187" t="s">
        <v>120</v>
      </c>
      <c r="AO49" s="191" t="s">
        <v>100</v>
      </c>
      <c r="AP49" s="187" t="s">
        <v>99</v>
      </c>
      <c r="AQ49" t="s">
        <v>121</v>
      </c>
      <c r="AR49" s="184" t="s">
        <v>131</v>
      </c>
      <c r="AS49" s="184" t="s">
        <v>123</v>
      </c>
      <c r="AT49" s="184" t="s">
        <v>137</v>
      </c>
      <c r="AU49" t="s">
        <v>124</v>
      </c>
      <c r="AV49">
        <v>7.5996342600000002</v>
      </c>
      <c r="AW49" s="184" t="s">
        <v>125</v>
      </c>
      <c r="AX49" s="184" t="s">
        <v>126</v>
      </c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</row>
    <row r="50" spans="1:164" ht="15" x14ac:dyDescent="0.25">
      <c r="A50" s="67">
        <f t="shared" si="29"/>
        <v>43318</v>
      </c>
      <c r="B50" s="128">
        <f t="shared" ca="1" si="13"/>
        <v>958.78125622999994</v>
      </c>
      <c r="C50" s="7">
        <f t="shared" si="14"/>
        <v>955.03127055999994</v>
      </c>
      <c r="D50" s="142">
        <f t="shared" si="15"/>
        <v>43312</v>
      </c>
      <c r="E50" s="13">
        <f ca="1">IF(D50&lt;B$1,VLOOKUP(D50,[1]DI!$A$4:$B$15000,2,FALSE),0)</f>
        <v>6.3899999999999998E-2</v>
      </c>
      <c r="F50" s="14">
        <f t="shared" ca="1" si="5"/>
        <v>1.0002458299999999</v>
      </c>
      <c r="G50" s="14">
        <f ca="1">(TRUNC(PRODUCT($F$12:$F49),16))</f>
        <v>1.0093841495654301</v>
      </c>
      <c r="H50" s="14">
        <f t="shared" ca="1" si="16"/>
        <v>1.0069061321864301</v>
      </c>
      <c r="I50" s="14">
        <f t="shared" ca="1" si="6"/>
        <v>1.0024610199999999</v>
      </c>
      <c r="J50" s="13">
        <f t="shared" si="17"/>
        <v>3.7499999999999999E-2</v>
      </c>
      <c r="K50" s="53">
        <f t="shared" si="18"/>
        <v>43304</v>
      </c>
      <c r="L50" s="2">
        <f t="shared" si="30"/>
        <v>10</v>
      </c>
      <c r="M50" s="19">
        <f t="shared" si="19"/>
        <v>10</v>
      </c>
      <c r="N50" s="12">
        <f t="shared" si="7"/>
        <v>1.00146194</v>
      </c>
      <c r="O50" s="12">
        <f t="shared" ca="1" si="8"/>
        <v>1.0039265580000001</v>
      </c>
      <c r="P50" s="19">
        <f t="shared" si="20"/>
        <v>0</v>
      </c>
      <c r="Q50" s="14">
        <f t="shared" ca="1" si="9"/>
        <v>3.74998567</v>
      </c>
      <c r="R50" s="28">
        <f t="shared" si="10"/>
        <v>0</v>
      </c>
      <c r="S50" s="14">
        <f t="shared" si="31"/>
        <v>0</v>
      </c>
      <c r="T50" s="14"/>
      <c r="U50" s="14"/>
      <c r="V50" s="4" t="str">
        <f t="shared" si="21"/>
        <v>A+J=</v>
      </c>
      <c r="W50" s="53">
        <f t="shared" si="22"/>
        <v>43333</v>
      </c>
      <c r="X50" s="14"/>
      <c r="Y50" s="15"/>
      <c r="Z50" s="21">
        <f t="shared" si="58"/>
        <v>38</v>
      </c>
      <c r="AA50" s="138">
        <v>44337</v>
      </c>
      <c r="AB50" s="23"/>
      <c r="AC50" s="24"/>
      <c r="AD50" s="23"/>
      <c r="AE50" s="29"/>
      <c r="AF50" s="134"/>
      <c r="AG50" s="23"/>
      <c r="AH50" s="21"/>
      <c r="AI50" s="25"/>
      <c r="AJ50" s="55"/>
      <c r="AK50" s="188">
        <v>43669</v>
      </c>
      <c r="AL50" s="188">
        <v>43669</v>
      </c>
      <c r="AM50" s="187" t="s">
        <v>119</v>
      </c>
      <c r="AN50" s="187" t="s">
        <v>120</v>
      </c>
      <c r="AO50" s="191" t="s">
        <v>100</v>
      </c>
      <c r="AP50" s="187" t="s">
        <v>99</v>
      </c>
      <c r="AQ50" t="s">
        <v>121</v>
      </c>
      <c r="AR50" s="184" t="s">
        <v>128</v>
      </c>
      <c r="AS50" s="184" t="s">
        <v>123</v>
      </c>
      <c r="AT50" s="184" t="s">
        <v>124</v>
      </c>
      <c r="AU50" t="s">
        <v>124</v>
      </c>
      <c r="AV50">
        <v>5.3101044100000001</v>
      </c>
      <c r="AW50" s="184" t="s">
        <v>125</v>
      </c>
      <c r="AX50" s="184" t="s">
        <v>126</v>
      </c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</row>
    <row r="51" spans="1:164" ht="15" x14ac:dyDescent="0.25">
      <c r="A51" s="67">
        <f t="shared" si="29"/>
        <v>43319</v>
      </c>
      <c r="B51" s="128">
        <f t="shared" ca="1" si="13"/>
        <v>959.15706771999999</v>
      </c>
      <c r="C51" s="7">
        <f t="shared" si="14"/>
        <v>955.03127055999994</v>
      </c>
      <c r="D51" s="142">
        <f t="shared" si="15"/>
        <v>43313</v>
      </c>
      <c r="E51" s="13">
        <f ca="1">IF(D51&lt;B$1,VLOOKUP(D51,[1]DI!$A$4:$B$15000,2,FALSE),0)</f>
        <v>6.3899999999999998E-2</v>
      </c>
      <c r="F51" s="14">
        <f t="shared" ca="1" si="5"/>
        <v>1.0002458299999999</v>
      </c>
      <c r="G51" s="14">
        <f ca="1">(TRUNC(PRODUCT($F$12:$F50),16))</f>
        <v>1.00963228647092</v>
      </c>
      <c r="H51" s="14">
        <f t="shared" ca="1" si="16"/>
        <v>1.0069061321864301</v>
      </c>
      <c r="I51" s="14">
        <f t="shared" ca="1" si="6"/>
        <v>1.0027074600000001</v>
      </c>
      <c r="J51" s="13">
        <f t="shared" si="17"/>
        <v>3.7499999999999999E-2</v>
      </c>
      <c r="K51" s="53">
        <f t="shared" si="18"/>
        <v>43304</v>
      </c>
      <c r="L51" s="2">
        <f t="shared" si="30"/>
        <v>11</v>
      </c>
      <c r="M51" s="19">
        <f t="shared" si="19"/>
        <v>11</v>
      </c>
      <c r="N51" s="12">
        <f t="shared" si="7"/>
        <v>1.0016082509999999</v>
      </c>
      <c r="O51" s="12">
        <f t="shared" ca="1" si="8"/>
        <v>1.0043200649999999</v>
      </c>
      <c r="P51" s="19">
        <f t="shared" si="20"/>
        <v>0</v>
      </c>
      <c r="Q51" s="14">
        <f t="shared" ca="1" si="9"/>
        <v>4.1257971600000003</v>
      </c>
      <c r="R51" s="28">
        <f t="shared" si="10"/>
        <v>0</v>
      </c>
      <c r="S51" s="14">
        <f t="shared" si="31"/>
        <v>0</v>
      </c>
      <c r="T51" s="14"/>
      <c r="U51" s="14"/>
      <c r="V51" s="4" t="str">
        <f t="shared" si="21"/>
        <v>A+J=</v>
      </c>
      <c r="W51" s="53">
        <f t="shared" si="22"/>
        <v>43333</v>
      </c>
      <c r="X51" s="14"/>
      <c r="Y51" s="15"/>
      <c r="Z51" s="21">
        <f t="shared" si="58"/>
        <v>39</v>
      </c>
      <c r="AA51" s="138"/>
      <c r="AB51" s="23"/>
      <c r="AC51" s="24"/>
      <c r="AD51" s="23"/>
      <c r="AE51" s="29"/>
      <c r="AF51" s="134"/>
      <c r="AG51" s="23"/>
      <c r="AH51" s="21"/>
      <c r="AI51" s="25"/>
      <c r="AJ51" s="55"/>
      <c r="AK51" s="188">
        <v>43669</v>
      </c>
      <c r="AL51" s="188">
        <v>43669</v>
      </c>
      <c r="AM51" s="187" t="s">
        <v>119</v>
      </c>
      <c r="AN51" s="187" t="s">
        <v>120</v>
      </c>
      <c r="AO51" s="191" t="s">
        <v>100</v>
      </c>
      <c r="AP51" s="187" t="s">
        <v>99</v>
      </c>
      <c r="AQ51" t="s">
        <v>121</v>
      </c>
      <c r="AR51" s="184" t="s">
        <v>131</v>
      </c>
      <c r="AS51" s="184" t="s">
        <v>123</v>
      </c>
      <c r="AT51" s="184" t="s">
        <v>138</v>
      </c>
      <c r="AU51" t="s">
        <v>124</v>
      </c>
      <c r="AV51">
        <v>6.9360738800000004</v>
      </c>
      <c r="AW51" s="184" t="s">
        <v>125</v>
      </c>
      <c r="AX51" s="184" t="s">
        <v>126</v>
      </c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</row>
    <row r="52" spans="1:164" ht="15" x14ac:dyDescent="0.25">
      <c r="A52" s="67">
        <f t="shared" si="29"/>
        <v>43320</v>
      </c>
      <c r="B52" s="128">
        <f t="shared" ca="1" si="13"/>
        <v>959.53301768999995</v>
      </c>
      <c r="C52" s="7">
        <f t="shared" si="14"/>
        <v>955.03127055999994</v>
      </c>
      <c r="D52" s="142">
        <f t="shared" si="15"/>
        <v>43314</v>
      </c>
      <c r="E52" s="13">
        <f ca="1">IF(D52&lt;B$1,VLOOKUP(D52,[1]DI!$A$4:$B$15000,2,FALSE),0)</f>
        <v>6.3899999999999998E-2</v>
      </c>
      <c r="F52" s="14">
        <f t="shared" ca="1" si="5"/>
        <v>1.0002458299999999</v>
      </c>
      <c r="G52" s="14">
        <f ca="1">(TRUNC(PRODUCT($F$12:$F51),16))</f>
        <v>1.0098804843758999</v>
      </c>
      <c r="H52" s="14">
        <f t="shared" ca="1" si="16"/>
        <v>1.0069061321864301</v>
      </c>
      <c r="I52" s="14">
        <f t="shared" ca="1" si="6"/>
        <v>1.00295395</v>
      </c>
      <c r="J52" s="13">
        <f t="shared" si="17"/>
        <v>3.7499999999999999E-2</v>
      </c>
      <c r="K52" s="53">
        <f t="shared" si="18"/>
        <v>43304</v>
      </c>
      <c r="L52" s="2">
        <f t="shared" si="30"/>
        <v>12</v>
      </c>
      <c r="M52" s="19">
        <f t="shared" si="19"/>
        <v>12</v>
      </c>
      <c r="N52" s="12">
        <f t="shared" si="7"/>
        <v>1.0017545839999999</v>
      </c>
      <c r="O52" s="12">
        <f t="shared" ca="1" si="8"/>
        <v>1.004713717</v>
      </c>
      <c r="P52" s="19">
        <f t="shared" si="20"/>
        <v>0</v>
      </c>
      <c r="Q52" s="14">
        <f t="shared" ca="1" si="9"/>
        <v>4.50174713</v>
      </c>
      <c r="R52" s="28">
        <f t="shared" si="10"/>
        <v>0</v>
      </c>
      <c r="S52" s="14">
        <f t="shared" si="31"/>
        <v>0</v>
      </c>
      <c r="T52" s="14"/>
      <c r="U52" s="14"/>
      <c r="V52" s="4" t="str">
        <f t="shared" si="21"/>
        <v>A+J=</v>
      </c>
      <c r="W52" s="53">
        <f t="shared" si="22"/>
        <v>43333</v>
      </c>
      <c r="X52" s="14"/>
      <c r="Y52" s="15"/>
      <c r="Z52" s="21">
        <f t="shared" si="58"/>
        <v>40</v>
      </c>
      <c r="AA52" s="138"/>
      <c r="AB52" s="23"/>
      <c r="AC52" s="24"/>
      <c r="AD52" s="23"/>
      <c r="AE52" s="29"/>
      <c r="AF52" s="134"/>
      <c r="AG52" s="23"/>
      <c r="AH52" s="21"/>
      <c r="AI52" s="25"/>
      <c r="AJ52" s="55"/>
      <c r="AK52" s="188">
        <v>43698</v>
      </c>
      <c r="AL52" s="188">
        <v>43698</v>
      </c>
      <c r="AM52" s="187" t="s">
        <v>119</v>
      </c>
      <c r="AN52" s="187" t="s">
        <v>120</v>
      </c>
      <c r="AO52" s="191" t="s">
        <v>100</v>
      </c>
      <c r="AP52" s="187" t="s">
        <v>99</v>
      </c>
      <c r="AQ52" t="s">
        <v>121</v>
      </c>
      <c r="AR52" s="184" t="s">
        <v>131</v>
      </c>
      <c r="AS52" s="184" t="s">
        <v>123</v>
      </c>
      <c r="AT52" s="184" t="s">
        <v>139</v>
      </c>
      <c r="AU52" t="s">
        <v>124</v>
      </c>
      <c r="AV52">
        <v>6.75087438</v>
      </c>
      <c r="AW52" s="184" t="s">
        <v>125</v>
      </c>
      <c r="AX52" s="184" t="s">
        <v>126</v>
      </c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</row>
    <row r="53" spans="1:164" ht="15" x14ac:dyDescent="0.25">
      <c r="A53" s="67">
        <f t="shared" si="29"/>
        <v>43321</v>
      </c>
      <c r="B53" s="128">
        <f t="shared" ca="1" si="13"/>
        <v>959.90912332999994</v>
      </c>
      <c r="C53" s="7">
        <f t="shared" si="14"/>
        <v>955.03127055999994</v>
      </c>
      <c r="D53" s="142">
        <f t="shared" si="15"/>
        <v>43315</v>
      </c>
      <c r="E53" s="13">
        <f ca="1">IF(D53&lt;B$1,VLOOKUP(D53,[1]DI!$A$4:$B$15000,2,FALSE),0)</f>
        <v>6.3899999999999998E-2</v>
      </c>
      <c r="F53" s="14">
        <f t="shared" ca="1" si="5"/>
        <v>1.0002458299999999</v>
      </c>
      <c r="G53" s="14">
        <f ca="1">(TRUNC(PRODUCT($F$12:$F52),16))</f>
        <v>1.01012874329538</v>
      </c>
      <c r="H53" s="14">
        <f t="shared" ca="1" si="16"/>
        <v>1.0069061321864301</v>
      </c>
      <c r="I53" s="14">
        <f t="shared" ca="1" si="6"/>
        <v>1.0032005100000001</v>
      </c>
      <c r="J53" s="13">
        <f t="shared" si="17"/>
        <v>3.7499999999999999E-2</v>
      </c>
      <c r="K53" s="53">
        <f t="shared" si="18"/>
        <v>43304</v>
      </c>
      <c r="L53" s="2">
        <f t="shared" si="30"/>
        <v>13</v>
      </c>
      <c r="M53" s="19">
        <f t="shared" si="19"/>
        <v>13</v>
      </c>
      <c r="N53" s="12">
        <f t="shared" si="7"/>
        <v>1.0019009379999999</v>
      </c>
      <c r="O53" s="12">
        <f t="shared" ca="1" si="8"/>
        <v>1.005107532</v>
      </c>
      <c r="P53" s="19">
        <f t="shared" si="20"/>
        <v>0</v>
      </c>
      <c r="Q53" s="14">
        <f t="shared" ca="1" si="9"/>
        <v>4.8778527699999996</v>
      </c>
      <c r="R53" s="28">
        <f t="shared" si="10"/>
        <v>0</v>
      </c>
      <c r="S53" s="14">
        <f t="shared" si="31"/>
        <v>0</v>
      </c>
      <c r="T53" s="14"/>
      <c r="U53" s="14"/>
      <c r="V53" s="4" t="str">
        <f t="shared" si="21"/>
        <v>A+J=</v>
      </c>
      <c r="W53" s="53">
        <f t="shared" si="22"/>
        <v>43333</v>
      </c>
      <c r="X53" s="14"/>
      <c r="Y53" s="15"/>
      <c r="Z53" s="21">
        <f t="shared" si="58"/>
        <v>41</v>
      </c>
      <c r="AA53" s="138"/>
      <c r="AB53" s="23"/>
      <c r="AC53" s="24"/>
      <c r="AD53" s="23"/>
      <c r="AE53" s="29"/>
      <c r="AF53" s="134"/>
      <c r="AG53" s="23"/>
      <c r="AH53" s="21"/>
      <c r="AI53" s="25"/>
      <c r="AJ53" s="55"/>
      <c r="AK53" s="188">
        <v>43698</v>
      </c>
      <c r="AL53" s="188">
        <v>43698</v>
      </c>
      <c r="AM53" s="187" t="s">
        <v>119</v>
      </c>
      <c r="AN53" s="187" t="s">
        <v>120</v>
      </c>
      <c r="AO53" s="191" t="s">
        <v>100</v>
      </c>
      <c r="AP53" s="187" t="s">
        <v>99</v>
      </c>
      <c r="AQ53" t="s">
        <v>121</v>
      </c>
      <c r="AR53" s="184" t="s">
        <v>128</v>
      </c>
      <c r="AS53" s="184" t="s">
        <v>123</v>
      </c>
      <c r="AT53" s="184" t="s">
        <v>124</v>
      </c>
      <c r="AU53" t="s">
        <v>124</v>
      </c>
      <c r="AV53">
        <v>4.7823557900000004</v>
      </c>
      <c r="AW53" s="184" t="s">
        <v>125</v>
      </c>
      <c r="AX53" s="184" t="s">
        <v>126</v>
      </c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</row>
    <row r="54" spans="1:164" ht="15" x14ac:dyDescent="0.25">
      <c r="A54" s="67">
        <f t="shared" si="29"/>
        <v>43322</v>
      </c>
      <c r="B54" s="128">
        <f t="shared" ca="1" si="13"/>
        <v>960.28536648999989</v>
      </c>
      <c r="C54" s="7">
        <f t="shared" si="14"/>
        <v>955.03127055999994</v>
      </c>
      <c r="D54" s="142">
        <f t="shared" si="15"/>
        <v>43318</v>
      </c>
      <c r="E54" s="13">
        <f ca="1">IF(D54&lt;B$1,VLOOKUP(D54,[1]DI!$A$4:$B$15000,2,FALSE),0)</f>
        <v>6.3899999999999998E-2</v>
      </c>
      <c r="F54" s="14">
        <f t="shared" ca="1" si="5"/>
        <v>1.0002458299999999</v>
      </c>
      <c r="G54" s="14">
        <f ca="1">(TRUNC(PRODUCT($F$12:$F53),16))</f>
        <v>1.0103770632443401</v>
      </c>
      <c r="H54" s="14">
        <f t="shared" ca="1" si="16"/>
        <v>1.0069061321864301</v>
      </c>
      <c r="I54" s="14">
        <f t="shared" ca="1" si="6"/>
        <v>1.0034471199999999</v>
      </c>
      <c r="J54" s="13">
        <f t="shared" si="17"/>
        <v>3.7499999999999999E-2</v>
      </c>
      <c r="K54" s="53">
        <f t="shared" si="18"/>
        <v>43304</v>
      </c>
      <c r="L54" s="2">
        <f t="shared" si="30"/>
        <v>14</v>
      </c>
      <c r="M54" s="19">
        <f t="shared" si="19"/>
        <v>14</v>
      </c>
      <c r="N54" s="12">
        <f t="shared" si="7"/>
        <v>1.0020473139999999</v>
      </c>
      <c r="O54" s="12">
        <f t="shared" ca="1" si="8"/>
        <v>1.005501491</v>
      </c>
      <c r="P54" s="19">
        <f t="shared" si="20"/>
        <v>0</v>
      </c>
      <c r="Q54" s="14">
        <f t="shared" ca="1" si="9"/>
        <v>5.2540959300000001</v>
      </c>
      <c r="R54" s="28">
        <f t="shared" si="10"/>
        <v>0</v>
      </c>
      <c r="S54" s="14">
        <f t="shared" si="31"/>
        <v>0</v>
      </c>
      <c r="T54" s="14"/>
      <c r="U54" s="14"/>
      <c r="V54" s="4" t="str">
        <f t="shared" si="21"/>
        <v>A+J=</v>
      </c>
      <c r="W54" s="53">
        <f t="shared" si="22"/>
        <v>43333</v>
      </c>
      <c r="X54" s="14"/>
      <c r="Y54" s="15"/>
      <c r="Z54" s="21">
        <f t="shared" si="58"/>
        <v>42</v>
      </c>
      <c r="AA54" s="138"/>
      <c r="AB54" s="23"/>
      <c r="AC54" s="24"/>
      <c r="AD54" s="23"/>
      <c r="AE54" s="29"/>
      <c r="AF54" s="134"/>
      <c r="AG54" s="23"/>
      <c r="AH54" s="21"/>
      <c r="AI54" s="25"/>
      <c r="AJ54" s="55"/>
      <c r="AK54" s="188">
        <v>43731</v>
      </c>
      <c r="AL54" s="188">
        <v>43731</v>
      </c>
      <c r="AM54" s="187" t="s">
        <v>119</v>
      </c>
      <c r="AN54" s="187" t="s">
        <v>120</v>
      </c>
      <c r="AO54" s="191" t="s">
        <v>100</v>
      </c>
      <c r="AP54" s="187" t="s">
        <v>99</v>
      </c>
      <c r="AQ54" t="s">
        <v>121</v>
      </c>
      <c r="AR54" s="184" t="s">
        <v>128</v>
      </c>
      <c r="AS54" s="184" t="s">
        <v>123</v>
      </c>
      <c r="AT54" s="184" t="s">
        <v>124</v>
      </c>
      <c r="AU54" t="s">
        <v>124</v>
      </c>
      <c r="AV54">
        <v>7.1489756399999997</v>
      </c>
      <c r="AW54" s="184" t="s">
        <v>125</v>
      </c>
      <c r="AX54" s="184" t="s">
        <v>126</v>
      </c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</row>
    <row r="55" spans="1:164" ht="15" x14ac:dyDescent="0.25">
      <c r="A55" s="67">
        <f t="shared" si="29"/>
        <v>43325</v>
      </c>
      <c r="B55" s="128">
        <f t="shared" ca="1" si="13"/>
        <v>960.66176627999994</v>
      </c>
      <c r="C55" s="7">
        <f t="shared" si="14"/>
        <v>955.03127055999994</v>
      </c>
      <c r="D55" s="142">
        <f t="shared" si="15"/>
        <v>43319</v>
      </c>
      <c r="E55" s="13">
        <f ca="1">IF(D55&lt;B$1,VLOOKUP(D55,[1]DI!$A$4:$B$15000,2,FALSE),0)</f>
        <v>6.3899999999999998E-2</v>
      </c>
      <c r="F55" s="14">
        <f t="shared" ca="1" si="5"/>
        <v>1.0002458299999999</v>
      </c>
      <c r="G55" s="14">
        <f ca="1">(TRUNC(PRODUCT($F$12:$F54),16))</f>
        <v>1.0106254442378</v>
      </c>
      <c r="H55" s="14">
        <f t="shared" ca="1" si="16"/>
        <v>1.0069061321864301</v>
      </c>
      <c r="I55" s="14">
        <f t="shared" ca="1" si="6"/>
        <v>1.0036938</v>
      </c>
      <c r="J55" s="13">
        <f t="shared" si="17"/>
        <v>3.7499999999999999E-2</v>
      </c>
      <c r="K55" s="53">
        <f t="shared" si="18"/>
        <v>43304</v>
      </c>
      <c r="L55" s="2">
        <f t="shared" si="30"/>
        <v>15</v>
      </c>
      <c r="M55" s="19">
        <f t="shared" si="19"/>
        <v>15</v>
      </c>
      <c r="N55" s="12">
        <f t="shared" si="7"/>
        <v>1.0021937110000001</v>
      </c>
      <c r="O55" s="12">
        <f t="shared" ca="1" si="8"/>
        <v>1.0058956139999999</v>
      </c>
      <c r="P55" s="19">
        <f t="shared" si="20"/>
        <v>0</v>
      </c>
      <c r="Q55" s="14">
        <f t="shared" ca="1" si="9"/>
        <v>5.6304957199999999</v>
      </c>
      <c r="R55" s="28">
        <f t="shared" si="10"/>
        <v>0</v>
      </c>
      <c r="S55" s="14">
        <f t="shared" si="31"/>
        <v>0</v>
      </c>
      <c r="T55" s="14"/>
      <c r="U55" s="14"/>
      <c r="V55" s="4" t="str">
        <f t="shared" si="21"/>
        <v>A+J=</v>
      </c>
      <c r="W55" s="53">
        <f t="shared" si="22"/>
        <v>43333</v>
      </c>
      <c r="X55" s="14"/>
      <c r="Y55" s="15"/>
      <c r="Z55" s="21">
        <f t="shared" si="58"/>
        <v>43</v>
      </c>
      <c r="AA55" s="138"/>
      <c r="AB55" s="23"/>
      <c r="AC55" s="24"/>
      <c r="AD55" s="23"/>
      <c r="AE55" s="29"/>
      <c r="AF55" s="134"/>
      <c r="AG55" s="23"/>
      <c r="AH55" s="21"/>
      <c r="AI55" s="25"/>
      <c r="AJ55" s="55"/>
      <c r="AK55" s="188">
        <v>43731</v>
      </c>
      <c r="AL55" s="188">
        <v>43731</v>
      </c>
      <c r="AM55" s="187" t="s">
        <v>119</v>
      </c>
      <c r="AN55" s="187" t="s">
        <v>120</v>
      </c>
      <c r="AO55" s="191" t="s">
        <v>100</v>
      </c>
      <c r="AP55" s="187" t="s">
        <v>99</v>
      </c>
      <c r="AQ55" t="s">
        <v>121</v>
      </c>
      <c r="AR55" s="184" t="s">
        <v>128</v>
      </c>
      <c r="AS55" s="184" t="s">
        <v>123</v>
      </c>
      <c r="AT55" s="184" t="s">
        <v>124</v>
      </c>
      <c r="AU55" t="s">
        <v>124</v>
      </c>
      <c r="AV55">
        <v>12.53061647</v>
      </c>
      <c r="AW55" s="184" t="s">
        <v>125</v>
      </c>
      <c r="AX55" s="184" t="s">
        <v>126</v>
      </c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</row>
    <row r="56" spans="1:164" ht="15" x14ac:dyDescent="0.25">
      <c r="A56" s="67">
        <f t="shared" si="29"/>
        <v>43326</v>
      </c>
      <c r="B56" s="128">
        <f t="shared" ca="1" si="13"/>
        <v>961.03831218999994</v>
      </c>
      <c r="C56" s="7">
        <f t="shared" si="14"/>
        <v>955.03127055999994</v>
      </c>
      <c r="D56" s="142">
        <f t="shared" si="15"/>
        <v>43320</v>
      </c>
      <c r="E56" s="13">
        <f ca="1">IF(D56&lt;B$1,VLOOKUP(D56,[1]DI!$A$4:$B$15000,2,FALSE),0)</f>
        <v>6.3899999999999998E-2</v>
      </c>
      <c r="F56" s="14">
        <f t="shared" ca="1" si="5"/>
        <v>1.0002458299999999</v>
      </c>
      <c r="G56" s="14">
        <f ca="1">(TRUNC(PRODUCT($F$12:$F55),16))</f>
        <v>1.01087388629076</v>
      </c>
      <c r="H56" s="14">
        <f t="shared" ca="1" si="16"/>
        <v>1.0069061321864301</v>
      </c>
      <c r="I56" s="14">
        <f t="shared" ca="1" si="6"/>
        <v>1.0039405400000001</v>
      </c>
      <c r="J56" s="13">
        <f t="shared" si="17"/>
        <v>3.7499999999999999E-2</v>
      </c>
      <c r="K56" s="53">
        <f t="shared" si="18"/>
        <v>43304</v>
      </c>
      <c r="L56" s="2">
        <f t="shared" si="30"/>
        <v>16</v>
      </c>
      <c r="M56" s="19">
        <f t="shared" si="19"/>
        <v>16</v>
      </c>
      <c r="N56" s="12">
        <f t="shared" si="7"/>
        <v>1.002340129</v>
      </c>
      <c r="O56" s="12">
        <f t="shared" ca="1" si="8"/>
        <v>1.0062898899999999</v>
      </c>
      <c r="P56" s="19">
        <f t="shared" si="20"/>
        <v>0</v>
      </c>
      <c r="Q56" s="14">
        <f t="shared" ca="1" si="9"/>
        <v>6.0070416299999998</v>
      </c>
      <c r="R56" s="28">
        <f t="shared" si="10"/>
        <v>0</v>
      </c>
      <c r="S56" s="14">
        <f t="shared" si="31"/>
        <v>0</v>
      </c>
      <c r="T56" s="14"/>
      <c r="U56" s="14"/>
      <c r="V56" s="4" t="str">
        <f t="shared" si="21"/>
        <v>A+J=</v>
      </c>
      <c r="W56" s="53">
        <f t="shared" si="22"/>
        <v>43333</v>
      </c>
      <c r="X56" s="14"/>
      <c r="Y56" s="15"/>
      <c r="Z56" s="21">
        <f t="shared" si="58"/>
        <v>44</v>
      </c>
      <c r="AA56" s="138"/>
      <c r="AB56" s="23"/>
      <c r="AC56" s="24"/>
      <c r="AD56" s="23"/>
      <c r="AE56" s="29"/>
      <c r="AF56" s="134"/>
      <c r="AG56" s="23"/>
      <c r="AH56" s="21"/>
      <c r="AI56" s="25"/>
      <c r="AJ56" s="55"/>
      <c r="AK56" s="188">
        <v>43732</v>
      </c>
      <c r="AL56" s="188">
        <v>43732</v>
      </c>
      <c r="AM56" s="187" t="s">
        <v>119</v>
      </c>
      <c r="AN56" s="187" t="s">
        <v>120</v>
      </c>
      <c r="AO56" s="191" t="s">
        <v>100</v>
      </c>
      <c r="AP56" s="187" t="s">
        <v>99</v>
      </c>
      <c r="AQ56" t="s">
        <v>121</v>
      </c>
      <c r="AR56" s="184" t="s">
        <v>131</v>
      </c>
      <c r="AS56" s="184" t="s">
        <v>123</v>
      </c>
      <c r="AT56" s="184" t="s">
        <v>140</v>
      </c>
      <c r="AU56" t="s">
        <v>124</v>
      </c>
      <c r="AV56">
        <v>1E-8</v>
      </c>
      <c r="AW56" s="184" t="s">
        <v>125</v>
      </c>
      <c r="AX56" s="184" t="s">
        <v>126</v>
      </c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</row>
    <row r="57" spans="1:164" ht="15" x14ac:dyDescent="0.25">
      <c r="A57" s="67">
        <f t="shared" si="29"/>
        <v>43327</v>
      </c>
      <c r="B57" s="128">
        <f t="shared" ca="1" si="13"/>
        <v>961.41500612999994</v>
      </c>
      <c r="C57" s="7">
        <f t="shared" si="14"/>
        <v>955.03127055999994</v>
      </c>
      <c r="D57" s="142">
        <f t="shared" si="15"/>
        <v>43321</v>
      </c>
      <c r="E57" s="13">
        <f ca="1">IF(D57&lt;B$1,VLOOKUP(D57,[1]DI!$A$4:$B$15000,2,FALSE),0)</f>
        <v>6.3899999999999998E-2</v>
      </c>
      <c r="F57" s="14">
        <f t="shared" ca="1" si="5"/>
        <v>1.0002458299999999</v>
      </c>
      <c r="G57" s="14">
        <f ca="1">(TRUNC(PRODUCT($F$12:$F56),16))</f>
        <v>1.01112238941822</v>
      </c>
      <c r="H57" s="14">
        <f t="shared" ca="1" si="16"/>
        <v>1.0069061321864301</v>
      </c>
      <c r="I57" s="14">
        <f t="shared" ca="1" si="6"/>
        <v>1.0041873400000001</v>
      </c>
      <c r="J57" s="13">
        <f t="shared" si="17"/>
        <v>3.7499999999999999E-2</v>
      </c>
      <c r="K57" s="53">
        <f t="shared" si="18"/>
        <v>43304</v>
      </c>
      <c r="L57" s="2">
        <f t="shared" si="30"/>
        <v>17</v>
      </c>
      <c r="M57" s="19">
        <f t="shared" si="19"/>
        <v>17</v>
      </c>
      <c r="N57" s="12">
        <f t="shared" si="7"/>
        <v>1.002486569</v>
      </c>
      <c r="O57" s="12">
        <f t="shared" ca="1" si="8"/>
        <v>1.006684321</v>
      </c>
      <c r="P57" s="19">
        <f t="shared" si="20"/>
        <v>0</v>
      </c>
      <c r="Q57" s="14">
        <f t="shared" ca="1" si="9"/>
        <v>6.3837355699999998</v>
      </c>
      <c r="R57" s="28">
        <f t="shared" si="10"/>
        <v>0</v>
      </c>
      <c r="S57" s="14">
        <f t="shared" si="31"/>
        <v>0</v>
      </c>
      <c r="T57" s="14"/>
      <c r="U57" s="14"/>
      <c r="V57" s="4" t="str">
        <f t="shared" si="21"/>
        <v>A+J=</v>
      </c>
      <c r="W57" s="53">
        <f t="shared" si="22"/>
        <v>43333</v>
      </c>
      <c r="X57" s="146" t="s">
        <v>148</v>
      </c>
      <c r="Y57" s="15"/>
      <c r="Z57" s="21">
        <f t="shared" si="58"/>
        <v>45</v>
      </c>
      <c r="AA57" s="138"/>
      <c r="AB57" s="23"/>
      <c r="AC57" s="24"/>
      <c r="AD57" s="23"/>
      <c r="AE57" s="29"/>
      <c r="AF57" s="134"/>
      <c r="AG57" s="23"/>
      <c r="AH57" s="21"/>
      <c r="AI57" s="25"/>
      <c r="AJ57" s="55"/>
      <c r="AK57" s="188">
        <v>43760</v>
      </c>
      <c r="AL57" s="188">
        <v>43760</v>
      </c>
      <c r="AM57" s="187" t="s">
        <v>119</v>
      </c>
      <c r="AN57" s="187" t="s">
        <v>120</v>
      </c>
      <c r="AO57" s="191" t="s">
        <v>100</v>
      </c>
      <c r="AP57" s="187" t="s">
        <v>99</v>
      </c>
      <c r="AQ57" t="s">
        <v>121</v>
      </c>
      <c r="AR57" s="184" t="s">
        <v>128</v>
      </c>
      <c r="AS57" s="184" t="s">
        <v>123</v>
      </c>
      <c r="AT57" s="184" t="s">
        <v>124</v>
      </c>
      <c r="AU57" t="s">
        <v>124</v>
      </c>
      <c r="AV57">
        <v>18.182720929999999</v>
      </c>
      <c r="AW57" s="184" t="s">
        <v>125</v>
      </c>
      <c r="AX57" s="184" t="s">
        <v>126</v>
      </c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</row>
    <row r="58" spans="1:164" ht="15" x14ac:dyDescent="0.25">
      <c r="A58" s="67">
        <f t="shared" si="29"/>
        <v>43328</v>
      </c>
      <c r="B58" s="128">
        <f t="shared" ca="1" si="13"/>
        <v>961.79184618999989</v>
      </c>
      <c r="C58" s="7">
        <f t="shared" si="14"/>
        <v>955.03127055999994</v>
      </c>
      <c r="D58" s="142">
        <f t="shared" si="15"/>
        <v>43322</v>
      </c>
      <c r="E58" s="13">
        <f ca="1">IF(D58&lt;B$1,VLOOKUP(D58,[1]DI!$A$4:$B$15000,2,FALSE),0)</f>
        <v>6.3899999999999998E-2</v>
      </c>
      <c r="F58" s="14">
        <f t="shared" ca="1" si="5"/>
        <v>1.0002458299999999</v>
      </c>
      <c r="G58" s="14">
        <f ca="1">(TRUNC(PRODUCT($F$12:$F57),16))</f>
        <v>1.01137095363521</v>
      </c>
      <c r="H58" s="14">
        <f t="shared" ca="1" si="16"/>
        <v>1.0069061321864301</v>
      </c>
      <c r="I58" s="14">
        <f t="shared" ca="1" si="6"/>
        <v>1.0044341999999999</v>
      </c>
      <c r="J58" s="13">
        <f t="shared" si="17"/>
        <v>3.7499999999999999E-2</v>
      </c>
      <c r="K58" s="53">
        <f t="shared" si="18"/>
        <v>43304</v>
      </c>
      <c r="L58" s="2">
        <f t="shared" si="30"/>
        <v>18</v>
      </c>
      <c r="M58" s="19">
        <f t="shared" si="19"/>
        <v>18</v>
      </c>
      <c r="N58" s="12">
        <f t="shared" si="7"/>
        <v>1.0026330299999999</v>
      </c>
      <c r="O58" s="12">
        <f t="shared" ca="1" si="8"/>
        <v>1.007078905</v>
      </c>
      <c r="P58" s="19">
        <f t="shared" si="20"/>
        <v>0</v>
      </c>
      <c r="Q58" s="14">
        <f t="shared" ca="1" si="9"/>
        <v>6.7605756299999999</v>
      </c>
      <c r="R58" s="28">
        <f t="shared" si="10"/>
        <v>0</v>
      </c>
      <c r="S58" s="14">
        <f t="shared" si="31"/>
        <v>0</v>
      </c>
      <c r="T58" s="14"/>
      <c r="U58" s="14"/>
      <c r="V58" s="4" t="str">
        <f t="shared" si="21"/>
        <v>A+J=</v>
      </c>
      <c r="W58" s="53">
        <f t="shared" si="22"/>
        <v>43333</v>
      </c>
      <c r="X58" s="146">
        <v>7.8919801700000001</v>
      </c>
      <c r="Y58" s="15" t="s">
        <v>10</v>
      </c>
      <c r="Z58" s="21">
        <f t="shared" si="58"/>
        <v>46</v>
      </c>
      <c r="AA58" s="138"/>
      <c r="AB58" s="23"/>
      <c r="AC58" s="24"/>
      <c r="AD58" s="23"/>
      <c r="AE58" s="29"/>
      <c r="AF58" s="134"/>
      <c r="AG58" s="23"/>
      <c r="AH58" s="21"/>
      <c r="AI58" s="25"/>
      <c r="AJ58" s="55"/>
      <c r="AK58" s="188">
        <v>43760</v>
      </c>
      <c r="AL58" s="188">
        <v>43760</v>
      </c>
      <c r="AM58" s="187" t="s">
        <v>119</v>
      </c>
      <c r="AN58" s="187" t="s">
        <v>120</v>
      </c>
      <c r="AO58" s="191" t="s">
        <v>100</v>
      </c>
      <c r="AP58" s="187" t="s">
        <v>99</v>
      </c>
      <c r="AQ58" t="s">
        <v>121</v>
      </c>
      <c r="AR58" s="184" t="s">
        <v>131</v>
      </c>
      <c r="AS58" s="184" t="s">
        <v>123</v>
      </c>
      <c r="AT58" s="184" t="s">
        <v>141</v>
      </c>
      <c r="AU58" t="s">
        <v>124</v>
      </c>
      <c r="AV58">
        <v>6.1327180200000004</v>
      </c>
      <c r="AW58" s="184" t="s">
        <v>125</v>
      </c>
      <c r="AX58" s="184" t="s">
        <v>126</v>
      </c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</row>
    <row r="59" spans="1:164" ht="15" x14ac:dyDescent="0.25">
      <c r="A59" s="67">
        <f t="shared" si="29"/>
        <v>43329</v>
      </c>
      <c r="B59" s="128">
        <f t="shared" ca="1" si="13"/>
        <v>962.16883332999998</v>
      </c>
      <c r="C59" s="7">
        <f t="shared" si="14"/>
        <v>955.03127055999994</v>
      </c>
      <c r="D59" s="142">
        <f t="shared" si="15"/>
        <v>43325</v>
      </c>
      <c r="E59" s="13">
        <f ca="1">IF(D59&lt;B$1,VLOOKUP(D59,[1]DI!$A$4:$B$15000,2,FALSE),0)</f>
        <v>6.3899999999999998E-2</v>
      </c>
      <c r="F59" s="14">
        <f t="shared" ca="1" si="5"/>
        <v>1.0002458299999999</v>
      </c>
      <c r="G59" s="14">
        <f ca="1">(TRUNC(PRODUCT($F$12:$F58),16))</f>
        <v>1.0116195789567499</v>
      </c>
      <c r="H59" s="14">
        <f t="shared" ca="1" si="16"/>
        <v>1.0069061321864301</v>
      </c>
      <c r="I59" s="14">
        <f t="shared" ca="1" si="6"/>
        <v>1.0046811200000001</v>
      </c>
      <c r="J59" s="13">
        <f t="shared" si="17"/>
        <v>3.7499999999999999E-2</v>
      </c>
      <c r="K59" s="53">
        <f t="shared" si="18"/>
        <v>43304</v>
      </c>
      <c r="L59" s="2">
        <f t="shared" si="30"/>
        <v>19</v>
      </c>
      <c r="M59" s="19">
        <f t="shared" si="19"/>
        <v>19</v>
      </c>
      <c r="N59" s="12">
        <f t="shared" si="7"/>
        <v>1.002779512</v>
      </c>
      <c r="O59" s="12">
        <f t="shared" ca="1" si="8"/>
        <v>1.007473643</v>
      </c>
      <c r="P59" s="19">
        <f t="shared" si="20"/>
        <v>0</v>
      </c>
      <c r="Q59" s="14">
        <f t="shared" ca="1" si="9"/>
        <v>7.1375627699999997</v>
      </c>
      <c r="R59" s="28">
        <f t="shared" si="10"/>
        <v>0</v>
      </c>
      <c r="S59" s="14">
        <f t="shared" si="31"/>
        <v>0</v>
      </c>
      <c r="T59" s="14"/>
      <c r="U59" s="14"/>
      <c r="V59" s="4" t="str">
        <f t="shared" si="21"/>
        <v>A+J=</v>
      </c>
      <c r="W59" s="53">
        <f t="shared" si="22"/>
        <v>43333</v>
      </c>
      <c r="X59" s="146">
        <v>8.2944465800000007</v>
      </c>
      <c r="Y59" s="15" t="s">
        <v>54</v>
      </c>
      <c r="Z59" s="21">
        <f t="shared" si="58"/>
        <v>47</v>
      </c>
      <c r="AA59" s="138"/>
      <c r="AB59" s="23"/>
      <c r="AC59" s="24"/>
      <c r="AD59" s="23"/>
      <c r="AE59" s="29"/>
      <c r="AF59" s="134"/>
      <c r="AG59" s="23"/>
      <c r="AH59" s="21"/>
      <c r="AI59" s="25"/>
      <c r="AJ59" s="55"/>
      <c r="AK59" s="188">
        <v>43790</v>
      </c>
      <c r="AL59" s="188">
        <v>43790</v>
      </c>
      <c r="AM59" s="187" t="s">
        <v>119</v>
      </c>
      <c r="AN59" s="187" t="s">
        <v>120</v>
      </c>
      <c r="AO59" s="191" t="s">
        <v>100</v>
      </c>
      <c r="AP59" s="187" t="s">
        <v>99</v>
      </c>
      <c r="AQ59" t="s">
        <v>121</v>
      </c>
      <c r="AR59" s="184" t="s">
        <v>128</v>
      </c>
      <c r="AS59" s="184" t="s">
        <v>123</v>
      </c>
      <c r="AT59" s="184" t="s">
        <v>124</v>
      </c>
      <c r="AU59" t="s">
        <v>124</v>
      </c>
      <c r="AV59">
        <v>20.232063499999999</v>
      </c>
      <c r="AW59" s="184" t="s">
        <v>125</v>
      </c>
      <c r="AX59" s="184" t="s">
        <v>126</v>
      </c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</row>
    <row r="60" spans="1:164" ht="15" x14ac:dyDescent="0.25">
      <c r="A60" s="67">
        <f t="shared" si="29"/>
        <v>43332</v>
      </c>
      <c r="B60" s="128">
        <f t="shared" ca="1" si="13"/>
        <v>962.54596848999995</v>
      </c>
      <c r="C60" s="7">
        <f t="shared" si="14"/>
        <v>955.03127055999994</v>
      </c>
      <c r="D60" s="142">
        <f t="shared" si="15"/>
        <v>43326</v>
      </c>
      <c r="E60" s="13">
        <f ca="1">IF(D60&lt;B$1,VLOOKUP(D60,[1]DI!$A$4:$B$15000,2,FALSE),0)</f>
        <v>6.3899999999999998E-2</v>
      </c>
      <c r="F60" s="14">
        <f t="shared" ca="1" si="5"/>
        <v>1.0002458299999999</v>
      </c>
      <c r="G60" s="14">
        <f ca="1">(TRUNC(PRODUCT($F$12:$F59),16))</f>
        <v>1.0118682653978399</v>
      </c>
      <c r="H60" s="14">
        <f t="shared" ca="1" si="16"/>
        <v>1.0069061321864301</v>
      </c>
      <c r="I60" s="14">
        <f t="shared" ca="1" si="6"/>
        <v>1.0049281000000001</v>
      </c>
      <c r="J60" s="13">
        <f t="shared" si="17"/>
        <v>3.7499999999999999E-2</v>
      </c>
      <c r="K60" s="53">
        <f t="shared" si="18"/>
        <v>43304</v>
      </c>
      <c r="L60" s="2">
        <f t="shared" si="30"/>
        <v>20</v>
      </c>
      <c r="M60" s="19">
        <f t="shared" si="19"/>
        <v>20</v>
      </c>
      <c r="N60" s="12">
        <f t="shared" si="7"/>
        <v>1.002926016</v>
      </c>
      <c r="O60" s="12">
        <f t="shared" ca="1" si="8"/>
        <v>1.0078685359999999</v>
      </c>
      <c r="P60" s="19">
        <f t="shared" si="20"/>
        <v>0</v>
      </c>
      <c r="Q60" s="14">
        <f t="shared" ca="1" si="9"/>
        <v>7.5146979299999996</v>
      </c>
      <c r="R60" s="28">
        <f t="shared" si="10"/>
        <v>0</v>
      </c>
      <c r="S60" s="14">
        <f t="shared" si="31"/>
        <v>0</v>
      </c>
      <c r="T60" s="14"/>
      <c r="U60" s="14"/>
      <c r="V60" s="4" t="str">
        <f t="shared" si="21"/>
        <v>A+J=</v>
      </c>
      <c r="W60" s="53">
        <f t="shared" si="22"/>
        <v>43333</v>
      </c>
      <c r="X60" s="146">
        <v>9.5254928900000007</v>
      </c>
      <c r="Y60" s="15" t="s">
        <v>149</v>
      </c>
      <c r="Z60" s="21">
        <f t="shared" si="58"/>
        <v>48</v>
      </c>
      <c r="AA60" s="138"/>
      <c r="AB60" s="23"/>
      <c r="AC60" s="24"/>
      <c r="AD60" s="23"/>
      <c r="AE60" s="29"/>
      <c r="AF60" s="134"/>
      <c r="AG60" s="23"/>
      <c r="AH60" s="21"/>
      <c r="AI60" s="25"/>
      <c r="AJ60" s="55"/>
      <c r="AK60" s="188">
        <v>43790</v>
      </c>
      <c r="AL60" s="188">
        <v>43790</v>
      </c>
      <c r="AM60" s="187" t="s">
        <v>119</v>
      </c>
      <c r="AN60" s="187" t="s">
        <v>120</v>
      </c>
      <c r="AO60" s="191" t="s">
        <v>100</v>
      </c>
      <c r="AP60" s="187" t="s">
        <v>99</v>
      </c>
      <c r="AQ60" t="s">
        <v>121</v>
      </c>
      <c r="AR60" s="184" t="s">
        <v>131</v>
      </c>
      <c r="AS60" s="184" t="s">
        <v>130</v>
      </c>
      <c r="AT60" s="184" t="s">
        <v>142</v>
      </c>
      <c r="AU60" t="s">
        <v>124</v>
      </c>
      <c r="AV60">
        <v>5.8142391299999998</v>
      </c>
      <c r="AW60" s="184" t="s">
        <v>125</v>
      </c>
      <c r="AX60" s="184" t="s">
        <v>126</v>
      </c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</row>
    <row r="61" spans="1:164" ht="15" x14ac:dyDescent="0.25">
      <c r="A61" s="67">
        <f t="shared" si="29"/>
        <v>43333</v>
      </c>
      <c r="B61" s="128">
        <f t="shared" ca="1" si="13"/>
        <v>962.92325072999995</v>
      </c>
      <c r="C61" s="7">
        <f t="shared" si="14"/>
        <v>955.03127055999994</v>
      </c>
      <c r="D61" s="142">
        <f t="shared" si="15"/>
        <v>43327</v>
      </c>
      <c r="E61" s="13">
        <f ca="1">IF(D61&lt;B$1,VLOOKUP(D61,[1]DI!$A$4:$B$15000,2,FALSE),0)</f>
        <v>6.3899999999999998E-2</v>
      </c>
      <c r="F61" s="14">
        <f t="shared" ca="1" si="5"/>
        <v>1.0002458299999999</v>
      </c>
      <c r="G61" s="14">
        <f ca="1">(TRUNC(PRODUCT($F$12:$F60),16))</f>
        <v>1.01211701297352</v>
      </c>
      <c r="H61" s="14">
        <f t="shared" ca="1" si="16"/>
        <v>1.0069061321864301</v>
      </c>
      <c r="I61" s="14">
        <f t="shared" ca="1" si="6"/>
        <v>1.00517514</v>
      </c>
      <c r="J61" s="13">
        <f t="shared" si="17"/>
        <v>3.7499999999999999E-2</v>
      </c>
      <c r="K61" s="53">
        <f t="shared" si="18"/>
        <v>43304</v>
      </c>
      <c r="L61" s="2">
        <f t="shared" si="30"/>
        <v>21</v>
      </c>
      <c r="M61" s="19">
        <f t="shared" si="19"/>
        <v>21</v>
      </c>
      <c r="N61" s="12">
        <f t="shared" si="7"/>
        <v>1.003072542</v>
      </c>
      <c r="O61" s="12">
        <f t="shared" ca="1" si="8"/>
        <v>1.008263583</v>
      </c>
      <c r="P61" s="19">
        <f t="shared" si="20"/>
        <v>3</v>
      </c>
      <c r="Q61" s="146">
        <f t="shared" ca="1" si="9"/>
        <v>7.8919801700000001</v>
      </c>
      <c r="R61" s="147">
        <f t="shared" si="10"/>
        <v>1.8659011510220976E-2</v>
      </c>
      <c r="S61" s="146">
        <f t="shared" si="31"/>
        <v>17.819939470000001</v>
      </c>
      <c r="T61" s="146"/>
      <c r="U61" s="146"/>
      <c r="V61" s="148" t="str">
        <f t="shared" si="21"/>
        <v>A+J=</v>
      </c>
      <c r="W61" s="149">
        <f t="shared" si="22"/>
        <v>43333</v>
      </c>
      <c r="X61" s="146">
        <f>X59+X60</f>
        <v>17.819939470000001</v>
      </c>
      <c r="Y61" s="15"/>
      <c r="Z61" s="21">
        <f t="shared" si="58"/>
        <v>49</v>
      </c>
      <c r="AA61" s="138"/>
      <c r="AB61" s="23"/>
      <c r="AC61" s="24"/>
      <c r="AD61" s="23"/>
      <c r="AE61" s="29"/>
      <c r="AF61" s="134"/>
      <c r="AG61" s="23"/>
      <c r="AH61" s="21"/>
      <c r="AI61" s="25"/>
      <c r="AJ61" s="55"/>
      <c r="AK61" s="188">
        <v>43822</v>
      </c>
      <c r="AL61" s="188">
        <v>43822</v>
      </c>
      <c r="AM61" s="187" t="s">
        <v>119</v>
      </c>
      <c r="AN61" s="187" t="s">
        <v>120</v>
      </c>
      <c r="AO61" s="191" t="s">
        <v>100</v>
      </c>
      <c r="AP61" s="187" t="s">
        <v>99</v>
      </c>
      <c r="AQ61" t="s">
        <v>121</v>
      </c>
      <c r="AR61" s="184" t="s">
        <v>131</v>
      </c>
      <c r="AS61" s="184" t="s">
        <v>123</v>
      </c>
      <c r="AT61" s="184" t="s">
        <v>143</v>
      </c>
      <c r="AU61" t="s">
        <v>124</v>
      </c>
      <c r="AV61">
        <v>5.7227959100000003</v>
      </c>
      <c r="AW61" s="184" t="s">
        <v>125</v>
      </c>
      <c r="AX61" s="184" t="s">
        <v>126</v>
      </c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</row>
    <row r="62" spans="1:164" ht="15" x14ac:dyDescent="0.25">
      <c r="A62" s="67">
        <f t="shared" si="29"/>
        <v>43334</v>
      </c>
      <c r="B62" s="128">
        <f t="shared" ca="1" si="13"/>
        <v>937.57868418999988</v>
      </c>
      <c r="C62" s="7">
        <f t="shared" si="14"/>
        <v>937.21133108999993</v>
      </c>
      <c r="D62" s="142">
        <f t="shared" si="15"/>
        <v>43328</v>
      </c>
      <c r="E62" s="13">
        <f ca="1">IF(D62&lt;B$1,VLOOKUP(D62,[1]DI!$A$4:$B$15000,2,FALSE),0)</f>
        <v>6.3899999999999998E-2</v>
      </c>
      <c r="F62" s="14">
        <f t="shared" ca="1" si="5"/>
        <v>1.0002458299999999</v>
      </c>
      <c r="G62" s="14">
        <f ca="1">(TRUNC(PRODUCT($F$12:$F61),16))</f>
        <v>1.0123658216988201</v>
      </c>
      <c r="H62" s="14">
        <f t="shared" ca="1" si="16"/>
        <v>1.01211701297352</v>
      </c>
      <c r="I62" s="14">
        <f t="shared" ca="1" si="6"/>
        <v>1.0002458299999999</v>
      </c>
      <c r="J62" s="13">
        <f t="shared" si="17"/>
        <v>3.7499999999999999E-2</v>
      </c>
      <c r="K62" s="53">
        <f t="shared" si="18"/>
        <v>43333</v>
      </c>
      <c r="L62" s="2">
        <f t="shared" si="30"/>
        <v>1</v>
      </c>
      <c r="M62" s="19">
        <f t="shared" si="19"/>
        <v>1</v>
      </c>
      <c r="N62" s="12">
        <f t="shared" si="7"/>
        <v>1.0001460980000001</v>
      </c>
      <c r="O62" s="12">
        <f t="shared" ca="1" si="8"/>
        <v>1.0003919640000001</v>
      </c>
      <c r="P62" s="19">
        <f t="shared" si="20"/>
        <v>0</v>
      </c>
      <c r="Q62" s="14">
        <f t="shared" ca="1" si="9"/>
        <v>0.36735309999999999</v>
      </c>
      <c r="R62" s="28">
        <f t="shared" si="10"/>
        <v>0</v>
      </c>
      <c r="S62" s="14">
        <f t="shared" si="31"/>
        <v>0</v>
      </c>
      <c r="T62" s="14"/>
      <c r="U62" s="14"/>
      <c r="V62" s="4" t="str">
        <f t="shared" si="21"/>
        <v>A+J=</v>
      </c>
      <c r="W62" s="53">
        <f t="shared" si="22"/>
        <v>43364</v>
      </c>
      <c r="X62" s="14"/>
      <c r="Y62" s="15"/>
      <c r="Z62" s="21">
        <f t="shared" si="58"/>
        <v>50</v>
      </c>
      <c r="AA62" s="138"/>
      <c r="AB62" s="23"/>
      <c r="AC62" s="24"/>
      <c r="AD62" s="23"/>
      <c r="AE62" s="29"/>
      <c r="AF62" s="134"/>
      <c r="AG62" s="23"/>
      <c r="AH62" s="21"/>
      <c r="AI62" s="25"/>
      <c r="AJ62" s="55"/>
      <c r="AK62" s="188">
        <v>43822</v>
      </c>
      <c r="AL62" s="188">
        <v>43822</v>
      </c>
      <c r="AM62" s="187" t="s">
        <v>119</v>
      </c>
      <c r="AN62" s="187" t="s">
        <v>120</v>
      </c>
      <c r="AO62" s="191" t="s">
        <v>100</v>
      </c>
      <c r="AP62" s="187" t="s">
        <v>99</v>
      </c>
      <c r="AQ62" t="s">
        <v>121</v>
      </c>
      <c r="AR62" s="184" t="s">
        <v>128</v>
      </c>
      <c r="AS62" s="184" t="s">
        <v>123</v>
      </c>
      <c r="AT62" s="184" t="s">
        <v>124</v>
      </c>
      <c r="AU62" t="s">
        <v>124</v>
      </c>
      <c r="AV62">
        <v>21.18815738</v>
      </c>
      <c r="AW62" s="184" t="s">
        <v>125</v>
      </c>
      <c r="AX62" s="184" t="s">
        <v>126</v>
      </c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</row>
    <row r="63" spans="1:164" ht="15" x14ac:dyDescent="0.25">
      <c r="A63" s="67">
        <f t="shared" si="29"/>
        <v>43335</v>
      </c>
      <c r="B63" s="128">
        <f t="shared" ca="1" si="13"/>
        <v>937.94618067999988</v>
      </c>
      <c r="C63" s="7">
        <f t="shared" si="14"/>
        <v>937.21133108999993</v>
      </c>
      <c r="D63" s="142">
        <f t="shared" si="15"/>
        <v>43329</v>
      </c>
      <c r="E63" s="13">
        <f ca="1">IF(D63&lt;B$1,VLOOKUP(D63,[1]DI!$A$4:$B$15000,2,FALSE),0)</f>
        <v>6.3899999999999998E-2</v>
      </c>
      <c r="F63" s="14">
        <f t="shared" ca="1" si="5"/>
        <v>1.0002458299999999</v>
      </c>
      <c r="G63" s="14">
        <f ca="1">(TRUNC(PRODUCT($F$12:$F62),16))</f>
        <v>1.0126146915887699</v>
      </c>
      <c r="H63" s="14">
        <f t="shared" ca="1" si="16"/>
        <v>1.01211701297352</v>
      </c>
      <c r="I63" s="14">
        <f t="shared" ca="1" si="6"/>
        <v>1.0004917200000001</v>
      </c>
      <c r="J63" s="13">
        <f t="shared" si="17"/>
        <v>3.7499999999999999E-2</v>
      </c>
      <c r="K63" s="53">
        <f t="shared" si="18"/>
        <v>43333</v>
      </c>
      <c r="L63" s="2">
        <f t="shared" si="30"/>
        <v>2</v>
      </c>
      <c r="M63" s="19">
        <f t="shared" si="19"/>
        <v>2</v>
      </c>
      <c r="N63" s="12">
        <f t="shared" si="7"/>
        <v>1.0002922169999999</v>
      </c>
      <c r="O63" s="12">
        <f t="shared" ca="1" si="8"/>
        <v>1.0007840809999999</v>
      </c>
      <c r="P63" s="19">
        <f t="shared" si="20"/>
        <v>0</v>
      </c>
      <c r="Q63" s="14">
        <f t="shared" ca="1" si="9"/>
        <v>0.73484959000000005</v>
      </c>
      <c r="R63" s="28">
        <f t="shared" si="10"/>
        <v>0</v>
      </c>
      <c r="S63" s="14">
        <f t="shared" si="31"/>
        <v>0</v>
      </c>
      <c r="T63" s="14"/>
      <c r="U63" s="14"/>
      <c r="V63" s="4" t="str">
        <f t="shared" si="21"/>
        <v>A+J=</v>
      </c>
      <c r="W63" s="53">
        <f t="shared" si="22"/>
        <v>43364</v>
      </c>
      <c r="X63" s="14"/>
      <c r="Y63" s="15"/>
      <c r="Z63" s="21"/>
      <c r="AA63" s="138"/>
      <c r="AB63" s="23"/>
      <c r="AC63" s="24"/>
      <c r="AD63" s="23"/>
      <c r="AE63" s="29"/>
      <c r="AF63" s="134"/>
      <c r="AG63" s="23"/>
      <c r="AH63" s="21"/>
      <c r="AI63" s="25"/>
      <c r="AJ63" s="55"/>
      <c r="AK63" s="188">
        <v>43851</v>
      </c>
      <c r="AL63" s="188">
        <v>43851</v>
      </c>
      <c r="AM63" s="187" t="s">
        <v>119</v>
      </c>
      <c r="AN63" s="187" t="s">
        <v>120</v>
      </c>
      <c r="AO63" s="191" t="s">
        <v>100</v>
      </c>
      <c r="AP63" s="187" t="s">
        <v>99</v>
      </c>
      <c r="AQ63" t="s">
        <v>121</v>
      </c>
      <c r="AR63" s="184" t="s">
        <v>131</v>
      </c>
      <c r="AS63" s="184" t="s">
        <v>123</v>
      </c>
      <c r="AT63" s="184" t="s">
        <v>144</v>
      </c>
      <c r="AU63" t="s">
        <v>124</v>
      </c>
      <c r="AV63">
        <v>4.5686018500000003</v>
      </c>
      <c r="AW63" s="184" t="s">
        <v>125</v>
      </c>
      <c r="AX63" s="184" t="s">
        <v>129</v>
      </c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</row>
    <row r="64" spans="1:164" ht="15" x14ac:dyDescent="0.25">
      <c r="A64" s="67">
        <f t="shared" si="29"/>
        <v>43336</v>
      </c>
      <c r="B64" s="128">
        <f t="shared" ca="1" si="13"/>
        <v>938.31382056999996</v>
      </c>
      <c r="C64" s="7">
        <f t="shared" si="14"/>
        <v>937.21133108999993</v>
      </c>
      <c r="D64" s="142">
        <f t="shared" si="15"/>
        <v>43332</v>
      </c>
      <c r="E64" s="13">
        <f ca="1">IF(D64&lt;B$1,VLOOKUP(D64,[1]DI!$A$4:$B$15000,2,FALSE),0)</f>
        <v>6.3899999999999998E-2</v>
      </c>
      <c r="F64" s="14">
        <f t="shared" ca="1" si="5"/>
        <v>1.0002458299999999</v>
      </c>
      <c r="G64" s="14">
        <f ca="1">(TRUNC(PRODUCT($F$12:$F63),16))</f>
        <v>1.0128636226584</v>
      </c>
      <c r="H64" s="14">
        <f t="shared" ca="1" si="16"/>
        <v>1.01211701297352</v>
      </c>
      <c r="I64" s="14">
        <f t="shared" ca="1" si="6"/>
        <v>1.0007376699999999</v>
      </c>
      <c r="J64" s="13">
        <f t="shared" si="17"/>
        <v>3.7499999999999999E-2</v>
      </c>
      <c r="K64" s="53">
        <f t="shared" si="18"/>
        <v>43333</v>
      </c>
      <c r="L64" s="2">
        <f t="shared" si="30"/>
        <v>3</v>
      </c>
      <c r="M64" s="19">
        <f t="shared" si="19"/>
        <v>3</v>
      </c>
      <c r="N64" s="12">
        <f t="shared" si="7"/>
        <v>1.000438358</v>
      </c>
      <c r="O64" s="12">
        <f t="shared" ca="1" si="8"/>
        <v>1.001176351</v>
      </c>
      <c r="P64" s="19">
        <f t="shared" si="20"/>
        <v>0</v>
      </c>
      <c r="Q64" s="14">
        <f t="shared" ca="1" si="9"/>
        <v>1.10248948</v>
      </c>
      <c r="R64" s="28">
        <f t="shared" si="10"/>
        <v>0</v>
      </c>
      <c r="S64" s="14">
        <f t="shared" si="31"/>
        <v>0</v>
      </c>
      <c r="T64" s="14"/>
      <c r="U64" s="14"/>
      <c r="V64" s="4" t="str">
        <f t="shared" si="21"/>
        <v>A+J=</v>
      </c>
      <c r="W64" s="53">
        <f t="shared" si="22"/>
        <v>43364</v>
      </c>
      <c r="X64" s="14"/>
      <c r="Y64" s="15"/>
      <c r="Z64" s="21"/>
      <c r="AA64" s="138"/>
      <c r="AB64" s="23"/>
      <c r="AC64" s="24"/>
      <c r="AD64" s="23"/>
      <c r="AE64" s="29"/>
      <c r="AF64" s="134"/>
      <c r="AG64" s="23"/>
      <c r="AH64" s="21"/>
      <c r="AI64" s="25"/>
      <c r="AJ64" s="55"/>
      <c r="AK64" s="188">
        <v>44185</v>
      </c>
      <c r="AL64" s="188">
        <v>44185</v>
      </c>
      <c r="AM64" s="187" t="s">
        <v>119</v>
      </c>
      <c r="AN64" s="187" t="s">
        <v>120</v>
      </c>
      <c r="AO64" s="191" t="s">
        <v>100</v>
      </c>
      <c r="AP64" s="187" t="s">
        <v>99</v>
      </c>
      <c r="AQ64" t="s">
        <v>121</v>
      </c>
      <c r="AR64" s="184" t="s">
        <v>145</v>
      </c>
      <c r="AS64" s="184" t="s">
        <v>146</v>
      </c>
      <c r="AT64" s="184" t="s">
        <v>124</v>
      </c>
      <c r="AU64" t="s">
        <v>124</v>
      </c>
      <c r="AV64" t="s">
        <v>124</v>
      </c>
      <c r="AW64" s="184" t="s">
        <v>125</v>
      </c>
      <c r="AX64" s="184" t="s">
        <v>129</v>
      </c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</row>
    <row r="65" spans="1:164" ht="15.75" thickBot="1" x14ac:dyDescent="0.3">
      <c r="A65" s="67">
        <f t="shared" si="29"/>
        <v>43339</v>
      </c>
      <c r="B65" s="128">
        <f t="shared" ca="1" si="13"/>
        <v>938.68160478999994</v>
      </c>
      <c r="C65" s="7">
        <f t="shared" si="14"/>
        <v>937.21133108999993</v>
      </c>
      <c r="D65" s="142">
        <f t="shared" si="15"/>
        <v>43333</v>
      </c>
      <c r="E65" s="13">
        <f ca="1">IF(D65&lt;B$1,VLOOKUP(D65,[1]DI!$A$4:$B$15000,2,FALSE),0)</f>
        <v>6.3899999999999998E-2</v>
      </c>
      <c r="F65" s="14">
        <f t="shared" ca="1" si="5"/>
        <v>1.0002458299999999</v>
      </c>
      <c r="G65" s="14">
        <f ca="1">(TRUNC(PRODUCT($F$12:$F64),16))</f>
        <v>1.0131126149227601</v>
      </c>
      <c r="H65" s="14">
        <f t="shared" ca="1" si="16"/>
        <v>1.01211701297352</v>
      </c>
      <c r="I65" s="14">
        <f t="shared" ca="1" si="6"/>
        <v>1.00098368</v>
      </c>
      <c r="J65" s="13">
        <f t="shared" si="17"/>
        <v>3.7499999999999999E-2</v>
      </c>
      <c r="K65" s="53">
        <f t="shared" si="18"/>
        <v>43333</v>
      </c>
      <c r="L65" s="2">
        <f t="shared" si="30"/>
        <v>4</v>
      </c>
      <c r="M65" s="19">
        <f t="shared" si="19"/>
        <v>4</v>
      </c>
      <c r="N65" s="12">
        <f t="shared" si="7"/>
        <v>1.0005845200000001</v>
      </c>
      <c r="O65" s="12">
        <f t="shared" ca="1" si="8"/>
        <v>1.001568775</v>
      </c>
      <c r="P65" s="19">
        <f t="shared" si="20"/>
        <v>0</v>
      </c>
      <c r="Q65" s="14">
        <f t="shared" ca="1" si="9"/>
        <v>1.4702736999999999</v>
      </c>
      <c r="R65" s="28">
        <f t="shared" si="10"/>
        <v>0</v>
      </c>
      <c r="S65" s="14">
        <f t="shared" si="31"/>
        <v>0</v>
      </c>
      <c r="T65" s="14"/>
      <c r="U65" s="14"/>
      <c r="V65" s="4" t="str">
        <f t="shared" si="21"/>
        <v>A+J=</v>
      </c>
      <c r="W65" s="53">
        <f t="shared" si="22"/>
        <v>43364</v>
      </c>
      <c r="X65" s="14"/>
      <c r="Y65" s="15"/>
      <c r="Z65" s="21"/>
      <c r="AA65" s="138"/>
      <c r="AB65" s="23"/>
      <c r="AC65" s="24"/>
      <c r="AD65" s="23"/>
      <c r="AE65" s="29"/>
      <c r="AF65" s="134"/>
      <c r="AG65" s="23"/>
      <c r="AH65" s="21"/>
      <c r="AI65" s="25"/>
      <c r="AJ65" s="55"/>
      <c r="AK65" s="188">
        <v>44185</v>
      </c>
      <c r="AL65" s="188">
        <v>44185</v>
      </c>
      <c r="AM65" s="187" t="s">
        <v>119</v>
      </c>
      <c r="AN65" s="187" t="s">
        <v>120</v>
      </c>
      <c r="AO65" s="191" t="s">
        <v>100</v>
      </c>
      <c r="AP65" s="187" t="s">
        <v>99</v>
      </c>
      <c r="AQ65" t="s">
        <v>121</v>
      </c>
      <c r="AR65" s="184" t="s">
        <v>122</v>
      </c>
      <c r="AS65" s="184" t="s">
        <v>146</v>
      </c>
      <c r="AT65" s="184" t="s">
        <v>124</v>
      </c>
      <c r="AU65" t="s">
        <v>124</v>
      </c>
      <c r="AV65" t="s">
        <v>124</v>
      </c>
      <c r="AW65" s="184" t="s">
        <v>125</v>
      </c>
      <c r="AX65" s="184" t="s">
        <v>129</v>
      </c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</row>
    <row r="66" spans="1:164" ht="12" thickBot="1" x14ac:dyDescent="0.2">
      <c r="A66" s="67">
        <f t="shared" si="29"/>
        <v>43340</v>
      </c>
      <c r="B66" s="128">
        <f t="shared" ca="1" si="13"/>
        <v>939.04953239999998</v>
      </c>
      <c r="C66" s="7">
        <f t="shared" si="14"/>
        <v>937.21133108999993</v>
      </c>
      <c r="D66" s="142">
        <f t="shared" si="15"/>
        <v>43334</v>
      </c>
      <c r="E66" s="13">
        <f ca="1">IF(D66&lt;B$1,VLOOKUP(D66,[1]DI!$A$4:$B$15000,2,FALSE),0)</f>
        <v>6.3899999999999998E-2</v>
      </c>
      <c r="F66" s="14">
        <f t="shared" ca="1" si="5"/>
        <v>1.0002458299999999</v>
      </c>
      <c r="G66" s="14">
        <f ca="1">(TRUNC(PRODUCT($F$12:$F65),16))</f>
        <v>1.01336166839689</v>
      </c>
      <c r="H66" s="14">
        <f t="shared" ca="1" si="16"/>
        <v>1.01211701297352</v>
      </c>
      <c r="I66" s="14">
        <f t="shared" ca="1" si="6"/>
        <v>1.00122975</v>
      </c>
      <c r="J66" s="13">
        <f t="shared" si="17"/>
        <v>3.7499999999999999E-2</v>
      </c>
      <c r="K66" s="53">
        <f t="shared" si="18"/>
        <v>43333</v>
      </c>
      <c r="L66" s="2">
        <f t="shared" si="30"/>
        <v>5</v>
      </c>
      <c r="M66" s="19">
        <f t="shared" si="19"/>
        <v>5</v>
      </c>
      <c r="N66" s="12">
        <f t="shared" si="7"/>
        <v>1.0007307030000001</v>
      </c>
      <c r="O66" s="12">
        <f t="shared" ca="1" si="8"/>
        <v>1.0019613519999999</v>
      </c>
      <c r="P66" s="19">
        <f t="shared" si="20"/>
        <v>0</v>
      </c>
      <c r="Q66" s="14">
        <f t="shared" ca="1" si="9"/>
        <v>1.8382013100000001</v>
      </c>
      <c r="R66" s="28">
        <f t="shared" si="10"/>
        <v>0</v>
      </c>
      <c r="S66" s="14">
        <f t="shared" si="31"/>
        <v>0</v>
      </c>
      <c r="T66" s="14"/>
      <c r="U66" s="14"/>
      <c r="V66" s="4" t="str">
        <f t="shared" si="21"/>
        <v>A+J=</v>
      </c>
      <c r="W66" s="53">
        <f t="shared" si="22"/>
        <v>43364</v>
      </c>
      <c r="X66" s="14"/>
      <c r="Y66" s="15"/>
      <c r="Z66" s="21"/>
      <c r="AA66" s="138"/>
      <c r="AB66" s="23"/>
      <c r="AC66" s="24"/>
      <c r="AD66" s="23"/>
      <c r="AE66" s="29"/>
      <c r="AF66" s="134"/>
      <c r="AG66" s="23"/>
      <c r="AH66" s="21"/>
      <c r="AI66" s="25"/>
      <c r="AJ66" s="55"/>
      <c r="AK66" s="189">
        <v>44208</v>
      </c>
      <c r="AL66" s="189">
        <v>44208</v>
      </c>
      <c r="AM66" s="192" t="s">
        <v>119</v>
      </c>
      <c r="AN66" s="192" t="s">
        <v>120</v>
      </c>
      <c r="AO66" s="193" t="s">
        <v>100</v>
      </c>
      <c r="AP66" s="192" t="s">
        <v>99</v>
      </c>
      <c r="AQ66" s="181"/>
      <c r="AR66" s="185" t="s">
        <v>156</v>
      </c>
      <c r="AS66" s="185" t="s">
        <v>123</v>
      </c>
      <c r="AT66" s="185" t="s">
        <v>157</v>
      </c>
      <c r="AU66" s="182" t="s">
        <v>124</v>
      </c>
      <c r="AV66" s="181">
        <v>1.29371631</v>
      </c>
      <c r="AW66" s="185" t="s">
        <v>125</v>
      </c>
      <c r="AX66" s="185" t="s">
        <v>126</v>
      </c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</row>
    <row r="67" spans="1:164" ht="12" thickBot="1" x14ac:dyDescent="0.2">
      <c r="A67" s="67">
        <f t="shared" si="29"/>
        <v>43341</v>
      </c>
      <c r="B67" s="128">
        <f t="shared" ca="1" si="13"/>
        <v>939.41761183999995</v>
      </c>
      <c r="C67" s="7">
        <f t="shared" si="14"/>
        <v>937.21133108999993</v>
      </c>
      <c r="D67" s="142">
        <f t="shared" si="15"/>
        <v>43335</v>
      </c>
      <c r="E67" s="13">
        <f ca="1">IF(D67&lt;B$1,VLOOKUP(D67,[1]DI!$A$4:$B$15000,2,FALSE),0)</f>
        <v>6.3899999999999998E-2</v>
      </c>
      <c r="F67" s="14">
        <f t="shared" ca="1" si="5"/>
        <v>1.0002458299999999</v>
      </c>
      <c r="G67" s="14">
        <f ca="1">(TRUNC(PRODUCT($F$12:$F66),16))</f>
        <v>1.0136107830958301</v>
      </c>
      <c r="H67" s="14">
        <f t="shared" ca="1" si="16"/>
        <v>1.01211701297352</v>
      </c>
      <c r="I67" s="14">
        <f t="shared" ca="1" si="6"/>
        <v>1.00147589</v>
      </c>
      <c r="J67" s="13">
        <f t="shared" si="17"/>
        <v>3.7499999999999999E-2</v>
      </c>
      <c r="K67" s="53">
        <f t="shared" si="18"/>
        <v>43333</v>
      </c>
      <c r="L67" s="2">
        <f t="shared" si="30"/>
        <v>6</v>
      </c>
      <c r="M67" s="19">
        <f t="shared" si="19"/>
        <v>6</v>
      </c>
      <c r="N67" s="12">
        <f t="shared" si="7"/>
        <v>1.0008769070000001</v>
      </c>
      <c r="O67" s="12">
        <f t="shared" ca="1" si="8"/>
        <v>1.0023540909999999</v>
      </c>
      <c r="P67" s="19">
        <f t="shared" si="20"/>
        <v>0</v>
      </c>
      <c r="Q67" s="14">
        <f t="shared" ca="1" si="9"/>
        <v>2.2062807499999999</v>
      </c>
      <c r="R67" s="28">
        <f t="shared" si="10"/>
        <v>0</v>
      </c>
      <c r="S67" s="14">
        <f t="shared" si="31"/>
        <v>0</v>
      </c>
      <c r="T67" s="14"/>
      <c r="U67" s="14"/>
      <c r="V67" s="4" t="str">
        <f t="shared" si="21"/>
        <v>A+J=</v>
      </c>
      <c r="W67" s="53">
        <f t="shared" si="22"/>
        <v>43364</v>
      </c>
      <c r="X67" s="14"/>
      <c r="Y67" s="15"/>
      <c r="Z67" s="21"/>
      <c r="AA67" s="138"/>
      <c r="AB67" s="23"/>
      <c r="AC67" s="24"/>
      <c r="AD67" s="23"/>
      <c r="AE67" s="29"/>
      <c r="AF67" s="134"/>
      <c r="AG67" s="23"/>
      <c r="AH67" s="21"/>
      <c r="AI67" s="25"/>
      <c r="AJ67" s="55"/>
      <c r="AK67" s="189">
        <v>44208</v>
      </c>
      <c r="AL67" s="189">
        <v>44208</v>
      </c>
      <c r="AM67" s="192" t="s">
        <v>119</v>
      </c>
      <c r="AN67" s="192" t="s">
        <v>120</v>
      </c>
      <c r="AO67" s="193" t="s">
        <v>100</v>
      </c>
      <c r="AP67" s="192" t="s">
        <v>99</v>
      </c>
      <c r="AQ67" s="181"/>
      <c r="AR67" s="185" t="s">
        <v>131</v>
      </c>
      <c r="AS67" s="185" t="s">
        <v>123</v>
      </c>
      <c r="AT67" s="185" t="s">
        <v>158</v>
      </c>
      <c r="AU67" s="182" t="s">
        <v>124</v>
      </c>
      <c r="AV67" s="181">
        <v>11.4230786</v>
      </c>
      <c r="AW67" s="185" t="s">
        <v>125</v>
      </c>
      <c r="AX67" s="185" t="s">
        <v>126</v>
      </c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</row>
    <row r="68" spans="1:164" ht="12" thickBot="1" x14ac:dyDescent="0.2">
      <c r="A68" s="67">
        <f t="shared" si="29"/>
        <v>43342</v>
      </c>
      <c r="B68" s="128">
        <f t="shared" ca="1" si="13"/>
        <v>939.78582717999996</v>
      </c>
      <c r="C68" s="7">
        <f t="shared" si="14"/>
        <v>937.21133108999993</v>
      </c>
      <c r="D68" s="142">
        <f t="shared" si="15"/>
        <v>43336</v>
      </c>
      <c r="E68" s="13">
        <f ca="1">IF(D68&lt;B$1,VLOOKUP(D68,[1]DI!$A$4:$B$15000,2,FALSE),0)</f>
        <v>6.3899999999999998E-2</v>
      </c>
      <c r="F68" s="14">
        <f t="shared" ca="1" si="5"/>
        <v>1.0002458299999999</v>
      </c>
      <c r="G68" s="14">
        <f ca="1">(TRUNC(PRODUCT($F$12:$F67),16))</f>
        <v>1.01385995903464</v>
      </c>
      <c r="H68" s="14">
        <f t="shared" ca="1" si="16"/>
        <v>1.01211701297352</v>
      </c>
      <c r="I68" s="14">
        <f t="shared" ca="1" si="6"/>
        <v>1.00172208</v>
      </c>
      <c r="J68" s="13">
        <f t="shared" si="17"/>
        <v>3.7499999999999999E-2</v>
      </c>
      <c r="K68" s="53">
        <f t="shared" si="18"/>
        <v>43333</v>
      </c>
      <c r="L68" s="2">
        <f t="shared" si="30"/>
        <v>7</v>
      </c>
      <c r="M68" s="19">
        <f t="shared" si="19"/>
        <v>7</v>
      </c>
      <c r="N68" s="12">
        <f t="shared" si="7"/>
        <v>1.0010231329999999</v>
      </c>
      <c r="O68" s="12">
        <f t="shared" ca="1" si="8"/>
        <v>1.002746975</v>
      </c>
      <c r="P68" s="19">
        <f t="shared" si="20"/>
        <v>0</v>
      </c>
      <c r="Q68" s="14">
        <f t="shared" ca="1" si="9"/>
        <v>2.5744960899999998</v>
      </c>
      <c r="R68" s="28">
        <f t="shared" si="10"/>
        <v>0</v>
      </c>
      <c r="S68" s="14">
        <f t="shared" si="31"/>
        <v>0</v>
      </c>
      <c r="T68" s="14"/>
      <c r="U68" s="14"/>
      <c r="V68" s="4" t="str">
        <f t="shared" si="21"/>
        <v>A+J=</v>
      </c>
      <c r="W68" s="53">
        <f t="shared" si="22"/>
        <v>43364</v>
      </c>
      <c r="X68" s="14"/>
      <c r="Y68" s="15"/>
      <c r="Z68" s="21"/>
      <c r="AA68" s="138"/>
      <c r="AB68" s="23"/>
      <c r="AC68" s="24"/>
      <c r="AD68" s="23"/>
      <c r="AE68" s="29"/>
      <c r="AF68" s="134"/>
      <c r="AG68" s="23"/>
      <c r="AH68" s="21"/>
      <c r="AI68" s="25"/>
      <c r="AJ68" s="55"/>
      <c r="AK68" s="189">
        <v>44208</v>
      </c>
      <c r="AL68" s="189">
        <v>44208</v>
      </c>
      <c r="AM68" s="192" t="s">
        <v>119</v>
      </c>
      <c r="AN68" s="192" t="s">
        <v>120</v>
      </c>
      <c r="AO68" s="193" t="s">
        <v>100</v>
      </c>
      <c r="AP68" s="192" t="s">
        <v>99</v>
      </c>
      <c r="AQ68" s="181"/>
      <c r="AR68" s="185" t="s">
        <v>128</v>
      </c>
      <c r="AS68" s="185" t="s">
        <v>123</v>
      </c>
      <c r="AT68" s="194" t="s">
        <v>124</v>
      </c>
      <c r="AU68" s="182" t="s">
        <v>124</v>
      </c>
      <c r="AV68" s="181">
        <v>44.733780600000003</v>
      </c>
      <c r="AW68" s="185" t="s">
        <v>125</v>
      </c>
      <c r="AX68" s="185" t="s">
        <v>126</v>
      </c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</row>
    <row r="69" spans="1:164" ht="12" thickBot="1" x14ac:dyDescent="0.2">
      <c r="A69" s="67">
        <f t="shared" si="29"/>
        <v>43343</v>
      </c>
      <c r="B69" s="128">
        <f t="shared" ca="1" si="13"/>
        <v>940.15418684999997</v>
      </c>
      <c r="C69" s="7">
        <f t="shared" si="14"/>
        <v>937.21133108999993</v>
      </c>
      <c r="D69" s="142">
        <f t="shared" si="15"/>
        <v>43339</v>
      </c>
      <c r="E69" s="13">
        <f ca="1">IF(D69&lt;B$1,VLOOKUP(D69,[1]DI!$A$4:$B$15000,2,FALSE),0)</f>
        <v>6.3899999999999998E-2</v>
      </c>
      <c r="F69" s="14">
        <f t="shared" ca="1" si="5"/>
        <v>1.0002458299999999</v>
      </c>
      <c r="G69" s="14">
        <f ca="1">(TRUNC(PRODUCT($F$12:$F68),16))</f>
        <v>1.0141091962283699</v>
      </c>
      <c r="H69" s="14">
        <f t="shared" ca="1" si="16"/>
        <v>1.01211701297352</v>
      </c>
      <c r="I69" s="14">
        <f t="shared" ca="1" si="6"/>
        <v>1.00196833</v>
      </c>
      <c r="J69" s="13">
        <f t="shared" si="17"/>
        <v>3.7499999999999999E-2</v>
      </c>
      <c r="K69" s="53">
        <f t="shared" si="18"/>
        <v>43333</v>
      </c>
      <c r="L69" s="2">
        <f t="shared" si="30"/>
        <v>8</v>
      </c>
      <c r="M69" s="19">
        <f t="shared" si="19"/>
        <v>8</v>
      </c>
      <c r="N69" s="12">
        <f t="shared" si="7"/>
        <v>1.001169381</v>
      </c>
      <c r="O69" s="12">
        <f t="shared" ca="1" si="8"/>
        <v>1.0031400130000001</v>
      </c>
      <c r="P69" s="19">
        <f t="shared" si="20"/>
        <v>0</v>
      </c>
      <c r="Q69" s="14">
        <f t="shared" ca="1" si="9"/>
        <v>2.94285576</v>
      </c>
      <c r="R69" s="28">
        <f t="shared" si="10"/>
        <v>0</v>
      </c>
      <c r="S69" s="14">
        <f t="shared" si="31"/>
        <v>0</v>
      </c>
      <c r="T69" s="14"/>
      <c r="U69" s="14"/>
      <c r="V69" s="4" t="str">
        <f t="shared" si="21"/>
        <v>A+J=</v>
      </c>
      <c r="W69" s="53">
        <f t="shared" si="22"/>
        <v>43364</v>
      </c>
      <c r="X69" s="14"/>
      <c r="Y69" s="15"/>
      <c r="Z69" s="21"/>
      <c r="AA69" s="138"/>
      <c r="AB69" s="23"/>
      <c r="AC69" s="24"/>
      <c r="AD69" s="23"/>
      <c r="AE69" s="29"/>
      <c r="AF69" s="134"/>
      <c r="AG69" s="23"/>
      <c r="AH69" s="21"/>
      <c r="AI69" s="25"/>
      <c r="AJ69" s="55"/>
      <c r="AK69" s="189">
        <v>44218</v>
      </c>
      <c r="AL69" s="189">
        <v>44218</v>
      </c>
      <c r="AM69" s="192" t="s">
        <v>119</v>
      </c>
      <c r="AN69" s="192" t="s">
        <v>120</v>
      </c>
      <c r="AO69" s="193" t="s">
        <v>100</v>
      </c>
      <c r="AP69" s="192" t="s">
        <v>99</v>
      </c>
      <c r="AQ69" s="181"/>
      <c r="AR69" s="185" t="s">
        <v>128</v>
      </c>
      <c r="AS69" s="185" t="s">
        <v>123</v>
      </c>
      <c r="AT69" s="194" t="s">
        <v>124</v>
      </c>
      <c r="AU69" s="182" t="s">
        <v>124</v>
      </c>
      <c r="AV69" s="181">
        <v>19.969297860000001</v>
      </c>
      <c r="AW69" s="185" t="s">
        <v>125</v>
      </c>
      <c r="AX69" s="185" t="s">
        <v>126</v>
      </c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</row>
    <row r="70" spans="1:164" ht="12" thickBot="1" x14ac:dyDescent="0.2">
      <c r="A70" s="67">
        <f t="shared" si="29"/>
        <v>43346</v>
      </c>
      <c r="B70" s="128">
        <f t="shared" ca="1" si="13"/>
        <v>940.52269833999992</v>
      </c>
      <c r="C70" s="7">
        <f t="shared" si="14"/>
        <v>937.21133108999993</v>
      </c>
      <c r="D70" s="142">
        <f t="shared" si="15"/>
        <v>43340</v>
      </c>
      <c r="E70" s="13">
        <f ca="1">IF(D70&lt;B$1,VLOOKUP(D70,[1]DI!$A$4:$B$15000,2,FALSE),0)</f>
        <v>6.3899999999999998E-2</v>
      </c>
      <c r="F70" s="14">
        <f t="shared" ca="1" si="5"/>
        <v>1.0002458299999999</v>
      </c>
      <c r="G70" s="14">
        <f ca="1">(TRUNC(PRODUCT($F$12:$F69),16))</f>
        <v>1.0143584946920801</v>
      </c>
      <c r="H70" s="14">
        <f t="shared" ca="1" si="16"/>
        <v>1.01211701297352</v>
      </c>
      <c r="I70" s="14">
        <f t="shared" ca="1" si="6"/>
        <v>1.00221465</v>
      </c>
      <c r="J70" s="13">
        <f t="shared" si="17"/>
        <v>3.7499999999999999E-2</v>
      </c>
      <c r="K70" s="53">
        <f t="shared" si="18"/>
        <v>43333</v>
      </c>
      <c r="L70" s="2">
        <f t="shared" si="30"/>
        <v>9</v>
      </c>
      <c r="M70" s="19">
        <f t="shared" si="19"/>
        <v>9</v>
      </c>
      <c r="N70" s="12">
        <f t="shared" si="7"/>
        <v>1.0013156489999999</v>
      </c>
      <c r="O70" s="12">
        <f t="shared" ca="1" si="8"/>
        <v>1.0035332130000001</v>
      </c>
      <c r="P70" s="19">
        <f t="shared" si="20"/>
        <v>0</v>
      </c>
      <c r="Q70" s="14">
        <f t="shared" ca="1" si="9"/>
        <v>3.31136725</v>
      </c>
      <c r="R70" s="28">
        <f t="shared" si="10"/>
        <v>0</v>
      </c>
      <c r="S70" s="14">
        <f t="shared" si="31"/>
        <v>0</v>
      </c>
      <c r="T70" s="14"/>
      <c r="U70" s="14"/>
      <c r="V70" s="4" t="str">
        <f t="shared" si="21"/>
        <v>A+J=</v>
      </c>
      <c r="W70" s="53">
        <f t="shared" si="22"/>
        <v>43364</v>
      </c>
      <c r="X70" s="14"/>
      <c r="Y70" s="15"/>
      <c r="Z70" s="21"/>
      <c r="AA70" s="138"/>
      <c r="AB70" s="23"/>
      <c r="AC70" s="24"/>
      <c r="AD70" s="23"/>
      <c r="AE70" s="29"/>
      <c r="AF70" s="134"/>
      <c r="AG70" s="23"/>
      <c r="AH70" s="21"/>
      <c r="AI70" s="25"/>
      <c r="AJ70" s="55"/>
      <c r="AK70" s="189">
        <v>44218</v>
      </c>
      <c r="AL70" s="189">
        <v>44218</v>
      </c>
      <c r="AM70" s="192" t="s">
        <v>119</v>
      </c>
      <c r="AN70" s="192" t="s">
        <v>120</v>
      </c>
      <c r="AO70" s="193" t="s">
        <v>100</v>
      </c>
      <c r="AP70" s="192" t="s">
        <v>99</v>
      </c>
      <c r="AQ70" s="181"/>
      <c r="AR70" s="185" t="s">
        <v>156</v>
      </c>
      <c r="AS70" s="185" t="s">
        <v>123</v>
      </c>
      <c r="AT70" s="185" t="s">
        <v>157</v>
      </c>
      <c r="AU70" s="182" t="s">
        <v>124</v>
      </c>
      <c r="AV70" s="181">
        <v>0.65969926999999995</v>
      </c>
      <c r="AW70" s="185" t="s">
        <v>125</v>
      </c>
      <c r="AX70" s="185" t="s">
        <v>126</v>
      </c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</row>
    <row r="71" spans="1:164" ht="12" thickBot="1" x14ac:dyDescent="0.2">
      <c r="A71" s="67">
        <f t="shared" si="29"/>
        <v>43347</v>
      </c>
      <c r="B71" s="128">
        <f t="shared" ca="1" si="13"/>
        <v>940.8913457299999</v>
      </c>
      <c r="C71" s="7">
        <f t="shared" si="14"/>
        <v>937.21133108999993</v>
      </c>
      <c r="D71" s="142">
        <f t="shared" si="15"/>
        <v>43341</v>
      </c>
      <c r="E71" s="13">
        <f ca="1">IF(D71&lt;B$1,VLOOKUP(D71,[1]DI!$A$4:$B$15000,2,FALSE),0)</f>
        <v>6.3899999999999998E-2</v>
      </c>
      <c r="F71" s="14">
        <f t="shared" ca="1" si="5"/>
        <v>1.0002458299999999</v>
      </c>
      <c r="G71" s="14">
        <f ca="1">(TRUNC(PRODUCT($F$12:$F70),16))</f>
        <v>1.0146078544408299</v>
      </c>
      <c r="H71" s="14">
        <f t="shared" ca="1" si="16"/>
        <v>1.01211701297352</v>
      </c>
      <c r="I71" s="14">
        <f t="shared" ca="1" si="6"/>
        <v>1.0024610199999999</v>
      </c>
      <c r="J71" s="13">
        <f t="shared" si="17"/>
        <v>3.7499999999999999E-2</v>
      </c>
      <c r="K71" s="53">
        <f t="shared" si="18"/>
        <v>43333</v>
      </c>
      <c r="L71" s="2">
        <f t="shared" si="30"/>
        <v>10</v>
      </c>
      <c r="M71" s="19">
        <f t="shared" si="19"/>
        <v>10</v>
      </c>
      <c r="N71" s="12">
        <f t="shared" si="7"/>
        <v>1.00146194</v>
      </c>
      <c r="O71" s="12">
        <f t="shared" ca="1" si="8"/>
        <v>1.0039265580000001</v>
      </c>
      <c r="P71" s="19">
        <f t="shared" si="20"/>
        <v>0</v>
      </c>
      <c r="Q71" s="14">
        <f t="shared" ca="1" si="9"/>
        <v>3.68001464</v>
      </c>
      <c r="R71" s="28">
        <f t="shared" si="10"/>
        <v>0</v>
      </c>
      <c r="S71" s="14">
        <f t="shared" si="31"/>
        <v>0</v>
      </c>
      <c r="T71" s="14"/>
      <c r="U71" s="14"/>
      <c r="V71" s="4" t="str">
        <f t="shared" si="21"/>
        <v>A+J=</v>
      </c>
      <c r="W71" s="53">
        <f t="shared" si="22"/>
        <v>43364</v>
      </c>
      <c r="X71" s="14"/>
      <c r="Y71" s="15"/>
      <c r="Z71" s="21"/>
      <c r="AA71" s="138"/>
      <c r="AB71" s="23"/>
      <c r="AC71" s="24"/>
      <c r="AD71" s="23"/>
      <c r="AE71" s="29"/>
      <c r="AF71" s="134"/>
      <c r="AG71" s="23"/>
      <c r="AH71" s="21"/>
      <c r="AI71" s="25"/>
      <c r="AJ71" s="55"/>
      <c r="AK71" s="189">
        <v>44218</v>
      </c>
      <c r="AL71" s="189">
        <v>44218</v>
      </c>
      <c r="AM71" s="192" t="s">
        <v>119</v>
      </c>
      <c r="AN71" s="192" t="s">
        <v>120</v>
      </c>
      <c r="AO71" s="193" t="s">
        <v>100</v>
      </c>
      <c r="AP71" s="192" t="s">
        <v>99</v>
      </c>
      <c r="AQ71" s="181"/>
      <c r="AR71" s="185" t="s">
        <v>131</v>
      </c>
      <c r="AS71" s="185" t="s">
        <v>123</v>
      </c>
      <c r="AT71" s="185" t="s">
        <v>159</v>
      </c>
      <c r="AU71" s="182" t="s">
        <v>124</v>
      </c>
      <c r="AV71" s="181">
        <v>1.2439458000000001</v>
      </c>
      <c r="AW71" s="185" t="s">
        <v>125</v>
      </c>
      <c r="AX71" s="185" t="s">
        <v>126</v>
      </c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</row>
    <row r="72" spans="1:164" ht="12" thickBot="1" x14ac:dyDescent="0.2">
      <c r="A72" s="67">
        <f t="shared" si="29"/>
        <v>43348</v>
      </c>
      <c r="B72" s="128">
        <f t="shared" ca="1" si="13"/>
        <v>941.26014494999993</v>
      </c>
      <c r="C72" s="7">
        <f t="shared" si="14"/>
        <v>937.21133108999993</v>
      </c>
      <c r="D72" s="142">
        <f t="shared" si="15"/>
        <v>43342</v>
      </c>
      <c r="E72" s="13">
        <f ca="1">IF(D72&lt;B$1,VLOOKUP(D72,[1]DI!$A$4:$B$15000,2,FALSE),0)</f>
        <v>6.3899999999999998E-2</v>
      </c>
      <c r="F72" s="14">
        <f t="shared" ca="1" si="5"/>
        <v>1.0002458299999999</v>
      </c>
      <c r="G72" s="14">
        <f ca="1">(TRUNC(PRODUCT($F$12:$F71),16))</f>
        <v>1.0148572754896801</v>
      </c>
      <c r="H72" s="14">
        <f t="shared" ca="1" si="16"/>
        <v>1.01211701297352</v>
      </c>
      <c r="I72" s="14">
        <f t="shared" ca="1" si="6"/>
        <v>1.0027074600000001</v>
      </c>
      <c r="J72" s="13">
        <f t="shared" si="17"/>
        <v>3.7499999999999999E-2</v>
      </c>
      <c r="K72" s="53">
        <f t="shared" si="18"/>
        <v>43333</v>
      </c>
      <c r="L72" s="2">
        <f t="shared" si="30"/>
        <v>11</v>
      </c>
      <c r="M72" s="19">
        <f t="shared" si="19"/>
        <v>11</v>
      </c>
      <c r="N72" s="12">
        <f t="shared" si="7"/>
        <v>1.0016082509999999</v>
      </c>
      <c r="O72" s="12">
        <f t="shared" ca="1" si="8"/>
        <v>1.0043200649999999</v>
      </c>
      <c r="P72" s="19">
        <f t="shared" si="20"/>
        <v>0</v>
      </c>
      <c r="Q72" s="14">
        <f t="shared" ca="1" si="9"/>
        <v>4.0488138600000001</v>
      </c>
      <c r="R72" s="28">
        <f t="shared" si="10"/>
        <v>0</v>
      </c>
      <c r="S72" s="14">
        <f t="shared" si="31"/>
        <v>0</v>
      </c>
      <c r="T72" s="14"/>
      <c r="U72" s="14"/>
      <c r="V72" s="4" t="str">
        <f t="shared" si="21"/>
        <v>A+J=</v>
      </c>
      <c r="W72" s="53">
        <f t="shared" si="22"/>
        <v>43364</v>
      </c>
      <c r="X72" s="14"/>
      <c r="Y72" s="15"/>
      <c r="Z72" s="21"/>
      <c r="AA72" s="138"/>
      <c r="AB72" s="23"/>
      <c r="AC72" s="24"/>
      <c r="AD72" s="23"/>
      <c r="AE72" s="29"/>
      <c r="AF72" s="134"/>
      <c r="AG72" s="23"/>
      <c r="AH72" s="21"/>
      <c r="AI72" s="25"/>
      <c r="AJ72" s="55"/>
      <c r="AK72" s="189">
        <v>44246</v>
      </c>
      <c r="AL72" s="189">
        <v>44246</v>
      </c>
      <c r="AM72" s="192" t="s">
        <v>119</v>
      </c>
      <c r="AN72" s="192" t="s">
        <v>120</v>
      </c>
      <c r="AO72" s="193" t="s">
        <v>100</v>
      </c>
      <c r="AP72" s="192" t="s">
        <v>99</v>
      </c>
      <c r="AQ72" s="181"/>
      <c r="AR72" s="185" t="s">
        <v>156</v>
      </c>
      <c r="AS72" s="185" t="s">
        <v>123</v>
      </c>
      <c r="AT72" s="185" t="s">
        <v>157</v>
      </c>
      <c r="AU72" s="182" t="s">
        <v>124</v>
      </c>
      <c r="AV72" s="181">
        <v>1.4064440600000001</v>
      </c>
      <c r="AW72" s="185" t="s">
        <v>125</v>
      </c>
      <c r="AX72" s="185" t="s">
        <v>126</v>
      </c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</row>
    <row r="73" spans="1:164" ht="12" thickBot="1" x14ac:dyDescent="0.2">
      <c r="A73" s="67">
        <f t="shared" si="29"/>
        <v>43349</v>
      </c>
      <c r="B73" s="128">
        <f t="shared" ca="1" si="13"/>
        <v>941.62908006999999</v>
      </c>
      <c r="C73" s="7">
        <f t="shared" si="14"/>
        <v>937.21133108999993</v>
      </c>
      <c r="D73" s="142">
        <f t="shared" si="15"/>
        <v>43343</v>
      </c>
      <c r="E73" s="13">
        <f ca="1">IF(D73&lt;B$1,VLOOKUP(D73,[1]DI!$A$4:$B$15000,2,FALSE),0)</f>
        <v>6.3899999999999998E-2</v>
      </c>
      <c r="F73" s="14">
        <f t="shared" ca="1" si="5"/>
        <v>1.0002458299999999</v>
      </c>
      <c r="G73" s="14">
        <f ca="1">(TRUNC(PRODUCT($F$12:$F72),16))</f>
        <v>1.0151067578537201</v>
      </c>
      <c r="H73" s="14">
        <f t="shared" ca="1" si="16"/>
        <v>1.01211701297352</v>
      </c>
      <c r="I73" s="14">
        <f t="shared" ca="1" si="6"/>
        <v>1.00295395</v>
      </c>
      <c r="J73" s="13">
        <f t="shared" si="17"/>
        <v>3.7499999999999999E-2</v>
      </c>
      <c r="K73" s="53">
        <f t="shared" si="18"/>
        <v>43333</v>
      </c>
      <c r="L73" s="2">
        <f t="shared" si="30"/>
        <v>12</v>
      </c>
      <c r="M73" s="19">
        <f t="shared" si="19"/>
        <v>12</v>
      </c>
      <c r="N73" s="12">
        <f t="shared" si="7"/>
        <v>1.0017545839999999</v>
      </c>
      <c r="O73" s="12">
        <f t="shared" ca="1" si="8"/>
        <v>1.004713717</v>
      </c>
      <c r="P73" s="19">
        <f t="shared" si="20"/>
        <v>0</v>
      </c>
      <c r="Q73" s="14">
        <f t="shared" ca="1" si="9"/>
        <v>4.4177489799999998</v>
      </c>
      <c r="R73" s="28">
        <f t="shared" si="10"/>
        <v>0</v>
      </c>
      <c r="S73" s="14">
        <f t="shared" si="31"/>
        <v>0</v>
      </c>
      <c r="T73" s="14"/>
      <c r="U73" s="14"/>
      <c r="V73" s="4" t="str">
        <f t="shared" si="21"/>
        <v>A+J=</v>
      </c>
      <c r="W73" s="53">
        <f t="shared" si="22"/>
        <v>43364</v>
      </c>
      <c r="X73" s="14"/>
      <c r="Y73" s="15"/>
      <c r="Z73" s="21"/>
      <c r="AA73" s="138"/>
      <c r="AB73" s="23"/>
      <c r="AC73" s="24"/>
      <c r="AD73" s="23"/>
      <c r="AE73" s="29"/>
      <c r="AF73" s="134"/>
      <c r="AG73" s="23"/>
      <c r="AH73" s="21"/>
      <c r="AI73" s="25"/>
      <c r="AJ73" s="55"/>
      <c r="AK73" s="189">
        <v>44246</v>
      </c>
      <c r="AL73" s="189">
        <v>44246</v>
      </c>
      <c r="AM73" s="192" t="s">
        <v>119</v>
      </c>
      <c r="AN73" s="192" t="s">
        <v>120</v>
      </c>
      <c r="AO73" s="193" t="s">
        <v>100</v>
      </c>
      <c r="AP73" s="192" t="s">
        <v>99</v>
      </c>
      <c r="AQ73" s="181"/>
      <c r="AR73" s="185" t="s">
        <v>131</v>
      </c>
      <c r="AS73" s="185" t="s">
        <v>123</v>
      </c>
      <c r="AT73" s="185" t="s">
        <v>160</v>
      </c>
      <c r="AU73" s="182" t="s">
        <v>124</v>
      </c>
      <c r="AV73" s="181">
        <v>3.2966680300000002</v>
      </c>
      <c r="AW73" s="185" t="s">
        <v>125</v>
      </c>
      <c r="AX73" s="185" t="s">
        <v>126</v>
      </c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</row>
    <row r="74" spans="1:164" ht="12" thickBot="1" x14ac:dyDescent="0.2">
      <c r="A74" s="67">
        <f t="shared" si="29"/>
        <v>43353</v>
      </c>
      <c r="B74" s="128">
        <f t="shared" ca="1" si="13"/>
        <v>941.99816794999992</v>
      </c>
      <c r="C74" s="7">
        <f t="shared" si="14"/>
        <v>937.21133108999993</v>
      </c>
      <c r="D74" s="142">
        <f t="shared" si="15"/>
        <v>43346</v>
      </c>
      <c r="E74" s="13">
        <f ca="1">IF(D74&lt;B$1,VLOOKUP(D74,[1]DI!$A$4:$B$15000,2,FALSE),0)</f>
        <v>6.3899999999999998E-2</v>
      </c>
      <c r="F74" s="14">
        <f t="shared" ca="1" si="5"/>
        <v>1.0002458299999999</v>
      </c>
      <c r="G74" s="14">
        <f ca="1">(TRUNC(PRODUCT($F$12:$F73),16))</f>
        <v>1.0153563015480001</v>
      </c>
      <c r="H74" s="14">
        <f t="shared" ca="1" si="16"/>
        <v>1.01211701297352</v>
      </c>
      <c r="I74" s="14">
        <f t="shared" ca="1" si="6"/>
        <v>1.0032005100000001</v>
      </c>
      <c r="J74" s="13">
        <f t="shared" si="17"/>
        <v>3.7499999999999999E-2</v>
      </c>
      <c r="K74" s="53">
        <f t="shared" si="18"/>
        <v>43333</v>
      </c>
      <c r="L74" s="2">
        <f t="shared" si="30"/>
        <v>13</v>
      </c>
      <c r="M74" s="19">
        <f t="shared" si="19"/>
        <v>13</v>
      </c>
      <c r="N74" s="12">
        <f t="shared" si="7"/>
        <v>1.0019009379999999</v>
      </c>
      <c r="O74" s="12">
        <f t="shared" ca="1" si="8"/>
        <v>1.005107532</v>
      </c>
      <c r="P74" s="19">
        <f t="shared" si="20"/>
        <v>0</v>
      </c>
      <c r="Q74" s="14">
        <f t="shared" ca="1" si="9"/>
        <v>4.7868368600000002</v>
      </c>
      <c r="R74" s="28">
        <f t="shared" si="10"/>
        <v>0</v>
      </c>
      <c r="S74" s="14">
        <f t="shared" si="31"/>
        <v>0</v>
      </c>
      <c r="T74" s="14"/>
      <c r="U74" s="14"/>
      <c r="V74" s="4" t="str">
        <f t="shared" si="21"/>
        <v>A+J=</v>
      </c>
      <c r="W74" s="53">
        <f t="shared" si="22"/>
        <v>43364</v>
      </c>
      <c r="X74" s="14"/>
      <c r="Y74" s="15"/>
      <c r="Z74" s="21"/>
      <c r="AA74" s="138"/>
      <c r="AB74" s="23"/>
      <c r="AC74" s="24"/>
      <c r="AD74" s="23"/>
      <c r="AE74" s="29"/>
      <c r="AF74" s="134"/>
      <c r="AG74" s="23"/>
      <c r="AH74" s="21"/>
      <c r="AI74" s="25"/>
      <c r="AJ74" s="55"/>
      <c r="AK74" s="189">
        <v>44246</v>
      </c>
      <c r="AL74" s="189">
        <v>44246</v>
      </c>
      <c r="AM74" s="192" t="s">
        <v>119</v>
      </c>
      <c r="AN74" s="192" t="s">
        <v>120</v>
      </c>
      <c r="AO74" s="193" t="s">
        <v>100</v>
      </c>
      <c r="AP74" s="192" t="s">
        <v>99</v>
      </c>
      <c r="AQ74" s="181"/>
      <c r="AR74" s="185" t="s">
        <v>128</v>
      </c>
      <c r="AS74" s="185" t="s">
        <v>123</v>
      </c>
      <c r="AT74" s="194" t="s">
        <v>124</v>
      </c>
      <c r="AU74" s="182" t="s">
        <v>124</v>
      </c>
      <c r="AV74" s="181">
        <v>54.548088829999998</v>
      </c>
      <c r="AW74" s="185" t="s">
        <v>125</v>
      </c>
      <c r="AX74" s="185" t="s">
        <v>126</v>
      </c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</row>
    <row r="75" spans="1:164" ht="12" thickBot="1" x14ac:dyDescent="0.2">
      <c r="A75" s="67">
        <f t="shared" si="29"/>
        <v>43354</v>
      </c>
      <c r="B75" s="128">
        <f t="shared" ca="1" si="13"/>
        <v>942.36739078999994</v>
      </c>
      <c r="C75" s="7">
        <f t="shared" si="14"/>
        <v>937.21133108999993</v>
      </c>
      <c r="D75" s="142">
        <f t="shared" si="15"/>
        <v>43347</v>
      </c>
      <c r="E75" s="13">
        <f ca="1">IF(D75&lt;B$1,VLOOKUP(D75,[1]DI!$A$4:$B$15000,2,FALSE),0)</f>
        <v>6.3899999999999998E-2</v>
      </c>
      <c r="F75" s="14">
        <f t="shared" ca="1" si="5"/>
        <v>1.0002458299999999</v>
      </c>
      <c r="G75" s="14">
        <f ca="1">(TRUNC(PRODUCT($F$12:$F74),16))</f>
        <v>1.01560590658761</v>
      </c>
      <c r="H75" s="14">
        <f t="shared" ca="1" si="16"/>
        <v>1.01211701297352</v>
      </c>
      <c r="I75" s="14">
        <f t="shared" ca="1" si="6"/>
        <v>1.0034471199999999</v>
      </c>
      <c r="J75" s="13">
        <f t="shared" si="17"/>
        <v>3.7499999999999999E-2</v>
      </c>
      <c r="K75" s="53">
        <f t="shared" si="18"/>
        <v>43333</v>
      </c>
      <c r="L75" s="2">
        <f t="shared" si="30"/>
        <v>14</v>
      </c>
      <c r="M75" s="19">
        <f t="shared" si="19"/>
        <v>14</v>
      </c>
      <c r="N75" s="12">
        <f t="shared" si="7"/>
        <v>1.0020473139999999</v>
      </c>
      <c r="O75" s="12">
        <f t="shared" ca="1" si="8"/>
        <v>1.005501491</v>
      </c>
      <c r="P75" s="19">
        <f t="shared" si="20"/>
        <v>0</v>
      </c>
      <c r="Q75" s="14">
        <f t="shared" ca="1" si="9"/>
        <v>5.1560597000000001</v>
      </c>
      <c r="R75" s="28">
        <f t="shared" si="10"/>
        <v>0</v>
      </c>
      <c r="S75" s="14">
        <f t="shared" si="31"/>
        <v>0</v>
      </c>
      <c r="T75" s="14"/>
      <c r="U75" s="14"/>
      <c r="V75" s="4" t="str">
        <f t="shared" si="21"/>
        <v>A+J=</v>
      </c>
      <c r="W75" s="53">
        <f t="shared" si="22"/>
        <v>43364</v>
      </c>
      <c r="X75" s="14"/>
      <c r="Y75" s="15"/>
      <c r="Z75" s="21"/>
      <c r="AA75" s="138"/>
      <c r="AB75" s="23"/>
      <c r="AC75" s="24"/>
      <c r="AD75" s="23"/>
      <c r="AE75" s="29"/>
      <c r="AF75" s="134"/>
      <c r="AG75" s="23"/>
      <c r="AH75" s="21"/>
      <c r="AI75" s="25"/>
      <c r="AJ75" s="55"/>
      <c r="AK75" s="189">
        <v>44277</v>
      </c>
      <c r="AL75" s="189">
        <v>44277</v>
      </c>
      <c r="AM75" s="192" t="s">
        <v>119</v>
      </c>
      <c r="AN75" s="192" t="s">
        <v>120</v>
      </c>
      <c r="AO75" s="193" t="s">
        <v>100</v>
      </c>
      <c r="AP75" s="192" t="s">
        <v>99</v>
      </c>
      <c r="AQ75" s="181"/>
      <c r="AR75" s="185" t="s">
        <v>131</v>
      </c>
      <c r="AS75" s="185" t="s">
        <v>123</v>
      </c>
      <c r="AT75" s="185" t="s">
        <v>159</v>
      </c>
      <c r="AU75" s="182" t="s">
        <v>124</v>
      </c>
      <c r="AV75" s="181">
        <v>3.0862188700000002</v>
      </c>
      <c r="AW75" s="185" t="s">
        <v>125</v>
      </c>
      <c r="AX75" s="185" t="s">
        <v>126</v>
      </c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</row>
    <row r="76" spans="1:164" ht="12" thickBot="1" x14ac:dyDescent="0.2">
      <c r="A76" s="67">
        <f t="shared" si="29"/>
        <v>43355</v>
      </c>
      <c r="B76" s="128">
        <f t="shared" ca="1" si="13"/>
        <v>942.73676732999991</v>
      </c>
      <c r="C76" s="7">
        <f t="shared" si="14"/>
        <v>937.21133108999993</v>
      </c>
      <c r="D76" s="142">
        <f t="shared" si="15"/>
        <v>43348</v>
      </c>
      <c r="E76" s="13">
        <f ca="1">IF(D76&lt;B$1,VLOOKUP(D76,[1]DI!$A$4:$B$15000,2,FALSE),0)</f>
        <v>6.3899999999999998E-2</v>
      </c>
      <c r="F76" s="14">
        <f t="shared" ref="F76:F139" ca="1" si="59">ROUND(((1+E76)^(1/252)),8)</f>
        <v>1.0002458299999999</v>
      </c>
      <c r="G76" s="14">
        <f ca="1">(TRUNC(PRODUCT($F$12:$F75),16))</f>
        <v>1.01585557298763</v>
      </c>
      <c r="H76" s="14">
        <f t="shared" ca="1" si="16"/>
        <v>1.01211701297352</v>
      </c>
      <c r="I76" s="14">
        <f t="shared" ref="I76:I139" ca="1" si="60">ROUND(G76/H76,8)</f>
        <v>1.0036938</v>
      </c>
      <c r="J76" s="13">
        <f t="shared" si="17"/>
        <v>3.7499999999999999E-2</v>
      </c>
      <c r="K76" s="53">
        <f t="shared" si="18"/>
        <v>43333</v>
      </c>
      <c r="L76" s="2">
        <f t="shared" si="30"/>
        <v>15</v>
      </c>
      <c r="M76" s="19">
        <f t="shared" si="19"/>
        <v>15</v>
      </c>
      <c r="N76" s="12">
        <f t="shared" ref="N76:N139" si="61">ROUND((J76+1)^(M76/252),9)</f>
        <v>1.0021937110000001</v>
      </c>
      <c r="O76" s="12">
        <f t="shared" ref="O76:O139" ca="1" si="62">ROUND(I76*N76,9)</f>
        <v>1.0058956139999999</v>
      </c>
      <c r="P76" s="19">
        <f t="shared" si="20"/>
        <v>0</v>
      </c>
      <c r="Q76" s="14">
        <f t="shared" ref="Q76:Q139" ca="1" si="63">TRUNC(((O76-1)*C76),8)</f>
        <v>5.5254362400000003</v>
      </c>
      <c r="R76" s="28">
        <f t="shared" ref="R76:R139" si="64">IF($P76&gt;0,VLOOKUP($P76,$Z$12:$AF$150,7),0)</f>
        <v>0</v>
      </c>
      <c r="S76" s="14">
        <f t="shared" si="31"/>
        <v>0</v>
      </c>
      <c r="T76" s="14"/>
      <c r="U76" s="14"/>
      <c r="V76" s="4" t="str">
        <f t="shared" si="21"/>
        <v>A+J=</v>
      </c>
      <c r="W76" s="53">
        <f t="shared" si="22"/>
        <v>43364</v>
      </c>
      <c r="X76" s="14"/>
      <c r="Y76" s="15"/>
      <c r="Z76" s="21"/>
      <c r="AA76" s="138"/>
      <c r="AB76" s="23"/>
      <c r="AC76" s="24"/>
      <c r="AD76" s="23"/>
      <c r="AE76" s="29"/>
      <c r="AF76" s="134"/>
      <c r="AG76" s="23"/>
      <c r="AH76" s="21"/>
      <c r="AI76" s="25"/>
      <c r="AJ76" s="55"/>
      <c r="AK76" s="189">
        <v>44277</v>
      </c>
      <c r="AL76" s="189">
        <v>44277</v>
      </c>
      <c r="AM76" s="192" t="s">
        <v>119</v>
      </c>
      <c r="AN76" s="192" t="s">
        <v>120</v>
      </c>
      <c r="AO76" s="193" t="s">
        <v>100</v>
      </c>
      <c r="AP76" s="192" t="s">
        <v>99</v>
      </c>
      <c r="AQ76" s="181"/>
      <c r="AR76" s="185" t="s">
        <v>128</v>
      </c>
      <c r="AS76" s="185" t="s">
        <v>123</v>
      </c>
      <c r="AT76" s="194" t="s">
        <v>124</v>
      </c>
      <c r="AU76" s="182" t="s">
        <v>124</v>
      </c>
      <c r="AV76" s="181">
        <v>39.946999060000003</v>
      </c>
      <c r="AW76" s="185" t="s">
        <v>125</v>
      </c>
      <c r="AX76" s="185" t="s">
        <v>126</v>
      </c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</row>
    <row r="77" spans="1:164" ht="12" thickBot="1" x14ac:dyDescent="0.2">
      <c r="A77" s="67">
        <f t="shared" si="29"/>
        <v>43356</v>
      </c>
      <c r="B77" s="128">
        <f t="shared" ref="B77:B140" ca="1" si="65">IF(D77&lt;=TODAY(),C77+Q77,IF(AND(A77&gt;TODAY(),A77&lt;=$B$1),IF(VLOOKUP(TODAY(),$A$10:$E$5000,4,FALSE)=0,"n.d",C77+Q77),"n.d"))</f>
        <v>943.10628725999993</v>
      </c>
      <c r="C77" s="7">
        <f t="shared" ref="C77:C140" si="66">(C76-S76)</f>
        <v>937.21133108999993</v>
      </c>
      <c r="D77" s="142">
        <f t="shared" ref="D77:D140" si="67">WORKDAY(A77,-4,$Z$160:$Z$544)</f>
        <v>43349</v>
      </c>
      <c r="E77" s="13">
        <f ca="1">IF(D77&lt;B$1,VLOOKUP(D77,[1]DI!$A$4:$B$15000,2,FALSE),0)</f>
        <v>6.3899999999999998E-2</v>
      </c>
      <c r="F77" s="14">
        <f t="shared" ca="1" si="59"/>
        <v>1.0002458299999999</v>
      </c>
      <c r="G77" s="14">
        <f ca="1">(TRUNC(PRODUCT($F$12:$F76),16))</f>
        <v>1.01610530076313</v>
      </c>
      <c r="H77" s="14">
        <f t="shared" ref="H77:H140" ca="1" si="68">IF(P76&gt;0,G76,H76)</f>
        <v>1.01211701297352</v>
      </c>
      <c r="I77" s="14">
        <f t="shared" ca="1" si="60"/>
        <v>1.0039405400000001</v>
      </c>
      <c r="J77" s="13">
        <f t="shared" ref="J77:J140" si="69">J76</f>
        <v>3.7499999999999999E-2</v>
      </c>
      <c r="K77" s="53">
        <f t="shared" ref="K77:K140" si="70">IF(P76&gt;0,VLOOKUP(P76,Z$12:AJ$150,2),K76)</f>
        <v>43333</v>
      </c>
      <c r="L77" s="2">
        <f t="shared" ref="L77:L140" si="71">IF(A77&gt;K77,IF(NETWORKDAYS(K77,A77,$Z$160:$Z$544)-1=0,1,NETWORKDAYS(K77,A77,$Z$160:$Z$544)-1),0)</f>
        <v>16</v>
      </c>
      <c r="M77" s="19">
        <f t="shared" ref="M77:M140" si="72">IF(AND(L77=1,L76=1),1,IF(L77&gt;0,IF(L77=L76,L77+1,L77),0))</f>
        <v>16</v>
      </c>
      <c r="N77" s="12">
        <f t="shared" si="61"/>
        <v>1.002340129</v>
      </c>
      <c r="O77" s="12">
        <f t="shared" ca="1" si="62"/>
        <v>1.0062898899999999</v>
      </c>
      <c r="P77" s="19">
        <f t="shared" ref="P77:P140" si="73">IF(VLOOKUP(A77,AA$12:AH$150,8)=VLOOKUP(A76,AA$12:AH$150,8),0,VLOOKUP(A77,AA$12:AH$150,8))</f>
        <v>0</v>
      </c>
      <c r="Q77" s="14">
        <f t="shared" ca="1" si="63"/>
        <v>5.8949561700000004</v>
      </c>
      <c r="R77" s="28">
        <f t="shared" si="64"/>
        <v>0</v>
      </c>
      <c r="S77" s="14">
        <f t="shared" si="31"/>
        <v>0</v>
      </c>
      <c r="T77" s="14"/>
      <c r="U77" s="14"/>
      <c r="V77" s="4" t="str">
        <f t="shared" ref="V77:V140" si="74">IF(P76&gt;0,VLOOKUP(P76,Z$12:AJ$150,10),V76)</f>
        <v>A+J=</v>
      </c>
      <c r="W77" s="53">
        <f t="shared" ref="W77:W140" si="75">IF(P76&gt;0,VLOOKUP(P76,Z$12:AJ$150,11),W76)</f>
        <v>43364</v>
      </c>
      <c r="X77" s="14"/>
      <c r="Y77" s="15"/>
      <c r="Z77" s="21"/>
      <c r="AA77" s="138"/>
      <c r="AB77" s="23"/>
      <c r="AC77" s="24"/>
      <c r="AD77" s="23"/>
      <c r="AE77" s="29"/>
      <c r="AF77" s="134"/>
      <c r="AG77" s="23"/>
      <c r="AH77" s="21"/>
      <c r="AI77" s="25"/>
      <c r="AJ77" s="55"/>
      <c r="AK77" s="189">
        <v>44277</v>
      </c>
      <c r="AL77" s="189">
        <v>44277</v>
      </c>
      <c r="AM77" s="192" t="s">
        <v>119</v>
      </c>
      <c r="AN77" s="192" t="s">
        <v>120</v>
      </c>
      <c r="AO77" s="193" t="s">
        <v>100</v>
      </c>
      <c r="AP77" s="192" t="s">
        <v>99</v>
      </c>
      <c r="AQ77" s="181"/>
      <c r="AR77" s="185" t="s">
        <v>156</v>
      </c>
      <c r="AS77" s="185" t="s">
        <v>123</v>
      </c>
      <c r="AT77" s="185" t="s">
        <v>157</v>
      </c>
      <c r="AU77" s="182" t="s">
        <v>124</v>
      </c>
      <c r="AV77" s="181">
        <v>1.38790996</v>
      </c>
      <c r="AW77" s="185" t="s">
        <v>125</v>
      </c>
      <c r="AX77" s="185" t="s">
        <v>126</v>
      </c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</row>
    <row r="78" spans="1:164" ht="12" thickBot="1" x14ac:dyDescent="0.2">
      <c r="A78" s="67">
        <f t="shared" ref="A78:A141" si="76">WORKDAY(A77,1,$Z$160:$Z$544)</f>
        <v>43357</v>
      </c>
      <c r="B78" s="128">
        <f t="shared" ca="1" si="65"/>
        <v>943.47595246999992</v>
      </c>
      <c r="C78" s="7">
        <f t="shared" si="66"/>
        <v>937.21133108999993</v>
      </c>
      <c r="D78" s="142">
        <f t="shared" si="67"/>
        <v>43353</v>
      </c>
      <c r="E78" s="13">
        <f ca="1">IF(D78&lt;B$1,VLOOKUP(D78,[1]DI!$A$4:$B$15000,2,FALSE),0)</f>
        <v>6.3899999999999998E-2</v>
      </c>
      <c r="F78" s="14">
        <f t="shared" ca="1" si="59"/>
        <v>1.0002458299999999</v>
      </c>
      <c r="G78" s="14">
        <f ca="1">(TRUNC(PRODUCT($F$12:$F77),16))</f>
        <v>1.01635508992922</v>
      </c>
      <c r="H78" s="14">
        <f t="shared" ca="1" si="68"/>
        <v>1.01211701297352</v>
      </c>
      <c r="I78" s="14">
        <f t="shared" ca="1" si="60"/>
        <v>1.0041873400000001</v>
      </c>
      <c r="J78" s="13">
        <f t="shared" si="69"/>
        <v>3.7499999999999999E-2</v>
      </c>
      <c r="K78" s="53">
        <f t="shared" si="70"/>
        <v>43333</v>
      </c>
      <c r="L78" s="2">
        <f t="shared" si="71"/>
        <v>17</v>
      </c>
      <c r="M78" s="19">
        <f t="shared" si="72"/>
        <v>17</v>
      </c>
      <c r="N78" s="12">
        <f t="shared" si="61"/>
        <v>1.002486569</v>
      </c>
      <c r="O78" s="12">
        <f t="shared" ca="1" si="62"/>
        <v>1.006684321</v>
      </c>
      <c r="P78" s="19">
        <f t="shared" si="73"/>
        <v>0</v>
      </c>
      <c r="Q78" s="14">
        <f t="shared" ca="1" si="63"/>
        <v>6.2646213800000004</v>
      </c>
      <c r="R78" s="28">
        <f t="shared" si="64"/>
        <v>0</v>
      </c>
      <c r="S78" s="14">
        <f t="shared" ref="S78:S141" si="77">IF(R78&gt;0,TRUNC(R78*C77,8),0)</f>
        <v>0</v>
      </c>
      <c r="T78" s="14"/>
      <c r="U78" s="14"/>
      <c r="V78" s="4" t="str">
        <f t="shared" si="74"/>
        <v>A+J=</v>
      </c>
      <c r="W78" s="53">
        <f t="shared" si="75"/>
        <v>43364</v>
      </c>
      <c r="X78" s="14"/>
      <c r="Y78" s="15"/>
      <c r="Z78" s="21"/>
      <c r="AA78" s="138"/>
      <c r="AB78" s="23"/>
      <c r="AC78" s="24"/>
      <c r="AD78" s="23"/>
      <c r="AE78" s="29"/>
      <c r="AF78" s="134"/>
      <c r="AG78" s="23"/>
      <c r="AH78" s="21"/>
      <c r="AI78" s="25"/>
      <c r="AJ78" s="55"/>
      <c r="AK78" s="189">
        <v>44308</v>
      </c>
      <c r="AL78" s="189">
        <v>44308</v>
      </c>
      <c r="AM78" s="192" t="s">
        <v>119</v>
      </c>
      <c r="AN78" s="192" t="s">
        <v>120</v>
      </c>
      <c r="AO78" s="193" t="s">
        <v>100</v>
      </c>
      <c r="AP78" s="192" t="s">
        <v>99</v>
      </c>
      <c r="AQ78" s="181"/>
      <c r="AR78" s="185" t="s">
        <v>156</v>
      </c>
      <c r="AS78" s="185" t="s">
        <v>123</v>
      </c>
      <c r="AT78" s="185" t="s">
        <v>157</v>
      </c>
      <c r="AU78" s="182" t="s">
        <v>124</v>
      </c>
      <c r="AV78" s="181">
        <v>1.34601248</v>
      </c>
      <c r="AW78" s="185" t="s">
        <v>125</v>
      </c>
      <c r="AX78" s="185" t="s">
        <v>126</v>
      </c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</row>
    <row r="79" spans="1:164" ht="15.75" thickBot="1" x14ac:dyDescent="0.3">
      <c r="A79" s="67">
        <f t="shared" si="76"/>
        <v>43360</v>
      </c>
      <c r="B79" s="128">
        <f t="shared" ca="1" si="65"/>
        <v>943.84576105999997</v>
      </c>
      <c r="C79" s="7">
        <f t="shared" si="66"/>
        <v>937.21133108999993</v>
      </c>
      <c r="D79" s="142">
        <f t="shared" si="67"/>
        <v>43354</v>
      </c>
      <c r="E79" s="13">
        <f ca="1">IF(D79&lt;B$1,VLOOKUP(D79,[1]DI!$A$4:$B$15000,2,FALSE),0)</f>
        <v>6.3899999999999998E-2</v>
      </c>
      <c r="F79" s="14">
        <f t="shared" ca="1" si="59"/>
        <v>1.0002458299999999</v>
      </c>
      <c r="G79" s="14">
        <f ca="1">(TRUNC(PRODUCT($F$12:$F78),16))</f>
        <v>1.01660494050098</v>
      </c>
      <c r="H79" s="14">
        <f t="shared" ca="1" si="68"/>
        <v>1.01211701297352</v>
      </c>
      <c r="I79" s="14">
        <f t="shared" ca="1" si="60"/>
        <v>1.0044341999999999</v>
      </c>
      <c r="J79" s="13">
        <f t="shared" si="69"/>
        <v>3.7499999999999999E-2</v>
      </c>
      <c r="K79" s="53">
        <f t="shared" si="70"/>
        <v>43333</v>
      </c>
      <c r="L79" s="2">
        <f t="shared" si="71"/>
        <v>18</v>
      </c>
      <c r="M79" s="19">
        <f t="shared" si="72"/>
        <v>18</v>
      </c>
      <c r="N79" s="12">
        <f t="shared" si="61"/>
        <v>1.0026330299999999</v>
      </c>
      <c r="O79" s="12">
        <f t="shared" ca="1" si="62"/>
        <v>1.007078905</v>
      </c>
      <c r="P79" s="19">
        <f t="shared" si="73"/>
        <v>0</v>
      </c>
      <c r="Q79" s="14">
        <f t="shared" ca="1" si="63"/>
        <v>6.6344299700000002</v>
      </c>
      <c r="R79" s="28">
        <f t="shared" si="64"/>
        <v>0</v>
      </c>
      <c r="S79" s="14">
        <f t="shared" si="77"/>
        <v>0</v>
      </c>
      <c r="T79" s="14"/>
      <c r="U79" s="14"/>
      <c r="V79" s="4" t="str">
        <f t="shared" si="74"/>
        <v>A+J=</v>
      </c>
      <c r="W79" s="53">
        <f t="shared" si="75"/>
        <v>43364</v>
      </c>
      <c r="X79" s="146" t="s">
        <v>148</v>
      </c>
      <c r="Y79" s="15"/>
      <c r="Z79" s="21"/>
      <c r="AA79" s="138"/>
      <c r="AB79" s="23"/>
      <c r="AC79" s="24"/>
      <c r="AD79" s="23"/>
      <c r="AE79" s="29"/>
      <c r="AF79" s="134"/>
      <c r="AG79" s="23"/>
      <c r="AH79" s="21"/>
      <c r="AI79" s="25"/>
      <c r="AJ79" s="55"/>
      <c r="AK79" s="189">
        <v>44308</v>
      </c>
      <c r="AL79" s="189">
        <v>44308</v>
      </c>
      <c r="AM79" s="192" t="s">
        <v>119</v>
      </c>
      <c r="AN79" s="192" t="s">
        <v>120</v>
      </c>
      <c r="AO79" s="193" t="s">
        <v>100</v>
      </c>
      <c r="AP79" s="192" t="s">
        <v>99</v>
      </c>
      <c r="AQ79" s="181"/>
      <c r="AR79" s="185" t="s">
        <v>131</v>
      </c>
      <c r="AS79" s="185" t="s">
        <v>123</v>
      </c>
      <c r="AT79" s="185" t="s">
        <v>105</v>
      </c>
      <c r="AU79" s="182" t="s">
        <v>124</v>
      </c>
      <c r="AV79" s="181">
        <v>2.6734332200000002</v>
      </c>
      <c r="AW79" s="185" t="s">
        <v>125</v>
      </c>
      <c r="AX79" s="185" t="s">
        <v>126</v>
      </c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</row>
    <row r="80" spans="1:164" ht="15.75" thickBot="1" x14ac:dyDescent="0.3">
      <c r="A80" s="67">
        <f t="shared" si="76"/>
        <v>43361</v>
      </c>
      <c r="B80" s="128">
        <f t="shared" ca="1" si="65"/>
        <v>944.21571398999993</v>
      </c>
      <c r="C80" s="7">
        <f t="shared" si="66"/>
        <v>937.21133108999993</v>
      </c>
      <c r="D80" s="142">
        <f t="shared" si="67"/>
        <v>43355</v>
      </c>
      <c r="E80" s="13">
        <f ca="1">IF(D80&lt;B$1,VLOOKUP(D80,[1]DI!$A$4:$B$15000,2,FALSE),0)</f>
        <v>6.3899999999999998E-2</v>
      </c>
      <c r="F80" s="14">
        <f t="shared" ca="1" si="59"/>
        <v>1.0002458299999999</v>
      </c>
      <c r="G80" s="14">
        <f ca="1">(TRUNC(PRODUCT($F$12:$F79),16))</f>
        <v>1.0168548524934999</v>
      </c>
      <c r="H80" s="14">
        <f t="shared" ca="1" si="68"/>
        <v>1.01211701297352</v>
      </c>
      <c r="I80" s="14">
        <f t="shared" ca="1" si="60"/>
        <v>1.0046811200000001</v>
      </c>
      <c r="J80" s="13">
        <f t="shared" si="69"/>
        <v>3.7499999999999999E-2</v>
      </c>
      <c r="K80" s="53">
        <f t="shared" si="70"/>
        <v>43333</v>
      </c>
      <c r="L80" s="2">
        <f t="shared" si="71"/>
        <v>19</v>
      </c>
      <c r="M80" s="19">
        <f t="shared" si="72"/>
        <v>19</v>
      </c>
      <c r="N80" s="12">
        <f t="shared" si="61"/>
        <v>1.002779512</v>
      </c>
      <c r="O80" s="12">
        <f t="shared" ca="1" si="62"/>
        <v>1.007473643</v>
      </c>
      <c r="P80" s="19">
        <f t="shared" si="73"/>
        <v>0</v>
      </c>
      <c r="Q80" s="14">
        <f t="shared" ca="1" si="63"/>
        <v>7.0043829000000004</v>
      </c>
      <c r="R80" s="28">
        <f t="shared" si="64"/>
        <v>0</v>
      </c>
      <c r="S80" s="14">
        <f t="shared" si="77"/>
        <v>0</v>
      </c>
      <c r="T80" s="14"/>
      <c r="U80" s="14"/>
      <c r="V80" s="4" t="str">
        <f t="shared" si="74"/>
        <v>A+J=</v>
      </c>
      <c r="W80" s="53">
        <f t="shared" si="75"/>
        <v>43364</v>
      </c>
      <c r="X80" s="146">
        <v>8.1151095400000006</v>
      </c>
      <c r="Y80" s="15" t="s">
        <v>10</v>
      </c>
      <c r="Z80" s="21"/>
      <c r="AA80" s="138"/>
      <c r="AB80" s="23"/>
      <c r="AC80" s="24"/>
      <c r="AD80" s="23"/>
      <c r="AE80" s="29"/>
      <c r="AF80" s="134"/>
      <c r="AG80" s="23"/>
      <c r="AH80" s="21"/>
      <c r="AI80" s="25"/>
      <c r="AJ80" s="55"/>
      <c r="AK80" s="189">
        <v>44308</v>
      </c>
      <c r="AL80" s="189">
        <v>44308</v>
      </c>
      <c r="AM80" s="192" t="s">
        <v>119</v>
      </c>
      <c r="AN80" s="192" t="s">
        <v>120</v>
      </c>
      <c r="AO80" s="193" t="s">
        <v>100</v>
      </c>
      <c r="AP80" s="192" t="s">
        <v>99</v>
      </c>
      <c r="AQ80" s="181"/>
      <c r="AR80" s="185" t="s">
        <v>128</v>
      </c>
      <c r="AS80" s="185" t="s">
        <v>123</v>
      </c>
      <c r="AT80" s="194" t="s">
        <v>124</v>
      </c>
      <c r="AU80" s="182" t="s">
        <v>124</v>
      </c>
      <c r="AV80" s="181">
        <v>28.26972022</v>
      </c>
      <c r="AW80" s="185" t="s">
        <v>125</v>
      </c>
      <c r="AX80" s="185" t="s">
        <v>126</v>
      </c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</row>
    <row r="81" spans="1:164" ht="15.75" thickBot="1" x14ac:dyDescent="0.3">
      <c r="A81" s="67">
        <f t="shared" si="76"/>
        <v>43362</v>
      </c>
      <c r="B81" s="128">
        <f t="shared" ca="1" si="65"/>
        <v>944.58581217999995</v>
      </c>
      <c r="C81" s="7">
        <f t="shared" si="66"/>
        <v>937.21133108999993</v>
      </c>
      <c r="D81" s="142">
        <f t="shared" si="67"/>
        <v>43356</v>
      </c>
      <c r="E81" s="13">
        <f ca="1">IF(D81&lt;B$1,VLOOKUP(D81,[1]DI!$A$4:$B$15000,2,FALSE),0)</f>
        <v>6.3899999999999998E-2</v>
      </c>
      <c r="F81" s="14">
        <f t="shared" ca="1" si="59"/>
        <v>1.0002458299999999</v>
      </c>
      <c r="G81" s="14">
        <f ca="1">(TRUNC(PRODUCT($F$12:$F80),16))</f>
        <v>1.01710482592189</v>
      </c>
      <c r="H81" s="14">
        <f t="shared" ca="1" si="68"/>
        <v>1.01211701297352</v>
      </c>
      <c r="I81" s="14">
        <f t="shared" ca="1" si="60"/>
        <v>1.0049281000000001</v>
      </c>
      <c r="J81" s="13">
        <f t="shared" si="69"/>
        <v>3.7499999999999999E-2</v>
      </c>
      <c r="K81" s="53">
        <f t="shared" si="70"/>
        <v>43333</v>
      </c>
      <c r="L81" s="2">
        <f t="shared" si="71"/>
        <v>20</v>
      </c>
      <c r="M81" s="19">
        <f t="shared" si="72"/>
        <v>20</v>
      </c>
      <c r="N81" s="12">
        <f t="shared" si="61"/>
        <v>1.002926016</v>
      </c>
      <c r="O81" s="12">
        <f t="shared" ca="1" si="62"/>
        <v>1.0078685359999999</v>
      </c>
      <c r="P81" s="19">
        <f t="shared" si="73"/>
        <v>0</v>
      </c>
      <c r="Q81" s="14">
        <f t="shared" ca="1" si="63"/>
        <v>7.3744810899999997</v>
      </c>
      <c r="R81" s="28">
        <f t="shared" si="64"/>
        <v>0</v>
      </c>
      <c r="S81" s="14">
        <f t="shared" si="77"/>
        <v>0</v>
      </c>
      <c r="T81" s="14"/>
      <c r="U81" s="14"/>
      <c r="V81" s="4" t="str">
        <f t="shared" si="74"/>
        <v>A+J=</v>
      </c>
      <c r="W81" s="53">
        <f t="shared" si="75"/>
        <v>43364</v>
      </c>
      <c r="X81" s="146">
        <v>8.7638631500000006</v>
      </c>
      <c r="Y81" s="15" t="s">
        <v>54</v>
      </c>
      <c r="Z81" s="21"/>
      <c r="AA81" s="138"/>
      <c r="AB81" s="23"/>
      <c r="AC81" s="24"/>
      <c r="AD81" s="23"/>
      <c r="AE81" s="29"/>
      <c r="AF81" s="134"/>
      <c r="AG81" s="23"/>
      <c r="AH81" s="21"/>
      <c r="AI81" s="25"/>
      <c r="AJ81" s="55"/>
      <c r="AK81" s="189">
        <v>44337</v>
      </c>
      <c r="AL81" s="189">
        <v>44337</v>
      </c>
      <c r="AM81" s="192" t="s">
        <v>119</v>
      </c>
      <c r="AN81" s="192" t="s">
        <v>120</v>
      </c>
      <c r="AO81" s="193" t="s">
        <v>100</v>
      </c>
      <c r="AP81" s="192" t="s">
        <v>99</v>
      </c>
      <c r="AQ81" s="181"/>
      <c r="AR81" s="185" t="s">
        <v>131</v>
      </c>
      <c r="AS81" s="185" t="s">
        <v>123</v>
      </c>
      <c r="AT81" s="185" t="s">
        <v>161</v>
      </c>
      <c r="AU81" s="182" t="s">
        <v>124</v>
      </c>
      <c r="AV81" s="181">
        <v>2.22767969</v>
      </c>
      <c r="AW81" s="185" t="s">
        <v>125</v>
      </c>
      <c r="AX81" s="185" t="s">
        <v>126</v>
      </c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</row>
    <row r="82" spans="1:164" ht="15.75" thickBot="1" x14ac:dyDescent="0.3">
      <c r="A82" s="67">
        <f t="shared" si="76"/>
        <v>43363</v>
      </c>
      <c r="B82" s="128">
        <f t="shared" ca="1" si="65"/>
        <v>944.95605470999988</v>
      </c>
      <c r="C82" s="7">
        <f t="shared" si="66"/>
        <v>937.21133108999993</v>
      </c>
      <c r="D82" s="142">
        <f t="shared" si="67"/>
        <v>43357</v>
      </c>
      <c r="E82" s="13">
        <f ca="1">IF(D82&lt;B$1,VLOOKUP(D82,[1]DI!$A$4:$B$15000,2,FALSE),0)</f>
        <v>6.3899999999999998E-2</v>
      </c>
      <c r="F82" s="14">
        <f t="shared" ca="1" si="59"/>
        <v>1.0002458299999999</v>
      </c>
      <c r="G82" s="14">
        <f ca="1">(TRUNC(PRODUCT($F$12:$F81),16))</f>
        <v>1.0173548608012399</v>
      </c>
      <c r="H82" s="14">
        <f t="shared" ca="1" si="68"/>
        <v>1.01211701297352</v>
      </c>
      <c r="I82" s="14">
        <f t="shared" ca="1" si="60"/>
        <v>1.00517514</v>
      </c>
      <c r="J82" s="13">
        <f t="shared" si="69"/>
        <v>3.7499999999999999E-2</v>
      </c>
      <c r="K82" s="53">
        <f t="shared" si="70"/>
        <v>43333</v>
      </c>
      <c r="L82" s="2">
        <f t="shared" si="71"/>
        <v>21</v>
      </c>
      <c r="M82" s="19">
        <f t="shared" si="72"/>
        <v>21</v>
      </c>
      <c r="N82" s="12">
        <f t="shared" si="61"/>
        <v>1.003072542</v>
      </c>
      <c r="O82" s="12">
        <f t="shared" ca="1" si="62"/>
        <v>1.008263583</v>
      </c>
      <c r="P82" s="19">
        <f t="shared" si="73"/>
        <v>0</v>
      </c>
      <c r="Q82" s="14">
        <f t="shared" ca="1" si="63"/>
        <v>7.7447236200000003</v>
      </c>
      <c r="R82" s="28">
        <f t="shared" si="64"/>
        <v>0</v>
      </c>
      <c r="S82" s="14">
        <f t="shared" si="77"/>
        <v>0</v>
      </c>
      <c r="T82" s="14"/>
      <c r="U82" s="14"/>
      <c r="V82" s="4" t="str">
        <f t="shared" si="74"/>
        <v>A+J=</v>
      </c>
      <c r="W82" s="53">
        <f t="shared" si="75"/>
        <v>43364</v>
      </c>
      <c r="X82" s="146">
        <v>0.78898816000000005</v>
      </c>
      <c r="Y82" s="15" t="s">
        <v>149</v>
      </c>
      <c r="Z82" s="21"/>
      <c r="AA82" s="138"/>
      <c r="AB82" s="23"/>
      <c r="AC82" s="24"/>
      <c r="AD82" s="23"/>
      <c r="AE82" s="29"/>
      <c r="AF82" s="134"/>
      <c r="AG82" s="23"/>
      <c r="AH82" s="21"/>
      <c r="AI82" s="25"/>
      <c r="AJ82" s="55"/>
      <c r="AK82" s="189">
        <v>44337</v>
      </c>
      <c r="AL82" s="189">
        <v>44337</v>
      </c>
      <c r="AM82" s="192" t="s">
        <v>119</v>
      </c>
      <c r="AN82" s="192" t="s">
        <v>120</v>
      </c>
      <c r="AO82" s="193" t="s">
        <v>100</v>
      </c>
      <c r="AP82" s="192" t="s">
        <v>99</v>
      </c>
      <c r="AQ82" s="181"/>
      <c r="AR82" s="185" t="s">
        <v>156</v>
      </c>
      <c r="AS82" s="185" t="s">
        <v>123</v>
      </c>
      <c r="AT82" s="185" t="s">
        <v>157</v>
      </c>
      <c r="AU82" s="182" t="s">
        <v>124</v>
      </c>
      <c r="AV82" s="181">
        <v>1.25928252</v>
      </c>
      <c r="AW82" s="185" t="s">
        <v>125</v>
      </c>
      <c r="AX82" s="185" t="s">
        <v>126</v>
      </c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</row>
    <row r="83" spans="1:164" ht="15.75" thickBot="1" x14ac:dyDescent="0.3">
      <c r="A83" s="67">
        <f t="shared" si="76"/>
        <v>43364</v>
      </c>
      <c r="B83" s="128">
        <f t="shared" ca="1" si="65"/>
        <v>945.32644062999998</v>
      </c>
      <c r="C83" s="7">
        <f t="shared" si="66"/>
        <v>937.21133108999993</v>
      </c>
      <c r="D83" s="142">
        <f t="shared" si="67"/>
        <v>43360</v>
      </c>
      <c r="E83" s="13">
        <f ca="1">IF(D83&lt;B$1,VLOOKUP(D83,[1]DI!$A$4:$B$15000,2,FALSE),0)</f>
        <v>6.3899999999999998E-2</v>
      </c>
      <c r="F83" s="14">
        <f t="shared" ca="1" si="59"/>
        <v>1.0002458299999999</v>
      </c>
      <c r="G83" s="14">
        <f ca="1">(TRUNC(PRODUCT($F$12:$F82),16))</f>
        <v>1.0176049571466701</v>
      </c>
      <c r="H83" s="14">
        <f t="shared" ca="1" si="68"/>
        <v>1.01211701297352</v>
      </c>
      <c r="I83" s="14">
        <f t="shared" ca="1" si="60"/>
        <v>1.0054222399999999</v>
      </c>
      <c r="J83" s="13">
        <f t="shared" si="69"/>
        <v>3.7499999999999999E-2</v>
      </c>
      <c r="K83" s="53">
        <f t="shared" si="70"/>
        <v>43333</v>
      </c>
      <c r="L83" s="2">
        <f t="shared" si="71"/>
        <v>22</v>
      </c>
      <c r="M83" s="19">
        <f t="shared" si="72"/>
        <v>22</v>
      </c>
      <c r="N83" s="12">
        <f t="shared" si="61"/>
        <v>1.003219088</v>
      </c>
      <c r="O83" s="12">
        <f t="shared" ca="1" si="62"/>
        <v>1.008658783</v>
      </c>
      <c r="P83" s="19">
        <f t="shared" si="73"/>
        <v>4</v>
      </c>
      <c r="Q83" s="146">
        <f t="shared" ca="1" si="63"/>
        <v>8.1151095400000006</v>
      </c>
      <c r="R83" s="147">
        <f t="shared" si="64"/>
        <v>1.0192846579105908E-2</v>
      </c>
      <c r="S83" s="146">
        <f t="shared" si="77"/>
        <v>9.5528513099999994</v>
      </c>
      <c r="T83" s="146"/>
      <c r="U83" s="146"/>
      <c r="V83" s="148" t="str">
        <f t="shared" si="74"/>
        <v>A+J=</v>
      </c>
      <c r="W83" s="149">
        <f t="shared" si="75"/>
        <v>43364</v>
      </c>
      <c r="X83" s="146">
        <f>X81+X82</f>
        <v>9.5528513100000012</v>
      </c>
      <c r="Y83" s="15"/>
      <c r="Z83" s="21"/>
      <c r="AA83" s="138"/>
      <c r="AB83" s="23"/>
      <c r="AC83" s="24"/>
      <c r="AD83" s="23"/>
      <c r="AE83" s="29"/>
      <c r="AF83" s="134"/>
      <c r="AG83" s="23"/>
      <c r="AH83" s="21"/>
      <c r="AI83" s="25"/>
      <c r="AJ83" s="55"/>
      <c r="AK83" s="189">
        <v>44337</v>
      </c>
      <c r="AL83" s="189">
        <v>44337</v>
      </c>
      <c r="AM83" s="192" t="s">
        <v>119</v>
      </c>
      <c r="AN83" s="192" t="s">
        <v>120</v>
      </c>
      <c r="AO83" s="193" t="s">
        <v>100</v>
      </c>
      <c r="AP83" s="192" t="s">
        <v>99</v>
      </c>
      <c r="AQ83" s="181"/>
      <c r="AR83" s="185" t="s">
        <v>128</v>
      </c>
      <c r="AS83" s="185" t="s">
        <v>123</v>
      </c>
      <c r="AT83" s="194" t="s">
        <v>124</v>
      </c>
      <c r="AU83" s="182" t="s">
        <v>124</v>
      </c>
      <c r="AV83" s="181">
        <v>57.55975042</v>
      </c>
      <c r="AW83" s="185" t="s">
        <v>125</v>
      </c>
      <c r="AX83" s="185" t="s">
        <v>126</v>
      </c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</row>
    <row r="84" spans="1:164" ht="12" thickBot="1" x14ac:dyDescent="0.2">
      <c r="A84" s="67">
        <f t="shared" si="76"/>
        <v>43367</v>
      </c>
      <c r="B84" s="128">
        <f t="shared" ca="1" si="65"/>
        <v>928.02208849999988</v>
      </c>
      <c r="C84" s="7">
        <f t="shared" si="66"/>
        <v>927.65847977999988</v>
      </c>
      <c r="D84" s="142">
        <f t="shared" si="67"/>
        <v>43361</v>
      </c>
      <c r="E84" s="13">
        <f ca="1">IF(D84&lt;B$1,VLOOKUP(D84,[1]DI!$A$4:$B$15000,2,FALSE),0)</f>
        <v>6.3899999999999998E-2</v>
      </c>
      <c r="F84" s="14">
        <f t="shared" ca="1" si="59"/>
        <v>1.0002458299999999</v>
      </c>
      <c r="G84" s="14">
        <f ca="1">(TRUNC(PRODUCT($F$12:$F83),16))</f>
        <v>1.01785511497329</v>
      </c>
      <c r="H84" s="14">
        <f t="shared" ca="1" si="68"/>
        <v>1.0176049571466701</v>
      </c>
      <c r="I84" s="14">
        <f t="shared" ca="1" si="60"/>
        <v>1.0002458299999999</v>
      </c>
      <c r="J84" s="13">
        <f t="shared" si="69"/>
        <v>3.7499999999999999E-2</v>
      </c>
      <c r="K84" s="53">
        <f t="shared" si="70"/>
        <v>43364</v>
      </c>
      <c r="L84" s="2">
        <f t="shared" si="71"/>
        <v>1</v>
      </c>
      <c r="M84" s="19">
        <f t="shared" si="72"/>
        <v>1</v>
      </c>
      <c r="N84" s="12">
        <f t="shared" si="61"/>
        <v>1.0001460980000001</v>
      </c>
      <c r="O84" s="12">
        <f t="shared" ca="1" si="62"/>
        <v>1.0003919640000001</v>
      </c>
      <c r="P84" s="19">
        <f t="shared" si="73"/>
        <v>0</v>
      </c>
      <c r="Q84" s="14">
        <f t="shared" ca="1" si="63"/>
        <v>0.36360872</v>
      </c>
      <c r="R84" s="28">
        <f t="shared" si="64"/>
        <v>0</v>
      </c>
      <c r="S84" s="14">
        <f t="shared" si="77"/>
        <v>0</v>
      </c>
      <c r="T84" s="14"/>
      <c r="U84" s="14"/>
      <c r="V84" s="4" t="str">
        <f t="shared" si="74"/>
        <v>A+J=</v>
      </c>
      <c r="W84" s="53">
        <f t="shared" si="75"/>
        <v>43396</v>
      </c>
      <c r="X84" s="14"/>
      <c r="Y84" s="15"/>
      <c r="Z84" s="21"/>
      <c r="AA84" s="138"/>
      <c r="AB84" s="23"/>
      <c r="AC84" s="24"/>
      <c r="AD84" s="23"/>
      <c r="AE84" s="29"/>
      <c r="AF84" s="134"/>
      <c r="AG84" s="23"/>
      <c r="AH84" s="21"/>
      <c r="AI84" s="25"/>
      <c r="AJ84" s="55"/>
      <c r="AK84" s="189">
        <v>55142</v>
      </c>
      <c r="AL84" s="189">
        <v>55142</v>
      </c>
      <c r="AM84" s="192" t="s">
        <v>119</v>
      </c>
      <c r="AN84" s="192" t="s">
        <v>120</v>
      </c>
      <c r="AO84" s="193" t="s">
        <v>100</v>
      </c>
      <c r="AP84" s="192" t="s">
        <v>99</v>
      </c>
      <c r="AQ84" s="181"/>
      <c r="AR84" s="185" t="s">
        <v>145</v>
      </c>
      <c r="AS84" s="185" t="s">
        <v>146</v>
      </c>
      <c r="AT84" s="194" t="s">
        <v>124</v>
      </c>
      <c r="AU84" s="182" t="s">
        <v>124</v>
      </c>
      <c r="AV84" s="182" t="s">
        <v>124</v>
      </c>
      <c r="AW84" s="185" t="s">
        <v>125</v>
      </c>
      <c r="AX84" s="185" t="s">
        <v>129</v>
      </c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</row>
    <row r="85" spans="1:164" x14ac:dyDescent="0.15">
      <c r="A85" s="67">
        <f t="shared" si="76"/>
        <v>43368</v>
      </c>
      <c r="B85" s="128">
        <f t="shared" ca="1" si="65"/>
        <v>928.38583915999993</v>
      </c>
      <c r="C85" s="7">
        <f t="shared" si="66"/>
        <v>927.65847977999988</v>
      </c>
      <c r="D85" s="142">
        <f t="shared" si="67"/>
        <v>43362</v>
      </c>
      <c r="E85" s="13">
        <f ca="1">IF(D85&lt;B$1,VLOOKUP(D85,[1]DI!$A$4:$B$15000,2,FALSE),0)</f>
        <v>6.3899999999999998E-2</v>
      </c>
      <c r="F85" s="14">
        <f t="shared" ca="1" si="59"/>
        <v>1.0002458299999999</v>
      </c>
      <c r="G85" s="14">
        <f ca="1">(TRUNC(PRODUCT($F$12:$F84),16))</f>
        <v>1.0181053342962001</v>
      </c>
      <c r="H85" s="14">
        <f t="shared" ca="1" si="68"/>
        <v>1.0176049571466701</v>
      </c>
      <c r="I85" s="14">
        <f t="shared" ca="1" si="60"/>
        <v>1.0004917200000001</v>
      </c>
      <c r="J85" s="13">
        <f t="shared" si="69"/>
        <v>3.7499999999999999E-2</v>
      </c>
      <c r="K85" s="53">
        <f t="shared" si="70"/>
        <v>43364</v>
      </c>
      <c r="L85" s="2">
        <f t="shared" si="71"/>
        <v>2</v>
      </c>
      <c r="M85" s="19">
        <f t="shared" si="72"/>
        <v>2</v>
      </c>
      <c r="N85" s="12">
        <f t="shared" si="61"/>
        <v>1.0002922169999999</v>
      </c>
      <c r="O85" s="12">
        <f t="shared" ca="1" si="62"/>
        <v>1.0007840809999999</v>
      </c>
      <c r="P85" s="19">
        <f t="shared" si="73"/>
        <v>0</v>
      </c>
      <c r="Q85" s="14">
        <f t="shared" ca="1" si="63"/>
        <v>0.72735938</v>
      </c>
      <c r="R85" s="28">
        <f t="shared" si="64"/>
        <v>0</v>
      </c>
      <c r="S85" s="14">
        <f t="shared" si="77"/>
        <v>0</v>
      </c>
      <c r="T85" s="14"/>
      <c r="U85" s="14"/>
      <c r="V85" s="4" t="str">
        <f t="shared" si="74"/>
        <v>A+J=</v>
      </c>
      <c r="W85" s="53">
        <f t="shared" si="75"/>
        <v>43396</v>
      </c>
      <c r="X85" s="14"/>
      <c r="Y85" s="15"/>
      <c r="Z85" s="21"/>
      <c r="AA85" s="138"/>
      <c r="AB85" s="23"/>
      <c r="AC85" s="24"/>
      <c r="AD85" s="23"/>
      <c r="AE85" s="29"/>
      <c r="AF85" s="134"/>
      <c r="AG85" s="23"/>
      <c r="AH85" s="21"/>
      <c r="AI85" s="25"/>
      <c r="AJ85" s="55"/>
      <c r="AK85" s="190"/>
      <c r="AL85" s="190"/>
      <c r="AM85" s="190"/>
      <c r="AN85" s="190"/>
      <c r="AO85" s="190"/>
      <c r="AP85" s="190"/>
      <c r="AQ85" s="183"/>
      <c r="AR85" s="186"/>
      <c r="AS85" s="186"/>
      <c r="AT85" s="186"/>
      <c r="AU85" s="183"/>
      <c r="AV85" s="183"/>
      <c r="AW85" s="186"/>
      <c r="AX85" s="186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</row>
    <row r="86" spans="1:164" x14ac:dyDescent="0.15">
      <c r="A86" s="67">
        <f t="shared" si="76"/>
        <v>43369</v>
      </c>
      <c r="B86" s="128">
        <f t="shared" ca="1" si="65"/>
        <v>928.74973175999992</v>
      </c>
      <c r="C86" s="7">
        <f t="shared" si="66"/>
        <v>927.65847977999988</v>
      </c>
      <c r="D86" s="142">
        <f t="shared" si="67"/>
        <v>43363</v>
      </c>
      <c r="E86" s="13">
        <f ca="1">IF(D86&lt;B$1,VLOOKUP(D86,[1]DI!$A$4:$B$15000,2,FALSE),0)</f>
        <v>6.3899999999999998E-2</v>
      </c>
      <c r="F86" s="14">
        <f t="shared" ca="1" si="59"/>
        <v>1.0002458299999999</v>
      </c>
      <c r="G86" s="14">
        <f ca="1">(TRUNC(PRODUCT($F$12:$F85),16))</f>
        <v>1.01835561513053</v>
      </c>
      <c r="H86" s="14">
        <f t="shared" ca="1" si="68"/>
        <v>1.0176049571466701</v>
      </c>
      <c r="I86" s="14">
        <f t="shared" ca="1" si="60"/>
        <v>1.0007376699999999</v>
      </c>
      <c r="J86" s="13">
        <f t="shared" si="69"/>
        <v>3.7499999999999999E-2</v>
      </c>
      <c r="K86" s="53">
        <f t="shared" si="70"/>
        <v>43364</v>
      </c>
      <c r="L86" s="2">
        <f t="shared" si="71"/>
        <v>3</v>
      </c>
      <c r="M86" s="19">
        <f t="shared" si="72"/>
        <v>3</v>
      </c>
      <c r="N86" s="12">
        <f t="shared" si="61"/>
        <v>1.000438358</v>
      </c>
      <c r="O86" s="12">
        <f t="shared" ca="1" si="62"/>
        <v>1.001176351</v>
      </c>
      <c r="P86" s="19">
        <f t="shared" si="73"/>
        <v>0</v>
      </c>
      <c r="Q86" s="14">
        <f t="shared" ca="1" si="63"/>
        <v>1.09125198</v>
      </c>
      <c r="R86" s="28">
        <f t="shared" si="64"/>
        <v>0</v>
      </c>
      <c r="S86" s="14">
        <f t="shared" si="77"/>
        <v>0</v>
      </c>
      <c r="T86" s="14"/>
      <c r="U86" s="14"/>
      <c r="V86" s="4" t="str">
        <f t="shared" si="74"/>
        <v>A+J=</v>
      </c>
      <c r="W86" s="53">
        <f t="shared" si="75"/>
        <v>43396</v>
      </c>
      <c r="X86" s="14"/>
      <c r="Y86" s="15"/>
      <c r="Z86" s="21"/>
      <c r="AA86" s="138"/>
      <c r="AB86" s="23"/>
      <c r="AC86" s="24"/>
      <c r="AD86" s="23"/>
      <c r="AE86" s="29"/>
      <c r="AF86" s="134"/>
      <c r="AG86" s="23"/>
      <c r="AH86" s="21"/>
      <c r="AI86" s="25"/>
      <c r="AJ86" s="55"/>
      <c r="AK86" s="2"/>
      <c r="AL86" s="2"/>
      <c r="AM86" s="2"/>
      <c r="AN86" s="2"/>
      <c r="AO86" s="2"/>
      <c r="AP86" s="2"/>
      <c r="AQ86" s="2"/>
      <c r="AR86" s="15"/>
      <c r="AS86" s="15"/>
      <c r="AT86" s="15"/>
      <c r="AU86" s="2"/>
      <c r="AV86" s="2"/>
      <c r="AW86" s="15"/>
      <c r="AX86" s="15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</row>
    <row r="87" spans="1:164" x14ac:dyDescent="0.15">
      <c r="A87" s="67">
        <f t="shared" si="76"/>
        <v>43370</v>
      </c>
      <c r="B87" s="128">
        <f t="shared" ca="1" si="65"/>
        <v>929.11376720999988</v>
      </c>
      <c r="C87" s="7">
        <f t="shared" si="66"/>
        <v>927.65847977999988</v>
      </c>
      <c r="D87" s="142">
        <f t="shared" si="67"/>
        <v>43364</v>
      </c>
      <c r="E87" s="13">
        <f ca="1">IF(D87&lt;B$1,VLOOKUP(D87,[1]DI!$A$4:$B$15000,2,FALSE),0)</f>
        <v>6.3899999999999998E-2</v>
      </c>
      <c r="F87" s="14">
        <f t="shared" ca="1" si="59"/>
        <v>1.0002458299999999</v>
      </c>
      <c r="G87" s="14">
        <f ca="1">(TRUNC(PRODUCT($F$12:$F86),16))</f>
        <v>1.0186059574913999</v>
      </c>
      <c r="H87" s="14">
        <f t="shared" ca="1" si="68"/>
        <v>1.0176049571466701</v>
      </c>
      <c r="I87" s="14">
        <f t="shared" ca="1" si="60"/>
        <v>1.00098368</v>
      </c>
      <c r="J87" s="13">
        <f t="shared" si="69"/>
        <v>3.7499999999999999E-2</v>
      </c>
      <c r="K87" s="53">
        <f t="shared" si="70"/>
        <v>43364</v>
      </c>
      <c r="L87" s="2">
        <f t="shared" si="71"/>
        <v>4</v>
      </c>
      <c r="M87" s="19">
        <f t="shared" si="72"/>
        <v>4</v>
      </c>
      <c r="N87" s="12">
        <f t="shared" si="61"/>
        <v>1.0005845200000001</v>
      </c>
      <c r="O87" s="12">
        <f t="shared" ca="1" si="62"/>
        <v>1.001568775</v>
      </c>
      <c r="P87" s="19">
        <f t="shared" si="73"/>
        <v>0</v>
      </c>
      <c r="Q87" s="14">
        <f t="shared" ca="1" si="63"/>
        <v>1.45528743</v>
      </c>
      <c r="R87" s="28">
        <f t="shared" si="64"/>
        <v>0</v>
      </c>
      <c r="S87" s="14">
        <f t="shared" si="77"/>
        <v>0</v>
      </c>
      <c r="T87" s="14"/>
      <c r="U87" s="14"/>
      <c r="V87" s="4" t="str">
        <f t="shared" si="74"/>
        <v>A+J=</v>
      </c>
      <c r="W87" s="53">
        <f t="shared" si="75"/>
        <v>43396</v>
      </c>
      <c r="X87" s="14"/>
      <c r="Y87" s="15"/>
      <c r="Z87" s="21"/>
      <c r="AA87" s="138"/>
      <c r="AB87" s="23"/>
      <c r="AC87" s="24"/>
      <c r="AD87" s="23"/>
      <c r="AE87" s="29"/>
      <c r="AF87" s="134"/>
      <c r="AG87" s="23"/>
      <c r="AH87" s="21"/>
      <c r="AI87" s="25"/>
      <c r="AJ87" s="55"/>
      <c r="AK87" s="2"/>
      <c r="AL87" s="2"/>
      <c r="AM87" s="2"/>
      <c r="AN87" s="2"/>
      <c r="AO87" s="2"/>
      <c r="AP87" s="2"/>
      <c r="AQ87" s="2"/>
      <c r="AR87" s="15"/>
      <c r="AS87" s="15"/>
      <c r="AT87" s="15"/>
      <c r="AU87" s="2"/>
      <c r="AV87" s="2"/>
      <c r="AW87" s="15"/>
      <c r="AX87" s="15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</row>
    <row r="88" spans="1:164" x14ac:dyDescent="0.15">
      <c r="A88" s="67">
        <f t="shared" si="76"/>
        <v>43371</v>
      </c>
      <c r="B88" s="128">
        <f t="shared" ca="1" si="65"/>
        <v>929.47794458999988</v>
      </c>
      <c r="C88" s="7">
        <f t="shared" si="66"/>
        <v>927.65847977999988</v>
      </c>
      <c r="D88" s="142">
        <f t="shared" si="67"/>
        <v>43367</v>
      </c>
      <c r="E88" s="13">
        <f ca="1">IF(D88&lt;B$1,VLOOKUP(D88,[1]DI!$A$4:$B$15000,2,FALSE),0)</f>
        <v>6.3899999999999998E-2</v>
      </c>
      <c r="F88" s="14">
        <f t="shared" ca="1" si="59"/>
        <v>1.0002458299999999</v>
      </c>
      <c r="G88" s="14">
        <f ca="1">(TRUNC(PRODUCT($F$12:$F87),16))</f>
        <v>1.0188563613939301</v>
      </c>
      <c r="H88" s="14">
        <f t="shared" ca="1" si="68"/>
        <v>1.0176049571466701</v>
      </c>
      <c r="I88" s="14">
        <f t="shared" ca="1" si="60"/>
        <v>1.00122975</v>
      </c>
      <c r="J88" s="13">
        <f t="shared" si="69"/>
        <v>3.7499999999999999E-2</v>
      </c>
      <c r="K88" s="53">
        <f t="shared" si="70"/>
        <v>43364</v>
      </c>
      <c r="L88" s="2">
        <f t="shared" si="71"/>
        <v>5</v>
      </c>
      <c r="M88" s="19">
        <f t="shared" si="72"/>
        <v>5</v>
      </c>
      <c r="N88" s="12">
        <f t="shared" si="61"/>
        <v>1.0007307030000001</v>
      </c>
      <c r="O88" s="12">
        <f t="shared" ca="1" si="62"/>
        <v>1.0019613519999999</v>
      </c>
      <c r="P88" s="19">
        <f t="shared" si="73"/>
        <v>0</v>
      </c>
      <c r="Q88" s="14">
        <f t="shared" ca="1" si="63"/>
        <v>1.8194648099999999</v>
      </c>
      <c r="R88" s="28">
        <f t="shared" si="64"/>
        <v>0</v>
      </c>
      <c r="S88" s="14">
        <f t="shared" si="77"/>
        <v>0</v>
      </c>
      <c r="T88" s="14"/>
      <c r="U88" s="14"/>
      <c r="V88" s="4" t="str">
        <f t="shared" si="74"/>
        <v>A+J=</v>
      </c>
      <c r="W88" s="53">
        <f t="shared" si="75"/>
        <v>43396</v>
      </c>
      <c r="X88" s="14"/>
      <c r="Y88" s="15"/>
      <c r="Z88" s="21"/>
      <c r="AA88" s="138"/>
      <c r="AB88" s="23"/>
      <c r="AC88" s="24"/>
      <c r="AD88" s="23"/>
      <c r="AE88" s="29"/>
      <c r="AF88" s="134"/>
      <c r="AG88" s="23"/>
      <c r="AH88" s="21"/>
      <c r="AI88" s="25"/>
      <c r="AJ88" s="55"/>
      <c r="AK88" s="2"/>
      <c r="AL88" s="2"/>
      <c r="AM88" s="2"/>
      <c r="AN88" s="2"/>
      <c r="AO88" s="2"/>
      <c r="AP88" s="2"/>
      <c r="AQ88" s="2"/>
      <c r="AR88" s="15"/>
      <c r="AS88" s="15"/>
      <c r="AT88" s="15"/>
      <c r="AU88" s="2"/>
      <c r="AV88" s="2"/>
      <c r="AW88" s="15"/>
      <c r="AX88" s="15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</row>
    <row r="89" spans="1:164" x14ac:dyDescent="0.15">
      <c r="A89" s="67">
        <f t="shared" si="76"/>
        <v>43374</v>
      </c>
      <c r="B89" s="128">
        <f t="shared" ca="1" si="65"/>
        <v>929.84227224999984</v>
      </c>
      <c r="C89" s="7">
        <f t="shared" si="66"/>
        <v>927.65847977999988</v>
      </c>
      <c r="D89" s="142">
        <f t="shared" si="67"/>
        <v>43368</v>
      </c>
      <c r="E89" s="13">
        <f ca="1">IF(D89&lt;B$1,VLOOKUP(D89,[1]DI!$A$4:$B$15000,2,FALSE),0)</f>
        <v>6.3899999999999998E-2</v>
      </c>
      <c r="F89" s="14">
        <f t="shared" ca="1" si="59"/>
        <v>1.0002458299999999</v>
      </c>
      <c r="G89" s="14">
        <f ca="1">(TRUNC(PRODUCT($F$12:$F88),16))</f>
        <v>1.0191068268532499</v>
      </c>
      <c r="H89" s="14">
        <f t="shared" ca="1" si="68"/>
        <v>1.0176049571466701</v>
      </c>
      <c r="I89" s="14">
        <f t="shared" ca="1" si="60"/>
        <v>1.00147589</v>
      </c>
      <c r="J89" s="13">
        <f t="shared" si="69"/>
        <v>3.7499999999999999E-2</v>
      </c>
      <c r="K89" s="53">
        <f t="shared" si="70"/>
        <v>43364</v>
      </c>
      <c r="L89" s="2">
        <f t="shared" si="71"/>
        <v>6</v>
      </c>
      <c r="M89" s="19">
        <f t="shared" si="72"/>
        <v>6</v>
      </c>
      <c r="N89" s="12">
        <f t="shared" si="61"/>
        <v>1.0008769070000001</v>
      </c>
      <c r="O89" s="12">
        <f t="shared" ca="1" si="62"/>
        <v>1.0023540909999999</v>
      </c>
      <c r="P89" s="19">
        <f t="shared" si="73"/>
        <v>0</v>
      </c>
      <c r="Q89" s="14">
        <f t="shared" ca="1" si="63"/>
        <v>2.1837924700000002</v>
      </c>
      <c r="R89" s="28">
        <f t="shared" si="64"/>
        <v>0</v>
      </c>
      <c r="S89" s="14">
        <f t="shared" si="77"/>
        <v>0</v>
      </c>
      <c r="T89" s="14"/>
      <c r="U89" s="14"/>
      <c r="V89" s="4" t="str">
        <f t="shared" si="74"/>
        <v>A+J=</v>
      </c>
      <c r="W89" s="53">
        <f t="shared" si="75"/>
        <v>43396</v>
      </c>
      <c r="X89" s="14"/>
      <c r="Y89" s="15"/>
      <c r="Z89" s="21"/>
      <c r="AA89" s="138"/>
      <c r="AB89" s="23"/>
      <c r="AC89" s="24"/>
      <c r="AD89" s="23"/>
      <c r="AE89" s="29"/>
      <c r="AF89" s="134"/>
      <c r="AG89" s="23"/>
      <c r="AH89" s="21"/>
      <c r="AI89" s="25"/>
      <c r="AJ89" s="55"/>
      <c r="AK89" s="2"/>
      <c r="AL89" s="2"/>
      <c r="AM89" s="2"/>
      <c r="AN89" s="2"/>
      <c r="AO89" s="2"/>
      <c r="AP89" s="2"/>
      <c r="AQ89" s="2"/>
      <c r="AR89" s="15"/>
      <c r="AS89" s="15"/>
      <c r="AT89" s="15"/>
      <c r="AU89" s="2"/>
      <c r="AV89" s="2"/>
      <c r="AW89" s="15"/>
      <c r="AX89" s="15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</row>
    <row r="90" spans="1:164" x14ac:dyDescent="0.15">
      <c r="A90" s="67">
        <f t="shared" si="76"/>
        <v>43375</v>
      </c>
      <c r="B90" s="128">
        <f t="shared" ca="1" si="65"/>
        <v>930.20673442999987</v>
      </c>
      <c r="C90" s="7">
        <f t="shared" si="66"/>
        <v>927.65847977999988</v>
      </c>
      <c r="D90" s="142">
        <f t="shared" si="67"/>
        <v>43369</v>
      </c>
      <c r="E90" s="13">
        <f ca="1">IF(D90&lt;B$1,VLOOKUP(D90,[1]DI!$A$4:$B$15000,2,FALSE),0)</f>
        <v>6.3899999999999998E-2</v>
      </c>
      <c r="F90" s="14">
        <f t="shared" ca="1" si="59"/>
        <v>1.0002458299999999</v>
      </c>
      <c r="G90" s="14">
        <f ca="1">(TRUNC(PRODUCT($F$12:$F89),16))</f>
        <v>1.0193573538845</v>
      </c>
      <c r="H90" s="14">
        <f t="shared" ca="1" si="68"/>
        <v>1.0176049571466701</v>
      </c>
      <c r="I90" s="14">
        <f t="shared" ca="1" si="60"/>
        <v>1.00172208</v>
      </c>
      <c r="J90" s="13">
        <f t="shared" si="69"/>
        <v>3.7499999999999999E-2</v>
      </c>
      <c r="K90" s="53">
        <f t="shared" si="70"/>
        <v>43364</v>
      </c>
      <c r="L90" s="2">
        <f t="shared" si="71"/>
        <v>7</v>
      </c>
      <c r="M90" s="19">
        <f t="shared" si="72"/>
        <v>7</v>
      </c>
      <c r="N90" s="12">
        <f t="shared" si="61"/>
        <v>1.0010231329999999</v>
      </c>
      <c r="O90" s="12">
        <f t="shared" ca="1" si="62"/>
        <v>1.002746975</v>
      </c>
      <c r="P90" s="19">
        <f t="shared" si="73"/>
        <v>0</v>
      </c>
      <c r="Q90" s="14">
        <f t="shared" ca="1" si="63"/>
        <v>2.5482546500000001</v>
      </c>
      <c r="R90" s="28">
        <f t="shared" si="64"/>
        <v>0</v>
      </c>
      <c r="S90" s="14">
        <f t="shared" si="77"/>
        <v>0</v>
      </c>
      <c r="T90" s="14"/>
      <c r="U90" s="14"/>
      <c r="V90" s="4" t="str">
        <f t="shared" si="74"/>
        <v>A+J=</v>
      </c>
      <c r="W90" s="53">
        <f t="shared" si="75"/>
        <v>43396</v>
      </c>
      <c r="X90" s="14"/>
      <c r="Y90" s="15"/>
      <c r="Z90" s="21"/>
      <c r="AA90" s="138"/>
      <c r="AB90" s="23"/>
      <c r="AC90" s="24"/>
      <c r="AD90" s="23"/>
      <c r="AE90" s="29"/>
      <c r="AF90" s="134"/>
      <c r="AG90" s="23"/>
      <c r="AH90" s="21"/>
      <c r="AI90" s="25"/>
      <c r="AJ90" s="55"/>
      <c r="AK90" s="2"/>
      <c r="AL90" s="2"/>
      <c r="AM90" s="2"/>
      <c r="AN90" s="2"/>
      <c r="AO90" s="2"/>
      <c r="AP90" s="2"/>
      <c r="AQ90" s="2"/>
      <c r="AR90" s="15"/>
      <c r="AS90" s="15"/>
      <c r="AT90" s="15"/>
      <c r="AU90" s="2"/>
      <c r="AV90" s="2"/>
      <c r="AW90" s="15"/>
      <c r="AX90" s="15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</row>
    <row r="91" spans="1:164" x14ac:dyDescent="0.15">
      <c r="A91" s="67">
        <f t="shared" si="76"/>
        <v>43376</v>
      </c>
      <c r="B91" s="128">
        <f t="shared" ca="1" si="65"/>
        <v>930.57133945999988</v>
      </c>
      <c r="C91" s="7">
        <f t="shared" si="66"/>
        <v>927.65847977999988</v>
      </c>
      <c r="D91" s="142">
        <f t="shared" si="67"/>
        <v>43370</v>
      </c>
      <c r="E91" s="13">
        <f ca="1">IF(D91&lt;B$1,VLOOKUP(D91,[1]DI!$A$4:$B$15000,2,FALSE),0)</f>
        <v>6.3899999999999998E-2</v>
      </c>
      <c r="F91" s="14">
        <f t="shared" ca="1" si="59"/>
        <v>1.0002458299999999</v>
      </c>
      <c r="G91" s="14">
        <f ca="1">(TRUNC(PRODUCT($F$12:$F90),16))</f>
        <v>1.0196079425028</v>
      </c>
      <c r="H91" s="14">
        <f t="shared" ca="1" si="68"/>
        <v>1.0176049571466701</v>
      </c>
      <c r="I91" s="14">
        <f t="shared" ca="1" si="60"/>
        <v>1.00196833</v>
      </c>
      <c r="J91" s="13">
        <f t="shared" si="69"/>
        <v>3.7499999999999999E-2</v>
      </c>
      <c r="K91" s="53">
        <f t="shared" si="70"/>
        <v>43364</v>
      </c>
      <c r="L91" s="2">
        <f t="shared" si="71"/>
        <v>8</v>
      </c>
      <c r="M91" s="19">
        <f t="shared" si="72"/>
        <v>8</v>
      </c>
      <c r="N91" s="12">
        <f t="shared" si="61"/>
        <v>1.001169381</v>
      </c>
      <c r="O91" s="12">
        <f t="shared" ca="1" si="62"/>
        <v>1.0031400130000001</v>
      </c>
      <c r="P91" s="19">
        <f t="shared" si="73"/>
        <v>0</v>
      </c>
      <c r="Q91" s="14">
        <f t="shared" ca="1" si="63"/>
        <v>2.91285968</v>
      </c>
      <c r="R91" s="28">
        <f t="shared" si="64"/>
        <v>0</v>
      </c>
      <c r="S91" s="14">
        <f t="shared" si="77"/>
        <v>0</v>
      </c>
      <c r="T91" s="14"/>
      <c r="U91" s="14"/>
      <c r="V91" s="4" t="str">
        <f t="shared" si="74"/>
        <v>A+J=</v>
      </c>
      <c r="W91" s="53">
        <f t="shared" si="75"/>
        <v>43396</v>
      </c>
      <c r="X91" s="14"/>
      <c r="Y91" s="15"/>
      <c r="Z91" s="21"/>
      <c r="AA91" s="138"/>
      <c r="AB91" s="23"/>
      <c r="AC91" s="24"/>
      <c r="AD91" s="23"/>
      <c r="AE91" s="29"/>
      <c r="AF91" s="134"/>
      <c r="AG91" s="23"/>
      <c r="AH91" s="21"/>
      <c r="AI91" s="25"/>
      <c r="AJ91" s="55"/>
      <c r="AK91" s="2"/>
      <c r="AL91" s="2"/>
      <c r="AM91" s="2"/>
      <c r="AN91" s="2"/>
      <c r="AO91" s="2"/>
      <c r="AP91" s="2"/>
      <c r="AQ91" s="2"/>
      <c r="AR91" s="15"/>
      <c r="AS91" s="15"/>
      <c r="AT91" s="15"/>
      <c r="AU91" s="2"/>
      <c r="AV91" s="2"/>
      <c r="AW91" s="15"/>
      <c r="AX91" s="15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</row>
    <row r="92" spans="1:164" x14ac:dyDescent="0.15">
      <c r="A92" s="67">
        <f t="shared" si="76"/>
        <v>43377</v>
      </c>
      <c r="B92" s="128">
        <f t="shared" ca="1" si="65"/>
        <v>930.93609477999985</v>
      </c>
      <c r="C92" s="7">
        <f t="shared" si="66"/>
        <v>927.65847977999988</v>
      </c>
      <c r="D92" s="142">
        <f t="shared" si="67"/>
        <v>43371</v>
      </c>
      <c r="E92" s="13">
        <f ca="1">IF(D92&lt;B$1,VLOOKUP(D92,[1]DI!$A$4:$B$15000,2,FALSE),0)</f>
        <v>6.3899999999999998E-2</v>
      </c>
      <c r="F92" s="14">
        <f t="shared" ca="1" si="59"/>
        <v>1.0002458299999999</v>
      </c>
      <c r="G92" s="14">
        <f ca="1">(TRUNC(PRODUCT($F$12:$F91),16))</f>
        <v>1.0198585927233099</v>
      </c>
      <c r="H92" s="14">
        <f t="shared" ca="1" si="68"/>
        <v>1.0176049571466701</v>
      </c>
      <c r="I92" s="14">
        <f t="shared" ca="1" si="60"/>
        <v>1.00221465</v>
      </c>
      <c r="J92" s="13">
        <f t="shared" si="69"/>
        <v>3.7499999999999999E-2</v>
      </c>
      <c r="K92" s="53">
        <f t="shared" si="70"/>
        <v>43364</v>
      </c>
      <c r="L92" s="2">
        <f t="shared" si="71"/>
        <v>9</v>
      </c>
      <c r="M92" s="19">
        <f t="shared" si="72"/>
        <v>9</v>
      </c>
      <c r="N92" s="12">
        <f t="shared" si="61"/>
        <v>1.0013156489999999</v>
      </c>
      <c r="O92" s="12">
        <f t="shared" ca="1" si="62"/>
        <v>1.0035332130000001</v>
      </c>
      <c r="P92" s="19">
        <f t="shared" si="73"/>
        <v>0</v>
      </c>
      <c r="Q92" s="14">
        <f t="shared" ca="1" si="63"/>
        <v>3.2776149999999999</v>
      </c>
      <c r="R92" s="28">
        <f t="shared" si="64"/>
        <v>0</v>
      </c>
      <c r="S92" s="14">
        <f t="shared" si="77"/>
        <v>0</v>
      </c>
      <c r="T92" s="14"/>
      <c r="U92" s="14"/>
      <c r="V92" s="4" t="str">
        <f t="shared" si="74"/>
        <v>A+J=</v>
      </c>
      <c r="W92" s="53">
        <f t="shared" si="75"/>
        <v>43396</v>
      </c>
      <c r="X92" s="14"/>
      <c r="Y92" s="15"/>
      <c r="Z92" s="21"/>
      <c r="AA92" s="138"/>
      <c r="AB92" s="23"/>
      <c r="AC92" s="24"/>
      <c r="AD92" s="23"/>
      <c r="AE92" s="29"/>
      <c r="AF92" s="134"/>
      <c r="AG92" s="23"/>
      <c r="AH92" s="21"/>
      <c r="AI92" s="25"/>
      <c r="AJ92" s="55"/>
      <c r="AK92" s="2"/>
      <c r="AL92" s="2"/>
      <c r="AM92" s="2"/>
      <c r="AN92" s="2"/>
      <c r="AO92" s="2"/>
      <c r="AP92" s="2"/>
      <c r="AQ92" s="2"/>
      <c r="AR92" s="15"/>
      <c r="AS92" s="15"/>
      <c r="AT92" s="15"/>
      <c r="AU92" s="2"/>
      <c r="AV92" s="2"/>
      <c r="AW92" s="15"/>
      <c r="AX92" s="15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</row>
    <row r="93" spans="1:164" x14ac:dyDescent="0.15">
      <c r="A93" s="67">
        <f t="shared" si="76"/>
        <v>43378</v>
      </c>
      <c r="B93" s="128">
        <f t="shared" ca="1" si="65"/>
        <v>931.30098459999988</v>
      </c>
      <c r="C93" s="7">
        <f t="shared" si="66"/>
        <v>927.65847977999988</v>
      </c>
      <c r="D93" s="142">
        <f t="shared" si="67"/>
        <v>43374</v>
      </c>
      <c r="E93" s="13">
        <f ca="1">IF(D93&lt;B$1,VLOOKUP(D93,[1]DI!$A$4:$B$15000,2,FALSE),0)</f>
        <v>6.4000000000000001E-2</v>
      </c>
      <c r="F93" s="14">
        <f t="shared" ca="1" si="59"/>
        <v>1.0002462000000001</v>
      </c>
      <c r="G93" s="14">
        <f ca="1">(TRUNC(PRODUCT($F$12:$F92),16))</f>
        <v>1.02010930456116</v>
      </c>
      <c r="H93" s="14">
        <f t="shared" ca="1" si="68"/>
        <v>1.0176049571466701</v>
      </c>
      <c r="I93" s="14">
        <f t="shared" ca="1" si="60"/>
        <v>1.0024610199999999</v>
      </c>
      <c r="J93" s="13">
        <f t="shared" si="69"/>
        <v>3.7499999999999999E-2</v>
      </c>
      <c r="K93" s="53">
        <f t="shared" si="70"/>
        <v>43364</v>
      </c>
      <c r="L93" s="2">
        <f t="shared" si="71"/>
        <v>10</v>
      </c>
      <c r="M93" s="19">
        <f t="shared" si="72"/>
        <v>10</v>
      </c>
      <c r="N93" s="12">
        <f t="shared" si="61"/>
        <v>1.00146194</v>
      </c>
      <c r="O93" s="12">
        <f t="shared" ca="1" si="62"/>
        <v>1.0039265580000001</v>
      </c>
      <c r="P93" s="19">
        <f t="shared" si="73"/>
        <v>0</v>
      </c>
      <c r="Q93" s="14">
        <f t="shared" ca="1" si="63"/>
        <v>3.6425048200000001</v>
      </c>
      <c r="R93" s="28">
        <f t="shared" si="64"/>
        <v>0</v>
      </c>
      <c r="S93" s="14">
        <f t="shared" si="77"/>
        <v>0</v>
      </c>
      <c r="T93" s="14"/>
      <c r="U93" s="14"/>
      <c r="V93" s="4" t="str">
        <f t="shared" si="74"/>
        <v>A+J=</v>
      </c>
      <c r="W93" s="53">
        <f t="shared" si="75"/>
        <v>43396</v>
      </c>
      <c r="X93" s="14"/>
      <c r="Y93" s="15"/>
      <c r="Z93" s="21"/>
      <c r="AA93" s="138"/>
      <c r="AB93" s="23"/>
      <c r="AC93" s="24"/>
      <c r="AD93" s="23"/>
      <c r="AE93" s="29"/>
      <c r="AF93" s="134"/>
      <c r="AG93" s="23"/>
      <c r="AH93" s="21"/>
      <c r="AI93" s="25"/>
      <c r="AJ93" s="55"/>
      <c r="AK93" s="2"/>
      <c r="AL93" s="2"/>
      <c r="AM93" s="2"/>
      <c r="AN93" s="2"/>
      <c r="AO93" s="2"/>
      <c r="AP93" s="2"/>
      <c r="AQ93" s="2"/>
      <c r="AR93" s="15"/>
      <c r="AS93" s="15"/>
      <c r="AT93" s="15"/>
      <c r="AU93" s="2"/>
      <c r="AV93" s="2"/>
      <c r="AW93" s="15"/>
      <c r="AX93" s="15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</row>
    <row r="94" spans="1:164" x14ac:dyDescent="0.15">
      <c r="A94" s="67">
        <f t="shared" si="76"/>
        <v>43381</v>
      </c>
      <c r="B94" s="128">
        <f t="shared" ca="1" si="65"/>
        <v>931.66636886999993</v>
      </c>
      <c r="C94" s="7">
        <f t="shared" si="66"/>
        <v>927.65847977999988</v>
      </c>
      <c r="D94" s="142">
        <f t="shared" si="67"/>
        <v>43375</v>
      </c>
      <c r="E94" s="13">
        <f ca="1">IF(D94&lt;B$1,VLOOKUP(D94,[1]DI!$A$4:$B$15000,2,FALSE),0)</f>
        <v>6.4000000000000001E-2</v>
      </c>
      <c r="F94" s="14">
        <f t="shared" ca="1" si="59"/>
        <v>1.0002462000000001</v>
      </c>
      <c r="G94" s="14">
        <f ca="1">(TRUNC(PRODUCT($F$12:$F93),16))</f>
        <v>1.0203604554719401</v>
      </c>
      <c r="H94" s="14">
        <f t="shared" ca="1" si="68"/>
        <v>1.0176049571466701</v>
      </c>
      <c r="I94" s="14">
        <f t="shared" ca="1" si="60"/>
        <v>1.0027078300000001</v>
      </c>
      <c r="J94" s="13">
        <f t="shared" si="69"/>
        <v>3.7499999999999999E-2</v>
      </c>
      <c r="K94" s="53">
        <f t="shared" si="70"/>
        <v>43364</v>
      </c>
      <c r="L94" s="2">
        <f t="shared" si="71"/>
        <v>11</v>
      </c>
      <c r="M94" s="19">
        <f t="shared" si="72"/>
        <v>11</v>
      </c>
      <c r="N94" s="12">
        <f t="shared" si="61"/>
        <v>1.0016082509999999</v>
      </c>
      <c r="O94" s="12">
        <f t="shared" ca="1" si="62"/>
        <v>1.004320436</v>
      </c>
      <c r="P94" s="19">
        <f t="shared" si="73"/>
        <v>0</v>
      </c>
      <c r="Q94" s="14">
        <f t="shared" ca="1" si="63"/>
        <v>4.0078890899999999</v>
      </c>
      <c r="R94" s="28">
        <f t="shared" si="64"/>
        <v>0</v>
      </c>
      <c r="S94" s="14">
        <f t="shared" si="77"/>
        <v>0</v>
      </c>
      <c r="T94" s="14"/>
      <c r="U94" s="14"/>
      <c r="V94" s="4" t="str">
        <f t="shared" si="74"/>
        <v>A+J=</v>
      </c>
      <c r="W94" s="53">
        <f t="shared" si="75"/>
        <v>43396</v>
      </c>
      <c r="X94" s="14"/>
      <c r="Y94" s="15"/>
      <c r="Z94" s="21"/>
      <c r="AA94" s="55"/>
      <c r="AB94" s="23"/>
      <c r="AC94" s="24"/>
      <c r="AD94" s="23"/>
      <c r="AE94" s="29"/>
      <c r="AF94" s="31"/>
      <c r="AG94" s="23"/>
      <c r="AH94" s="21"/>
      <c r="AI94" s="25"/>
      <c r="AJ94" s="22"/>
      <c r="AK94" s="2"/>
      <c r="AL94" s="2"/>
      <c r="AM94" s="2"/>
      <c r="AN94" s="2"/>
      <c r="AO94" s="2"/>
      <c r="AP94" s="2"/>
      <c r="AQ94" s="2"/>
      <c r="AR94" s="15"/>
      <c r="AS94" s="15"/>
      <c r="AT94" s="15"/>
      <c r="AU94" s="2"/>
      <c r="AV94" s="2"/>
      <c r="AW94" s="15"/>
      <c r="AX94" s="15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</row>
    <row r="95" spans="1:164" x14ac:dyDescent="0.15">
      <c r="A95" s="67">
        <f t="shared" si="76"/>
        <v>43382</v>
      </c>
      <c r="B95" s="128">
        <f t="shared" ca="1" si="65"/>
        <v>932.03188671999987</v>
      </c>
      <c r="C95" s="7">
        <f t="shared" si="66"/>
        <v>927.65847977999988</v>
      </c>
      <c r="D95" s="142">
        <f t="shared" si="67"/>
        <v>43376</v>
      </c>
      <c r="E95" s="13">
        <f ca="1">IF(D95&lt;B$1,VLOOKUP(D95,[1]DI!$A$4:$B$15000,2,FALSE),0)</f>
        <v>6.4000000000000001E-2</v>
      </c>
      <c r="F95" s="14">
        <f t="shared" ca="1" si="59"/>
        <v>1.0002462000000001</v>
      </c>
      <c r="G95" s="14">
        <f ca="1">(TRUNC(PRODUCT($F$12:$F94),16))</f>
        <v>1.02061166821608</v>
      </c>
      <c r="H95" s="14">
        <f t="shared" ca="1" si="68"/>
        <v>1.0176049571466701</v>
      </c>
      <c r="I95" s="14">
        <f t="shared" ca="1" si="60"/>
        <v>1.0029546899999999</v>
      </c>
      <c r="J95" s="13">
        <f t="shared" si="69"/>
        <v>3.7499999999999999E-2</v>
      </c>
      <c r="K95" s="53">
        <f t="shared" si="70"/>
        <v>43364</v>
      </c>
      <c r="L95" s="2">
        <f t="shared" si="71"/>
        <v>12</v>
      </c>
      <c r="M95" s="19">
        <f t="shared" si="72"/>
        <v>12</v>
      </c>
      <c r="N95" s="12">
        <f t="shared" si="61"/>
        <v>1.0017545839999999</v>
      </c>
      <c r="O95" s="12">
        <f t="shared" ca="1" si="62"/>
        <v>1.004714458</v>
      </c>
      <c r="P95" s="19">
        <f t="shared" si="73"/>
        <v>0</v>
      </c>
      <c r="Q95" s="14">
        <f t="shared" ca="1" si="63"/>
        <v>4.3734069399999997</v>
      </c>
      <c r="R95" s="28">
        <f t="shared" si="64"/>
        <v>0</v>
      </c>
      <c r="S95" s="14">
        <f t="shared" si="77"/>
        <v>0</v>
      </c>
      <c r="T95" s="14"/>
      <c r="U95" s="14"/>
      <c r="V95" s="4" t="str">
        <f t="shared" si="74"/>
        <v>A+J=</v>
      </c>
      <c r="W95" s="53">
        <f t="shared" si="75"/>
        <v>43396</v>
      </c>
      <c r="X95" s="14"/>
      <c r="Y95" s="15"/>
      <c r="Z95" s="21"/>
      <c r="AA95" s="55"/>
      <c r="AB95" s="23"/>
      <c r="AC95" s="24"/>
      <c r="AD95" s="23"/>
      <c r="AE95" s="29"/>
      <c r="AF95" s="31"/>
      <c r="AG95" s="23"/>
      <c r="AH95" s="21"/>
      <c r="AI95" s="25"/>
      <c r="AJ95" s="22"/>
      <c r="AK95" s="2"/>
      <c r="AL95" s="2"/>
      <c r="AM95" s="2"/>
      <c r="AN95" s="2"/>
      <c r="AO95" s="2"/>
      <c r="AP95" s="2"/>
      <c r="AQ95" s="2"/>
      <c r="AR95" s="15"/>
      <c r="AS95" s="15"/>
      <c r="AT95" s="15"/>
      <c r="AU95" s="2"/>
      <c r="AV95" s="2"/>
      <c r="AW95" s="15"/>
      <c r="AX95" s="15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</row>
    <row r="96" spans="1:164" x14ac:dyDescent="0.15">
      <c r="A96" s="67">
        <f t="shared" si="76"/>
        <v>43383</v>
      </c>
      <c r="B96" s="128">
        <f t="shared" ca="1" si="65"/>
        <v>932.39755669999988</v>
      </c>
      <c r="C96" s="7">
        <f t="shared" si="66"/>
        <v>927.65847977999988</v>
      </c>
      <c r="D96" s="142">
        <f t="shared" si="67"/>
        <v>43377</v>
      </c>
      <c r="E96" s="13">
        <f ca="1">IF(D96&lt;B$1,VLOOKUP(D96,[1]DI!$A$4:$B$15000,2,FALSE),0)</f>
        <v>6.4000000000000001E-2</v>
      </c>
      <c r="F96" s="14">
        <f t="shared" ca="1" si="59"/>
        <v>1.0002462000000001</v>
      </c>
      <c r="G96" s="14">
        <f ca="1">(TRUNC(PRODUCT($F$12:$F95),16))</f>
        <v>1.0208629428087901</v>
      </c>
      <c r="H96" s="14">
        <f t="shared" ca="1" si="68"/>
        <v>1.0176049571466701</v>
      </c>
      <c r="I96" s="14">
        <f t="shared" ca="1" si="60"/>
        <v>1.00320162</v>
      </c>
      <c r="J96" s="13">
        <f t="shared" si="69"/>
        <v>3.7499999999999999E-2</v>
      </c>
      <c r="K96" s="53">
        <f t="shared" si="70"/>
        <v>43364</v>
      </c>
      <c r="L96" s="2">
        <f t="shared" si="71"/>
        <v>13</v>
      </c>
      <c r="M96" s="19">
        <f t="shared" si="72"/>
        <v>13</v>
      </c>
      <c r="N96" s="12">
        <f t="shared" si="61"/>
        <v>1.0019009379999999</v>
      </c>
      <c r="O96" s="12">
        <f t="shared" ca="1" si="62"/>
        <v>1.0051086440000001</v>
      </c>
      <c r="P96" s="19">
        <f t="shared" si="73"/>
        <v>0</v>
      </c>
      <c r="Q96" s="14">
        <f t="shared" ca="1" si="63"/>
        <v>4.7390769199999996</v>
      </c>
      <c r="R96" s="28">
        <f t="shared" si="64"/>
        <v>0</v>
      </c>
      <c r="S96" s="14">
        <f t="shared" si="77"/>
        <v>0</v>
      </c>
      <c r="T96" s="14"/>
      <c r="U96" s="14"/>
      <c r="V96" s="4" t="str">
        <f t="shared" si="74"/>
        <v>A+J=</v>
      </c>
      <c r="W96" s="53">
        <f t="shared" si="75"/>
        <v>43396</v>
      </c>
      <c r="X96" s="14"/>
      <c r="Y96" s="15"/>
      <c r="Z96" s="21"/>
      <c r="AA96" s="55"/>
      <c r="AB96" s="23"/>
      <c r="AC96" s="24"/>
      <c r="AD96" s="23"/>
      <c r="AE96" s="29"/>
      <c r="AF96" s="31"/>
      <c r="AG96" s="23"/>
      <c r="AH96" s="21"/>
      <c r="AI96" s="25"/>
      <c r="AJ96" s="22"/>
      <c r="AK96" s="2"/>
      <c r="AL96" s="2"/>
      <c r="AM96" s="2"/>
      <c r="AN96" s="2"/>
      <c r="AO96" s="2"/>
      <c r="AP96" s="2"/>
      <c r="AQ96" s="2"/>
      <c r="AR96" s="15"/>
      <c r="AS96" s="15"/>
      <c r="AT96" s="15"/>
      <c r="AU96" s="2"/>
      <c r="AV96" s="2"/>
      <c r="AW96" s="15"/>
      <c r="AX96" s="15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</row>
    <row r="97" spans="1:164" x14ac:dyDescent="0.15">
      <c r="A97" s="67">
        <f t="shared" si="76"/>
        <v>43384</v>
      </c>
      <c r="B97" s="128">
        <f t="shared" ca="1" si="65"/>
        <v>932.76336954999988</v>
      </c>
      <c r="C97" s="7">
        <f t="shared" si="66"/>
        <v>927.65847977999988</v>
      </c>
      <c r="D97" s="142">
        <f t="shared" si="67"/>
        <v>43378</v>
      </c>
      <c r="E97" s="13">
        <f ca="1">IF(D97&lt;B$1,VLOOKUP(D97,[1]DI!$A$4:$B$15000,2,FALSE),0)</f>
        <v>6.4000000000000001E-2</v>
      </c>
      <c r="F97" s="14">
        <f t="shared" ca="1" si="59"/>
        <v>1.0002462000000001</v>
      </c>
      <c r="G97" s="14">
        <f ca="1">(TRUNC(PRODUCT($F$12:$F96),16))</f>
        <v>1.0211142792653101</v>
      </c>
      <c r="H97" s="14">
        <f t="shared" ca="1" si="68"/>
        <v>1.0176049571466701</v>
      </c>
      <c r="I97" s="14">
        <f t="shared" ca="1" si="60"/>
        <v>1.00344861</v>
      </c>
      <c r="J97" s="13">
        <f t="shared" si="69"/>
        <v>3.7499999999999999E-2</v>
      </c>
      <c r="K97" s="53">
        <f t="shared" si="70"/>
        <v>43364</v>
      </c>
      <c r="L97" s="2">
        <f t="shared" si="71"/>
        <v>14</v>
      </c>
      <c r="M97" s="19">
        <f t="shared" si="72"/>
        <v>14</v>
      </c>
      <c r="N97" s="12">
        <f t="shared" si="61"/>
        <v>1.0020473139999999</v>
      </c>
      <c r="O97" s="12">
        <f t="shared" ca="1" si="62"/>
        <v>1.005502984</v>
      </c>
      <c r="P97" s="19">
        <f t="shared" si="73"/>
        <v>0</v>
      </c>
      <c r="Q97" s="14">
        <f t="shared" ca="1" si="63"/>
        <v>5.1048897699999998</v>
      </c>
      <c r="R97" s="28">
        <f t="shared" si="64"/>
        <v>0</v>
      </c>
      <c r="S97" s="14">
        <f t="shared" si="77"/>
        <v>0</v>
      </c>
      <c r="T97" s="14"/>
      <c r="U97" s="14"/>
      <c r="V97" s="4" t="str">
        <f t="shared" si="74"/>
        <v>A+J=</v>
      </c>
      <c r="W97" s="53">
        <f t="shared" si="75"/>
        <v>43396</v>
      </c>
      <c r="X97" s="14"/>
      <c r="Y97" s="15"/>
      <c r="Z97" s="21"/>
      <c r="AA97" s="55"/>
      <c r="AB97" s="23"/>
      <c r="AC97" s="24"/>
      <c r="AD97" s="23"/>
      <c r="AE97" s="29"/>
      <c r="AF97" s="31"/>
      <c r="AG97" s="23"/>
      <c r="AH97" s="21"/>
      <c r="AI97" s="25"/>
      <c r="AJ97" s="22"/>
      <c r="AK97" s="2"/>
      <c r="AL97" s="2"/>
      <c r="AM97" s="2"/>
      <c r="AN97" s="2"/>
      <c r="AO97" s="2"/>
      <c r="AP97" s="2"/>
      <c r="AQ97" s="2"/>
      <c r="AR97" s="15"/>
      <c r="AS97" s="15"/>
      <c r="AT97" s="15"/>
      <c r="AU97" s="2"/>
      <c r="AV97" s="2"/>
      <c r="AW97" s="15"/>
      <c r="AX97" s="15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</row>
    <row r="98" spans="1:164" x14ac:dyDescent="0.15">
      <c r="A98" s="67">
        <f t="shared" si="76"/>
        <v>43388</v>
      </c>
      <c r="B98" s="128">
        <f t="shared" ca="1" si="65"/>
        <v>933.12932524999985</v>
      </c>
      <c r="C98" s="7">
        <f t="shared" si="66"/>
        <v>927.65847977999988</v>
      </c>
      <c r="D98" s="142">
        <f t="shared" si="67"/>
        <v>43381</v>
      </c>
      <c r="E98" s="13">
        <f ca="1">IF(D98&lt;B$1,VLOOKUP(D98,[1]DI!$A$4:$B$15000,2,FALSE),0)</f>
        <v>6.4000000000000001E-2</v>
      </c>
      <c r="F98" s="14">
        <f t="shared" ca="1" si="59"/>
        <v>1.0002462000000001</v>
      </c>
      <c r="G98" s="14">
        <f ca="1">(TRUNC(PRODUCT($F$12:$F97),16))</f>
        <v>1.0213656776008699</v>
      </c>
      <c r="H98" s="14">
        <f t="shared" ca="1" si="68"/>
        <v>1.0176049571466701</v>
      </c>
      <c r="I98" s="14">
        <f t="shared" ca="1" si="60"/>
        <v>1.00369566</v>
      </c>
      <c r="J98" s="13">
        <f t="shared" si="69"/>
        <v>3.7499999999999999E-2</v>
      </c>
      <c r="K98" s="53">
        <f t="shared" si="70"/>
        <v>43364</v>
      </c>
      <c r="L98" s="2">
        <f t="shared" si="71"/>
        <v>15</v>
      </c>
      <c r="M98" s="19">
        <f t="shared" si="72"/>
        <v>15</v>
      </c>
      <c r="N98" s="12">
        <f t="shared" si="61"/>
        <v>1.0021937110000001</v>
      </c>
      <c r="O98" s="12">
        <f t="shared" ca="1" si="62"/>
        <v>1.0058974780000001</v>
      </c>
      <c r="P98" s="19">
        <f t="shared" si="73"/>
        <v>0</v>
      </c>
      <c r="Q98" s="14">
        <f t="shared" ca="1" si="63"/>
        <v>5.4708454700000004</v>
      </c>
      <c r="R98" s="28">
        <f t="shared" si="64"/>
        <v>0</v>
      </c>
      <c r="S98" s="14">
        <f t="shared" si="77"/>
        <v>0</v>
      </c>
      <c r="T98" s="14"/>
      <c r="U98" s="14"/>
      <c r="V98" s="4" t="str">
        <f t="shared" si="74"/>
        <v>A+J=</v>
      </c>
      <c r="W98" s="53">
        <f t="shared" si="75"/>
        <v>43396</v>
      </c>
      <c r="X98" s="14"/>
      <c r="Y98" s="15"/>
      <c r="Z98" s="21"/>
      <c r="AA98" s="55"/>
      <c r="AB98" s="23"/>
      <c r="AC98" s="24"/>
      <c r="AD98" s="23"/>
      <c r="AE98" s="29"/>
      <c r="AF98" s="31"/>
      <c r="AG98" s="23"/>
      <c r="AH98" s="21"/>
      <c r="AI98" s="25"/>
      <c r="AJ98" s="22"/>
      <c r="AK98" s="2"/>
      <c r="AL98" s="2"/>
      <c r="AM98" s="2"/>
      <c r="AN98" s="2"/>
      <c r="AO98" s="2"/>
      <c r="AP98" s="2"/>
      <c r="AQ98" s="2"/>
      <c r="AR98" s="15"/>
      <c r="AS98" s="15"/>
      <c r="AT98" s="15"/>
      <c r="AU98" s="2"/>
      <c r="AV98" s="2"/>
      <c r="AW98" s="15"/>
      <c r="AX98" s="15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</row>
    <row r="99" spans="1:164" x14ac:dyDescent="0.15">
      <c r="A99" s="67">
        <f t="shared" si="76"/>
        <v>43389</v>
      </c>
      <c r="B99" s="128">
        <f t="shared" ca="1" si="65"/>
        <v>933.49542380999992</v>
      </c>
      <c r="C99" s="7">
        <f t="shared" si="66"/>
        <v>927.65847977999988</v>
      </c>
      <c r="D99" s="142">
        <f t="shared" si="67"/>
        <v>43382</v>
      </c>
      <c r="E99" s="13">
        <f ca="1">IF(D99&lt;B$1,VLOOKUP(D99,[1]DI!$A$4:$B$15000,2,FALSE),0)</f>
        <v>6.4000000000000001E-2</v>
      </c>
      <c r="F99" s="14">
        <f t="shared" ca="1" si="59"/>
        <v>1.0002462000000001</v>
      </c>
      <c r="G99" s="14">
        <f ca="1">(TRUNC(PRODUCT($F$12:$F98),16))</f>
        <v>1.02161713783069</v>
      </c>
      <c r="H99" s="14">
        <f t="shared" ca="1" si="68"/>
        <v>1.0176049571466701</v>
      </c>
      <c r="I99" s="14">
        <f t="shared" ca="1" si="60"/>
        <v>1.0039427700000001</v>
      </c>
      <c r="J99" s="13">
        <f t="shared" si="69"/>
        <v>3.7499999999999999E-2</v>
      </c>
      <c r="K99" s="53">
        <f t="shared" si="70"/>
        <v>43364</v>
      </c>
      <c r="L99" s="2">
        <f t="shared" si="71"/>
        <v>16</v>
      </c>
      <c r="M99" s="19">
        <f t="shared" si="72"/>
        <v>16</v>
      </c>
      <c r="N99" s="12">
        <f t="shared" si="61"/>
        <v>1.002340129</v>
      </c>
      <c r="O99" s="12">
        <f t="shared" ca="1" si="62"/>
        <v>1.006292126</v>
      </c>
      <c r="P99" s="19">
        <f t="shared" si="73"/>
        <v>0</v>
      </c>
      <c r="Q99" s="14">
        <f t="shared" ca="1" si="63"/>
        <v>5.8369440299999997</v>
      </c>
      <c r="R99" s="28">
        <f t="shared" si="64"/>
        <v>0</v>
      </c>
      <c r="S99" s="14">
        <f t="shared" si="77"/>
        <v>0</v>
      </c>
      <c r="T99" s="14"/>
      <c r="U99" s="14"/>
      <c r="V99" s="4" t="str">
        <f t="shared" si="74"/>
        <v>A+J=</v>
      </c>
      <c r="W99" s="53">
        <f t="shared" si="75"/>
        <v>43396</v>
      </c>
      <c r="X99" s="14"/>
      <c r="Y99" s="15"/>
      <c r="Z99" s="21"/>
      <c r="AA99" s="55"/>
      <c r="AB99" s="23"/>
      <c r="AC99" s="24"/>
      <c r="AD99" s="23"/>
      <c r="AE99" s="29"/>
      <c r="AF99" s="31"/>
      <c r="AG99" s="23"/>
      <c r="AH99" s="21"/>
      <c r="AI99" s="25"/>
      <c r="AJ99" s="22"/>
      <c r="AK99" s="2"/>
      <c r="AL99" s="2"/>
      <c r="AM99" s="2"/>
      <c r="AN99" s="2"/>
      <c r="AO99" s="2"/>
      <c r="AP99" s="2"/>
      <c r="AQ99" s="2"/>
      <c r="AR99" s="15"/>
      <c r="AS99" s="15"/>
      <c r="AT99" s="15"/>
      <c r="AU99" s="2"/>
      <c r="AV99" s="2"/>
      <c r="AW99" s="15"/>
      <c r="AX99" s="15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</row>
    <row r="100" spans="1:164" ht="15" x14ac:dyDescent="0.25">
      <c r="A100" s="67">
        <f t="shared" si="76"/>
        <v>43390</v>
      </c>
      <c r="B100" s="128">
        <f t="shared" ca="1" si="65"/>
        <v>933.86166523999987</v>
      </c>
      <c r="C100" s="7">
        <f t="shared" si="66"/>
        <v>927.65847977999988</v>
      </c>
      <c r="D100" s="142">
        <f t="shared" si="67"/>
        <v>43383</v>
      </c>
      <c r="E100" s="13">
        <f ca="1">IF(D100&lt;B$1,VLOOKUP(D100,[1]DI!$A$4:$B$15000,2,FALSE),0)</f>
        <v>6.4000000000000001E-2</v>
      </c>
      <c r="F100" s="14">
        <f t="shared" ca="1" si="59"/>
        <v>1.0002462000000001</v>
      </c>
      <c r="G100" s="14">
        <f ca="1">(TRUNC(PRODUCT($F$12:$F99),16))</f>
        <v>1.02186865997003</v>
      </c>
      <c r="H100" s="14">
        <f t="shared" ca="1" si="68"/>
        <v>1.0176049571466701</v>
      </c>
      <c r="I100" s="14">
        <f t="shared" ca="1" si="60"/>
        <v>1.0041899400000001</v>
      </c>
      <c r="J100" s="13">
        <f t="shared" si="69"/>
        <v>3.7499999999999999E-2</v>
      </c>
      <c r="K100" s="53">
        <f t="shared" si="70"/>
        <v>43364</v>
      </c>
      <c r="L100" s="2">
        <f t="shared" si="71"/>
        <v>17</v>
      </c>
      <c r="M100" s="19">
        <f t="shared" si="72"/>
        <v>17</v>
      </c>
      <c r="N100" s="12">
        <f t="shared" si="61"/>
        <v>1.002486569</v>
      </c>
      <c r="O100" s="12">
        <f t="shared" ca="1" si="62"/>
        <v>1.0066869279999999</v>
      </c>
      <c r="P100" s="19">
        <f t="shared" si="73"/>
        <v>0</v>
      </c>
      <c r="Q100" s="14">
        <f t="shared" ca="1" si="63"/>
        <v>6.2031854600000003</v>
      </c>
      <c r="R100" s="28">
        <f t="shared" si="64"/>
        <v>0</v>
      </c>
      <c r="S100" s="14">
        <f t="shared" si="77"/>
        <v>0</v>
      </c>
      <c r="T100" s="14"/>
      <c r="U100" s="14"/>
      <c r="V100" s="4" t="str">
        <f t="shared" si="74"/>
        <v>A+J=</v>
      </c>
      <c r="W100" s="53">
        <f t="shared" si="75"/>
        <v>43396</v>
      </c>
      <c r="X100" s="146" t="s">
        <v>148</v>
      </c>
      <c r="Y100" s="15"/>
      <c r="Z100" s="21"/>
      <c r="AA100" s="55"/>
      <c r="AB100" s="23"/>
      <c r="AC100" s="24"/>
      <c r="AD100" s="23"/>
      <c r="AE100" s="29"/>
      <c r="AF100" s="31"/>
      <c r="AG100" s="23"/>
      <c r="AH100" s="21"/>
      <c r="AI100" s="25"/>
      <c r="AJ100" s="22"/>
      <c r="AK100" s="2"/>
      <c r="AL100" s="2"/>
      <c r="AM100" s="2"/>
      <c r="AN100" s="2"/>
      <c r="AO100" s="2"/>
      <c r="AP100" s="2"/>
      <c r="AQ100" s="2"/>
      <c r="AR100" s="15"/>
      <c r="AS100" s="15"/>
      <c r="AT100" s="15"/>
      <c r="AU100" s="2"/>
      <c r="AV100" s="2"/>
      <c r="AW100" s="15"/>
      <c r="AX100" s="15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</row>
    <row r="101" spans="1:164" ht="15" x14ac:dyDescent="0.25">
      <c r="A101" s="67">
        <f t="shared" si="76"/>
        <v>43391</v>
      </c>
      <c r="B101" s="128">
        <f t="shared" ca="1" si="65"/>
        <v>934.22804858999984</v>
      </c>
      <c r="C101" s="7">
        <f t="shared" si="66"/>
        <v>927.65847977999988</v>
      </c>
      <c r="D101" s="142">
        <f t="shared" si="67"/>
        <v>43384</v>
      </c>
      <c r="E101" s="13">
        <f ca="1">IF(D101&lt;B$1,VLOOKUP(D101,[1]DI!$A$4:$B$15000,2,FALSE),0)</f>
        <v>6.4000000000000001E-2</v>
      </c>
      <c r="F101" s="14">
        <f t="shared" ca="1" si="59"/>
        <v>1.0002462000000001</v>
      </c>
      <c r="G101" s="14">
        <f ca="1">(TRUNC(PRODUCT($F$12:$F100),16))</f>
        <v>1.0221202440341099</v>
      </c>
      <c r="H101" s="14">
        <f t="shared" ca="1" si="68"/>
        <v>1.0176049571466701</v>
      </c>
      <c r="I101" s="14">
        <f t="shared" ca="1" si="60"/>
        <v>1.0044371700000001</v>
      </c>
      <c r="J101" s="13">
        <f t="shared" si="69"/>
        <v>3.7499999999999999E-2</v>
      </c>
      <c r="K101" s="53">
        <f t="shared" si="70"/>
        <v>43364</v>
      </c>
      <c r="L101" s="2">
        <f t="shared" si="71"/>
        <v>18</v>
      </c>
      <c r="M101" s="19">
        <f t="shared" si="72"/>
        <v>18</v>
      </c>
      <c r="N101" s="12">
        <f t="shared" si="61"/>
        <v>1.0026330299999999</v>
      </c>
      <c r="O101" s="12">
        <f t="shared" ca="1" si="62"/>
        <v>1.0070818829999999</v>
      </c>
      <c r="P101" s="19">
        <f t="shared" si="73"/>
        <v>0</v>
      </c>
      <c r="Q101" s="14">
        <f t="shared" ca="1" si="63"/>
        <v>6.5695688099999998</v>
      </c>
      <c r="R101" s="28">
        <f t="shared" si="64"/>
        <v>0</v>
      </c>
      <c r="S101" s="14">
        <f t="shared" si="77"/>
        <v>0</v>
      </c>
      <c r="T101" s="14"/>
      <c r="U101" s="14"/>
      <c r="V101" s="4" t="str">
        <f t="shared" si="74"/>
        <v>A+J=</v>
      </c>
      <c r="W101" s="53">
        <f t="shared" si="75"/>
        <v>43396</v>
      </c>
      <c r="X101" s="146">
        <v>7.6692439300000004</v>
      </c>
      <c r="Y101" s="15" t="s">
        <v>10</v>
      </c>
      <c r="Z101" s="21"/>
      <c r="AA101" s="55"/>
      <c r="AB101" s="23"/>
      <c r="AC101" s="24"/>
      <c r="AD101" s="23"/>
      <c r="AE101" s="29"/>
      <c r="AF101" s="31"/>
      <c r="AG101" s="23"/>
      <c r="AH101" s="21"/>
      <c r="AI101" s="25"/>
      <c r="AJ101" s="22"/>
      <c r="AK101" s="2"/>
      <c r="AL101" s="2"/>
      <c r="AM101" s="2"/>
      <c r="AN101" s="2"/>
      <c r="AO101" s="2"/>
      <c r="AP101" s="2"/>
      <c r="AQ101" s="2"/>
      <c r="AR101" s="15"/>
      <c r="AS101" s="15"/>
      <c r="AT101" s="15"/>
      <c r="AU101" s="2"/>
      <c r="AV101" s="2"/>
      <c r="AW101" s="15"/>
      <c r="AX101" s="15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</row>
    <row r="102" spans="1:164" ht="15" x14ac:dyDescent="0.25">
      <c r="A102" s="67">
        <f t="shared" si="76"/>
        <v>43392</v>
      </c>
      <c r="B102" s="128">
        <f t="shared" ca="1" si="65"/>
        <v>934.59457572999986</v>
      </c>
      <c r="C102" s="7">
        <f t="shared" si="66"/>
        <v>927.65847977999988</v>
      </c>
      <c r="D102" s="142">
        <f t="shared" si="67"/>
        <v>43388</v>
      </c>
      <c r="E102" s="13">
        <f ca="1">IF(D102&lt;B$1,VLOOKUP(D102,[1]DI!$A$4:$B$15000,2,FALSE),0)</f>
        <v>6.4000000000000001E-2</v>
      </c>
      <c r="F102" s="14">
        <f t="shared" ca="1" si="59"/>
        <v>1.0002462000000001</v>
      </c>
      <c r="G102" s="14">
        <f ca="1">(TRUNC(PRODUCT($F$12:$F101),16))</f>
        <v>1.02237189003819</v>
      </c>
      <c r="H102" s="14">
        <f t="shared" ca="1" si="68"/>
        <v>1.0176049571466701</v>
      </c>
      <c r="I102" s="14">
        <f t="shared" ca="1" si="60"/>
        <v>1.00468446</v>
      </c>
      <c r="J102" s="13">
        <f t="shared" si="69"/>
        <v>3.7499999999999999E-2</v>
      </c>
      <c r="K102" s="53">
        <f t="shared" si="70"/>
        <v>43364</v>
      </c>
      <c r="L102" s="2">
        <f t="shared" si="71"/>
        <v>19</v>
      </c>
      <c r="M102" s="19">
        <f t="shared" si="72"/>
        <v>19</v>
      </c>
      <c r="N102" s="12">
        <f t="shared" si="61"/>
        <v>1.002779512</v>
      </c>
      <c r="O102" s="12">
        <f t="shared" ca="1" si="62"/>
        <v>1.007476993</v>
      </c>
      <c r="P102" s="19">
        <f t="shared" si="73"/>
        <v>0</v>
      </c>
      <c r="Q102" s="14">
        <f t="shared" ca="1" si="63"/>
        <v>6.9360959500000003</v>
      </c>
      <c r="R102" s="28">
        <f t="shared" si="64"/>
        <v>0</v>
      </c>
      <c r="S102" s="14">
        <f t="shared" si="77"/>
        <v>0</v>
      </c>
      <c r="T102" s="14"/>
      <c r="U102" s="14"/>
      <c r="V102" s="4" t="str">
        <f t="shared" si="74"/>
        <v>A+J=</v>
      </c>
      <c r="W102" s="53">
        <f t="shared" si="75"/>
        <v>43396</v>
      </c>
      <c r="X102" s="150">
        <v>23.130236530000001</v>
      </c>
      <c r="Y102" s="15" t="s">
        <v>54</v>
      </c>
      <c r="Z102" s="21"/>
      <c r="AA102" s="55"/>
      <c r="AB102" s="23"/>
      <c r="AC102" s="24"/>
      <c r="AD102" s="23"/>
      <c r="AE102" s="29"/>
      <c r="AF102" s="31"/>
      <c r="AG102" s="23"/>
      <c r="AH102" s="21"/>
      <c r="AI102" s="25"/>
      <c r="AJ102" s="22"/>
      <c r="AK102" s="2"/>
      <c r="AL102" s="2"/>
      <c r="AM102" s="2"/>
      <c r="AN102" s="2"/>
      <c r="AO102" s="2"/>
      <c r="AP102" s="2"/>
      <c r="AQ102" s="2"/>
      <c r="AR102" s="15"/>
      <c r="AS102" s="15"/>
      <c r="AT102" s="15"/>
      <c r="AU102" s="2"/>
      <c r="AV102" s="2"/>
      <c r="AW102" s="15"/>
      <c r="AX102" s="15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</row>
    <row r="103" spans="1:164" ht="15" x14ac:dyDescent="0.25">
      <c r="A103" s="67">
        <f t="shared" si="76"/>
        <v>43395</v>
      </c>
      <c r="B103" s="128">
        <f t="shared" ca="1" si="65"/>
        <v>934.96125500999983</v>
      </c>
      <c r="C103" s="7">
        <f t="shared" si="66"/>
        <v>927.65847977999988</v>
      </c>
      <c r="D103" s="142">
        <f t="shared" si="67"/>
        <v>43389</v>
      </c>
      <c r="E103" s="13">
        <f ca="1">IF(D103&lt;B$1,VLOOKUP(D103,[1]DI!$A$4:$B$15000,2,FALSE),0)</f>
        <v>6.4000000000000001E-2</v>
      </c>
      <c r="F103" s="14">
        <f t="shared" ca="1" si="59"/>
        <v>1.0002462000000001</v>
      </c>
      <c r="G103" s="14">
        <f ca="1">(TRUNC(PRODUCT($F$12:$F102),16))</f>
        <v>1.02262359799752</v>
      </c>
      <c r="H103" s="14">
        <f t="shared" ca="1" si="68"/>
        <v>1.0176049571466701</v>
      </c>
      <c r="I103" s="14">
        <f t="shared" ca="1" si="60"/>
        <v>1.0049318199999999</v>
      </c>
      <c r="J103" s="13">
        <f t="shared" si="69"/>
        <v>3.7499999999999999E-2</v>
      </c>
      <c r="K103" s="53">
        <f t="shared" si="70"/>
        <v>43364</v>
      </c>
      <c r="L103" s="2">
        <f t="shared" si="71"/>
        <v>20</v>
      </c>
      <c r="M103" s="19">
        <f t="shared" si="72"/>
        <v>20</v>
      </c>
      <c r="N103" s="12">
        <f t="shared" si="61"/>
        <v>1.002926016</v>
      </c>
      <c r="O103" s="12">
        <f t="shared" ca="1" si="62"/>
        <v>1.007872267</v>
      </c>
      <c r="P103" s="19">
        <f t="shared" si="73"/>
        <v>0</v>
      </c>
      <c r="Q103" s="14">
        <f t="shared" ca="1" si="63"/>
        <v>7.30277523</v>
      </c>
      <c r="R103" s="28">
        <f t="shared" si="64"/>
        <v>0</v>
      </c>
      <c r="S103" s="14">
        <f t="shared" si="77"/>
        <v>0</v>
      </c>
      <c r="T103" s="14"/>
      <c r="U103" s="14"/>
      <c r="V103" s="4" t="str">
        <f t="shared" si="74"/>
        <v>A+J=</v>
      </c>
      <c r="W103" s="53">
        <f t="shared" si="75"/>
        <v>43396</v>
      </c>
      <c r="X103" s="150">
        <v>1.92703237</v>
      </c>
      <c r="Y103" s="15" t="s">
        <v>149</v>
      </c>
      <c r="Z103" s="21"/>
      <c r="AA103" s="55"/>
      <c r="AB103" s="23"/>
      <c r="AC103" s="24"/>
      <c r="AD103" s="23"/>
      <c r="AE103" s="29"/>
      <c r="AF103" s="31"/>
      <c r="AG103" s="23"/>
      <c r="AH103" s="21"/>
      <c r="AI103" s="25"/>
      <c r="AJ103" s="22"/>
      <c r="AK103" s="2"/>
      <c r="AL103" s="2"/>
      <c r="AM103" s="2"/>
      <c r="AN103" s="2"/>
      <c r="AO103" s="2"/>
      <c r="AP103" s="2"/>
      <c r="AQ103" s="2"/>
      <c r="AR103" s="15"/>
      <c r="AS103" s="15"/>
      <c r="AT103" s="15"/>
      <c r="AU103" s="2"/>
      <c r="AV103" s="2"/>
      <c r="AW103" s="15"/>
      <c r="AX103" s="15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</row>
    <row r="104" spans="1:164" ht="15" x14ac:dyDescent="0.25">
      <c r="A104" s="67">
        <f t="shared" si="76"/>
        <v>43396</v>
      </c>
      <c r="B104" s="128">
        <f t="shared" ca="1" si="65"/>
        <v>935.32806786999993</v>
      </c>
      <c r="C104" s="7">
        <f t="shared" si="66"/>
        <v>927.65847977999988</v>
      </c>
      <c r="D104" s="142">
        <f t="shared" si="67"/>
        <v>43390</v>
      </c>
      <c r="E104" s="13">
        <f ca="1">IF(D104&lt;B$1,VLOOKUP(D104,[1]DI!$A$4:$B$15000,2,FALSE),0)</f>
        <v>6.4000000000000001E-2</v>
      </c>
      <c r="F104" s="14">
        <f t="shared" ca="1" si="59"/>
        <v>1.0002462000000001</v>
      </c>
      <c r="G104" s="14">
        <f ca="1">(TRUNC(PRODUCT($F$12:$F103),16))</f>
        <v>1.0228753679273499</v>
      </c>
      <c r="H104" s="14">
        <f t="shared" ca="1" si="68"/>
        <v>1.0176049571466701</v>
      </c>
      <c r="I104" s="14">
        <f t="shared" ca="1" si="60"/>
        <v>1.00517923</v>
      </c>
      <c r="J104" s="13">
        <f t="shared" si="69"/>
        <v>3.7499999999999999E-2</v>
      </c>
      <c r="K104" s="53">
        <f t="shared" si="70"/>
        <v>43364</v>
      </c>
      <c r="L104" s="2">
        <f t="shared" si="71"/>
        <v>21</v>
      </c>
      <c r="M104" s="19">
        <f t="shared" si="72"/>
        <v>21</v>
      </c>
      <c r="N104" s="12">
        <f t="shared" si="61"/>
        <v>1.003072542</v>
      </c>
      <c r="O104" s="12">
        <f t="shared" ca="1" si="62"/>
        <v>1.0082676850000001</v>
      </c>
      <c r="P104" s="19">
        <f t="shared" si="73"/>
        <v>5</v>
      </c>
      <c r="Q104" s="146">
        <f t="shared" ca="1" si="63"/>
        <v>7.6695880900000004</v>
      </c>
      <c r="R104" s="147">
        <f t="shared" si="64"/>
        <v>2.7011307982591277E-2</v>
      </c>
      <c r="S104" s="146">
        <f t="shared" si="77"/>
        <v>25.0572689</v>
      </c>
      <c r="T104" s="146"/>
      <c r="U104" s="146"/>
      <c r="V104" s="148" t="str">
        <f t="shared" si="74"/>
        <v>A+J=</v>
      </c>
      <c r="W104" s="149">
        <f t="shared" si="75"/>
        <v>43396</v>
      </c>
      <c r="X104" s="146">
        <f>X102+X103</f>
        <v>25.0572689</v>
      </c>
      <c r="Y104" s="153"/>
      <c r="Z104" s="21"/>
      <c r="AA104" s="55"/>
      <c r="AB104" s="23"/>
      <c r="AC104" s="24"/>
      <c r="AD104" s="23"/>
      <c r="AE104" s="29"/>
      <c r="AF104" s="31"/>
      <c r="AG104" s="23"/>
      <c r="AH104" s="21"/>
      <c r="AI104" s="25"/>
      <c r="AJ104" s="22"/>
      <c r="AK104" s="2"/>
      <c r="AL104" s="2"/>
      <c r="AM104" s="2"/>
      <c r="AN104" s="2"/>
      <c r="AO104" s="2"/>
      <c r="AP104" s="2"/>
      <c r="AQ104" s="2"/>
      <c r="AR104" s="15"/>
      <c r="AS104" s="15"/>
      <c r="AT104" s="15"/>
      <c r="AU104" s="2"/>
      <c r="AV104" s="2"/>
      <c r="AW104" s="15"/>
      <c r="AX104" s="15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</row>
    <row r="105" spans="1:164" x14ac:dyDescent="0.15">
      <c r="A105" s="67">
        <f t="shared" si="76"/>
        <v>43397</v>
      </c>
      <c r="B105" s="128">
        <f t="shared" ca="1" si="65"/>
        <v>902.95533201999979</v>
      </c>
      <c r="C105" s="7">
        <f t="shared" si="66"/>
        <v>902.60121087999983</v>
      </c>
      <c r="D105" s="142">
        <f t="shared" si="67"/>
        <v>43391</v>
      </c>
      <c r="E105" s="13">
        <f ca="1">IF(D105&lt;B$1,VLOOKUP(D105,[1]DI!$A$4:$B$15000,2,FALSE),0)</f>
        <v>6.4000000000000001E-2</v>
      </c>
      <c r="F105" s="14">
        <f t="shared" ca="1" si="59"/>
        <v>1.0002462000000001</v>
      </c>
      <c r="G105" s="14">
        <f ca="1">(TRUNC(PRODUCT($F$12:$F104),16))</f>
        <v>1.0231271998429301</v>
      </c>
      <c r="H105" s="14">
        <f t="shared" ca="1" si="68"/>
        <v>1.0228753679273499</v>
      </c>
      <c r="I105" s="14">
        <f t="shared" ca="1" si="60"/>
        <v>1.0002462000000001</v>
      </c>
      <c r="J105" s="13">
        <f t="shared" si="69"/>
        <v>3.7499999999999999E-2</v>
      </c>
      <c r="K105" s="53">
        <f t="shared" si="70"/>
        <v>43396</v>
      </c>
      <c r="L105" s="2">
        <f t="shared" si="71"/>
        <v>1</v>
      </c>
      <c r="M105" s="19">
        <f t="shared" si="72"/>
        <v>1</v>
      </c>
      <c r="N105" s="12">
        <f t="shared" si="61"/>
        <v>1.0001460980000001</v>
      </c>
      <c r="O105" s="12">
        <f t="shared" ca="1" si="62"/>
        <v>1.000392334</v>
      </c>
      <c r="P105" s="19">
        <f t="shared" si="73"/>
        <v>0</v>
      </c>
      <c r="Q105" s="14">
        <f t="shared" ca="1" si="63"/>
        <v>0.35412114</v>
      </c>
      <c r="R105" s="28">
        <f t="shared" si="64"/>
        <v>0</v>
      </c>
      <c r="S105" s="14">
        <f t="shared" si="77"/>
        <v>0</v>
      </c>
      <c r="T105" s="14"/>
      <c r="U105" s="14"/>
      <c r="V105" s="4" t="str">
        <f t="shared" si="74"/>
        <v>A+J=</v>
      </c>
      <c r="W105" s="53">
        <f t="shared" si="75"/>
        <v>43425</v>
      </c>
      <c r="X105" s="14"/>
      <c r="Y105" s="15"/>
      <c r="Z105" s="21"/>
      <c r="AA105" s="55"/>
      <c r="AB105" s="23"/>
      <c r="AC105" s="24"/>
      <c r="AD105" s="23"/>
      <c r="AE105" s="29"/>
      <c r="AF105" s="31"/>
      <c r="AG105" s="23"/>
      <c r="AH105" s="21"/>
      <c r="AI105" s="25"/>
      <c r="AJ105" s="22"/>
      <c r="AK105" s="2"/>
      <c r="AL105" s="2"/>
      <c r="AM105" s="2"/>
      <c r="AN105" s="2"/>
      <c r="AO105" s="2"/>
      <c r="AP105" s="2"/>
      <c r="AQ105" s="2"/>
      <c r="AR105" s="15"/>
      <c r="AS105" s="15"/>
      <c r="AT105" s="15"/>
      <c r="AU105" s="2"/>
      <c r="AV105" s="2"/>
      <c r="AW105" s="15"/>
      <c r="AX105" s="15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</row>
    <row r="106" spans="1:164" x14ac:dyDescent="0.15">
      <c r="A106" s="67">
        <f t="shared" si="76"/>
        <v>43398</v>
      </c>
      <c r="B106" s="128">
        <f t="shared" ca="1" si="65"/>
        <v>903.30959125999982</v>
      </c>
      <c r="C106" s="7">
        <f t="shared" si="66"/>
        <v>902.60121087999983</v>
      </c>
      <c r="D106" s="142">
        <f t="shared" si="67"/>
        <v>43392</v>
      </c>
      <c r="E106" s="13">
        <f ca="1">IF(D106&lt;B$1,VLOOKUP(D106,[1]DI!$A$4:$B$15000,2,FALSE),0)</f>
        <v>6.4000000000000001E-2</v>
      </c>
      <c r="F106" s="14">
        <f t="shared" ca="1" si="59"/>
        <v>1.0002462000000001</v>
      </c>
      <c r="G106" s="14">
        <f ca="1">(TRUNC(PRODUCT($F$12:$F105),16))</f>
        <v>1.02337909375953</v>
      </c>
      <c r="H106" s="14">
        <f t="shared" ca="1" si="68"/>
        <v>1.0228753679273499</v>
      </c>
      <c r="I106" s="14">
        <f t="shared" ca="1" si="60"/>
        <v>1.00049246</v>
      </c>
      <c r="J106" s="13">
        <f t="shared" si="69"/>
        <v>3.7499999999999999E-2</v>
      </c>
      <c r="K106" s="53">
        <f t="shared" si="70"/>
        <v>43396</v>
      </c>
      <c r="L106" s="2">
        <f t="shared" si="71"/>
        <v>2</v>
      </c>
      <c r="M106" s="19">
        <f t="shared" si="72"/>
        <v>2</v>
      </c>
      <c r="N106" s="12">
        <f t="shared" si="61"/>
        <v>1.0002922169999999</v>
      </c>
      <c r="O106" s="12">
        <f t="shared" ca="1" si="62"/>
        <v>1.0007848210000001</v>
      </c>
      <c r="P106" s="19">
        <f t="shared" si="73"/>
        <v>0</v>
      </c>
      <c r="Q106" s="14">
        <f t="shared" ca="1" si="63"/>
        <v>0.70838038000000003</v>
      </c>
      <c r="R106" s="28">
        <f t="shared" si="64"/>
        <v>0</v>
      </c>
      <c r="S106" s="14">
        <f t="shared" si="77"/>
        <v>0</v>
      </c>
      <c r="T106" s="14"/>
      <c r="U106" s="14"/>
      <c r="V106" s="4" t="str">
        <f t="shared" si="74"/>
        <v>A+J=</v>
      </c>
      <c r="W106" s="53">
        <f t="shared" si="75"/>
        <v>43425</v>
      </c>
      <c r="X106" s="14"/>
      <c r="Y106" s="15"/>
      <c r="Z106" s="21"/>
      <c r="AA106" s="55"/>
      <c r="AB106" s="23"/>
      <c r="AC106" s="24"/>
      <c r="AD106" s="23"/>
      <c r="AE106" s="29"/>
      <c r="AF106" s="31"/>
      <c r="AG106" s="23"/>
      <c r="AH106" s="21"/>
      <c r="AI106" s="25"/>
      <c r="AJ106" s="22"/>
      <c r="AK106" s="2"/>
      <c r="AL106" s="2"/>
      <c r="AM106" s="2"/>
      <c r="AN106" s="2"/>
      <c r="AO106" s="2"/>
      <c r="AP106" s="2"/>
      <c r="AQ106" s="2"/>
      <c r="AR106" s="15"/>
      <c r="AS106" s="15"/>
      <c r="AT106" s="15"/>
      <c r="AU106" s="2"/>
      <c r="AV106" s="2"/>
      <c r="AW106" s="15"/>
      <c r="AX106" s="15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</row>
    <row r="107" spans="1:164" x14ac:dyDescent="0.15">
      <c r="A107" s="67">
        <f t="shared" si="76"/>
        <v>43399</v>
      </c>
      <c r="B107" s="128">
        <f t="shared" ca="1" si="65"/>
        <v>903.66398949999984</v>
      </c>
      <c r="C107" s="7">
        <f t="shared" si="66"/>
        <v>902.60121087999983</v>
      </c>
      <c r="D107" s="142">
        <f t="shared" si="67"/>
        <v>43395</v>
      </c>
      <c r="E107" s="13">
        <f ca="1">IF(D107&lt;B$1,VLOOKUP(D107,[1]DI!$A$4:$B$15000,2,FALSE),0)</f>
        <v>6.4000000000000001E-2</v>
      </c>
      <c r="F107" s="14">
        <f t="shared" ca="1" si="59"/>
        <v>1.0002462000000001</v>
      </c>
      <c r="G107" s="14">
        <f ca="1">(TRUNC(PRODUCT($F$12:$F106),16))</f>
        <v>1.0236310496924199</v>
      </c>
      <c r="H107" s="14">
        <f t="shared" ca="1" si="68"/>
        <v>1.0228753679273499</v>
      </c>
      <c r="I107" s="14">
        <f t="shared" ca="1" si="60"/>
        <v>1.00073878</v>
      </c>
      <c r="J107" s="13">
        <f t="shared" si="69"/>
        <v>3.7499999999999999E-2</v>
      </c>
      <c r="K107" s="53">
        <f t="shared" si="70"/>
        <v>43396</v>
      </c>
      <c r="L107" s="2">
        <f t="shared" si="71"/>
        <v>3</v>
      </c>
      <c r="M107" s="19">
        <f t="shared" si="72"/>
        <v>3</v>
      </c>
      <c r="N107" s="12">
        <f t="shared" si="61"/>
        <v>1.000438358</v>
      </c>
      <c r="O107" s="12">
        <f t="shared" ca="1" si="62"/>
        <v>1.001177462</v>
      </c>
      <c r="P107" s="19">
        <f t="shared" si="73"/>
        <v>0</v>
      </c>
      <c r="Q107" s="14">
        <f t="shared" ca="1" si="63"/>
        <v>1.06277862</v>
      </c>
      <c r="R107" s="28">
        <f t="shared" si="64"/>
        <v>0</v>
      </c>
      <c r="S107" s="14">
        <f t="shared" si="77"/>
        <v>0</v>
      </c>
      <c r="T107" s="14"/>
      <c r="U107" s="14"/>
      <c r="V107" s="4" t="str">
        <f t="shared" si="74"/>
        <v>A+J=</v>
      </c>
      <c r="W107" s="53">
        <f t="shared" si="75"/>
        <v>43425</v>
      </c>
      <c r="X107" s="14"/>
      <c r="Y107" s="15"/>
      <c r="Z107" s="21"/>
      <c r="AA107" s="55"/>
      <c r="AB107" s="23"/>
      <c r="AC107" s="24"/>
      <c r="AD107" s="23"/>
      <c r="AE107" s="29"/>
      <c r="AF107" s="31"/>
      <c r="AG107" s="23"/>
      <c r="AH107" s="21"/>
      <c r="AI107" s="25"/>
      <c r="AJ107" s="22"/>
      <c r="AK107" s="2"/>
      <c r="AL107" s="2"/>
      <c r="AM107" s="2"/>
      <c r="AN107" s="2"/>
      <c r="AO107" s="2"/>
      <c r="AP107" s="2"/>
      <c r="AQ107" s="2"/>
      <c r="AR107" s="15"/>
      <c r="AS107" s="15"/>
      <c r="AT107" s="15"/>
      <c r="AU107" s="2"/>
      <c r="AV107" s="2"/>
      <c r="AW107" s="15"/>
      <c r="AX107" s="15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</row>
    <row r="108" spans="1:164" x14ac:dyDescent="0.15">
      <c r="A108" s="67">
        <f t="shared" si="76"/>
        <v>43402</v>
      </c>
      <c r="B108" s="128">
        <f t="shared" ca="1" si="65"/>
        <v>904.01852583999982</v>
      </c>
      <c r="C108" s="7">
        <f t="shared" si="66"/>
        <v>902.60121087999983</v>
      </c>
      <c r="D108" s="142">
        <f t="shared" si="67"/>
        <v>43396</v>
      </c>
      <c r="E108" s="13">
        <f ca="1">IF(D108&lt;B$1,VLOOKUP(D108,[1]DI!$A$4:$B$15000,2,FALSE),0)</f>
        <v>6.4000000000000001E-2</v>
      </c>
      <c r="F108" s="14">
        <f t="shared" ca="1" si="59"/>
        <v>1.0002462000000001</v>
      </c>
      <c r="G108" s="14">
        <f ca="1">(TRUNC(PRODUCT($F$12:$F107),16))</f>
        <v>1.02388306765685</v>
      </c>
      <c r="H108" s="14">
        <f t="shared" ca="1" si="68"/>
        <v>1.0228753679273499</v>
      </c>
      <c r="I108" s="14">
        <f t="shared" ca="1" si="60"/>
        <v>1.0009851599999999</v>
      </c>
      <c r="J108" s="13">
        <f t="shared" si="69"/>
        <v>3.7499999999999999E-2</v>
      </c>
      <c r="K108" s="53">
        <f t="shared" si="70"/>
        <v>43396</v>
      </c>
      <c r="L108" s="2">
        <f t="shared" si="71"/>
        <v>4</v>
      </c>
      <c r="M108" s="19">
        <f t="shared" si="72"/>
        <v>4</v>
      </c>
      <c r="N108" s="12">
        <f t="shared" si="61"/>
        <v>1.0005845200000001</v>
      </c>
      <c r="O108" s="12">
        <f t="shared" ca="1" si="62"/>
        <v>1.0015702559999999</v>
      </c>
      <c r="P108" s="19">
        <f t="shared" si="73"/>
        <v>0</v>
      </c>
      <c r="Q108" s="14">
        <f t="shared" ca="1" si="63"/>
        <v>1.4173149599999999</v>
      </c>
      <c r="R108" s="28">
        <f t="shared" si="64"/>
        <v>0</v>
      </c>
      <c r="S108" s="14">
        <f t="shared" si="77"/>
        <v>0</v>
      </c>
      <c r="T108" s="14"/>
      <c r="U108" s="14"/>
      <c r="V108" s="4" t="str">
        <f t="shared" si="74"/>
        <v>A+J=</v>
      </c>
      <c r="W108" s="53">
        <f t="shared" si="75"/>
        <v>43425</v>
      </c>
      <c r="X108" s="14"/>
      <c r="Y108" s="15"/>
      <c r="Z108" s="21"/>
      <c r="AA108" s="55"/>
      <c r="AB108" s="23"/>
      <c r="AC108" s="24"/>
      <c r="AD108" s="23"/>
      <c r="AE108" s="29"/>
      <c r="AF108" s="31"/>
      <c r="AG108" s="23"/>
      <c r="AH108" s="21"/>
      <c r="AI108" s="25"/>
      <c r="AJ108" s="22"/>
      <c r="AK108" s="2"/>
      <c r="AL108" s="2"/>
      <c r="AM108" s="2"/>
      <c r="AN108" s="2"/>
      <c r="AO108" s="2"/>
      <c r="AP108" s="2"/>
      <c r="AQ108" s="2"/>
      <c r="AR108" s="15"/>
      <c r="AS108" s="15"/>
      <c r="AT108" s="15"/>
      <c r="AU108" s="2"/>
      <c r="AV108" s="2"/>
      <c r="AW108" s="15"/>
      <c r="AX108" s="15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</row>
    <row r="109" spans="1:164" x14ac:dyDescent="0.15">
      <c r="A109" s="67">
        <f t="shared" si="76"/>
        <v>43403</v>
      </c>
      <c r="B109" s="128">
        <f t="shared" ca="1" si="65"/>
        <v>904.37320930999988</v>
      </c>
      <c r="C109" s="7">
        <f t="shared" si="66"/>
        <v>902.60121087999983</v>
      </c>
      <c r="D109" s="142">
        <f t="shared" si="67"/>
        <v>43397</v>
      </c>
      <c r="E109" s="13">
        <f ca="1">IF(D109&lt;B$1,VLOOKUP(D109,[1]DI!$A$4:$B$15000,2,FALSE),0)</f>
        <v>6.4000000000000001E-2</v>
      </c>
      <c r="F109" s="14">
        <f t="shared" ca="1" si="59"/>
        <v>1.0002462000000001</v>
      </c>
      <c r="G109" s="14">
        <f ca="1">(TRUNC(PRODUCT($F$12:$F108),16))</f>
        <v>1.02413514766811</v>
      </c>
      <c r="H109" s="14">
        <f t="shared" ca="1" si="68"/>
        <v>1.0228753679273499</v>
      </c>
      <c r="I109" s="14">
        <f t="shared" ca="1" si="60"/>
        <v>1.00123161</v>
      </c>
      <c r="J109" s="13">
        <f t="shared" si="69"/>
        <v>3.7499999999999999E-2</v>
      </c>
      <c r="K109" s="53">
        <f t="shared" si="70"/>
        <v>43396</v>
      </c>
      <c r="L109" s="2">
        <f t="shared" si="71"/>
        <v>5</v>
      </c>
      <c r="M109" s="19">
        <f t="shared" si="72"/>
        <v>5</v>
      </c>
      <c r="N109" s="12">
        <f t="shared" si="61"/>
        <v>1.0007307030000001</v>
      </c>
      <c r="O109" s="12">
        <f t="shared" ca="1" si="62"/>
        <v>1.001963213</v>
      </c>
      <c r="P109" s="19">
        <f t="shared" si="73"/>
        <v>0</v>
      </c>
      <c r="Q109" s="14">
        <f t="shared" ca="1" si="63"/>
        <v>1.77199843</v>
      </c>
      <c r="R109" s="28">
        <f t="shared" si="64"/>
        <v>0</v>
      </c>
      <c r="S109" s="14">
        <f t="shared" si="77"/>
        <v>0</v>
      </c>
      <c r="T109" s="14"/>
      <c r="U109" s="14"/>
      <c r="V109" s="4" t="str">
        <f t="shared" si="74"/>
        <v>A+J=</v>
      </c>
      <c r="W109" s="53">
        <f t="shared" si="75"/>
        <v>43425</v>
      </c>
      <c r="X109" s="14"/>
      <c r="Y109" s="15"/>
      <c r="Z109" s="21"/>
      <c r="AA109" s="55"/>
      <c r="AB109" s="23"/>
      <c r="AC109" s="24"/>
      <c r="AD109" s="23"/>
      <c r="AE109" s="29"/>
      <c r="AF109" s="31"/>
      <c r="AG109" s="23"/>
      <c r="AH109" s="21"/>
      <c r="AI109" s="25"/>
      <c r="AJ109" s="22"/>
      <c r="AK109" s="2"/>
      <c r="AL109" s="2"/>
      <c r="AM109" s="2"/>
      <c r="AN109" s="2"/>
      <c r="AO109" s="2"/>
      <c r="AP109" s="2"/>
      <c r="AQ109" s="2"/>
      <c r="AR109" s="15"/>
      <c r="AS109" s="15"/>
      <c r="AT109" s="15"/>
      <c r="AU109" s="2"/>
      <c r="AV109" s="2"/>
      <c r="AW109" s="15"/>
      <c r="AX109" s="15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</row>
    <row r="110" spans="1:164" x14ac:dyDescent="0.15">
      <c r="A110" s="67">
        <f t="shared" si="76"/>
        <v>43404</v>
      </c>
      <c r="B110" s="128">
        <f t="shared" ca="1" si="65"/>
        <v>904.72802183999977</v>
      </c>
      <c r="C110" s="7">
        <f t="shared" si="66"/>
        <v>902.60121087999983</v>
      </c>
      <c r="D110" s="142">
        <f t="shared" si="67"/>
        <v>43398</v>
      </c>
      <c r="E110" s="13">
        <f ca="1">IF(D110&lt;B$1,VLOOKUP(D110,[1]DI!$A$4:$B$15000,2,FALSE),0)</f>
        <v>6.4000000000000001E-2</v>
      </c>
      <c r="F110" s="14">
        <f t="shared" ca="1" si="59"/>
        <v>1.0002462000000001</v>
      </c>
      <c r="G110" s="14">
        <f ca="1">(TRUNC(PRODUCT($F$12:$F109),16))</f>
        <v>1.0243872897414601</v>
      </c>
      <c r="H110" s="14">
        <f t="shared" ca="1" si="68"/>
        <v>1.0228753679273499</v>
      </c>
      <c r="I110" s="14">
        <f t="shared" ca="1" si="60"/>
        <v>1.0014781100000001</v>
      </c>
      <c r="J110" s="13">
        <f t="shared" si="69"/>
        <v>3.7499999999999999E-2</v>
      </c>
      <c r="K110" s="53">
        <f t="shared" si="70"/>
        <v>43396</v>
      </c>
      <c r="L110" s="2">
        <f t="shared" si="71"/>
        <v>6</v>
      </c>
      <c r="M110" s="19">
        <f t="shared" si="72"/>
        <v>6</v>
      </c>
      <c r="N110" s="12">
        <f t="shared" si="61"/>
        <v>1.0008769070000001</v>
      </c>
      <c r="O110" s="12">
        <f t="shared" ca="1" si="62"/>
        <v>1.0023563129999999</v>
      </c>
      <c r="P110" s="19">
        <f t="shared" si="73"/>
        <v>0</v>
      </c>
      <c r="Q110" s="14">
        <f t="shared" ca="1" si="63"/>
        <v>2.1268109599999998</v>
      </c>
      <c r="R110" s="28">
        <f t="shared" si="64"/>
        <v>0</v>
      </c>
      <c r="S110" s="14">
        <f t="shared" si="77"/>
        <v>0</v>
      </c>
      <c r="T110" s="14"/>
      <c r="U110" s="14"/>
      <c r="V110" s="4" t="str">
        <f t="shared" si="74"/>
        <v>A+J=</v>
      </c>
      <c r="W110" s="53">
        <f t="shared" si="75"/>
        <v>43425</v>
      </c>
      <c r="X110" s="14"/>
      <c r="Y110" s="15"/>
      <c r="Z110" s="21"/>
      <c r="AA110" s="55"/>
      <c r="AB110" s="23"/>
      <c r="AC110" s="24"/>
      <c r="AD110" s="23"/>
      <c r="AE110" s="29"/>
      <c r="AF110" s="31"/>
      <c r="AG110" s="23"/>
      <c r="AH110" s="21"/>
      <c r="AI110" s="25"/>
      <c r="AJ110" s="22"/>
      <c r="AK110" s="2"/>
      <c r="AL110" s="2"/>
      <c r="AM110" s="2"/>
      <c r="AN110" s="2"/>
      <c r="AO110" s="2"/>
      <c r="AP110" s="2"/>
      <c r="AQ110" s="2"/>
      <c r="AR110" s="15"/>
      <c r="AS110" s="15"/>
      <c r="AT110" s="15"/>
      <c r="AU110" s="2"/>
      <c r="AV110" s="2"/>
      <c r="AW110" s="15"/>
      <c r="AX110" s="15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</row>
    <row r="111" spans="1:164" x14ac:dyDescent="0.15">
      <c r="A111" s="67">
        <f t="shared" si="76"/>
        <v>43405</v>
      </c>
      <c r="B111" s="128">
        <f t="shared" ca="1" si="65"/>
        <v>905.0829742799998</v>
      </c>
      <c r="C111" s="7">
        <f t="shared" si="66"/>
        <v>902.60121087999983</v>
      </c>
      <c r="D111" s="142">
        <f t="shared" si="67"/>
        <v>43399</v>
      </c>
      <c r="E111" s="13">
        <f ca="1">IF(D111&lt;B$1,VLOOKUP(D111,[1]DI!$A$4:$B$15000,2,FALSE),0)</f>
        <v>6.4000000000000001E-2</v>
      </c>
      <c r="F111" s="14">
        <f t="shared" ca="1" si="59"/>
        <v>1.0002462000000001</v>
      </c>
      <c r="G111" s="14">
        <f ca="1">(TRUNC(PRODUCT($F$12:$F110),16))</f>
        <v>1.0246394938922001</v>
      </c>
      <c r="H111" s="14">
        <f t="shared" ca="1" si="68"/>
        <v>1.0228753679273499</v>
      </c>
      <c r="I111" s="14">
        <f t="shared" ca="1" si="60"/>
        <v>1.00172467</v>
      </c>
      <c r="J111" s="13">
        <f t="shared" si="69"/>
        <v>3.7499999999999999E-2</v>
      </c>
      <c r="K111" s="53">
        <f t="shared" si="70"/>
        <v>43396</v>
      </c>
      <c r="L111" s="2">
        <f t="shared" si="71"/>
        <v>7</v>
      </c>
      <c r="M111" s="19">
        <f t="shared" si="72"/>
        <v>7</v>
      </c>
      <c r="N111" s="12">
        <f t="shared" si="61"/>
        <v>1.0010231329999999</v>
      </c>
      <c r="O111" s="12">
        <f t="shared" ca="1" si="62"/>
        <v>1.002749568</v>
      </c>
      <c r="P111" s="19">
        <f t="shared" si="73"/>
        <v>0</v>
      </c>
      <c r="Q111" s="14">
        <f t="shared" ca="1" si="63"/>
        <v>2.4817634000000002</v>
      </c>
      <c r="R111" s="28">
        <f t="shared" si="64"/>
        <v>0</v>
      </c>
      <c r="S111" s="14">
        <f t="shared" si="77"/>
        <v>0</v>
      </c>
      <c r="T111" s="14"/>
      <c r="U111" s="14"/>
      <c r="V111" s="4" t="str">
        <f t="shared" si="74"/>
        <v>A+J=</v>
      </c>
      <c r="W111" s="53">
        <f t="shared" si="75"/>
        <v>43425</v>
      </c>
      <c r="X111" s="14"/>
      <c r="Y111" s="15"/>
      <c r="Z111" s="21"/>
      <c r="AA111" s="55"/>
      <c r="AB111" s="23"/>
      <c r="AC111" s="24"/>
      <c r="AD111" s="23"/>
      <c r="AE111" s="29"/>
      <c r="AF111" s="31"/>
      <c r="AG111" s="23"/>
      <c r="AH111" s="21"/>
      <c r="AI111" s="25"/>
      <c r="AJ111" s="22"/>
      <c r="AK111" s="2"/>
      <c r="AL111" s="2"/>
      <c r="AM111" s="2"/>
      <c r="AN111" s="2"/>
      <c r="AO111" s="2"/>
      <c r="AP111" s="2"/>
      <c r="AQ111" s="2"/>
      <c r="AR111" s="15"/>
      <c r="AS111" s="15"/>
      <c r="AT111" s="15"/>
      <c r="AU111" s="2"/>
      <c r="AV111" s="2"/>
      <c r="AW111" s="15"/>
      <c r="AX111" s="15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</row>
    <row r="112" spans="1:164" x14ac:dyDescent="0.15">
      <c r="A112" s="67">
        <f t="shared" si="76"/>
        <v>43409</v>
      </c>
      <c r="B112" s="128">
        <f t="shared" ca="1" si="65"/>
        <v>905.43807383999979</v>
      </c>
      <c r="C112" s="7">
        <f t="shared" si="66"/>
        <v>902.60121087999983</v>
      </c>
      <c r="D112" s="142">
        <f t="shared" si="67"/>
        <v>43402</v>
      </c>
      <c r="E112" s="13">
        <f ca="1">IF(D112&lt;B$1,VLOOKUP(D112,[1]DI!$A$4:$B$15000,2,FALSE),0)</f>
        <v>6.4000000000000001E-2</v>
      </c>
      <c r="F112" s="14">
        <f t="shared" ca="1" si="59"/>
        <v>1.0002462000000001</v>
      </c>
      <c r="G112" s="14">
        <f ca="1">(TRUNC(PRODUCT($F$12:$F111),16))</f>
        <v>1.02489176013559</v>
      </c>
      <c r="H112" s="14">
        <f t="shared" ca="1" si="68"/>
        <v>1.0228753679273499</v>
      </c>
      <c r="I112" s="14">
        <f t="shared" ca="1" si="60"/>
        <v>1.0019712999999999</v>
      </c>
      <c r="J112" s="13">
        <f t="shared" si="69"/>
        <v>3.7499999999999999E-2</v>
      </c>
      <c r="K112" s="53">
        <f t="shared" si="70"/>
        <v>43396</v>
      </c>
      <c r="L112" s="2">
        <f t="shared" si="71"/>
        <v>8</v>
      </c>
      <c r="M112" s="19">
        <f t="shared" si="72"/>
        <v>8</v>
      </c>
      <c r="N112" s="12">
        <f t="shared" si="61"/>
        <v>1.001169381</v>
      </c>
      <c r="O112" s="12">
        <f t="shared" ca="1" si="62"/>
        <v>1.0031429860000001</v>
      </c>
      <c r="P112" s="19">
        <f t="shared" si="73"/>
        <v>0</v>
      </c>
      <c r="Q112" s="14">
        <f t="shared" ca="1" si="63"/>
        <v>2.8368629599999999</v>
      </c>
      <c r="R112" s="28">
        <f t="shared" si="64"/>
        <v>0</v>
      </c>
      <c r="S112" s="14">
        <f t="shared" si="77"/>
        <v>0</v>
      </c>
      <c r="T112" s="14"/>
      <c r="U112" s="14"/>
      <c r="V112" s="4" t="str">
        <f t="shared" si="74"/>
        <v>A+J=</v>
      </c>
      <c r="W112" s="53">
        <f t="shared" si="75"/>
        <v>43425</v>
      </c>
      <c r="X112" s="14"/>
      <c r="Y112" s="15"/>
      <c r="Z112" s="21"/>
      <c r="AA112" s="55"/>
      <c r="AB112" s="23"/>
      <c r="AC112" s="24"/>
      <c r="AD112" s="23"/>
      <c r="AE112" s="29"/>
      <c r="AF112" s="31"/>
      <c r="AG112" s="23"/>
      <c r="AH112" s="21"/>
      <c r="AI112" s="25"/>
      <c r="AJ112" s="22"/>
      <c r="AK112" s="2"/>
      <c r="AL112" s="2"/>
      <c r="AM112" s="2"/>
      <c r="AN112" s="2"/>
      <c r="AO112" s="2"/>
      <c r="AP112" s="2"/>
      <c r="AQ112" s="2"/>
      <c r="AR112" s="15"/>
      <c r="AS112" s="15"/>
      <c r="AT112" s="15"/>
      <c r="AU112" s="2"/>
      <c r="AV112" s="2"/>
      <c r="AW112" s="15"/>
      <c r="AX112" s="15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</row>
    <row r="113" spans="1:164" x14ac:dyDescent="0.15">
      <c r="A113" s="67">
        <f t="shared" si="76"/>
        <v>43410</v>
      </c>
      <c r="B113" s="128">
        <f t="shared" ca="1" si="65"/>
        <v>905.79330247999985</v>
      </c>
      <c r="C113" s="7">
        <f t="shared" si="66"/>
        <v>902.60121087999983</v>
      </c>
      <c r="D113" s="142">
        <f t="shared" si="67"/>
        <v>43403</v>
      </c>
      <c r="E113" s="13">
        <f ca="1">IF(D113&lt;B$1,VLOOKUP(D113,[1]DI!$A$4:$B$15000,2,FALSE),0)</f>
        <v>6.4000000000000001E-2</v>
      </c>
      <c r="F113" s="14">
        <f t="shared" ca="1" si="59"/>
        <v>1.0002462000000001</v>
      </c>
      <c r="G113" s="14">
        <f ca="1">(TRUNC(PRODUCT($F$12:$F112),16))</f>
        <v>1.0251440884869401</v>
      </c>
      <c r="H113" s="14">
        <f t="shared" ca="1" si="68"/>
        <v>1.0228753679273499</v>
      </c>
      <c r="I113" s="14">
        <f t="shared" ca="1" si="60"/>
        <v>1.00221798</v>
      </c>
      <c r="J113" s="13">
        <f t="shared" si="69"/>
        <v>3.7499999999999999E-2</v>
      </c>
      <c r="K113" s="53">
        <f t="shared" si="70"/>
        <v>43396</v>
      </c>
      <c r="L113" s="2">
        <f t="shared" si="71"/>
        <v>9</v>
      </c>
      <c r="M113" s="19">
        <f t="shared" si="72"/>
        <v>9</v>
      </c>
      <c r="N113" s="12">
        <f t="shared" si="61"/>
        <v>1.0013156489999999</v>
      </c>
      <c r="O113" s="12">
        <f t="shared" ca="1" si="62"/>
        <v>1.0035365469999999</v>
      </c>
      <c r="P113" s="19">
        <f t="shared" si="73"/>
        <v>0</v>
      </c>
      <c r="Q113" s="14">
        <f t="shared" ca="1" si="63"/>
        <v>3.1920915999999999</v>
      </c>
      <c r="R113" s="28">
        <f t="shared" si="64"/>
        <v>0</v>
      </c>
      <c r="S113" s="14">
        <f t="shared" si="77"/>
        <v>0</v>
      </c>
      <c r="T113" s="14"/>
      <c r="U113" s="14"/>
      <c r="V113" s="4" t="str">
        <f t="shared" si="74"/>
        <v>A+J=</v>
      </c>
      <c r="W113" s="53">
        <f t="shared" si="75"/>
        <v>43425</v>
      </c>
      <c r="X113" s="14"/>
      <c r="Y113" s="15"/>
      <c r="Z113" s="21"/>
      <c r="AA113" s="55"/>
      <c r="AB113" s="23"/>
      <c r="AC113" s="24"/>
      <c r="AD113" s="23"/>
      <c r="AE113" s="29"/>
      <c r="AF113" s="31"/>
      <c r="AG113" s="23"/>
      <c r="AH113" s="21"/>
      <c r="AI113" s="25"/>
      <c r="AJ113" s="22"/>
      <c r="AK113" s="2"/>
      <c r="AL113" s="2"/>
      <c r="AM113" s="2"/>
      <c r="AN113" s="2"/>
      <c r="AO113" s="2"/>
      <c r="AP113" s="2"/>
      <c r="AQ113" s="2"/>
      <c r="AR113" s="15"/>
      <c r="AS113" s="15"/>
      <c r="AT113" s="15"/>
      <c r="AU113" s="2"/>
      <c r="AV113" s="2"/>
      <c r="AW113" s="15"/>
      <c r="AX113" s="15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</row>
    <row r="114" spans="1:164" x14ac:dyDescent="0.15">
      <c r="A114" s="67">
        <f t="shared" si="76"/>
        <v>43411</v>
      </c>
      <c r="B114" s="128">
        <f t="shared" ca="1" si="65"/>
        <v>906.14868003999982</v>
      </c>
      <c r="C114" s="7">
        <f t="shared" si="66"/>
        <v>902.60121087999983</v>
      </c>
      <c r="D114" s="142">
        <f t="shared" si="67"/>
        <v>43404</v>
      </c>
      <c r="E114" s="13">
        <f ca="1">IF(D114&lt;B$1,VLOOKUP(D114,[1]DI!$A$4:$B$15000,2,FALSE),0)</f>
        <v>6.4000000000000001E-2</v>
      </c>
      <c r="F114" s="14">
        <f t="shared" ca="1" si="59"/>
        <v>1.0002462000000001</v>
      </c>
      <c r="G114" s="14">
        <f ca="1">(TRUNC(PRODUCT($F$12:$F113),16))</f>
        <v>1.02539647896152</v>
      </c>
      <c r="H114" s="14">
        <f t="shared" ca="1" si="68"/>
        <v>1.0228753679273499</v>
      </c>
      <c r="I114" s="14">
        <f t="shared" ca="1" si="60"/>
        <v>1.00246473</v>
      </c>
      <c r="J114" s="13">
        <f t="shared" si="69"/>
        <v>3.7499999999999999E-2</v>
      </c>
      <c r="K114" s="53">
        <f t="shared" si="70"/>
        <v>43396</v>
      </c>
      <c r="L114" s="2">
        <f t="shared" si="71"/>
        <v>10</v>
      </c>
      <c r="M114" s="19">
        <f t="shared" si="72"/>
        <v>10</v>
      </c>
      <c r="N114" s="12">
        <f t="shared" si="61"/>
        <v>1.00146194</v>
      </c>
      <c r="O114" s="12">
        <f t="shared" ca="1" si="62"/>
        <v>1.0039302729999999</v>
      </c>
      <c r="P114" s="19">
        <f t="shared" si="73"/>
        <v>0</v>
      </c>
      <c r="Q114" s="14">
        <f t="shared" ca="1" si="63"/>
        <v>3.5474691599999999</v>
      </c>
      <c r="R114" s="28">
        <f t="shared" si="64"/>
        <v>0</v>
      </c>
      <c r="S114" s="14">
        <f t="shared" si="77"/>
        <v>0</v>
      </c>
      <c r="T114" s="14"/>
      <c r="U114" s="14"/>
      <c r="V114" s="4" t="str">
        <f t="shared" si="74"/>
        <v>A+J=</v>
      </c>
      <c r="W114" s="53">
        <f t="shared" si="75"/>
        <v>43425</v>
      </c>
      <c r="X114" s="14"/>
      <c r="Y114" s="15"/>
      <c r="Z114" s="21"/>
      <c r="AA114" s="55"/>
      <c r="AB114" s="23"/>
      <c r="AC114" s="24"/>
      <c r="AD114" s="23"/>
      <c r="AE114" s="29"/>
      <c r="AF114" s="31"/>
      <c r="AG114" s="23"/>
      <c r="AH114" s="21"/>
      <c r="AI114" s="25"/>
      <c r="AJ114" s="22"/>
      <c r="AK114" s="2"/>
      <c r="AL114" s="2"/>
      <c r="AM114" s="2"/>
      <c r="AN114" s="2"/>
      <c r="AO114" s="2"/>
      <c r="AP114" s="2"/>
      <c r="AQ114" s="2"/>
      <c r="AR114" s="15"/>
      <c r="AS114" s="15"/>
      <c r="AT114" s="15"/>
      <c r="AU114" s="2"/>
      <c r="AV114" s="2"/>
      <c r="AW114" s="15"/>
      <c r="AX114" s="15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</row>
    <row r="115" spans="1:164" x14ac:dyDescent="0.15">
      <c r="A115" s="67">
        <f t="shared" si="76"/>
        <v>43412</v>
      </c>
      <c r="B115" s="128">
        <f t="shared" ca="1" si="65"/>
        <v>906.50419570999986</v>
      </c>
      <c r="C115" s="7">
        <f t="shared" si="66"/>
        <v>902.60121087999983</v>
      </c>
      <c r="D115" s="142">
        <f t="shared" si="67"/>
        <v>43405</v>
      </c>
      <c r="E115" s="13">
        <f ca="1">IF(D115&lt;B$1,VLOOKUP(D115,[1]DI!$A$4:$B$15000,2,FALSE),0)</f>
        <v>6.4000000000000001E-2</v>
      </c>
      <c r="F115" s="14">
        <f t="shared" ca="1" si="59"/>
        <v>1.0002462000000001</v>
      </c>
      <c r="G115" s="14">
        <f ca="1">(TRUNC(PRODUCT($F$12:$F114),16))</f>
        <v>1.02564893157464</v>
      </c>
      <c r="H115" s="14">
        <f t="shared" ca="1" si="68"/>
        <v>1.0228753679273499</v>
      </c>
      <c r="I115" s="14">
        <f t="shared" ca="1" si="60"/>
        <v>1.00271154</v>
      </c>
      <c r="J115" s="13">
        <f t="shared" si="69"/>
        <v>3.7499999999999999E-2</v>
      </c>
      <c r="K115" s="53">
        <f t="shared" si="70"/>
        <v>43396</v>
      </c>
      <c r="L115" s="2">
        <f t="shared" si="71"/>
        <v>11</v>
      </c>
      <c r="M115" s="19">
        <f t="shared" si="72"/>
        <v>11</v>
      </c>
      <c r="N115" s="12">
        <f t="shared" si="61"/>
        <v>1.0016082509999999</v>
      </c>
      <c r="O115" s="12">
        <f t="shared" ca="1" si="62"/>
        <v>1.0043241519999999</v>
      </c>
      <c r="P115" s="19">
        <f t="shared" si="73"/>
        <v>0</v>
      </c>
      <c r="Q115" s="14">
        <f t="shared" ca="1" si="63"/>
        <v>3.9029848299999998</v>
      </c>
      <c r="R115" s="28">
        <f t="shared" si="64"/>
        <v>0</v>
      </c>
      <c r="S115" s="14">
        <f t="shared" si="77"/>
        <v>0</v>
      </c>
      <c r="T115" s="14"/>
      <c r="U115" s="14"/>
      <c r="V115" s="4" t="str">
        <f t="shared" si="74"/>
        <v>A+J=</v>
      </c>
      <c r="W115" s="53">
        <f t="shared" si="75"/>
        <v>43425</v>
      </c>
      <c r="X115" s="14"/>
      <c r="Y115" s="15"/>
      <c r="Z115" s="21"/>
      <c r="AA115" s="55"/>
      <c r="AB115" s="23"/>
      <c r="AC115" s="24"/>
      <c r="AD115" s="23"/>
      <c r="AE115" s="29"/>
      <c r="AF115" s="31"/>
      <c r="AG115" s="23"/>
      <c r="AH115" s="21"/>
      <c r="AI115" s="25"/>
      <c r="AJ115" s="22"/>
      <c r="AK115" s="2"/>
      <c r="AL115" s="2"/>
      <c r="AM115" s="2"/>
      <c r="AN115" s="2"/>
      <c r="AO115" s="2"/>
      <c r="AP115" s="2"/>
      <c r="AQ115" s="2"/>
      <c r="AR115" s="15"/>
      <c r="AS115" s="15"/>
      <c r="AT115" s="15"/>
      <c r="AU115" s="2"/>
      <c r="AV115" s="2"/>
      <c r="AW115" s="15"/>
      <c r="AX115" s="15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</row>
    <row r="116" spans="1:164" x14ac:dyDescent="0.15">
      <c r="A116" s="67">
        <f t="shared" si="76"/>
        <v>43413</v>
      </c>
      <c r="B116" s="128">
        <f t="shared" ca="1" si="65"/>
        <v>906.85984133999978</v>
      </c>
      <c r="C116" s="7">
        <f t="shared" si="66"/>
        <v>902.60121087999983</v>
      </c>
      <c r="D116" s="142">
        <f t="shared" si="67"/>
        <v>43409</v>
      </c>
      <c r="E116" s="13">
        <f ca="1">IF(D116&lt;B$1,VLOOKUP(D116,[1]DI!$A$4:$B$15000,2,FALSE),0)</f>
        <v>6.4000000000000001E-2</v>
      </c>
      <c r="F116" s="14">
        <f t="shared" ca="1" si="59"/>
        <v>1.0002462000000001</v>
      </c>
      <c r="G116" s="14">
        <f ca="1">(TRUNC(PRODUCT($F$12:$F115),16))</f>
        <v>1.0259014463416001</v>
      </c>
      <c r="H116" s="14">
        <f t="shared" ca="1" si="68"/>
        <v>1.0228753679273499</v>
      </c>
      <c r="I116" s="14">
        <f t="shared" ca="1" si="60"/>
        <v>1.0029584</v>
      </c>
      <c r="J116" s="13">
        <f t="shared" si="69"/>
        <v>3.7499999999999999E-2</v>
      </c>
      <c r="K116" s="53">
        <f t="shared" si="70"/>
        <v>43396</v>
      </c>
      <c r="L116" s="2">
        <f t="shared" si="71"/>
        <v>12</v>
      </c>
      <c r="M116" s="19">
        <f t="shared" si="72"/>
        <v>12</v>
      </c>
      <c r="N116" s="12">
        <f t="shared" si="61"/>
        <v>1.0017545839999999</v>
      </c>
      <c r="O116" s="12">
        <f t="shared" ca="1" si="62"/>
        <v>1.004718175</v>
      </c>
      <c r="P116" s="19">
        <f t="shared" si="73"/>
        <v>0</v>
      </c>
      <c r="Q116" s="14">
        <f t="shared" ca="1" si="63"/>
        <v>4.25863046</v>
      </c>
      <c r="R116" s="28">
        <f t="shared" si="64"/>
        <v>0</v>
      </c>
      <c r="S116" s="14">
        <f t="shared" si="77"/>
        <v>0</v>
      </c>
      <c r="T116" s="14"/>
      <c r="U116" s="14"/>
      <c r="V116" s="4" t="str">
        <f t="shared" si="74"/>
        <v>A+J=</v>
      </c>
      <c r="W116" s="53">
        <f t="shared" si="75"/>
        <v>43425</v>
      </c>
      <c r="X116" s="14"/>
      <c r="Y116" s="15"/>
      <c r="Z116" s="21"/>
      <c r="AA116" s="55"/>
      <c r="AB116" s="23"/>
      <c r="AC116" s="24"/>
      <c r="AD116" s="23"/>
      <c r="AE116" s="29"/>
      <c r="AF116" s="31"/>
      <c r="AG116" s="23"/>
      <c r="AH116" s="21"/>
      <c r="AI116" s="25"/>
      <c r="AJ116" s="22"/>
      <c r="AK116" s="2"/>
      <c r="AL116" s="2"/>
      <c r="AM116" s="2"/>
      <c r="AN116" s="2"/>
      <c r="AO116" s="2"/>
      <c r="AP116" s="2"/>
      <c r="AQ116" s="2"/>
      <c r="AR116" s="15"/>
      <c r="AS116" s="15"/>
      <c r="AT116" s="15"/>
      <c r="AU116" s="2"/>
      <c r="AV116" s="2"/>
      <c r="AW116" s="15"/>
      <c r="AX116" s="15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</row>
    <row r="117" spans="1:164" x14ac:dyDescent="0.15">
      <c r="A117" s="67">
        <f t="shared" si="76"/>
        <v>43416</v>
      </c>
      <c r="B117" s="128">
        <f t="shared" ca="1" si="65"/>
        <v>907.21563409999987</v>
      </c>
      <c r="C117" s="7">
        <f t="shared" si="66"/>
        <v>902.60121087999983</v>
      </c>
      <c r="D117" s="142">
        <f t="shared" si="67"/>
        <v>43410</v>
      </c>
      <c r="E117" s="13">
        <f ca="1">IF(D117&lt;B$1,VLOOKUP(D117,[1]DI!$A$4:$B$15000,2,FALSE),0)</f>
        <v>6.4000000000000001E-2</v>
      </c>
      <c r="F117" s="14">
        <f t="shared" ca="1" si="59"/>
        <v>1.0002462000000001</v>
      </c>
      <c r="G117" s="14">
        <f ca="1">(TRUNC(PRODUCT($F$12:$F116),16))</f>
        <v>1.02615402327769</v>
      </c>
      <c r="H117" s="14">
        <f t="shared" ca="1" si="68"/>
        <v>1.0228753679273499</v>
      </c>
      <c r="I117" s="14">
        <f t="shared" ca="1" si="60"/>
        <v>1.0032053299999999</v>
      </c>
      <c r="J117" s="13">
        <f t="shared" si="69"/>
        <v>3.7499999999999999E-2</v>
      </c>
      <c r="K117" s="53">
        <f t="shared" si="70"/>
        <v>43396</v>
      </c>
      <c r="L117" s="2">
        <f t="shared" si="71"/>
        <v>13</v>
      </c>
      <c r="M117" s="19">
        <f t="shared" si="72"/>
        <v>13</v>
      </c>
      <c r="N117" s="12">
        <f t="shared" si="61"/>
        <v>1.0019009379999999</v>
      </c>
      <c r="O117" s="12">
        <f t="shared" ca="1" si="62"/>
        <v>1.0051123609999999</v>
      </c>
      <c r="P117" s="19">
        <f t="shared" si="73"/>
        <v>0</v>
      </c>
      <c r="Q117" s="14">
        <f t="shared" ca="1" si="63"/>
        <v>4.6144232199999999</v>
      </c>
      <c r="R117" s="28">
        <f t="shared" si="64"/>
        <v>0</v>
      </c>
      <c r="S117" s="14">
        <f t="shared" si="77"/>
        <v>0</v>
      </c>
      <c r="T117" s="14"/>
      <c r="U117" s="14"/>
      <c r="V117" s="4" t="str">
        <f t="shared" si="74"/>
        <v>A+J=</v>
      </c>
      <c r="W117" s="53">
        <f t="shared" si="75"/>
        <v>43425</v>
      </c>
      <c r="X117" s="14"/>
      <c r="Y117" s="15"/>
      <c r="Z117" s="21"/>
      <c r="AA117" s="55"/>
      <c r="AB117" s="23"/>
      <c r="AC117" s="24"/>
      <c r="AD117" s="23"/>
      <c r="AE117" s="29"/>
      <c r="AF117" s="31"/>
      <c r="AG117" s="23"/>
      <c r="AH117" s="21"/>
      <c r="AI117" s="25"/>
      <c r="AJ117" s="22"/>
      <c r="AK117" s="2"/>
      <c r="AL117" s="2"/>
      <c r="AM117" s="2"/>
      <c r="AN117" s="2"/>
      <c r="AO117" s="2"/>
      <c r="AP117" s="2"/>
      <c r="AQ117" s="2"/>
      <c r="AR117" s="15"/>
      <c r="AS117" s="15"/>
      <c r="AT117" s="15"/>
      <c r="AU117" s="2"/>
      <c r="AV117" s="2"/>
      <c r="AW117" s="15"/>
      <c r="AX117" s="15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</row>
    <row r="118" spans="1:164" x14ac:dyDescent="0.15">
      <c r="A118" s="67">
        <f t="shared" si="76"/>
        <v>43417</v>
      </c>
      <c r="B118" s="128">
        <f t="shared" ca="1" si="65"/>
        <v>907.57156676999978</v>
      </c>
      <c r="C118" s="7">
        <f t="shared" si="66"/>
        <v>902.60121087999983</v>
      </c>
      <c r="D118" s="142">
        <f t="shared" si="67"/>
        <v>43411</v>
      </c>
      <c r="E118" s="13">
        <f ca="1">IF(D118&lt;B$1,VLOOKUP(D118,[1]DI!$A$4:$B$15000,2,FALSE),0)</f>
        <v>6.4000000000000001E-2</v>
      </c>
      <c r="F118" s="14">
        <f t="shared" ca="1" si="59"/>
        <v>1.0002462000000001</v>
      </c>
      <c r="G118" s="14">
        <f ca="1">(TRUNC(PRODUCT($F$12:$F117),16))</f>
        <v>1.02640666239822</v>
      </c>
      <c r="H118" s="14">
        <f t="shared" ca="1" si="68"/>
        <v>1.0228753679273499</v>
      </c>
      <c r="I118" s="14">
        <f t="shared" ca="1" si="60"/>
        <v>1.0034523200000001</v>
      </c>
      <c r="J118" s="13">
        <f t="shared" si="69"/>
        <v>3.7499999999999999E-2</v>
      </c>
      <c r="K118" s="53">
        <f t="shared" si="70"/>
        <v>43396</v>
      </c>
      <c r="L118" s="2">
        <f t="shared" si="71"/>
        <v>14</v>
      </c>
      <c r="M118" s="19">
        <f t="shared" si="72"/>
        <v>14</v>
      </c>
      <c r="N118" s="12">
        <f t="shared" si="61"/>
        <v>1.0020473139999999</v>
      </c>
      <c r="O118" s="12">
        <f t="shared" ca="1" si="62"/>
        <v>1.0055067019999999</v>
      </c>
      <c r="P118" s="19">
        <f t="shared" si="73"/>
        <v>0</v>
      </c>
      <c r="Q118" s="14">
        <f t="shared" ca="1" si="63"/>
        <v>4.9703558900000004</v>
      </c>
      <c r="R118" s="28">
        <f t="shared" si="64"/>
        <v>0</v>
      </c>
      <c r="S118" s="14">
        <f t="shared" si="77"/>
        <v>0</v>
      </c>
      <c r="T118" s="14"/>
      <c r="U118" s="14"/>
      <c r="V118" s="4" t="str">
        <f t="shared" si="74"/>
        <v>A+J=</v>
      </c>
      <c r="W118" s="53">
        <f t="shared" si="75"/>
        <v>43425</v>
      </c>
      <c r="X118" s="14"/>
      <c r="Y118" s="15"/>
      <c r="Z118" s="21"/>
      <c r="AA118" s="55"/>
      <c r="AB118" s="23"/>
      <c r="AC118" s="24"/>
      <c r="AD118" s="23"/>
      <c r="AE118" s="29"/>
      <c r="AF118" s="31"/>
      <c r="AG118" s="23"/>
      <c r="AH118" s="21"/>
      <c r="AI118" s="25"/>
      <c r="AJ118" s="22"/>
      <c r="AK118" s="2"/>
      <c r="AL118" s="2"/>
      <c r="AM118" s="2"/>
      <c r="AN118" s="2"/>
      <c r="AO118" s="2"/>
      <c r="AP118" s="2"/>
      <c r="AQ118" s="2"/>
      <c r="AR118" s="15"/>
      <c r="AS118" s="15"/>
      <c r="AT118" s="15"/>
      <c r="AU118" s="2"/>
      <c r="AV118" s="2"/>
      <c r="AW118" s="15"/>
      <c r="AX118" s="15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</row>
    <row r="119" spans="1:164" ht="15" x14ac:dyDescent="0.25">
      <c r="A119" s="67">
        <f t="shared" si="76"/>
        <v>43418</v>
      </c>
      <c r="B119" s="128">
        <f t="shared" ca="1" si="65"/>
        <v>907.92763752999986</v>
      </c>
      <c r="C119" s="7">
        <f t="shared" si="66"/>
        <v>902.60121087999983</v>
      </c>
      <c r="D119" s="142">
        <f t="shared" si="67"/>
        <v>43412</v>
      </c>
      <c r="E119" s="13">
        <f ca="1">IF(D119&lt;B$1,VLOOKUP(D119,[1]DI!$A$4:$B$15000,2,FALSE),0)</f>
        <v>6.4000000000000001E-2</v>
      </c>
      <c r="F119" s="14">
        <f t="shared" ca="1" si="59"/>
        <v>1.0002462000000001</v>
      </c>
      <c r="G119" s="14">
        <f ca="1">(TRUNC(PRODUCT($F$12:$F118),16))</f>
        <v>1.0266593637185</v>
      </c>
      <c r="H119" s="14">
        <f t="shared" ca="1" si="68"/>
        <v>1.0228753679273499</v>
      </c>
      <c r="I119" s="14">
        <f t="shared" ca="1" si="60"/>
        <v>1.0036993700000001</v>
      </c>
      <c r="J119" s="13">
        <f t="shared" si="69"/>
        <v>3.7499999999999999E-2</v>
      </c>
      <c r="K119" s="53">
        <f t="shared" si="70"/>
        <v>43396</v>
      </c>
      <c r="L119" s="2">
        <f t="shared" si="71"/>
        <v>15</v>
      </c>
      <c r="M119" s="19">
        <f t="shared" si="72"/>
        <v>15</v>
      </c>
      <c r="N119" s="12">
        <f t="shared" si="61"/>
        <v>1.0021937110000001</v>
      </c>
      <c r="O119" s="12">
        <f t="shared" ca="1" si="62"/>
        <v>1.0059011959999999</v>
      </c>
      <c r="P119" s="19">
        <f t="shared" si="73"/>
        <v>0</v>
      </c>
      <c r="Q119" s="14">
        <f t="shared" ca="1" si="63"/>
        <v>5.3264266500000002</v>
      </c>
      <c r="R119" s="28">
        <f t="shared" si="64"/>
        <v>0</v>
      </c>
      <c r="S119" s="14">
        <f t="shared" si="77"/>
        <v>0</v>
      </c>
      <c r="T119" s="14"/>
      <c r="U119" s="14"/>
      <c r="V119" s="4" t="str">
        <f t="shared" si="74"/>
        <v>A+J=</v>
      </c>
      <c r="W119" s="53">
        <f t="shared" si="75"/>
        <v>43425</v>
      </c>
      <c r="X119" s="146" t="s">
        <v>148</v>
      </c>
      <c r="Y119" s="15"/>
      <c r="Z119" s="21"/>
      <c r="AA119" s="55"/>
      <c r="AB119" s="23"/>
      <c r="AC119" s="24"/>
      <c r="AD119" s="23"/>
      <c r="AE119" s="29"/>
      <c r="AF119" s="31"/>
      <c r="AG119" s="23"/>
      <c r="AH119" s="21"/>
      <c r="AI119" s="25"/>
      <c r="AJ119" s="22"/>
      <c r="AK119" s="2"/>
      <c r="AL119" s="2"/>
      <c r="AM119" s="2"/>
      <c r="AN119" s="2"/>
      <c r="AO119" s="2"/>
      <c r="AP119" s="2"/>
      <c r="AQ119" s="2"/>
      <c r="AR119" s="15"/>
      <c r="AS119" s="15"/>
      <c r="AT119" s="15"/>
      <c r="AU119" s="2"/>
      <c r="AV119" s="2"/>
      <c r="AW119" s="15"/>
      <c r="AX119" s="15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</row>
    <row r="120" spans="1:164" ht="15" x14ac:dyDescent="0.25">
      <c r="A120" s="67">
        <f t="shared" si="76"/>
        <v>43420</v>
      </c>
      <c r="B120" s="128">
        <f t="shared" ca="1" si="65"/>
        <v>908.28384728999981</v>
      </c>
      <c r="C120" s="7">
        <f t="shared" si="66"/>
        <v>902.60121087999983</v>
      </c>
      <c r="D120" s="142">
        <f t="shared" si="67"/>
        <v>43413</v>
      </c>
      <c r="E120" s="13">
        <f ca="1">IF(D120&lt;B$1,VLOOKUP(D120,[1]DI!$A$4:$B$15000,2,FALSE),0)</f>
        <v>6.4000000000000001E-2</v>
      </c>
      <c r="F120" s="14">
        <f t="shared" ca="1" si="59"/>
        <v>1.0002462000000001</v>
      </c>
      <c r="G120" s="14">
        <f ca="1">(TRUNC(PRODUCT($F$12:$F119),16))</f>
        <v>1.0269121272538499</v>
      </c>
      <c r="H120" s="14">
        <f t="shared" ca="1" si="68"/>
        <v>1.0228753679273499</v>
      </c>
      <c r="I120" s="14">
        <f t="shared" ca="1" si="60"/>
        <v>1.00394648</v>
      </c>
      <c r="J120" s="13">
        <f t="shared" si="69"/>
        <v>3.7499999999999999E-2</v>
      </c>
      <c r="K120" s="53">
        <f t="shared" si="70"/>
        <v>43396</v>
      </c>
      <c r="L120" s="2">
        <f t="shared" si="71"/>
        <v>16</v>
      </c>
      <c r="M120" s="19">
        <f t="shared" si="72"/>
        <v>16</v>
      </c>
      <c r="N120" s="12">
        <f t="shared" si="61"/>
        <v>1.002340129</v>
      </c>
      <c r="O120" s="12">
        <f t="shared" ca="1" si="62"/>
        <v>1.0062958440000001</v>
      </c>
      <c r="P120" s="19">
        <f t="shared" si="73"/>
        <v>0</v>
      </c>
      <c r="Q120" s="14">
        <f t="shared" ca="1" si="63"/>
        <v>5.6826364099999997</v>
      </c>
      <c r="R120" s="28">
        <f t="shared" si="64"/>
        <v>0</v>
      </c>
      <c r="S120" s="14">
        <f t="shared" si="77"/>
        <v>0</v>
      </c>
      <c r="T120" s="14"/>
      <c r="U120" s="14"/>
      <c r="V120" s="4" t="str">
        <f t="shared" si="74"/>
        <v>A+J=</v>
      </c>
      <c r="W120" s="53">
        <f t="shared" si="75"/>
        <v>43425</v>
      </c>
      <c r="X120" s="150">
        <v>6.7521096299999996</v>
      </c>
      <c r="Y120" s="15" t="s">
        <v>10</v>
      </c>
      <c r="Z120" s="21"/>
      <c r="AA120" s="55"/>
      <c r="AB120" s="23"/>
      <c r="AC120" s="24"/>
      <c r="AD120" s="23"/>
      <c r="AE120" s="29"/>
      <c r="AF120" s="31"/>
      <c r="AG120" s="23"/>
      <c r="AH120" s="21"/>
      <c r="AI120" s="25"/>
      <c r="AJ120" s="22"/>
      <c r="AK120" s="2"/>
      <c r="AL120" s="2"/>
      <c r="AM120" s="2"/>
      <c r="AN120" s="2"/>
      <c r="AO120" s="2"/>
      <c r="AP120" s="2"/>
      <c r="AQ120" s="2"/>
      <c r="AR120" s="15"/>
      <c r="AS120" s="15"/>
      <c r="AT120" s="15"/>
      <c r="AU120" s="2"/>
      <c r="AV120" s="2"/>
      <c r="AW120" s="15"/>
      <c r="AX120" s="15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</row>
    <row r="121" spans="1:164" ht="15" x14ac:dyDescent="0.25">
      <c r="A121" s="67">
        <f t="shared" si="76"/>
        <v>43423</v>
      </c>
      <c r="B121" s="128">
        <f t="shared" ca="1" si="65"/>
        <v>908.6401969599998</v>
      </c>
      <c r="C121" s="7">
        <f t="shared" si="66"/>
        <v>902.60121087999983</v>
      </c>
      <c r="D121" s="142">
        <f t="shared" si="67"/>
        <v>43416</v>
      </c>
      <c r="E121" s="13">
        <f ca="1">IF(D121&lt;B$1,VLOOKUP(D121,[1]DI!$A$4:$B$15000,2,FALSE),0)</f>
        <v>6.4000000000000001E-2</v>
      </c>
      <c r="F121" s="14">
        <f t="shared" ca="1" si="59"/>
        <v>1.0002462000000001</v>
      </c>
      <c r="G121" s="14">
        <f ca="1">(TRUNC(PRODUCT($F$12:$F120),16))</f>
        <v>1.0271649530195801</v>
      </c>
      <c r="H121" s="14">
        <f t="shared" ca="1" si="68"/>
        <v>1.0228753679273499</v>
      </c>
      <c r="I121" s="14">
        <f t="shared" ca="1" si="60"/>
        <v>1.0041936499999999</v>
      </c>
      <c r="J121" s="13">
        <f t="shared" si="69"/>
        <v>3.7499999999999999E-2</v>
      </c>
      <c r="K121" s="53">
        <f t="shared" si="70"/>
        <v>43396</v>
      </c>
      <c r="L121" s="2">
        <f t="shared" si="71"/>
        <v>17</v>
      </c>
      <c r="M121" s="19">
        <f t="shared" si="72"/>
        <v>17</v>
      </c>
      <c r="N121" s="12">
        <f t="shared" si="61"/>
        <v>1.002486569</v>
      </c>
      <c r="O121" s="12">
        <f t="shared" ca="1" si="62"/>
        <v>1.0066906470000001</v>
      </c>
      <c r="P121" s="19">
        <f t="shared" si="73"/>
        <v>0</v>
      </c>
      <c r="Q121" s="14">
        <f t="shared" ca="1" si="63"/>
        <v>6.0389860799999999</v>
      </c>
      <c r="R121" s="28">
        <f t="shared" si="64"/>
        <v>0</v>
      </c>
      <c r="S121" s="14">
        <f t="shared" si="77"/>
        <v>0</v>
      </c>
      <c r="T121" s="14"/>
      <c r="U121" s="14"/>
      <c r="V121" s="4" t="str">
        <f t="shared" si="74"/>
        <v>A+J=</v>
      </c>
      <c r="W121" s="53">
        <f t="shared" si="75"/>
        <v>43425</v>
      </c>
      <c r="X121" s="150">
        <v>8.9023557400000008</v>
      </c>
      <c r="Y121" s="15" t="s">
        <v>54</v>
      </c>
      <c r="Z121" s="21"/>
      <c r="AA121" s="55"/>
      <c r="AB121" s="23"/>
      <c r="AC121" s="24"/>
      <c r="AD121" s="23"/>
      <c r="AE121" s="29"/>
      <c r="AF121" s="31"/>
      <c r="AG121" s="23"/>
      <c r="AH121" s="21"/>
      <c r="AI121" s="25"/>
      <c r="AJ121" s="22"/>
      <c r="AK121" s="2"/>
      <c r="AL121" s="2"/>
      <c r="AM121" s="2"/>
      <c r="AN121" s="2"/>
      <c r="AO121" s="2"/>
      <c r="AP121" s="2"/>
      <c r="AQ121" s="2"/>
      <c r="AR121" s="15"/>
      <c r="AS121" s="15"/>
      <c r="AT121" s="15"/>
      <c r="AU121" s="2"/>
      <c r="AV121" s="2"/>
      <c r="AW121" s="15"/>
      <c r="AX121" s="15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</row>
    <row r="122" spans="1:164" ht="15" x14ac:dyDescent="0.25">
      <c r="A122" s="67">
        <f t="shared" si="76"/>
        <v>43424</v>
      </c>
      <c r="B122" s="128">
        <f t="shared" ca="1" si="65"/>
        <v>908.99669374999985</v>
      </c>
      <c r="C122" s="7">
        <f t="shared" si="66"/>
        <v>902.60121087999983</v>
      </c>
      <c r="D122" s="142">
        <f t="shared" si="67"/>
        <v>43417</v>
      </c>
      <c r="E122" s="13">
        <f ca="1">IF(D122&lt;B$1,VLOOKUP(D122,[1]DI!$A$4:$B$15000,2,FALSE),0)</f>
        <v>6.4000000000000001E-2</v>
      </c>
      <c r="F122" s="14">
        <f t="shared" ca="1" si="59"/>
        <v>1.0002462000000001</v>
      </c>
      <c r="G122" s="14">
        <f ca="1">(TRUNC(PRODUCT($F$12:$F121),16))</f>
        <v>1.02741784103101</v>
      </c>
      <c r="H122" s="14">
        <f t="shared" ca="1" si="68"/>
        <v>1.0228753679273499</v>
      </c>
      <c r="I122" s="14">
        <f t="shared" ca="1" si="60"/>
        <v>1.0044408899999999</v>
      </c>
      <c r="J122" s="13">
        <f t="shared" si="69"/>
        <v>3.7499999999999999E-2</v>
      </c>
      <c r="K122" s="53">
        <f t="shared" si="70"/>
        <v>43396</v>
      </c>
      <c r="L122" s="2">
        <f t="shared" si="71"/>
        <v>18</v>
      </c>
      <c r="M122" s="19">
        <f t="shared" si="72"/>
        <v>18</v>
      </c>
      <c r="N122" s="12">
        <f t="shared" si="61"/>
        <v>1.0026330299999999</v>
      </c>
      <c r="O122" s="12">
        <f t="shared" ca="1" si="62"/>
        <v>1.0070856130000001</v>
      </c>
      <c r="P122" s="19">
        <f t="shared" si="73"/>
        <v>0</v>
      </c>
      <c r="Q122" s="14">
        <f t="shared" ca="1" si="63"/>
        <v>6.3954828700000004</v>
      </c>
      <c r="R122" s="28">
        <f t="shared" si="64"/>
        <v>0</v>
      </c>
      <c r="S122" s="14">
        <f t="shared" si="77"/>
        <v>0</v>
      </c>
      <c r="T122" s="14"/>
      <c r="U122" s="14"/>
      <c r="V122" s="4" t="str">
        <f t="shared" si="74"/>
        <v>A+J=</v>
      </c>
      <c r="W122" s="53">
        <f t="shared" si="75"/>
        <v>43425</v>
      </c>
      <c r="X122" s="146">
        <v>0.48838104999999998</v>
      </c>
      <c r="Y122" s="15" t="s">
        <v>149</v>
      </c>
      <c r="Z122" s="21"/>
      <c r="AA122" s="55"/>
      <c r="AB122" s="23"/>
      <c r="AC122" s="24"/>
      <c r="AD122" s="23"/>
      <c r="AE122" s="29"/>
      <c r="AF122" s="31"/>
      <c r="AG122" s="23"/>
      <c r="AH122" s="21"/>
      <c r="AI122" s="25"/>
      <c r="AJ122" s="22"/>
      <c r="AK122" s="2"/>
      <c r="AL122" s="2"/>
      <c r="AM122" s="2"/>
      <c r="AN122" s="2"/>
      <c r="AO122" s="2"/>
      <c r="AP122" s="2"/>
      <c r="AQ122" s="2"/>
      <c r="AR122" s="15"/>
      <c r="AS122" s="15"/>
      <c r="AT122" s="15"/>
      <c r="AU122" s="2"/>
      <c r="AV122" s="2"/>
      <c r="AW122" s="15"/>
      <c r="AX122" s="15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</row>
    <row r="123" spans="1:164" ht="15" x14ac:dyDescent="0.25">
      <c r="A123" s="67">
        <f t="shared" si="76"/>
        <v>43425</v>
      </c>
      <c r="B123" s="128">
        <f t="shared" ca="1" si="65"/>
        <v>909.35332050999978</v>
      </c>
      <c r="C123" s="7">
        <f t="shared" si="66"/>
        <v>902.60121087999983</v>
      </c>
      <c r="D123" s="142">
        <f t="shared" si="67"/>
        <v>43418</v>
      </c>
      <c r="E123" s="13">
        <f ca="1">IF(D123&lt;B$1,VLOOKUP(D123,[1]DI!$A$4:$B$15000,2,FALSE),0)</f>
        <v>6.4000000000000001E-2</v>
      </c>
      <c r="F123" s="14">
        <f t="shared" ca="1" si="59"/>
        <v>1.0002462000000001</v>
      </c>
      <c r="G123" s="14">
        <f ca="1">(TRUNC(PRODUCT($F$12:$F122),16))</f>
        <v>1.0276707913034699</v>
      </c>
      <c r="H123" s="14">
        <f t="shared" ca="1" si="68"/>
        <v>1.0228753679273499</v>
      </c>
      <c r="I123" s="14">
        <f t="shared" ca="1" si="60"/>
        <v>1.00468818</v>
      </c>
      <c r="J123" s="13">
        <f t="shared" si="69"/>
        <v>3.7499999999999999E-2</v>
      </c>
      <c r="K123" s="53">
        <f t="shared" si="70"/>
        <v>43396</v>
      </c>
      <c r="L123" s="2">
        <f t="shared" si="71"/>
        <v>19</v>
      </c>
      <c r="M123" s="19">
        <f t="shared" si="72"/>
        <v>19</v>
      </c>
      <c r="N123" s="12">
        <f t="shared" si="61"/>
        <v>1.002779512</v>
      </c>
      <c r="O123" s="12">
        <f t="shared" ca="1" si="62"/>
        <v>1.007480723</v>
      </c>
      <c r="P123" s="19">
        <f t="shared" si="73"/>
        <v>6</v>
      </c>
      <c r="Q123" s="146">
        <f t="shared" ca="1" si="63"/>
        <v>6.7521096299999996</v>
      </c>
      <c r="R123" s="147">
        <f t="shared" si="64"/>
        <v>1.0404081754825489E-2</v>
      </c>
      <c r="S123" s="146">
        <f t="shared" si="77"/>
        <v>9.3907367900000001</v>
      </c>
      <c r="T123" s="146"/>
      <c r="U123" s="146"/>
      <c r="V123" s="148" t="str">
        <f t="shared" si="74"/>
        <v>A+J=</v>
      </c>
      <c r="W123" s="149">
        <f t="shared" si="75"/>
        <v>43425</v>
      </c>
      <c r="X123" s="146">
        <f>X121+X122</f>
        <v>9.3907367900000001</v>
      </c>
      <c r="Y123" s="15"/>
      <c r="Z123" s="21"/>
      <c r="AA123" s="55"/>
      <c r="AB123" s="23"/>
      <c r="AC123" s="24"/>
      <c r="AD123" s="23"/>
      <c r="AE123" s="29"/>
      <c r="AF123" s="31"/>
      <c r="AG123" s="23"/>
      <c r="AH123" s="21"/>
      <c r="AI123" s="25"/>
      <c r="AJ123" s="22"/>
      <c r="AK123" s="2"/>
      <c r="AL123" s="2"/>
      <c r="AM123" s="2"/>
      <c r="AN123" s="2"/>
      <c r="AO123" s="2"/>
      <c r="AP123" s="2"/>
      <c r="AQ123" s="2"/>
      <c r="AR123" s="15"/>
      <c r="AS123" s="15"/>
      <c r="AT123" s="15"/>
      <c r="AU123" s="2"/>
      <c r="AV123" s="2"/>
      <c r="AW123" s="15"/>
      <c r="AX123" s="15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</row>
    <row r="124" spans="1:164" x14ac:dyDescent="0.15">
      <c r="A124" s="67">
        <f t="shared" si="76"/>
        <v>43426</v>
      </c>
      <c r="B124" s="128">
        <f t="shared" ca="1" si="65"/>
        <v>893.56091091999986</v>
      </c>
      <c r="C124" s="7">
        <f t="shared" si="66"/>
        <v>893.21047408999982</v>
      </c>
      <c r="D124" s="142">
        <f t="shared" si="67"/>
        <v>43420</v>
      </c>
      <c r="E124" s="13">
        <f ca="1">IF(D124&lt;B$1,VLOOKUP(D124,[1]DI!$A$4:$B$15000,2,FALSE),0)</f>
        <v>6.4000000000000001E-2</v>
      </c>
      <c r="F124" s="14">
        <f t="shared" ca="1" si="59"/>
        <v>1.0002462000000001</v>
      </c>
      <c r="G124" s="14">
        <f ca="1">(TRUNC(PRODUCT($F$12:$F123),16))</f>
        <v>1.02792380385229</v>
      </c>
      <c r="H124" s="14">
        <f t="shared" ca="1" si="68"/>
        <v>1.0276707913034699</v>
      </c>
      <c r="I124" s="14">
        <f t="shared" ca="1" si="60"/>
        <v>1.0002462000000001</v>
      </c>
      <c r="J124" s="13">
        <f t="shared" si="69"/>
        <v>3.7499999999999999E-2</v>
      </c>
      <c r="K124" s="53">
        <f t="shared" si="70"/>
        <v>43425</v>
      </c>
      <c r="L124" s="2">
        <f t="shared" si="71"/>
        <v>1</v>
      </c>
      <c r="M124" s="19">
        <f t="shared" si="72"/>
        <v>1</v>
      </c>
      <c r="N124" s="12">
        <f t="shared" si="61"/>
        <v>1.0001460980000001</v>
      </c>
      <c r="O124" s="12">
        <f t="shared" ca="1" si="62"/>
        <v>1.000392334</v>
      </c>
      <c r="P124" s="19">
        <f t="shared" si="73"/>
        <v>0</v>
      </c>
      <c r="Q124" s="14">
        <f t="shared" ca="1" si="63"/>
        <v>0.35043682999999998</v>
      </c>
      <c r="R124" s="28">
        <f t="shared" si="64"/>
        <v>0</v>
      </c>
      <c r="S124" s="14">
        <f t="shared" si="77"/>
        <v>0</v>
      </c>
      <c r="T124" s="14"/>
      <c r="U124" s="14"/>
      <c r="V124" s="4" t="str">
        <f t="shared" si="74"/>
        <v>A+J=</v>
      </c>
      <c r="W124" s="53">
        <f t="shared" si="75"/>
        <v>43455</v>
      </c>
      <c r="X124" s="14"/>
      <c r="Y124" s="15"/>
      <c r="Z124" s="21"/>
      <c r="AA124" s="55"/>
      <c r="AB124" s="23"/>
      <c r="AC124" s="24"/>
      <c r="AD124" s="23"/>
      <c r="AE124" s="29"/>
      <c r="AF124" s="31"/>
      <c r="AG124" s="23"/>
      <c r="AH124" s="21"/>
      <c r="AI124" s="25"/>
      <c r="AJ124" s="22"/>
      <c r="AK124" s="2"/>
      <c r="AL124" s="2"/>
      <c r="AM124" s="2"/>
      <c r="AN124" s="2"/>
      <c r="AO124" s="2"/>
      <c r="AP124" s="2"/>
      <c r="AQ124" s="2"/>
      <c r="AR124" s="15"/>
      <c r="AS124" s="15"/>
      <c r="AT124" s="15"/>
      <c r="AU124" s="2"/>
      <c r="AV124" s="2"/>
      <c r="AW124" s="15"/>
      <c r="AX124" s="15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</row>
    <row r="125" spans="1:164" x14ac:dyDescent="0.15">
      <c r="A125" s="67">
        <f t="shared" si="76"/>
        <v>43427</v>
      </c>
      <c r="B125" s="128">
        <f t="shared" ca="1" si="65"/>
        <v>893.91148441999985</v>
      </c>
      <c r="C125" s="7">
        <f t="shared" si="66"/>
        <v>893.21047408999982</v>
      </c>
      <c r="D125" s="142">
        <f t="shared" si="67"/>
        <v>43423</v>
      </c>
      <c r="E125" s="13">
        <f ca="1">IF(D125&lt;B$1,VLOOKUP(D125,[1]DI!$A$4:$B$15000,2,FALSE),0)</f>
        <v>6.4000000000000001E-2</v>
      </c>
      <c r="F125" s="14">
        <f t="shared" ca="1" si="59"/>
        <v>1.0002462000000001</v>
      </c>
      <c r="G125" s="14">
        <f ca="1">(TRUNC(PRODUCT($F$12:$F124),16))</f>
        <v>1.0281768786928001</v>
      </c>
      <c r="H125" s="14">
        <f t="shared" ca="1" si="68"/>
        <v>1.0276707913034699</v>
      </c>
      <c r="I125" s="14">
        <f t="shared" ca="1" si="60"/>
        <v>1.00049246</v>
      </c>
      <c r="J125" s="13">
        <f t="shared" si="69"/>
        <v>3.7499999999999999E-2</v>
      </c>
      <c r="K125" s="53">
        <f t="shared" si="70"/>
        <v>43425</v>
      </c>
      <c r="L125" s="2">
        <f t="shared" si="71"/>
        <v>2</v>
      </c>
      <c r="M125" s="19">
        <f t="shared" si="72"/>
        <v>2</v>
      </c>
      <c r="N125" s="12">
        <f t="shared" si="61"/>
        <v>1.0002922169999999</v>
      </c>
      <c r="O125" s="12">
        <f t="shared" ca="1" si="62"/>
        <v>1.0007848210000001</v>
      </c>
      <c r="P125" s="19">
        <f t="shared" si="73"/>
        <v>0</v>
      </c>
      <c r="Q125" s="14">
        <f t="shared" ca="1" si="63"/>
        <v>0.70101033000000001</v>
      </c>
      <c r="R125" s="28">
        <f t="shared" si="64"/>
        <v>0</v>
      </c>
      <c r="S125" s="14">
        <f t="shared" si="77"/>
        <v>0</v>
      </c>
      <c r="T125" s="14"/>
      <c r="U125" s="14"/>
      <c r="V125" s="4" t="str">
        <f t="shared" si="74"/>
        <v>A+J=</v>
      </c>
      <c r="W125" s="53">
        <f t="shared" si="75"/>
        <v>43455</v>
      </c>
      <c r="X125" s="14"/>
      <c r="Y125" s="15"/>
      <c r="Z125" s="21"/>
      <c r="AA125" s="55"/>
      <c r="AB125" s="23"/>
      <c r="AC125" s="24"/>
      <c r="AD125" s="23"/>
      <c r="AE125" s="29"/>
      <c r="AF125" s="31"/>
      <c r="AG125" s="23"/>
      <c r="AH125" s="21"/>
      <c r="AI125" s="25"/>
      <c r="AJ125" s="22"/>
      <c r="AK125" s="2"/>
      <c r="AL125" s="2"/>
      <c r="AM125" s="2"/>
      <c r="AN125" s="2"/>
      <c r="AO125" s="2"/>
      <c r="AP125" s="2"/>
      <c r="AQ125" s="2"/>
      <c r="AR125" s="15"/>
      <c r="AS125" s="15"/>
      <c r="AT125" s="15"/>
      <c r="AU125" s="2"/>
      <c r="AV125" s="2"/>
      <c r="AW125" s="15"/>
      <c r="AX125" s="15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</row>
    <row r="126" spans="1:164" x14ac:dyDescent="0.15">
      <c r="A126" s="67">
        <f t="shared" si="76"/>
        <v>43430</v>
      </c>
      <c r="B126" s="128">
        <f t="shared" ca="1" si="65"/>
        <v>894.26219547999983</v>
      </c>
      <c r="C126" s="14">
        <f t="shared" si="66"/>
        <v>893.21047408999982</v>
      </c>
      <c r="D126" s="142">
        <f t="shared" si="67"/>
        <v>43424</v>
      </c>
      <c r="E126" s="13">
        <f ca="1">IF(D126&lt;B$1,VLOOKUP(D126,[1]DI!$A$4:$B$15000,2,FALSE),0)</f>
        <v>6.4000000000000001E-2</v>
      </c>
      <c r="F126" s="14">
        <f t="shared" ca="1" si="59"/>
        <v>1.0002462000000001</v>
      </c>
      <c r="G126" s="14">
        <f ca="1">(TRUNC(PRODUCT($F$12:$F125),16))</f>
        <v>1.0284300158403401</v>
      </c>
      <c r="H126" s="14">
        <f t="shared" ca="1" si="68"/>
        <v>1.0276707913034699</v>
      </c>
      <c r="I126" s="14">
        <f t="shared" ca="1" si="60"/>
        <v>1.00073878</v>
      </c>
      <c r="J126" s="13">
        <f t="shared" si="69"/>
        <v>3.7499999999999999E-2</v>
      </c>
      <c r="K126" s="53">
        <f t="shared" si="70"/>
        <v>43425</v>
      </c>
      <c r="L126" s="2">
        <f t="shared" si="71"/>
        <v>3</v>
      </c>
      <c r="M126" s="19">
        <f t="shared" si="72"/>
        <v>3</v>
      </c>
      <c r="N126" s="12">
        <f t="shared" si="61"/>
        <v>1.000438358</v>
      </c>
      <c r="O126" s="12">
        <f t="shared" ca="1" si="62"/>
        <v>1.001177462</v>
      </c>
      <c r="P126" s="19">
        <f t="shared" si="73"/>
        <v>0</v>
      </c>
      <c r="Q126" s="14">
        <f t="shared" ca="1" si="63"/>
        <v>1.05172139</v>
      </c>
      <c r="R126" s="28">
        <f t="shared" si="64"/>
        <v>0</v>
      </c>
      <c r="S126" s="14">
        <f t="shared" si="77"/>
        <v>0</v>
      </c>
      <c r="T126" s="14"/>
      <c r="U126" s="14"/>
      <c r="V126" s="4" t="str">
        <f t="shared" si="74"/>
        <v>A+J=</v>
      </c>
      <c r="W126" s="53">
        <f t="shared" si="75"/>
        <v>43455</v>
      </c>
      <c r="X126" s="14"/>
      <c r="Y126" s="15"/>
      <c r="Z126" s="21"/>
      <c r="AA126" s="55"/>
      <c r="AB126" s="23"/>
      <c r="AC126" s="24"/>
      <c r="AD126" s="23"/>
      <c r="AE126" s="29"/>
      <c r="AF126" s="31"/>
      <c r="AG126" s="23"/>
      <c r="AH126" s="21"/>
      <c r="AI126" s="25"/>
      <c r="AJ126" s="22"/>
      <c r="AK126" s="2"/>
      <c r="AL126" s="2"/>
      <c r="AM126" s="2"/>
      <c r="AN126" s="2"/>
      <c r="AO126" s="2"/>
      <c r="AP126" s="2"/>
      <c r="AQ126" s="2"/>
      <c r="AR126" s="15"/>
      <c r="AS126" s="15"/>
      <c r="AT126" s="15"/>
      <c r="AU126" s="2"/>
      <c r="AV126" s="2"/>
      <c r="AW126" s="15"/>
      <c r="AX126" s="15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</row>
    <row r="127" spans="1:164" x14ac:dyDescent="0.15">
      <c r="A127" s="67">
        <f t="shared" si="76"/>
        <v>43431</v>
      </c>
      <c r="B127" s="128">
        <f t="shared" ca="1" si="65"/>
        <v>894.61304318999987</v>
      </c>
      <c r="C127" s="14">
        <f t="shared" si="66"/>
        <v>893.21047408999982</v>
      </c>
      <c r="D127" s="142">
        <f t="shared" si="67"/>
        <v>43425</v>
      </c>
      <c r="E127" s="13">
        <f ca="1">IF(D127&lt;B$1,VLOOKUP(D127,[1]DI!$A$4:$B$15000,2,FALSE),0)</f>
        <v>6.4000000000000001E-2</v>
      </c>
      <c r="F127" s="14">
        <f t="shared" ca="1" si="59"/>
        <v>1.0002462000000001</v>
      </c>
      <c r="G127" s="14">
        <f ca="1">(TRUNC(PRODUCT($F$12:$F126),16))</f>
        <v>1.0286832153102401</v>
      </c>
      <c r="H127" s="14">
        <f t="shared" ca="1" si="68"/>
        <v>1.0276707913034699</v>
      </c>
      <c r="I127" s="14">
        <f t="shared" ca="1" si="60"/>
        <v>1.0009851599999999</v>
      </c>
      <c r="J127" s="13">
        <f t="shared" si="69"/>
        <v>3.7499999999999999E-2</v>
      </c>
      <c r="K127" s="53">
        <f t="shared" si="70"/>
        <v>43425</v>
      </c>
      <c r="L127" s="2">
        <f t="shared" si="71"/>
        <v>4</v>
      </c>
      <c r="M127" s="19">
        <f t="shared" si="72"/>
        <v>4</v>
      </c>
      <c r="N127" s="12">
        <f t="shared" si="61"/>
        <v>1.0005845200000001</v>
      </c>
      <c r="O127" s="12">
        <f t="shared" ca="1" si="62"/>
        <v>1.0015702559999999</v>
      </c>
      <c r="P127" s="19">
        <f t="shared" si="73"/>
        <v>0</v>
      </c>
      <c r="Q127" s="14">
        <f t="shared" ca="1" si="63"/>
        <v>1.4025691</v>
      </c>
      <c r="R127" s="28">
        <f t="shared" si="64"/>
        <v>0</v>
      </c>
      <c r="S127" s="14">
        <f t="shared" si="77"/>
        <v>0</v>
      </c>
      <c r="T127" s="14"/>
      <c r="U127" s="14"/>
      <c r="V127" s="4" t="str">
        <f t="shared" si="74"/>
        <v>A+J=</v>
      </c>
      <c r="W127" s="53">
        <f t="shared" si="75"/>
        <v>43455</v>
      </c>
      <c r="X127" s="14"/>
      <c r="Y127" s="15"/>
      <c r="Z127" s="21"/>
      <c r="AA127" s="55"/>
      <c r="AB127" s="23"/>
      <c r="AC127" s="24"/>
      <c r="AD127" s="23"/>
      <c r="AE127" s="29"/>
      <c r="AF127" s="31"/>
      <c r="AG127" s="23"/>
      <c r="AH127" s="21"/>
      <c r="AI127" s="25"/>
      <c r="AJ127" s="22"/>
      <c r="AK127" s="2"/>
      <c r="AL127" s="2"/>
      <c r="AM127" s="2"/>
      <c r="AN127" s="2"/>
      <c r="AO127" s="2"/>
      <c r="AP127" s="2"/>
      <c r="AQ127" s="2"/>
      <c r="AR127" s="15"/>
      <c r="AS127" s="15"/>
      <c r="AT127" s="15"/>
      <c r="AU127" s="2"/>
      <c r="AV127" s="2"/>
      <c r="AW127" s="15"/>
      <c r="AX127" s="15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</row>
    <row r="128" spans="1:164" x14ac:dyDescent="0.15">
      <c r="A128" s="67">
        <f t="shared" si="76"/>
        <v>43432</v>
      </c>
      <c r="B128" s="128">
        <f t="shared" ca="1" si="65"/>
        <v>894.96403649999979</v>
      </c>
      <c r="C128" s="14">
        <f t="shared" si="66"/>
        <v>893.21047408999982</v>
      </c>
      <c r="D128" s="142">
        <f t="shared" si="67"/>
        <v>43426</v>
      </c>
      <c r="E128" s="13">
        <f ca="1">IF(D128&lt;B$1,VLOOKUP(D128,[1]DI!$A$4:$B$15000,2,FALSE),0)</f>
        <v>6.4000000000000001E-2</v>
      </c>
      <c r="F128" s="14">
        <f t="shared" ca="1" si="59"/>
        <v>1.0002462000000001</v>
      </c>
      <c r="G128" s="14">
        <f ca="1">(TRUNC(PRODUCT($F$12:$F127),16))</f>
        <v>1.02893647711785</v>
      </c>
      <c r="H128" s="14">
        <f t="shared" ca="1" si="68"/>
        <v>1.0276707913034699</v>
      </c>
      <c r="I128" s="14">
        <f t="shared" ca="1" si="60"/>
        <v>1.00123161</v>
      </c>
      <c r="J128" s="13">
        <f t="shared" si="69"/>
        <v>3.7499999999999999E-2</v>
      </c>
      <c r="K128" s="53">
        <f t="shared" si="70"/>
        <v>43425</v>
      </c>
      <c r="L128" s="2">
        <f t="shared" si="71"/>
        <v>5</v>
      </c>
      <c r="M128" s="19">
        <f t="shared" si="72"/>
        <v>5</v>
      </c>
      <c r="N128" s="12">
        <f t="shared" si="61"/>
        <v>1.0007307030000001</v>
      </c>
      <c r="O128" s="12">
        <f t="shared" ca="1" si="62"/>
        <v>1.001963213</v>
      </c>
      <c r="P128" s="19">
        <f t="shared" si="73"/>
        <v>0</v>
      </c>
      <c r="Q128" s="14">
        <f t="shared" ca="1" si="63"/>
        <v>1.75356241</v>
      </c>
      <c r="R128" s="28">
        <f t="shared" si="64"/>
        <v>0</v>
      </c>
      <c r="S128" s="14">
        <f t="shared" si="77"/>
        <v>0</v>
      </c>
      <c r="T128" s="14"/>
      <c r="U128" s="14"/>
      <c r="V128" s="4" t="str">
        <f t="shared" si="74"/>
        <v>A+J=</v>
      </c>
      <c r="W128" s="53">
        <f t="shared" si="75"/>
        <v>43455</v>
      </c>
      <c r="X128" s="14"/>
      <c r="Y128" s="15"/>
      <c r="Z128" s="21"/>
      <c r="AA128" s="55"/>
      <c r="AB128" s="23"/>
      <c r="AC128" s="24"/>
      <c r="AD128" s="23"/>
      <c r="AE128" s="29"/>
      <c r="AF128" s="31"/>
      <c r="AG128" s="23"/>
      <c r="AH128" s="21"/>
      <c r="AI128" s="25"/>
      <c r="AJ128" s="22"/>
      <c r="AK128" s="2"/>
      <c r="AL128" s="2"/>
      <c r="AM128" s="2"/>
      <c r="AN128" s="2"/>
      <c r="AO128" s="2"/>
      <c r="AP128" s="2"/>
      <c r="AQ128" s="2"/>
      <c r="AR128" s="15"/>
      <c r="AS128" s="15"/>
      <c r="AT128" s="15"/>
      <c r="AU128" s="2"/>
      <c r="AV128" s="2"/>
      <c r="AW128" s="15"/>
      <c r="AX128" s="15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</row>
    <row r="129" spans="1:164" x14ac:dyDescent="0.15">
      <c r="A129" s="67">
        <f t="shared" si="76"/>
        <v>43433</v>
      </c>
      <c r="B129" s="128">
        <f t="shared" ca="1" si="65"/>
        <v>895.31515753999986</v>
      </c>
      <c r="C129" s="14">
        <f t="shared" si="66"/>
        <v>893.21047408999982</v>
      </c>
      <c r="D129" s="142">
        <f t="shared" si="67"/>
        <v>43427</v>
      </c>
      <c r="E129" s="13">
        <f ca="1">IF(D129&lt;B$1,VLOOKUP(D129,[1]DI!$A$4:$B$15000,2,FALSE),0)</f>
        <v>6.4000000000000001E-2</v>
      </c>
      <c r="F129" s="14">
        <f t="shared" ca="1" si="59"/>
        <v>1.0002462000000001</v>
      </c>
      <c r="G129" s="14">
        <f ca="1">(TRUNC(PRODUCT($F$12:$F128),16))</f>
        <v>1.0291898012785099</v>
      </c>
      <c r="H129" s="14">
        <f t="shared" ca="1" si="68"/>
        <v>1.0276707913034699</v>
      </c>
      <c r="I129" s="14">
        <f t="shared" ca="1" si="60"/>
        <v>1.0014781100000001</v>
      </c>
      <c r="J129" s="13">
        <f t="shared" si="69"/>
        <v>3.7499999999999999E-2</v>
      </c>
      <c r="K129" s="53">
        <f t="shared" si="70"/>
        <v>43425</v>
      </c>
      <c r="L129" s="2">
        <f t="shared" si="71"/>
        <v>6</v>
      </c>
      <c r="M129" s="19">
        <f t="shared" si="72"/>
        <v>6</v>
      </c>
      <c r="N129" s="12">
        <f t="shared" si="61"/>
        <v>1.0008769070000001</v>
      </c>
      <c r="O129" s="12">
        <f t="shared" ca="1" si="62"/>
        <v>1.0023563129999999</v>
      </c>
      <c r="P129" s="19">
        <f t="shared" si="73"/>
        <v>0</v>
      </c>
      <c r="Q129" s="14">
        <f t="shared" ca="1" si="63"/>
        <v>2.10468345</v>
      </c>
      <c r="R129" s="28">
        <f t="shared" si="64"/>
        <v>0</v>
      </c>
      <c r="S129" s="14">
        <f t="shared" si="77"/>
        <v>0</v>
      </c>
      <c r="T129" s="14"/>
      <c r="U129" s="14"/>
      <c r="V129" s="4" t="str">
        <f t="shared" si="74"/>
        <v>A+J=</v>
      </c>
      <c r="W129" s="53">
        <f t="shared" si="75"/>
        <v>43455</v>
      </c>
      <c r="X129" s="14"/>
      <c r="Y129" s="15"/>
      <c r="Z129" s="21"/>
      <c r="AA129" s="55"/>
      <c r="AB129" s="23"/>
      <c r="AC129" s="24"/>
      <c r="AD129" s="23"/>
      <c r="AE129" s="29"/>
      <c r="AF129" s="31"/>
      <c r="AG129" s="23"/>
      <c r="AH129" s="21"/>
      <c r="AI129" s="25"/>
      <c r="AJ129" s="22"/>
      <c r="AK129" s="2"/>
      <c r="AL129" s="2"/>
      <c r="AM129" s="2"/>
      <c r="AN129" s="2"/>
      <c r="AO129" s="2"/>
      <c r="AP129" s="2"/>
      <c r="AQ129" s="2"/>
      <c r="AR129" s="15"/>
      <c r="AS129" s="15"/>
      <c r="AT129" s="15"/>
      <c r="AU129" s="2"/>
      <c r="AV129" s="2"/>
      <c r="AW129" s="15"/>
      <c r="AX129" s="15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</row>
    <row r="130" spans="1:164" x14ac:dyDescent="0.15">
      <c r="A130" s="67">
        <f t="shared" si="76"/>
        <v>43434</v>
      </c>
      <c r="B130" s="128">
        <f t="shared" ca="1" si="65"/>
        <v>895.66641701999981</v>
      </c>
      <c r="C130" s="14">
        <f t="shared" si="66"/>
        <v>893.21047408999982</v>
      </c>
      <c r="D130" s="142">
        <f t="shared" si="67"/>
        <v>43430</v>
      </c>
      <c r="E130" s="13">
        <f ca="1">IF(D130&lt;B$1,VLOOKUP(D130,[1]DI!$A$4:$B$15000,2,FALSE),0)</f>
        <v>6.4000000000000001E-2</v>
      </c>
      <c r="F130" s="14">
        <f t="shared" ca="1" si="59"/>
        <v>1.0002462000000001</v>
      </c>
      <c r="G130" s="14">
        <f ca="1">(TRUNC(PRODUCT($F$12:$F129),16))</f>
        <v>1.02944318780759</v>
      </c>
      <c r="H130" s="14">
        <f t="shared" ca="1" si="68"/>
        <v>1.0276707913034699</v>
      </c>
      <c r="I130" s="14">
        <f t="shared" ca="1" si="60"/>
        <v>1.00172467</v>
      </c>
      <c r="J130" s="13">
        <f t="shared" si="69"/>
        <v>3.7499999999999999E-2</v>
      </c>
      <c r="K130" s="53">
        <f t="shared" si="70"/>
        <v>43425</v>
      </c>
      <c r="L130" s="2">
        <f t="shared" si="71"/>
        <v>7</v>
      </c>
      <c r="M130" s="19">
        <f t="shared" si="72"/>
        <v>7</v>
      </c>
      <c r="N130" s="12">
        <f t="shared" si="61"/>
        <v>1.0010231329999999</v>
      </c>
      <c r="O130" s="12">
        <f t="shared" ca="1" si="62"/>
        <v>1.002749568</v>
      </c>
      <c r="P130" s="19">
        <f t="shared" si="73"/>
        <v>0</v>
      </c>
      <c r="Q130" s="14">
        <f t="shared" ca="1" si="63"/>
        <v>2.45594293</v>
      </c>
      <c r="R130" s="28">
        <f t="shared" si="64"/>
        <v>0</v>
      </c>
      <c r="S130" s="14">
        <f t="shared" si="77"/>
        <v>0</v>
      </c>
      <c r="T130" s="14"/>
      <c r="U130" s="14"/>
      <c r="V130" s="4" t="str">
        <f t="shared" si="74"/>
        <v>A+J=</v>
      </c>
      <c r="W130" s="53">
        <f t="shared" si="75"/>
        <v>43455</v>
      </c>
      <c r="X130" s="14"/>
      <c r="Y130" s="15"/>
      <c r="Z130" s="21"/>
      <c r="AA130" s="55"/>
      <c r="AB130" s="23"/>
      <c r="AC130" s="24"/>
      <c r="AD130" s="23"/>
      <c r="AE130" s="29"/>
      <c r="AF130" s="31"/>
      <c r="AG130" s="23"/>
      <c r="AH130" s="21"/>
      <c r="AI130" s="25"/>
      <c r="AJ130" s="22"/>
      <c r="AK130" s="2"/>
      <c r="AL130" s="2"/>
      <c r="AM130" s="2"/>
      <c r="AN130" s="2"/>
      <c r="AO130" s="2"/>
      <c r="AP130" s="2"/>
      <c r="AQ130" s="2"/>
      <c r="AR130" s="15"/>
      <c r="AS130" s="15"/>
      <c r="AT130" s="15"/>
      <c r="AU130" s="2"/>
      <c r="AV130" s="2"/>
      <c r="AW130" s="15"/>
      <c r="AX130" s="15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</row>
    <row r="131" spans="1:164" x14ac:dyDescent="0.15">
      <c r="A131" s="67">
        <f t="shared" si="76"/>
        <v>43437</v>
      </c>
      <c r="B131" s="128">
        <f t="shared" ca="1" si="65"/>
        <v>896.01782209999988</v>
      </c>
      <c r="C131" s="14">
        <f t="shared" si="66"/>
        <v>893.21047408999982</v>
      </c>
      <c r="D131" s="142">
        <f t="shared" si="67"/>
        <v>43431</v>
      </c>
      <c r="E131" s="13">
        <f ca="1">IF(D131&lt;B$1,VLOOKUP(D131,[1]DI!$A$4:$B$15000,2,FALSE),0)</f>
        <v>6.4000000000000001E-2</v>
      </c>
      <c r="F131" s="14">
        <f t="shared" ca="1" si="59"/>
        <v>1.0002462000000001</v>
      </c>
      <c r="G131" s="14">
        <f ca="1">(TRUNC(PRODUCT($F$12:$F130),16))</f>
        <v>1.0296966367204301</v>
      </c>
      <c r="H131" s="14">
        <f t="shared" ca="1" si="68"/>
        <v>1.0276707913034699</v>
      </c>
      <c r="I131" s="14">
        <f t="shared" ca="1" si="60"/>
        <v>1.0019712999999999</v>
      </c>
      <c r="J131" s="13">
        <f t="shared" si="69"/>
        <v>3.7499999999999999E-2</v>
      </c>
      <c r="K131" s="53">
        <f t="shared" si="70"/>
        <v>43425</v>
      </c>
      <c r="L131" s="2">
        <f t="shared" si="71"/>
        <v>8</v>
      </c>
      <c r="M131" s="19">
        <f t="shared" si="72"/>
        <v>8</v>
      </c>
      <c r="N131" s="12">
        <f t="shared" si="61"/>
        <v>1.001169381</v>
      </c>
      <c r="O131" s="12">
        <f t="shared" ca="1" si="62"/>
        <v>1.0031429860000001</v>
      </c>
      <c r="P131" s="19">
        <f t="shared" si="73"/>
        <v>0</v>
      </c>
      <c r="Q131" s="14">
        <f t="shared" ca="1" si="63"/>
        <v>2.8073480100000001</v>
      </c>
      <c r="R131" s="28">
        <f t="shared" si="64"/>
        <v>0</v>
      </c>
      <c r="S131" s="14">
        <f t="shared" si="77"/>
        <v>0</v>
      </c>
      <c r="T131" s="14"/>
      <c r="U131" s="14"/>
      <c r="V131" s="4" t="str">
        <f t="shared" si="74"/>
        <v>A+J=</v>
      </c>
      <c r="W131" s="53">
        <f t="shared" si="75"/>
        <v>43455</v>
      </c>
      <c r="X131" s="14"/>
      <c r="Y131" s="15"/>
      <c r="Z131" s="21"/>
      <c r="AA131" s="55"/>
      <c r="AB131" s="23"/>
      <c r="AC131" s="24"/>
      <c r="AD131" s="23"/>
      <c r="AE131" s="29"/>
      <c r="AF131" s="31"/>
      <c r="AG131" s="23"/>
      <c r="AH131" s="21"/>
      <c r="AI131" s="25"/>
      <c r="AJ131" s="22"/>
      <c r="AK131" s="2"/>
      <c r="AL131" s="2"/>
      <c r="AM131" s="2"/>
      <c r="AN131" s="2"/>
      <c r="AO131" s="2"/>
      <c r="AP131" s="2"/>
      <c r="AQ131" s="2"/>
      <c r="AR131" s="15"/>
      <c r="AS131" s="15"/>
      <c r="AT131" s="15"/>
      <c r="AU131" s="2"/>
      <c r="AV131" s="2"/>
      <c r="AW131" s="15"/>
      <c r="AX131" s="15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</row>
    <row r="132" spans="1:164" x14ac:dyDescent="0.15">
      <c r="A132" s="67">
        <f t="shared" si="76"/>
        <v>43438</v>
      </c>
      <c r="B132" s="128">
        <f t="shared" ca="1" si="65"/>
        <v>896.36935490999986</v>
      </c>
      <c r="C132" s="14">
        <f t="shared" si="66"/>
        <v>893.21047408999982</v>
      </c>
      <c r="D132" s="142">
        <f t="shared" si="67"/>
        <v>43432</v>
      </c>
      <c r="E132" s="13">
        <f ca="1">IF(D132&lt;B$1,VLOOKUP(D132,[1]DI!$A$4:$B$15000,2,FALSE),0)</f>
        <v>6.4000000000000001E-2</v>
      </c>
      <c r="F132" s="14">
        <f t="shared" ca="1" si="59"/>
        <v>1.0002462000000001</v>
      </c>
      <c r="G132" s="14">
        <f ca="1">(TRUNC(PRODUCT($F$12:$F131),16))</f>
        <v>1.02995014803239</v>
      </c>
      <c r="H132" s="14">
        <f t="shared" ca="1" si="68"/>
        <v>1.0276707913034699</v>
      </c>
      <c r="I132" s="14">
        <f t="shared" ca="1" si="60"/>
        <v>1.00221798</v>
      </c>
      <c r="J132" s="13">
        <f t="shared" si="69"/>
        <v>3.7499999999999999E-2</v>
      </c>
      <c r="K132" s="53">
        <f t="shared" si="70"/>
        <v>43425</v>
      </c>
      <c r="L132" s="2">
        <f t="shared" si="71"/>
        <v>9</v>
      </c>
      <c r="M132" s="19">
        <f t="shared" si="72"/>
        <v>9</v>
      </c>
      <c r="N132" s="12">
        <f t="shared" si="61"/>
        <v>1.0013156489999999</v>
      </c>
      <c r="O132" s="12">
        <f t="shared" ca="1" si="62"/>
        <v>1.0035365469999999</v>
      </c>
      <c r="P132" s="19">
        <f t="shared" si="73"/>
        <v>0</v>
      </c>
      <c r="Q132" s="14">
        <f t="shared" ca="1" si="63"/>
        <v>3.1588808199999998</v>
      </c>
      <c r="R132" s="28">
        <f t="shared" si="64"/>
        <v>0</v>
      </c>
      <c r="S132" s="14">
        <f t="shared" si="77"/>
        <v>0</v>
      </c>
      <c r="T132" s="14"/>
      <c r="U132" s="14"/>
      <c r="V132" s="4" t="str">
        <f t="shared" si="74"/>
        <v>A+J=</v>
      </c>
      <c r="W132" s="53">
        <f t="shared" si="75"/>
        <v>43455</v>
      </c>
      <c r="X132" s="14"/>
      <c r="Y132" s="15"/>
      <c r="Z132" s="21"/>
      <c r="AA132" s="55"/>
      <c r="AB132" s="23"/>
      <c r="AC132" s="24"/>
      <c r="AD132" s="23"/>
      <c r="AE132" s="29"/>
      <c r="AF132" s="31"/>
      <c r="AG132" s="23"/>
      <c r="AH132" s="21"/>
      <c r="AI132" s="25"/>
      <c r="AJ132" s="22"/>
      <c r="AK132" s="2"/>
      <c r="AL132" s="2"/>
      <c r="AM132" s="2"/>
      <c r="AN132" s="2"/>
      <c r="AO132" s="2"/>
      <c r="AP132" s="2"/>
      <c r="AQ132" s="2"/>
      <c r="AR132" s="15"/>
      <c r="AS132" s="15"/>
      <c r="AT132" s="15"/>
      <c r="AU132" s="2"/>
      <c r="AV132" s="2"/>
      <c r="AW132" s="15"/>
      <c r="AX132" s="15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</row>
    <row r="133" spans="1:164" x14ac:dyDescent="0.15">
      <c r="A133" s="67">
        <f t="shared" si="76"/>
        <v>43439</v>
      </c>
      <c r="B133" s="128">
        <f t="shared" ca="1" si="65"/>
        <v>896.72103508999987</v>
      </c>
      <c r="C133" s="14">
        <f t="shared" si="66"/>
        <v>893.21047408999982</v>
      </c>
      <c r="D133" s="142">
        <f t="shared" si="67"/>
        <v>43433</v>
      </c>
      <c r="E133" s="13">
        <f ca="1">IF(D133&lt;B$1,VLOOKUP(D133,[1]DI!$A$4:$B$15000,2,FALSE),0)</f>
        <v>6.4000000000000001E-2</v>
      </c>
      <c r="F133" s="14">
        <f t="shared" ca="1" si="59"/>
        <v>1.0002462000000001</v>
      </c>
      <c r="G133" s="14">
        <f ca="1">(TRUNC(PRODUCT($F$12:$F132),16))</f>
        <v>1.03020372175883</v>
      </c>
      <c r="H133" s="14">
        <f t="shared" ca="1" si="68"/>
        <v>1.0276707913034699</v>
      </c>
      <c r="I133" s="14">
        <f t="shared" ca="1" si="60"/>
        <v>1.00246473</v>
      </c>
      <c r="J133" s="13">
        <f t="shared" si="69"/>
        <v>3.7499999999999999E-2</v>
      </c>
      <c r="K133" s="53">
        <f t="shared" si="70"/>
        <v>43425</v>
      </c>
      <c r="L133" s="2">
        <f t="shared" si="71"/>
        <v>10</v>
      </c>
      <c r="M133" s="19">
        <f t="shared" si="72"/>
        <v>10</v>
      </c>
      <c r="N133" s="12">
        <f t="shared" si="61"/>
        <v>1.00146194</v>
      </c>
      <c r="O133" s="12">
        <f t="shared" ca="1" si="62"/>
        <v>1.0039302729999999</v>
      </c>
      <c r="P133" s="19">
        <f t="shared" si="73"/>
        <v>0</v>
      </c>
      <c r="Q133" s="14">
        <f t="shared" ca="1" si="63"/>
        <v>3.510561</v>
      </c>
      <c r="R133" s="28">
        <f t="shared" si="64"/>
        <v>0</v>
      </c>
      <c r="S133" s="14">
        <f t="shared" si="77"/>
        <v>0</v>
      </c>
      <c r="T133" s="14"/>
      <c r="U133" s="14"/>
      <c r="V133" s="4" t="str">
        <f t="shared" si="74"/>
        <v>A+J=</v>
      </c>
      <c r="W133" s="53">
        <f t="shared" si="75"/>
        <v>43455</v>
      </c>
      <c r="X133" s="14"/>
      <c r="Y133" s="15"/>
      <c r="Z133" s="21"/>
      <c r="AA133" s="55"/>
      <c r="AB133" s="23"/>
      <c r="AC133" s="24"/>
      <c r="AD133" s="23"/>
      <c r="AE133" s="29"/>
      <c r="AF133" s="31"/>
      <c r="AG133" s="23"/>
      <c r="AH133" s="21"/>
      <c r="AI133" s="25"/>
      <c r="AJ133" s="22"/>
      <c r="AK133" s="2"/>
      <c r="AL133" s="2"/>
      <c r="AM133" s="2"/>
      <c r="AN133" s="2"/>
      <c r="AO133" s="2"/>
      <c r="AP133" s="2"/>
      <c r="AQ133" s="2"/>
      <c r="AR133" s="15"/>
      <c r="AS133" s="15"/>
      <c r="AT133" s="15"/>
      <c r="AU133" s="2"/>
      <c r="AV133" s="2"/>
      <c r="AW133" s="15"/>
      <c r="AX133" s="15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</row>
    <row r="134" spans="1:164" x14ac:dyDescent="0.15">
      <c r="A134" s="67">
        <f t="shared" si="76"/>
        <v>43440</v>
      </c>
      <c r="B134" s="128">
        <f t="shared" ca="1" si="65"/>
        <v>897.07285193999985</v>
      </c>
      <c r="C134" s="14">
        <f t="shared" si="66"/>
        <v>893.21047408999982</v>
      </c>
      <c r="D134" s="142">
        <f t="shared" si="67"/>
        <v>43434</v>
      </c>
      <c r="E134" s="13">
        <f ca="1">IF(D134&lt;B$1,VLOOKUP(D134,[1]DI!$A$4:$B$15000,2,FALSE),0)</f>
        <v>6.4000000000000001E-2</v>
      </c>
      <c r="F134" s="14">
        <f t="shared" ca="1" si="59"/>
        <v>1.0002462000000001</v>
      </c>
      <c r="G134" s="14">
        <f ca="1">(TRUNC(PRODUCT($F$12:$F133),16))</f>
        <v>1.0304573579151299</v>
      </c>
      <c r="H134" s="14">
        <f t="shared" ca="1" si="68"/>
        <v>1.0276707913034699</v>
      </c>
      <c r="I134" s="14">
        <f t="shared" ca="1" si="60"/>
        <v>1.00271154</v>
      </c>
      <c r="J134" s="13">
        <f t="shared" si="69"/>
        <v>3.7499999999999999E-2</v>
      </c>
      <c r="K134" s="53">
        <f t="shared" si="70"/>
        <v>43425</v>
      </c>
      <c r="L134" s="2">
        <f t="shared" si="71"/>
        <v>11</v>
      </c>
      <c r="M134" s="19">
        <f t="shared" si="72"/>
        <v>11</v>
      </c>
      <c r="N134" s="12">
        <f t="shared" si="61"/>
        <v>1.0016082509999999</v>
      </c>
      <c r="O134" s="12">
        <f t="shared" ca="1" si="62"/>
        <v>1.0043241519999999</v>
      </c>
      <c r="P134" s="19">
        <f t="shared" si="73"/>
        <v>0</v>
      </c>
      <c r="Q134" s="14">
        <f t="shared" ca="1" si="63"/>
        <v>3.8623778500000001</v>
      </c>
      <c r="R134" s="28">
        <f t="shared" si="64"/>
        <v>0</v>
      </c>
      <c r="S134" s="14">
        <f t="shared" si="77"/>
        <v>0</v>
      </c>
      <c r="T134" s="14"/>
      <c r="U134" s="14"/>
      <c r="V134" s="4" t="str">
        <f t="shared" si="74"/>
        <v>A+J=</v>
      </c>
      <c r="W134" s="53">
        <f t="shared" si="75"/>
        <v>43455</v>
      </c>
      <c r="X134" s="14"/>
      <c r="Y134" s="15"/>
      <c r="Z134" s="21"/>
      <c r="AA134" s="55"/>
      <c r="AB134" s="23"/>
      <c r="AC134" s="24"/>
      <c r="AD134" s="23"/>
      <c r="AE134" s="29"/>
      <c r="AF134" s="31"/>
      <c r="AG134" s="23"/>
      <c r="AH134" s="21"/>
      <c r="AI134" s="25"/>
      <c r="AJ134" s="22"/>
      <c r="AK134" s="2"/>
      <c r="AL134" s="2"/>
      <c r="AM134" s="2"/>
      <c r="AN134" s="2"/>
      <c r="AO134" s="2"/>
      <c r="AP134" s="2"/>
      <c r="AQ134" s="2"/>
      <c r="AR134" s="15"/>
      <c r="AS134" s="15"/>
      <c r="AT134" s="15"/>
      <c r="AU134" s="2"/>
      <c r="AV134" s="2"/>
      <c r="AW134" s="15"/>
      <c r="AX134" s="15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</row>
    <row r="135" spans="1:164" x14ac:dyDescent="0.15">
      <c r="A135" s="67">
        <f t="shared" si="76"/>
        <v>43441</v>
      </c>
      <c r="B135" s="128">
        <f t="shared" ca="1" si="65"/>
        <v>897.42479740999977</v>
      </c>
      <c r="C135" s="14">
        <f t="shared" si="66"/>
        <v>893.21047408999982</v>
      </c>
      <c r="D135" s="142">
        <f t="shared" si="67"/>
        <v>43437</v>
      </c>
      <c r="E135" s="13">
        <f ca="1">IF(D135&lt;B$1,VLOOKUP(D135,[1]DI!$A$4:$B$15000,2,FALSE),0)</f>
        <v>6.4000000000000001E-2</v>
      </c>
      <c r="F135" s="14">
        <f t="shared" ca="1" si="59"/>
        <v>1.0002462000000001</v>
      </c>
      <c r="G135" s="14">
        <f ca="1">(TRUNC(PRODUCT($F$12:$F134),16))</f>
        <v>1.03071105651665</v>
      </c>
      <c r="H135" s="14">
        <f t="shared" ca="1" si="68"/>
        <v>1.0276707913034699</v>
      </c>
      <c r="I135" s="14">
        <f t="shared" ca="1" si="60"/>
        <v>1.0029584</v>
      </c>
      <c r="J135" s="13">
        <f t="shared" si="69"/>
        <v>3.7499999999999999E-2</v>
      </c>
      <c r="K135" s="53">
        <f t="shared" si="70"/>
        <v>43425</v>
      </c>
      <c r="L135" s="2">
        <f t="shared" si="71"/>
        <v>12</v>
      </c>
      <c r="M135" s="19">
        <f t="shared" si="72"/>
        <v>12</v>
      </c>
      <c r="N135" s="12">
        <f t="shared" si="61"/>
        <v>1.0017545839999999</v>
      </c>
      <c r="O135" s="12">
        <f t="shared" ca="1" si="62"/>
        <v>1.004718175</v>
      </c>
      <c r="P135" s="19">
        <f t="shared" si="73"/>
        <v>0</v>
      </c>
      <c r="Q135" s="14">
        <f t="shared" ca="1" si="63"/>
        <v>4.2143233200000001</v>
      </c>
      <c r="R135" s="28">
        <f t="shared" si="64"/>
        <v>0</v>
      </c>
      <c r="S135" s="14">
        <f t="shared" si="77"/>
        <v>0</v>
      </c>
      <c r="T135" s="14"/>
      <c r="U135" s="14"/>
      <c r="V135" s="4" t="str">
        <f t="shared" si="74"/>
        <v>A+J=</v>
      </c>
      <c r="W135" s="53">
        <f t="shared" si="75"/>
        <v>43455</v>
      </c>
      <c r="X135" s="14"/>
      <c r="Y135" s="15"/>
      <c r="Z135" s="21"/>
      <c r="AA135" s="55"/>
      <c r="AB135" s="23"/>
      <c r="AC135" s="24"/>
      <c r="AD135" s="23"/>
      <c r="AE135" s="29"/>
      <c r="AF135" s="31"/>
      <c r="AG135" s="23"/>
      <c r="AH135" s="21"/>
      <c r="AI135" s="25"/>
      <c r="AJ135" s="22"/>
      <c r="AK135" s="2"/>
      <c r="AL135" s="2"/>
      <c r="AM135" s="2"/>
      <c r="AN135" s="2"/>
      <c r="AO135" s="2"/>
      <c r="AP135" s="2"/>
      <c r="AQ135" s="2"/>
      <c r="AR135" s="15"/>
      <c r="AS135" s="15"/>
      <c r="AT135" s="15"/>
      <c r="AU135" s="2"/>
      <c r="AV135" s="2"/>
      <c r="AW135" s="15"/>
      <c r="AX135" s="15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</row>
    <row r="136" spans="1:164" x14ac:dyDescent="0.15">
      <c r="A136" s="67">
        <f t="shared" si="76"/>
        <v>43444</v>
      </c>
      <c r="B136" s="128">
        <f t="shared" ca="1" si="65"/>
        <v>897.7768884799998</v>
      </c>
      <c r="C136" s="14">
        <f t="shared" si="66"/>
        <v>893.21047408999982</v>
      </c>
      <c r="D136" s="142">
        <f t="shared" si="67"/>
        <v>43438</v>
      </c>
      <c r="E136" s="13">
        <f ca="1">IF(D136&lt;B$1,VLOOKUP(D136,[1]DI!$A$4:$B$15000,2,FALSE),0)</f>
        <v>6.4000000000000001E-2</v>
      </c>
      <c r="F136" s="14">
        <f t="shared" ca="1" si="59"/>
        <v>1.0002462000000001</v>
      </c>
      <c r="G136" s="14">
        <f ca="1">(TRUNC(PRODUCT($F$12:$F135),16))</f>
        <v>1.03096481757876</v>
      </c>
      <c r="H136" s="14">
        <f t="shared" ca="1" si="68"/>
        <v>1.0276707913034699</v>
      </c>
      <c r="I136" s="14">
        <f t="shared" ca="1" si="60"/>
        <v>1.0032053299999999</v>
      </c>
      <c r="J136" s="13">
        <f t="shared" si="69"/>
        <v>3.7499999999999999E-2</v>
      </c>
      <c r="K136" s="53">
        <f t="shared" si="70"/>
        <v>43425</v>
      </c>
      <c r="L136" s="2">
        <f t="shared" si="71"/>
        <v>13</v>
      </c>
      <c r="M136" s="19">
        <f t="shared" si="72"/>
        <v>13</v>
      </c>
      <c r="N136" s="12">
        <f t="shared" si="61"/>
        <v>1.0019009379999999</v>
      </c>
      <c r="O136" s="12">
        <f t="shared" ca="1" si="62"/>
        <v>1.0051123609999999</v>
      </c>
      <c r="P136" s="19">
        <f t="shared" si="73"/>
        <v>0</v>
      </c>
      <c r="Q136" s="14">
        <f t="shared" ca="1" si="63"/>
        <v>4.5664143900000003</v>
      </c>
      <c r="R136" s="28">
        <f t="shared" si="64"/>
        <v>0</v>
      </c>
      <c r="S136" s="14">
        <f t="shared" si="77"/>
        <v>0</v>
      </c>
      <c r="T136" s="14"/>
      <c r="U136" s="14"/>
      <c r="V136" s="4" t="str">
        <f t="shared" si="74"/>
        <v>A+J=</v>
      </c>
      <c r="W136" s="53">
        <f t="shared" si="75"/>
        <v>43455</v>
      </c>
      <c r="X136" s="14"/>
      <c r="Y136" s="15"/>
      <c r="Z136" s="21"/>
      <c r="AA136" s="55"/>
      <c r="AB136" s="23"/>
      <c r="AC136" s="24"/>
      <c r="AD136" s="23"/>
      <c r="AE136" s="29"/>
      <c r="AF136" s="31"/>
      <c r="AG136" s="23"/>
      <c r="AH136" s="21"/>
      <c r="AI136" s="25"/>
      <c r="AJ136" s="22"/>
      <c r="AK136" s="2"/>
      <c r="AL136" s="2"/>
      <c r="AM136" s="2"/>
      <c r="AN136" s="2"/>
      <c r="AO136" s="2"/>
      <c r="AP136" s="2"/>
      <c r="AQ136" s="2"/>
      <c r="AR136" s="15"/>
      <c r="AS136" s="15"/>
      <c r="AT136" s="15"/>
      <c r="AU136" s="2"/>
      <c r="AV136" s="2"/>
      <c r="AW136" s="15"/>
      <c r="AX136" s="15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</row>
    <row r="137" spans="1:164" x14ac:dyDescent="0.15">
      <c r="A137" s="67">
        <f t="shared" si="76"/>
        <v>43445</v>
      </c>
      <c r="B137" s="128">
        <f t="shared" ca="1" si="65"/>
        <v>898.12911798999983</v>
      </c>
      <c r="C137" s="14">
        <f t="shared" si="66"/>
        <v>893.21047408999982</v>
      </c>
      <c r="D137" s="142">
        <f t="shared" si="67"/>
        <v>43439</v>
      </c>
      <c r="E137" s="13">
        <f ca="1">IF(D137&lt;B$1,VLOOKUP(D137,[1]DI!$A$4:$B$15000,2,FALSE),0)</f>
        <v>6.4000000000000001E-2</v>
      </c>
      <c r="F137" s="14">
        <f t="shared" ca="1" si="59"/>
        <v>1.0002462000000001</v>
      </c>
      <c r="G137" s="14">
        <f ca="1">(TRUNC(PRODUCT($F$12:$F136),16))</f>
        <v>1.03121864111685</v>
      </c>
      <c r="H137" s="14">
        <f t="shared" ca="1" si="68"/>
        <v>1.0276707913034699</v>
      </c>
      <c r="I137" s="14">
        <f t="shared" ca="1" si="60"/>
        <v>1.0034523200000001</v>
      </c>
      <c r="J137" s="13">
        <f t="shared" si="69"/>
        <v>3.7499999999999999E-2</v>
      </c>
      <c r="K137" s="53">
        <f t="shared" si="70"/>
        <v>43425</v>
      </c>
      <c r="L137" s="2">
        <f t="shared" si="71"/>
        <v>14</v>
      </c>
      <c r="M137" s="19">
        <f t="shared" si="72"/>
        <v>14</v>
      </c>
      <c r="N137" s="12">
        <f t="shared" si="61"/>
        <v>1.0020473139999999</v>
      </c>
      <c r="O137" s="12">
        <f t="shared" ca="1" si="62"/>
        <v>1.0055067019999999</v>
      </c>
      <c r="P137" s="19">
        <f t="shared" si="73"/>
        <v>0</v>
      </c>
      <c r="Q137" s="14">
        <f t="shared" ca="1" si="63"/>
        <v>4.9186439000000002</v>
      </c>
      <c r="R137" s="28">
        <f t="shared" si="64"/>
        <v>0</v>
      </c>
      <c r="S137" s="14">
        <f t="shared" si="77"/>
        <v>0</v>
      </c>
      <c r="T137" s="14"/>
      <c r="U137" s="14"/>
      <c r="V137" s="4" t="str">
        <f t="shared" si="74"/>
        <v>A+J=</v>
      </c>
      <c r="W137" s="53">
        <f t="shared" si="75"/>
        <v>43455</v>
      </c>
      <c r="X137" s="14"/>
      <c r="Y137" s="15"/>
      <c r="Z137" s="21"/>
      <c r="AA137" s="55"/>
      <c r="AB137" s="23"/>
      <c r="AC137" s="24"/>
      <c r="AD137" s="23"/>
      <c r="AE137" s="29"/>
      <c r="AF137" s="31"/>
      <c r="AG137" s="23"/>
      <c r="AH137" s="21"/>
      <c r="AI137" s="25"/>
      <c r="AJ137" s="22"/>
      <c r="AK137" s="2"/>
      <c r="AL137" s="2"/>
      <c r="AM137" s="2"/>
      <c r="AN137" s="2"/>
      <c r="AO137" s="2"/>
      <c r="AP137" s="2"/>
      <c r="AQ137" s="2"/>
      <c r="AR137" s="15"/>
      <c r="AS137" s="15"/>
      <c r="AT137" s="15"/>
      <c r="AU137" s="2"/>
      <c r="AV137" s="2"/>
      <c r="AW137" s="15"/>
      <c r="AX137" s="15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</row>
    <row r="138" spans="1:164" x14ac:dyDescent="0.15">
      <c r="A138" s="67">
        <f t="shared" si="76"/>
        <v>43446</v>
      </c>
      <c r="B138" s="128">
        <f t="shared" ca="1" si="65"/>
        <v>898.48148415999981</v>
      </c>
      <c r="C138" s="14">
        <f t="shared" si="66"/>
        <v>893.21047408999982</v>
      </c>
      <c r="D138" s="142">
        <f t="shared" si="67"/>
        <v>43440</v>
      </c>
      <c r="E138" s="13">
        <f ca="1">IF(D138&lt;B$1,VLOOKUP(D138,[1]DI!$A$4:$B$15000,2,FALSE),0)</f>
        <v>6.4000000000000001E-2</v>
      </c>
      <c r="F138" s="14">
        <f t="shared" ca="1" si="59"/>
        <v>1.0002462000000001</v>
      </c>
      <c r="G138" s="14">
        <f ca="1">(TRUNC(PRODUCT($F$12:$F137),16))</f>
        <v>1.0314725271462899</v>
      </c>
      <c r="H138" s="14">
        <f t="shared" ca="1" si="68"/>
        <v>1.0276707913034699</v>
      </c>
      <c r="I138" s="14">
        <f t="shared" ca="1" si="60"/>
        <v>1.0036993700000001</v>
      </c>
      <c r="J138" s="13">
        <f t="shared" si="69"/>
        <v>3.7499999999999999E-2</v>
      </c>
      <c r="K138" s="53">
        <f t="shared" si="70"/>
        <v>43425</v>
      </c>
      <c r="L138" s="2">
        <f t="shared" si="71"/>
        <v>15</v>
      </c>
      <c r="M138" s="19">
        <f t="shared" si="72"/>
        <v>15</v>
      </c>
      <c r="N138" s="12">
        <f t="shared" si="61"/>
        <v>1.0021937110000001</v>
      </c>
      <c r="O138" s="12">
        <f t="shared" ca="1" si="62"/>
        <v>1.0059011959999999</v>
      </c>
      <c r="P138" s="19">
        <f t="shared" si="73"/>
        <v>0</v>
      </c>
      <c r="Q138" s="14">
        <f t="shared" ca="1" si="63"/>
        <v>5.27101007</v>
      </c>
      <c r="R138" s="28">
        <f t="shared" si="64"/>
        <v>0</v>
      </c>
      <c r="S138" s="14">
        <f t="shared" si="77"/>
        <v>0</v>
      </c>
      <c r="T138" s="14"/>
      <c r="U138" s="14"/>
      <c r="V138" s="4" t="str">
        <f t="shared" si="74"/>
        <v>A+J=</v>
      </c>
      <c r="W138" s="53">
        <f t="shared" si="75"/>
        <v>43455</v>
      </c>
      <c r="X138" s="14"/>
      <c r="Y138" s="15"/>
      <c r="Z138" s="21"/>
      <c r="AA138" s="55"/>
      <c r="AB138" s="23"/>
      <c r="AC138" s="24"/>
      <c r="AD138" s="23"/>
      <c r="AE138" s="29"/>
      <c r="AF138" s="31"/>
      <c r="AG138" s="23"/>
      <c r="AH138" s="21"/>
      <c r="AI138" s="25"/>
      <c r="AJ138" s="22"/>
      <c r="AK138" s="2"/>
      <c r="AL138" s="2"/>
      <c r="AM138" s="2"/>
      <c r="AN138" s="2"/>
      <c r="AO138" s="2"/>
      <c r="AP138" s="2"/>
      <c r="AQ138" s="2"/>
      <c r="AR138" s="15"/>
      <c r="AS138" s="15"/>
      <c r="AT138" s="15"/>
      <c r="AU138" s="2"/>
      <c r="AV138" s="2"/>
      <c r="AW138" s="15"/>
      <c r="AX138" s="15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</row>
    <row r="139" spans="1:164" x14ac:dyDescent="0.15">
      <c r="A139" s="67">
        <f t="shared" si="76"/>
        <v>43447</v>
      </c>
      <c r="B139" s="128">
        <f t="shared" ca="1" si="65"/>
        <v>898.83398788999978</v>
      </c>
      <c r="C139" s="14">
        <f t="shared" si="66"/>
        <v>893.21047408999982</v>
      </c>
      <c r="D139" s="142">
        <f t="shared" si="67"/>
        <v>43441</v>
      </c>
      <c r="E139" s="13">
        <f ca="1">IF(D139&lt;B$1,VLOOKUP(D139,[1]DI!$A$4:$B$15000,2,FALSE),0)</f>
        <v>6.4000000000000001E-2</v>
      </c>
      <c r="F139" s="14">
        <f t="shared" ca="1" si="59"/>
        <v>1.0002462000000001</v>
      </c>
      <c r="G139" s="14">
        <f ca="1">(TRUNC(PRODUCT($F$12:$F138),16))</f>
        <v>1.03172647568248</v>
      </c>
      <c r="H139" s="14">
        <f t="shared" ca="1" si="68"/>
        <v>1.0276707913034699</v>
      </c>
      <c r="I139" s="14">
        <f t="shared" ca="1" si="60"/>
        <v>1.00394648</v>
      </c>
      <c r="J139" s="13">
        <f t="shared" si="69"/>
        <v>3.7499999999999999E-2</v>
      </c>
      <c r="K139" s="53">
        <f t="shared" si="70"/>
        <v>43425</v>
      </c>
      <c r="L139" s="2">
        <f t="shared" si="71"/>
        <v>16</v>
      </c>
      <c r="M139" s="19">
        <f t="shared" si="72"/>
        <v>16</v>
      </c>
      <c r="N139" s="12">
        <f t="shared" si="61"/>
        <v>1.002340129</v>
      </c>
      <c r="O139" s="12">
        <f t="shared" ca="1" si="62"/>
        <v>1.0062958440000001</v>
      </c>
      <c r="P139" s="19">
        <f t="shared" si="73"/>
        <v>0</v>
      </c>
      <c r="Q139" s="14">
        <f t="shared" ca="1" si="63"/>
        <v>5.6235137999999996</v>
      </c>
      <c r="R139" s="28">
        <f t="shared" si="64"/>
        <v>0</v>
      </c>
      <c r="S139" s="14">
        <f t="shared" si="77"/>
        <v>0</v>
      </c>
      <c r="T139" s="14"/>
      <c r="U139" s="14"/>
      <c r="V139" s="4" t="str">
        <f t="shared" si="74"/>
        <v>A+J=</v>
      </c>
      <c r="W139" s="53">
        <f t="shared" si="75"/>
        <v>43455</v>
      </c>
      <c r="X139" s="14"/>
      <c r="Y139" s="15"/>
      <c r="Z139" s="21"/>
      <c r="AA139" s="55"/>
      <c r="AB139" s="23"/>
      <c r="AC139" s="24"/>
      <c r="AD139" s="23"/>
      <c r="AE139" s="29"/>
      <c r="AF139" s="31"/>
      <c r="AG139" s="23"/>
      <c r="AH139" s="21"/>
      <c r="AI139" s="25"/>
      <c r="AJ139" s="22"/>
      <c r="AK139" s="2"/>
      <c r="AL139" s="2"/>
      <c r="AM139" s="2"/>
      <c r="AN139" s="2"/>
      <c r="AO139" s="2"/>
      <c r="AP139" s="2"/>
      <c r="AQ139" s="2"/>
      <c r="AR139" s="15"/>
      <c r="AS139" s="15"/>
      <c r="AT139" s="15"/>
      <c r="AU139" s="2"/>
      <c r="AV139" s="2"/>
      <c r="AW139" s="15"/>
      <c r="AX139" s="15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</row>
    <row r="140" spans="1:164" x14ac:dyDescent="0.15">
      <c r="A140" s="67">
        <f t="shared" si="76"/>
        <v>43448</v>
      </c>
      <c r="B140" s="128">
        <f t="shared" ca="1" si="65"/>
        <v>899.18663005999986</v>
      </c>
      <c r="C140" s="14">
        <f t="shared" si="66"/>
        <v>893.21047408999982</v>
      </c>
      <c r="D140" s="142">
        <f t="shared" si="67"/>
        <v>43444</v>
      </c>
      <c r="E140" s="13">
        <f ca="1">IF(D140&lt;B$1,VLOOKUP(D140,[1]DI!$A$4:$B$15000,2,FALSE),0)</f>
        <v>6.4000000000000001E-2</v>
      </c>
      <c r="F140" s="14">
        <f t="shared" ref="F140:F203" ca="1" si="78">ROUND(((1+E140)^(1/252)),8)</f>
        <v>1.0002462000000001</v>
      </c>
      <c r="G140" s="14">
        <f ca="1">(TRUNC(PRODUCT($F$12:$F139),16))</f>
        <v>1.03198048674079</v>
      </c>
      <c r="H140" s="14">
        <f t="shared" ca="1" si="68"/>
        <v>1.0276707913034699</v>
      </c>
      <c r="I140" s="14">
        <f t="shared" ref="I140:I203" ca="1" si="79">ROUND(G140/H140,8)</f>
        <v>1.0041936499999999</v>
      </c>
      <c r="J140" s="13">
        <f t="shared" si="69"/>
        <v>3.7499999999999999E-2</v>
      </c>
      <c r="K140" s="53">
        <f t="shared" si="70"/>
        <v>43425</v>
      </c>
      <c r="L140" s="2">
        <f t="shared" si="71"/>
        <v>17</v>
      </c>
      <c r="M140" s="19">
        <f t="shared" si="72"/>
        <v>17</v>
      </c>
      <c r="N140" s="12">
        <f t="shared" ref="N140:N203" si="80">ROUND((J140+1)^(M140/252),9)</f>
        <v>1.002486569</v>
      </c>
      <c r="O140" s="12">
        <f t="shared" ref="O140:O203" ca="1" si="81">ROUND(I140*N140,9)</f>
        <v>1.0066906470000001</v>
      </c>
      <c r="P140" s="19">
        <f t="shared" si="73"/>
        <v>0</v>
      </c>
      <c r="Q140" s="14">
        <f t="shared" ref="Q140:Q203" ca="1" si="82">TRUNC(((O140-1)*C140),8)</f>
        <v>5.9761559699999998</v>
      </c>
      <c r="R140" s="28">
        <f t="shared" ref="R140:R203" si="83">IF($P140&gt;0,VLOOKUP($P140,$Z$12:$AF$150,7),0)</f>
        <v>0</v>
      </c>
      <c r="S140" s="14">
        <f t="shared" si="77"/>
        <v>0</v>
      </c>
      <c r="T140" s="14"/>
      <c r="U140" s="14"/>
      <c r="V140" s="4" t="str">
        <f t="shared" si="74"/>
        <v>A+J=</v>
      </c>
      <c r="W140" s="53">
        <f t="shared" si="75"/>
        <v>43455</v>
      </c>
      <c r="X140" s="14"/>
      <c r="Y140" s="15"/>
      <c r="Z140" s="21"/>
      <c r="AA140" s="55"/>
      <c r="AB140" s="23"/>
      <c r="AC140" s="24"/>
      <c r="AD140" s="23"/>
      <c r="AE140" s="29"/>
      <c r="AF140" s="31"/>
      <c r="AG140" s="23"/>
      <c r="AH140" s="21"/>
      <c r="AI140" s="25"/>
      <c r="AJ140" s="22"/>
      <c r="AK140" s="2"/>
      <c r="AL140" s="2"/>
      <c r="AM140" s="2"/>
      <c r="AN140" s="2"/>
      <c r="AO140" s="2"/>
      <c r="AP140" s="2"/>
      <c r="AQ140" s="2"/>
      <c r="AR140" s="15"/>
      <c r="AS140" s="15"/>
      <c r="AT140" s="15"/>
      <c r="AU140" s="2"/>
      <c r="AV140" s="2"/>
      <c r="AW140" s="15"/>
      <c r="AX140" s="15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</row>
    <row r="141" spans="1:164" ht="15" x14ac:dyDescent="0.25">
      <c r="A141" s="67">
        <f t="shared" si="76"/>
        <v>43451</v>
      </c>
      <c r="B141" s="128">
        <f t="shared" ref="B141:B204" ca="1" si="84">IF(D141&lt;=TODAY(),C141+Q141,IF(AND(A141&gt;TODAY(),A141&lt;=$B$1),IF(VLOOKUP(TODAY(),$A$10:$E$5000,4,FALSE)=0,"n.d",C141+Q141),"n.d"))</f>
        <v>899.53941782999982</v>
      </c>
      <c r="C141" s="14">
        <f t="shared" ref="C141:C204" si="85">(C140-S140)</f>
        <v>893.21047408999982</v>
      </c>
      <c r="D141" s="142">
        <f t="shared" ref="D141:D204" si="86">WORKDAY(A141,-4,$Z$160:$Z$544)</f>
        <v>43445</v>
      </c>
      <c r="E141" s="13">
        <f ca="1">IF(D141&lt;B$1,VLOOKUP(D141,[1]DI!$A$4:$B$15000,2,FALSE),0)</f>
        <v>6.4000000000000001E-2</v>
      </c>
      <c r="F141" s="14">
        <f t="shared" ca="1" si="78"/>
        <v>1.0002462000000001</v>
      </c>
      <c r="G141" s="14">
        <f ca="1">(TRUNC(PRODUCT($F$12:$F140),16))</f>
        <v>1.0322345603366301</v>
      </c>
      <c r="H141" s="14">
        <f t="shared" ref="H141:H204" ca="1" si="87">IF(P140&gt;0,G140,H140)</f>
        <v>1.0276707913034699</v>
      </c>
      <c r="I141" s="14">
        <f t="shared" ca="1" si="79"/>
        <v>1.0044408899999999</v>
      </c>
      <c r="J141" s="13">
        <f t="shared" ref="J141:J204" si="88">J140</f>
        <v>3.7499999999999999E-2</v>
      </c>
      <c r="K141" s="53">
        <f t="shared" ref="K141:K204" si="89">IF(P140&gt;0,VLOOKUP(P140,Z$12:AJ$150,2),K140)</f>
        <v>43425</v>
      </c>
      <c r="L141" s="2">
        <f t="shared" ref="L141:L204" si="90">IF(A141&gt;K141,IF(NETWORKDAYS(K141,A141,$Z$160:$Z$544)-1=0,1,NETWORKDAYS(K141,A141,$Z$160:$Z$544)-1),0)</f>
        <v>18</v>
      </c>
      <c r="M141" s="19">
        <f t="shared" ref="M141:M204" si="91">IF(AND(L141=1,L140=1),1,IF(L141&gt;0,IF(L141=L140,L141+1,L141),0))</f>
        <v>18</v>
      </c>
      <c r="N141" s="12">
        <f t="shared" si="80"/>
        <v>1.0026330299999999</v>
      </c>
      <c r="O141" s="12">
        <f t="shared" ca="1" si="81"/>
        <v>1.0070856130000001</v>
      </c>
      <c r="P141" s="19">
        <f t="shared" ref="P141:P204" si="92">IF(VLOOKUP(A141,AA$12:AH$150,8)=VLOOKUP(A140,AA$12:AH$150,8),0,VLOOKUP(A141,AA$12:AH$150,8))</f>
        <v>0</v>
      </c>
      <c r="Q141" s="14">
        <f t="shared" ca="1" si="82"/>
        <v>6.3289437399999997</v>
      </c>
      <c r="R141" s="28">
        <f t="shared" si="83"/>
        <v>0</v>
      </c>
      <c r="S141" s="14">
        <f t="shared" si="77"/>
        <v>0</v>
      </c>
      <c r="T141" s="14"/>
      <c r="U141" s="14"/>
      <c r="V141" s="4" t="str">
        <f t="shared" ref="V141:V204" si="93">IF(P140&gt;0,VLOOKUP(P140,Z$12:AJ$150,10),V140)</f>
        <v>A+J=</v>
      </c>
      <c r="W141" s="53">
        <f t="shared" ref="W141:W204" si="94">IF(P140&gt;0,VLOOKUP(P140,Z$12:AJ$150,11),W140)</f>
        <v>43455</v>
      </c>
      <c r="X141" s="146" t="s">
        <v>148</v>
      </c>
      <c r="Y141" s="15"/>
      <c r="Z141" s="21"/>
      <c r="AA141" s="55"/>
      <c r="AB141" s="23"/>
      <c r="AC141" s="24"/>
      <c r="AD141" s="23"/>
      <c r="AE141" s="29"/>
      <c r="AF141" s="31"/>
      <c r="AG141" s="23"/>
      <c r="AH141" s="21"/>
      <c r="AI141" s="25"/>
      <c r="AJ141" s="22"/>
      <c r="AK141" s="2"/>
      <c r="AL141" s="2"/>
      <c r="AM141" s="2"/>
      <c r="AN141" s="2"/>
      <c r="AO141" s="2"/>
      <c r="AP141" s="2"/>
      <c r="AQ141" s="2"/>
      <c r="AR141" s="15"/>
      <c r="AS141" s="15"/>
      <c r="AT141" s="15"/>
      <c r="AU141" s="2"/>
      <c r="AV141" s="2"/>
      <c r="AW141" s="15"/>
      <c r="AX141" s="15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</row>
    <row r="142" spans="1:164" ht="15" x14ac:dyDescent="0.25">
      <c r="A142" s="67">
        <f t="shared" ref="A142:A205" si="95">WORKDAY(A141,1,$Z$160:$Z$544)</f>
        <v>43452</v>
      </c>
      <c r="B142" s="128">
        <f t="shared" ca="1" si="84"/>
        <v>899.89233421999984</v>
      </c>
      <c r="C142" s="14">
        <f t="shared" si="85"/>
        <v>893.21047408999982</v>
      </c>
      <c r="D142" s="142">
        <f t="shared" si="86"/>
        <v>43446</v>
      </c>
      <c r="E142" s="13">
        <f ca="1">IF(D142&lt;B$1,VLOOKUP(D142,[1]DI!$A$4:$B$15000,2,FALSE),0)</f>
        <v>6.4000000000000001E-2</v>
      </c>
      <c r="F142" s="14">
        <f t="shared" ca="1" si="78"/>
        <v>1.0002462000000001</v>
      </c>
      <c r="G142" s="14">
        <f ca="1">(TRUNC(PRODUCT($F$12:$F141),16))</f>
        <v>1.0324886964853801</v>
      </c>
      <c r="H142" s="14">
        <f t="shared" ca="1" si="87"/>
        <v>1.0276707913034699</v>
      </c>
      <c r="I142" s="14">
        <f t="shared" ca="1" si="79"/>
        <v>1.00468818</v>
      </c>
      <c r="J142" s="13">
        <f t="shared" si="88"/>
        <v>3.7499999999999999E-2</v>
      </c>
      <c r="K142" s="53">
        <f t="shared" si="89"/>
        <v>43425</v>
      </c>
      <c r="L142" s="2">
        <f t="shared" si="90"/>
        <v>19</v>
      </c>
      <c r="M142" s="19">
        <f t="shared" si="91"/>
        <v>19</v>
      </c>
      <c r="N142" s="12">
        <f t="shared" si="80"/>
        <v>1.002779512</v>
      </c>
      <c r="O142" s="12">
        <f t="shared" ca="1" si="81"/>
        <v>1.007480723</v>
      </c>
      <c r="P142" s="19">
        <f t="shared" si="92"/>
        <v>0</v>
      </c>
      <c r="Q142" s="14">
        <f t="shared" ca="1" si="82"/>
        <v>6.6818601299999996</v>
      </c>
      <c r="R142" s="28">
        <f t="shared" si="83"/>
        <v>0</v>
      </c>
      <c r="S142" s="14">
        <f t="shared" ref="S142:S204" si="96">IF(R142&gt;0,TRUNC(R142*C141,8),0)</f>
        <v>0</v>
      </c>
      <c r="T142" s="14"/>
      <c r="U142" s="14"/>
      <c r="V142" s="4" t="str">
        <f t="shared" si="93"/>
        <v>A+J=</v>
      </c>
      <c r="W142" s="53">
        <f t="shared" si="94"/>
        <v>43455</v>
      </c>
      <c r="X142" s="146">
        <v>7.7414453500000002</v>
      </c>
      <c r="Y142" s="15" t="s">
        <v>10</v>
      </c>
      <c r="Z142" s="21"/>
      <c r="AA142" s="55"/>
      <c r="AB142" s="23"/>
      <c r="AC142" s="24"/>
      <c r="AD142" s="23"/>
      <c r="AE142" s="29"/>
      <c r="AF142" s="31"/>
      <c r="AG142" s="23"/>
      <c r="AH142" s="21"/>
      <c r="AI142" s="25"/>
      <c r="AJ142" s="22"/>
      <c r="AK142" s="2"/>
      <c r="AL142" s="2"/>
      <c r="AM142" s="2"/>
      <c r="AN142" s="2"/>
      <c r="AO142" s="2"/>
      <c r="AP142" s="2"/>
      <c r="AQ142" s="2"/>
      <c r="AR142" s="15"/>
      <c r="AS142" s="15"/>
      <c r="AT142" s="15"/>
      <c r="AU142" s="2"/>
      <c r="AV142" s="2"/>
      <c r="AW142" s="15"/>
      <c r="AX142" s="15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</row>
    <row r="143" spans="1:164" ht="15" x14ac:dyDescent="0.25">
      <c r="A143" s="67">
        <f t="shared" si="95"/>
        <v>43453</v>
      </c>
      <c r="B143" s="128">
        <f t="shared" ca="1" si="84"/>
        <v>900.24538816999984</v>
      </c>
      <c r="C143" s="14">
        <f t="shared" si="85"/>
        <v>893.21047408999982</v>
      </c>
      <c r="D143" s="142">
        <f t="shared" si="86"/>
        <v>43447</v>
      </c>
      <c r="E143" s="13">
        <f ca="1">IF(D143&lt;B$1,VLOOKUP(D143,[1]DI!$A$4:$B$15000,2,FALSE),0)</f>
        <v>6.4000000000000001E-2</v>
      </c>
      <c r="F143" s="14">
        <f t="shared" ca="1" si="78"/>
        <v>1.0002462000000001</v>
      </c>
      <c r="G143" s="14">
        <f ca="1">(TRUNC(PRODUCT($F$12:$F142),16))</f>
        <v>1.03274289520245</v>
      </c>
      <c r="H143" s="14">
        <f t="shared" ca="1" si="87"/>
        <v>1.0276707913034699</v>
      </c>
      <c r="I143" s="14">
        <f t="shared" ca="1" si="79"/>
        <v>1.00493553</v>
      </c>
      <c r="J143" s="13">
        <f t="shared" si="88"/>
        <v>3.7499999999999999E-2</v>
      </c>
      <c r="K143" s="53">
        <f t="shared" si="89"/>
        <v>43425</v>
      </c>
      <c r="L143" s="2">
        <f t="shared" si="90"/>
        <v>20</v>
      </c>
      <c r="M143" s="19">
        <f t="shared" si="91"/>
        <v>20</v>
      </c>
      <c r="N143" s="12">
        <f t="shared" si="80"/>
        <v>1.002926016</v>
      </c>
      <c r="O143" s="12">
        <f t="shared" ca="1" si="81"/>
        <v>1.007875987</v>
      </c>
      <c r="P143" s="19">
        <f t="shared" si="92"/>
        <v>0</v>
      </c>
      <c r="Q143" s="14">
        <f t="shared" ca="1" si="82"/>
        <v>7.0349140800000001</v>
      </c>
      <c r="R143" s="28">
        <f t="shared" si="83"/>
        <v>0</v>
      </c>
      <c r="S143" s="14">
        <f t="shared" si="96"/>
        <v>0</v>
      </c>
      <c r="T143" s="14"/>
      <c r="U143" s="14"/>
      <c r="V143" s="4" t="str">
        <f t="shared" si="93"/>
        <v>A+J=</v>
      </c>
      <c r="W143" s="53">
        <f t="shared" si="94"/>
        <v>43455</v>
      </c>
      <c r="X143" s="146">
        <v>14.07789028</v>
      </c>
      <c r="Y143" s="15" t="s">
        <v>54</v>
      </c>
      <c r="Z143" s="21"/>
      <c r="AA143" s="55"/>
      <c r="AB143" s="23"/>
      <c r="AC143" s="24"/>
      <c r="AD143" s="23"/>
      <c r="AE143" s="29"/>
      <c r="AF143" s="31"/>
      <c r="AG143" s="23"/>
      <c r="AH143" s="21"/>
      <c r="AI143" s="25"/>
      <c r="AJ143" s="22"/>
      <c r="AK143" s="2"/>
      <c r="AL143" s="2"/>
      <c r="AM143" s="2"/>
      <c r="AN143" s="2"/>
      <c r="AO143" s="2"/>
      <c r="AP143" s="2"/>
      <c r="AQ143" s="2"/>
      <c r="AR143" s="15"/>
      <c r="AS143" s="15"/>
      <c r="AT143" s="15"/>
      <c r="AU143" s="2"/>
      <c r="AV143" s="2"/>
      <c r="AW143" s="15"/>
      <c r="AX143" s="15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</row>
    <row r="144" spans="1:164" ht="15" x14ac:dyDescent="0.25">
      <c r="A144" s="67">
        <f t="shared" si="95"/>
        <v>43454</v>
      </c>
      <c r="B144" s="128">
        <f t="shared" ca="1" si="84"/>
        <v>900.59859037999979</v>
      </c>
      <c r="C144" s="14">
        <f t="shared" si="85"/>
        <v>893.21047408999982</v>
      </c>
      <c r="D144" s="142">
        <f t="shared" si="86"/>
        <v>43448</v>
      </c>
      <c r="E144" s="13">
        <f ca="1">IF(D144&lt;B$1,VLOOKUP(D144,[1]DI!$A$4:$B$15000,2,FALSE),0)</f>
        <v>6.4000000000000001E-2</v>
      </c>
      <c r="F144" s="14">
        <f t="shared" ca="1" si="78"/>
        <v>1.0002462000000001</v>
      </c>
      <c r="G144" s="14">
        <f ca="1">(TRUNC(PRODUCT($F$12:$F143),16))</f>
        <v>1.0329971565032501</v>
      </c>
      <c r="H144" s="14">
        <f t="shared" ca="1" si="87"/>
        <v>1.0276707913034699</v>
      </c>
      <c r="I144" s="14">
        <f t="shared" ca="1" si="79"/>
        <v>1.00518295</v>
      </c>
      <c r="J144" s="13">
        <f t="shared" si="88"/>
        <v>3.7499999999999999E-2</v>
      </c>
      <c r="K144" s="53">
        <f t="shared" si="89"/>
        <v>43425</v>
      </c>
      <c r="L144" s="2">
        <f t="shared" si="90"/>
        <v>21</v>
      </c>
      <c r="M144" s="19">
        <f t="shared" si="91"/>
        <v>21</v>
      </c>
      <c r="N144" s="12">
        <f t="shared" si="80"/>
        <v>1.003072542</v>
      </c>
      <c r="O144" s="12">
        <f t="shared" ca="1" si="81"/>
        <v>1.008271417</v>
      </c>
      <c r="P144" s="19">
        <f t="shared" si="92"/>
        <v>0</v>
      </c>
      <c r="Q144" s="14">
        <f t="shared" ca="1" si="82"/>
        <v>7.3881162900000001</v>
      </c>
      <c r="R144" s="28">
        <f t="shared" si="83"/>
        <v>0</v>
      </c>
      <c r="S144" s="14">
        <f t="shared" si="96"/>
        <v>0</v>
      </c>
      <c r="T144" s="14"/>
      <c r="U144" s="14"/>
      <c r="V144" s="4" t="str">
        <f t="shared" si="93"/>
        <v>A+J=</v>
      </c>
      <c r="W144" s="53">
        <f t="shared" si="94"/>
        <v>43455</v>
      </c>
      <c r="X144" s="146">
        <v>1.91670461</v>
      </c>
      <c r="Y144" s="15" t="s">
        <v>149</v>
      </c>
      <c r="Z144" s="21"/>
      <c r="AA144" s="55"/>
      <c r="AB144" s="23"/>
      <c r="AC144" s="24"/>
      <c r="AD144" s="23"/>
      <c r="AE144" s="29"/>
      <c r="AF144" s="31"/>
      <c r="AG144" s="23"/>
      <c r="AH144" s="21"/>
      <c r="AI144" s="25"/>
      <c r="AJ144" s="22"/>
      <c r="AK144" s="2"/>
      <c r="AL144" s="2"/>
      <c r="AM144" s="2"/>
      <c r="AN144" s="2"/>
      <c r="AO144" s="2"/>
      <c r="AP144" s="2"/>
      <c r="AQ144" s="2"/>
      <c r="AR144" s="15"/>
      <c r="AS144" s="15"/>
      <c r="AT144" s="15"/>
      <c r="AU144" s="2"/>
      <c r="AV144" s="2"/>
      <c r="AW144" s="15"/>
      <c r="AX144" s="15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</row>
    <row r="145" spans="1:164" ht="15" x14ac:dyDescent="0.25">
      <c r="A145" s="67">
        <f t="shared" si="95"/>
        <v>43455</v>
      </c>
      <c r="B145" s="128">
        <f t="shared" ca="1" si="84"/>
        <v>900.95191943999987</v>
      </c>
      <c r="C145" s="14">
        <f t="shared" si="85"/>
        <v>893.21047408999982</v>
      </c>
      <c r="D145" s="142">
        <f t="shared" si="86"/>
        <v>43451</v>
      </c>
      <c r="E145" s="13">
        <f ca="1">IF(D145&lt;B$1,VLOOKUP(D145,[1]DI!$A$4:$B$15000,2,FALSE),0)</f>
        <v>6.4000000000000001E-2</v>
      </c>
      <c r="F145" s="14">
        <f t="shared" ca="1" si="78"/>
        <v>1.0002462000000001</v>
      </c>
      <c r="G145" s="14">
        <f ca="1">(TRUNC(PRODUCT($F$12:$F144),16))</f>
        <v>1.03325148040319</v>
      </c>
      <c r="H145" s="14">
        <f t="shared" ca="1" si="87"/>
        <v>1.0276707913034699</v>
      </c>
      <c r="I145" s="14">
        <f t="shared" ca="1" si="79"/>
        <v>1.0054304199999999</v>
      </c>
      <c r="J145" s="13">
        <f t="shared" si="88"/>
        <v>3.7499999999999999E-2</v>
      </c>
      <c r="K145" s="53">
        <f t="shared" si="89"/>
        <v>43425</v>
      </c>
      <c r="L145" s="2">
        <f t="shared" si="90"/>
        <v>22</v>
      </c>
      <c r="M145" s="19">
        <f t="shared" si="91"/>
        <v>22</v>
      </c>
      <c r="N145" s="12">
        <f t="shared" si="80"/>
        <v>1.003219088</v>
      </c>
      <c r="O145" s="12">
        <f t="shared" ca="1" si="81"/>
        <v>1.008666989</v>
      </c>
      <c r="P145" s="19">
        <f t="shared" si="92"/>
        <v>7</v>
      </c>
      <c r="Q145" s="146">
        <f t="shared" ca="1" si="82"/>
        <v>7.7414453500000002</v>
      </c>
      <c r="R145" s="147">
        <f t="shared" si="83"/>
        <v>1.7906859980560654E-2</v>
      </c>
      <c r="S145" s="146">
        <f t="shared" si="96"/>
        <v>15.99459489</v>
      </c>
      <c r="T145" s="146"/>
      <c r="U145" s="146"/>
      <c r="V145" s="148" t="str">
        <f t="shared" si="93"/>
        <v>A+J=</v>
      </c>
      <c r="W145" s="149">
        <f t="shared" si="94"/>
        <v>43455</v>
      </c>
      <c r="X145" s="146">
        <f>X143+X144</f>
        <v>15.99459489</v>
      </c>
      <c r="Y145" s="154"/>
      <c r="Z145" s="21"/>
      <c r="AA145" s="55"/>
      <c r="AB145" s="23"/>
      <c r="AC145" s="24"/>
      <c r="AD145" s="23"/>
      <c r="AE145" s="29"/>
      <c r="AF145" s="31"/>
      <c r="AG145" s="23"/>
      <c r="AH145" s="21"/>
      <c r="AI145" s="25"/>
      <c r="AJ145" s="22"/>
      <c r="AK145" s="2"/>
      <c r="AL145" s="2"/>
      <c r="AM145" s="2"/>
      <c r="AN145" s="2"/>
      <c r="AO145" s="2"/>
      <c r="AP145" s="2"/>
      <c r="AQ145" s="2"/>
      <c r="AR145" s="15"/>
      <c r="AS145" s="15"/>
      <c r="AT145" s="15"/>
      <c r="AU145" s="2"/>
      <c r="AV145" s="2"/>
      <c r="AW145" s="15"/>
      <c r="AX145" s="15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</row>
    <row r="146" spans="1:164" x14ac:dyDescent="0.15">
      <c r="A146" s="67">
        <f t="shared" si="95"/>
        <v>43458</v>
      </c>
      <c r="B146" s="128">
        <f t="shared" ca="1" si="84"/>
        <v>877.5600408099998</v>
      </c>
      <c r="C146" s="14">
        <f t="shared" si="85"/>
        <v>877.21587919999979</v>
      </c>
      <c r="D146" s="142">
        <f t="shared" si="86"/>
        <v>43452</v>
      </c>
      <c r="E146" s="13">
        <f ca="1">IF(D146&lt;B$1,VLOOKUP(D146,[1]DI!$A$4:$B$15000,2,FALSE),0)</f>
        <v>6.4000000000000001E-2</v>
      </c>
      <c r="F146" s="14">
        <f t="shared" ca="1" si="78"/>
        <v>1.0002462000000001</v>
      </c>
      <c r="G146" s="14">
        <f ca="1">(TRUNC(PRODUCT($F$12:$F145),16))</f>
        <v>1.03350586691766</v>
      </c>
      <c r="H146" s="14">
        <f t="shared" ca="1" si="87"/>
        <v>1.03325148040319</v>
      </c>
      <c r="I146" s="14">
        <f t="shared" ca="1" si="79"/>
        <v>1.0002462000000001</v>
      </c>
      <c r="J146" s="13">
        <f t="shared" si="88"/>
        <v>3.7499999999999999E-2</v>
      </c>
      <c r="K146" s="53">
        <f t="shared" si="89"/>
        <v>43455</v>
      </c>
      <c r="L146" s="2">
        <f t="shared" si="90"/>
        <v>1</v>
      </c>
      <c r="M146" s="19">
        <f t="shared" si="91"/>
        <v>1</v>
      </c>
      <c r="N146" s="12">
        <f t="shared" si="80"/>
        <v>1.0001460980000001</v>
      </c>
      <c r="O146" s="12">
        <f t="shared" ca="1" si="81"/>
        <v>1.000392334</v>
      </c>
      <c r="P146" s="19">
        <f t="shared" si="92"/>
        <v>0</v>
      </c>
      <c r="Q146" s="14">
        <f t="shared" ca="1" si="82"/>
        <v>0.34416161000000001</v>
      </c>
      <c r="R146" s="28">
        <f t="shared" si="83"/>
        <v>0</v>
      </c>
      <c r="S146" s="14">
        <f t="shared" si="96"/>
        <v>0</v>
      </c>
      <c r="T146" s="14"/>
      <c r="U146" s="14"/>
      <c r="V146" s="4" t="str">
        <f t="shared" si="93"/>
        <v>A+J=</v>
      </c>
      <c r="W146" s="53">
        <f t="shared" si="94"/>
        <v>43487</v>
      </c>
      <c r="X146" s="14"/>
      <c r="Y146" s="155"/>
      <c r="Z146" s="21"/>
      <c r="AA146" s="55"/>
      <c r="AB146" s="23"/>
      <c r="AC146" s="24"/>
      <c r="AD146" s="23"/>
      <c r="AE146" s="29"/>
      <c r="AF146" s="31"/>
      <c r="AG146" s="23"/>
      <c r="AH146" s="21"/>
      <c r="AI146" s="25"/>
      <c r="AJ146" s="22"/>
      <c r="AK146" s="2"/>
      <c r="AL146" s="2"/>
      <c r="AM146" s="2"/>
      <c r="AN146" s="2"/>
      <c r="AO146" s="2"/>
      <c r="AP146" s="2"/>
      <c r="AQ146" s="2"/>
      <c r="AR146" s="15"/>
      <c r="AS146" s="15"/>
      <c r="AT146" s="15"/>
      <c r="AU146" s="2"/>
      <c r="AV146" s="2"/>
      <c r="AW146" s="15"/>
      <c r="AX146" s="15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</row>
    <row r="147" spans="1:164" x14ac:dyDescent="0.15">
      <c r="A147" s="67">
        <f t="shared" si="95"/>
        <v>43460</v>
      </c>
      <c r="B147" s="128">
        <f t="shared" ca="1" si="84"/>
        <v>877.90433663999977</v>
      </c>
      <c r="C147" s="14">
        <f t="shared" si="85"/>
        <v>877.21587919999979</v>
      </c>
      <c r="D147" s="142">
        <f t="shared" si="86"/>
        <v>43453</v>
      </c>
      <c r="E147" s="13">
        <f ca="1">IF(D147&lt;B$1,VLOOKUP(D147,[1]DI!$A$4:$B$15000,2,FALSE),0)</f>
        <v>6.4000000000000001E-2</v>
      </c>
      <c r="F147" s="14">
        <f t="shared" ca="1" si="78"/>
        <v>1.0002462000000001</v>
      </c>
      <c r="G147" s="14">
        <f ca="1">(TRUNC(PRODUCT($F$12:$F146),16))</f>
        <v>1.0337603160621001</v>
      </c>
      <c r="H147" s="14">
        <f t="shared" ca="1" si="87"/>
        <v>1.03325148040319</v>
      </c>
      <c r="I147" s="14">
        <f t="shared" ca="1" si="79"/>
        <v>1.00049246</v>
      </c>
      <c r="J147" s="13">
        <f t="shared" si="88"/>
        <v>3.7499999999999999E-2</v>
      </c>
      <c r="K147" s="53">
        <f t="shared" si="89"/>
        <v>43455</v>
      </c>
      <c r="L147" s="2">
        <f t="shared" si="90"/>
        <v>2</v>
      </c>
      <c r="M147" s="19">
        <f t="shared" si="91"/>
        <v>2</v>
      </c>
      <c r="N147" s="12">
        <f t="shared" si="80"/>
        <v>1.0002922169999999</v>
      </c>
      <c r="O147" s="12">
        <f t="shared" ca="1" si="81"/>
        <v>1.0007848210000001</v>
      </c>
      <c r="P147" s="19">
        <f t="shared" si="92"/>
        <v>0</v>
      </c>
      <c r="Q147" s="14">
        <f t="shared" ca="1" si="82"/>
        <v>0.68845743999999998</v>
      </c>
      <c r="R147" s="28">
        <f t="shared" si="83"/>
        <v>0</v>
      </c>
      <c r="S147" s="14">
        <f t="shared" si="96"/>
        <v>0</v>
      </c>
      <c r="T147" s="14"/>
      <c r="U147" s="14"/>
      <c r="V147" s="4" t="str">
        <f t="shared" si="93"/>
        <v>A+J=</v>
      </c>
      <c r="W147" s="53">
        <f t="shared" si="94"/>
        <v>43487</v>
      </c>
      <c r="X147" s="14"/>
      <c r="Y147" s="154"/>
      <c r="Z147" s="21"/>
      <c r="AA147" s="55"/>
      <c r="AB147" s="23"/>
      <c r="AC147" s="24"/>
      <c r="AD147" s="23"/>
      <c r="AE147" s="29"/>
      <c r="AF147" s="31"/>
      <c r="AG147" s="23"/>
      <c r="AH147" s="21"/>
      <c r="AI147" s="25"/>
      <c r="AJ147" s="22"/>
      <c r="AK147" s="2"/>
      <c r="AL147" s="2"/>
      <c r="AM147" s="2"/>
      <c r="AN147" s="2"/>
      <c r="AO147" s="2"/>
      <c r="AP147" s="2"/>
      <c r="AQ147" s="2"/>
      <c r="AR147" s="15"/>
      <c r="AS147" s="15"/>
      <c r="AT147" s="15"/>
      <c r="AU147" s="2"/>
      <c r="AV147" s="2"/>
      <c r="AW147" s="15"/>
      <c r="AX147" s="15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</row>
    <row r="148" spans="1:164" x14ac:dyDescent="0.15">
      <c r="A148" s="67">
        <f t="shared" si="95"/>
        <v>43461</v>
      </c>
      <c r="B148" s="128">
        <f t="shared" ca="1" si="84"/>
        <v>878.24876755999981</v>
      </c>
      <c r="C148" s="14">
        <f t="shared" si="85"/>
        <v>877.21587919999979</v>
      </c>
      <c r="D148" s="142">
        <f t="shared" si="86"/>
        <v>43454</v>
      </c>
      <c r="E148" s="13">
        <f ca="1">IF(D148&lt;B$1,VLOOKUP(D148,[1]DI!$A$4:$B$15000,2,FALSE),0)</f>
        <v>6.4000000000000001E-2</v>
      </c>
      <c r="F148" s="14">
        <f t="shared" ca="1" si="78"/>
        <v>1.0002462000000001</v>
      </c>
      <c r="G148" s="14">
        <f ca="1">(TRUNC(PRODUCT($F$12:$F147),16))</f>
        <v>1.0340148278519099</v>
      </c>
      <c r="H148" s="14">
        <f t="shared" ca="1" si="87"/>
        <v>1.03325148040319</v>
      </c>
      <c r="I148" s="14">
        <f t="shared" ca="1" si="79"/>
        <v>1.00073878</v>
      </c>
      <c r="J148" s="13">
        <f t="shared" si="88"/>
        <v>3.7499999999999999E-2</v>
      </c>
      <c r="K148" s="53">
        <f t="shared" si="89"/>
        <v>43455</v>
      </c>
      <c r="L148" s="2">
        <f t="shared" si="90"/>
        <v>3</v>
      </c>
      <c r="M148" s="19">
        <f t="shared" si="91"/>
        <v>3</v>
      </c>
      <c r="N148" s="12">
        <f t="shared" si="80"/>
        <v>1.000438358</v>
      </c>
      <c r="O148" s="12">
        <f t="shared" ca="1" si="81"/>
        <v>1.001177462</v>
      </c>
      <c r="P148" s="19">
        <f t="shared" si="92"/>
        <v>0</v>
      </c>
      <c r="Q148" s="14">
        <f t="shared" ca="1" si="82"/>
        <v>1.0328883600000001</v>
      </c>
      <c r="R148" s="28">
        <f t="shared" si="83"/>
        <v>0</v>
      </c>
      <c r="S148" s="14">
        <f t="shared" si="96"/>
        <v>0</v>
      </c>
      <c r="T148" s="14"/>
      <c r="U148" s="14"/>
      <c r="V148" s="4" t="str">
        <f t="shared" si="93"/>
        <v>A+J=</v>
      </c>
      <c r="W148" s="53">
        <f t="shared" si="94"/>
        <v>43487</v>
      </c>
      <c r="X148" s="14"/>
      <c r="Y148" s="153"/>
      <c r="Z148" s="21"/>
      <c r="AA148" s="55"/>
      <c r="AB148" s="23"/>
      <c r="AC148" s="24"/>
      <c r="AD148" s="23"/>
      <c r="AE148" s="29"/>
      <c r="AF148" s="31"/>
      <c r="AG148" s="23"/>
      <c r="AH148" s="21"/>
      <c r="AI148" s="25"/>
      <c r="AJ148" s="22"/>
      <c r="AK148" s="2"/>
      <c r="AL148" s="2"/>
      <c r="AM148" s="2"/>
      <c r="AN148" s="2"/>
      <c r="AO148" s="2"/>
      <c r="AP148" s="2"/>
      <c r="AQ148" s="2"/>
      <c r="AR148" s="15"/>
      <c r="AS148" s="15"/>
      <c r="AT148" s="15"/>
      <c r="AU148" s="2"/>
      <c r="AV148" s="2"/>
      <c r="AW148" s="15"/>
      <c r="AX148" s="15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</row>
    <row r="149" spans="1:164" x14ac:dyDescent="0.15">
      <c r="A149" s="67">
        <f t="shared" si="95"/>
        <v>43462</v>
      </c>
      <c r="B149" s="128">
        <f t="shared" ca="1" si="84"/>
        <v>878.59333268999978</v>
      </c>
      <c r="C149" s="14">
        <f t="shared" si="85"/>
        <v>877.21587919999979</v>
      </c>
      <c r="D149" s="142">
        <f t="shared" si="86"/>
        <v>43455</v>
      </c>
      <c r="E149" s="13">
        <f ca="1">IF(D149&lt;B$1,VLOOKUP(D149,[1]DI!$A$4:$B$15000,2,FALSE),0)</f>
        <v>6.4000000000000001E-2</v>
      </c>
      <c r="F149" s="14">
        <f t="shared" ca="1" si="78"/>
        <v>1.0002462000000001</v>
      </c>
      <c r="G149" s="14">
        <f ca="1">(TRUNC(PRODUCT($F$12:$F148),16))</f>
        <v>1.0342694023025301</v>
      </c>
      <c r="H149" s="14">
        <f t="shared" ca="1" si="87"/>
        <v>1.03325148040319</v>
      </c>
      <c r="I149" s="14">
        <f t="shared" ca="1" si="79"/>
        <v>1.0009851599999999</v>
      </c>
      <c r="J149" s="13">
        <f t="shared" si="88"/>
        <v>3.7499999999999999E-2</v>
      </c>
      <c r="K149" s="53">
        <f t="shared" si="89"/>
        <v>43455</v>
      </c>
      <c r="L149" s="2">
        <f t="shared" si="90"/>
        <v>4</v>
      </c>
      <c r="M149" s="19">
        <f t="shared" si="91"/>
        <v>4</v>
      </c>
      <c r="N149" s="12">
        <f t="shared" si="80"/>
        <v>1.0005845200000001</v>
      </c>
      <c r="O149" s="12">
        <f t="shared" ca="1" si="81"/>
        <v>1.0015702559999999</v>
      </c>
      <c r="P149" s="19">
        <f t="shared" si="92"/>
        <v>0</v>
      </c>
      <c r="Q149" s="14">
        <f t="shared" ca="1" si="82"/>
        <v>1.3774534899999999</v>
      </c>
      <c r="R149" s="28">
        <f t="shared" si="83"/>
        <v>0</v>
      </c>
      <c r="S149" s="14">
        <f t="shared" si="96"/>
        <v>0</v>
      </c>
      <c r="T149" s="14"/>
      <c r="U149" s="14"/>
      <c r="V149" s="4" t="str">
        <f t="shared" si="93"/>
        <v>A+J=</v>
      </c>
      <c r="W149" s="53">
        <f t="shared" si="94"/>
        <v>43487</v>
      </c>
      <c r="X149" s="14"/>
      <c r="Y149" s="153"/>
      <c r="Z149" s="21"/>
      <c r="AA149" s="55"/>
      <c r="AB149" s="23"/>
      <c r="AC149" s="24"/>
      <c r="AD149" s="23"/>
      <c r="AE149" s="29"/>
      <c r="AF149" s="31"/>
      <c r="AG149" s="23"/>
      <c r="AH149" s="21"/>
      <c r="AI149" s="25"/>
      <c r="AJ149" s="22"/>
      <c r="AK149" s="2"/>
      <c r="AL149" s="2"/>
      <c r="AM149" s="2"/>
      <c r="AN149" s="2"/>
      <c r="AO149" s="2"/>
      <c r="AP149" s="2"/>
      <c r="AQ149" s="2"/>
      <c r="AR149" s="15"/>
      <c r="AS149" s="15"/>
      <c r="AT149" s="15"/>
      <c r="AU149" s="2"/>
      <c r="AV149" s="2"/>
      <c r="AW149" s="15"/>
      <c r="AX149" s="15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</row>
    <row r="150" spans="1:164" x14ac:dyDescent="0.15">
      <c r="A150" s="67">
        <f t="shared" si="95"/>
        <v>43465</v>
      </c>
      <c r="B150" s="128">
        <f t="shared" ca="1" si="84"/>
        <v>878.93804080999973</v>
      </c>
      <c r="C150" s="14">
        <f t="shared" si="85"/>
        <v>877.21587919999979</v>
      </c>
      <c r="D150" s="142">
        <f t="shared" si="86"/>
        <v>43458</v>
      </c>
      <c r="E150" s="13">
        <f ca="1">IF(D150&lt;B$1,VLOOKUP(D150,[1]DI!$A$4:$B$15000,2,FALSE),0)</f>
        <v>6.4000000000000001E-2</v>
      </c>
      <c r="F150" s="14">
        <f t="shared" ca="1" si="78"/>
        <v>1.0002462000000001</v>
      </c>
      <c r="G150" s="14">
        <f ca="1">(TRUNC(PRODUCT($F$12:$F149),16))</f>
        <v>1.03452403942937</v>
      </c>
      <c r="H150" s="14">
        <f t="shared" ca="1" si="87"/>
        <v>1.03325148040319</v>
      </c>
      <c r="I150" s="14">
        <f t="shared" ca="1" si="79"/>
        <v>1.00123161</v>
      </c>
      <c r="J150" s="13">
        <f t="shared" si="88"/>
        <v>3.7499999999999999E-2</v>
      </c>
      <c r="K150" s="53">
        <f t="shared" si="89"/>
        <v>43455</v>
      </c>
      <c r="L150" s="2">
        <f t="shared" si="90"/>
        <v>5</v>
      </c>
      <c r="M150" s="19">
        <f t="shared" si="91"/>
        <v>5</v>
      </c>
      <c r="N150" s="12">
        <f t="shared" si="80"/>
        <v>1.0007307030000001</v>
      </c>
      <c r="O150" s="12">
        <f t="shared" ca="1" si="81"/>
        <v>1.001963213</v>
      </c>
      <c r="P150" s="19">
        <f t="shared" si="92"/>
        <v>0</v>
      </c>
      <c r="Q150" s="14">
        <f t="shared" ca="1" si="82"/>
        <v>1.7221616099999999</v>
      </c>
      <c r="R150" s="28">
        <f t="shared" si="83"/>
        <v>0</v>
      </c>
      <c r="S150" s="14">
        <f t="shared" si="96"/>
        <v>0</v>
      </c>
      <c r="T150" s="14"/>
      <c r="U150" s="14"/>
      <c r="V150" s="4" t="str">
        <f t="shared" si="93"/>
        <v>A+J=</v>
      </c>
      <c r="W150" s="53">
        <f t="shared" si="94"/>
        <v>43487</v>
      </c>
      <c r="X150" s="14"/>
      <c r="Y150" s="153"/>
      <c r="Z150" s="21"/>
      <c r="AA150" s="55"/>
      <c r="AB150" s="23"/>
      <c r="AC150" s="24"/>
      <c r="AD150" s="23"/>
      <c r="AE150" s="29"/>
      <c r="AF150" s="31"/>
      <c r="AG150" s="23"/>
      <c r="AH150" s="21"/>
      <c r="AI150" s="25"/>
      <c r="AJ150" s="22"/>
      <c r="AK150" s="2"/>
      <c r="AL150" s="2"/>
      <c r="AM150" s="2"/>
      <c r="AN150" s="2"/>
      <c r="AO150" s="2"/>
      <c r="AP150" s="2"/>
      <c r="AQ150" s="2"/>
      <c r="AR150" s="15"/>
      <c r="AS150" s="15"/>
      <c r="AT150" s="15"/>
      <c r="AU150" s="2"/>
      <c r="AV150" s="2"/>
      <c r="AW150" s="15"/>
      <c r="AX150" s="15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</row>
    <row r="151" spans="1:164" x14ac:dyDescent="0.15">
      <c r="A151" s="67">
        <f t="shared" si="95"/>
        <v>43467</v>
      </c>
      <c r="B151" s="128">
        <f t="shared" ca="1" si="84"/>
        <v>879.28287436999983</v>
      </c>
      <c r="C151" s="14">
        <f t="shared" si="85"/>
        <v>877.21587919999979</v>
      </c>
      <c r="D151" s="142">
        <f t="shared" si="86"/>
        <v>43460</v>
      </c>
      <c r="E151" s="13">
        <f ca="1">IF(D151&lt;B$1,VLOOKUP(D151,[1]DI!$A$4:$B$15000,2,FALSE),0)</f>
        <v>6.4000000000000001E-2</v>
      </c>
      <c r="F151" s="14">
        <f t="shared" ca="1" si="78"/>
        <v>1.0002462000000001</v>
      </c>
      <c r="G151" s="14">
        <f ca="1">(TRUNC(PRODUCT($F$12:$F150),16))</f>
        <v>1.03477873924788</v>
      </c>
      <c r="H151" s="14">
        <f t="shared" ca="1" si="87"/>
        <v>1.03325148040319</v>
      </c>
      <c r="I151" s="14">
        <f t="shared" ca="1" si="79"/>
        <v>1.0014781100000001</v>
      </c>
      <c r="J151" s="13">
        <f t="shared" si="88"/>
        <v>3.7499999999999999E-2</v>
      </c>
      <c r="K151" s="53">
        <f t="shared" si="89"/>
        <v>43455</v>
      </c>
      <c r="L151" s="2">
        <f t="shared" si="90"/>
        <v>6</v>
      </c>
      <c r="M151" s="19">
        <f t="shared" si="91"/>
        <v>6</v>
      </c>
      <c r="N151" s="12">
        <f t="shared" si="80"/>
        <v>1.0008769070000001</v>
      </c>
      <c r="O151" s="12">
        <f t="shared" ca="1" si="81"/>
        <v>1.0023563129999999</v>
      </c>
      <c r="P151" s="19">
        <f t="shared" si="92"/>
        <v>0</v>
      </c>
      <c r="Q151" s="14">
        <f t="shared" ca="1" si="82"/>
        <v>2.0669951700000002</v>
      </c>
      <c r="R151" s="28">
        <f t="shared" si="83"/>
        <v>0</v>
      </c>
      <c r="S151" s="14">
        <f t="shared" si="96"/>
        <v>0</v>
      </c>
      <c r="T151" s="14"/>
      <c r="U151" s="14"/>
      <c r="V151" s="4" t="str">
        <f t="shared" si="93"/>
        <v>A+J=</v>
      </c>
      <c r="W151" s="53">
        <f t="shared" si="94"/>
        <v>43487</v>
      </c>
      <c r="X151" s="14"/>
      <c r="Y151" s="153"/>
      <c r="Z151" s="30"/>
      <c r="AA151" s="56"/>
      <c r="AB151" s="30"/>
      <c r="AC151" s="30"/>
      <c r="AD151" s="30"/>
      <c r="AE151" s="32"/>
      <c r="AF151" s="31"/>
      <c r="AG151" s="30"/>
      <c r="AH151" s="23"/>
      <c r="AI151" s="33"/>
      <c r="AJ151" s="23"/>
      <c r="AK151" s="2"/>
      <c r="AL151" s="2"/>
      <c r="AM151" s="2"/>
      <c r="AN151" s="2"/>
      <c r="AO151" s="2"/>
      <c r="AP151" s="2"/>
      <c r="AQ151" s="2"/>
      <c r="AR151" s="15"/>
      <c r="AS151" s="15"/>
      <c r="AT151" s="15"/>
      <c r="AU151" s="2"/>
      <c r="AV151" s="2"/>
      <c r="AW151" s="15"/>
      <c r="AX151" s="15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</row>
    <row r="152" spans="1:164" x14ac:dyDescent="0.15">
      <c r="A152" s="67">
        <f t="shared" si="95"/>
        <v>43468</v>
      </c>
      <c r="B152" s="128">
        <f t="shared" ca="1" si="84"/>
        <v>879.6278439099998</v>
      </c>
      <c r="C152" s="14">
        <f t="shared" si="85"/>
        <v>877.21587919999979</v>
      </c>
      <c r="D152" s="142">
        <f t="shared" si="86"/>
        <v>43461</v>
      </c>
      <c r="E152" s="13">
        <f ca="1">IF(D152&lt;B$1,VLOOKUP(D152,[1]DI!$A$4:$B$15000,2,FALSE),0)</f>
        <v>6.4000000000000001E-2</v>
      </c>
      <c r="F152" s="14">
        <f t="shared" ca="1" si="78"/>
        <v>1.0002462000000001</v>
      </c>
      <c r="G152" s="14">
        <f ca="1">(TRUNC(PRODUCT($F$12:$F151),16))</f>
        <v>1.03503350177348</v>
      </c>
      <c r="H152" s="14">
        <f t="shared" ca="1" si="87"/>
        <v>1.03325148040319</v>
      </c>
      <c r="I152" s="14">
        <f t="shared" ca="1" si="79"/>
        <v>1.00172467</v>
      </c>
      <c r="J152" s="13">
        <f t="shared" si="88"/>
        <v>3.7499999999999999E-2</v>
      </c>
      <c r="K152" s="53">
        <f t="shared" si="89"/>
        <v>43455</v>
      </c>
      <c r="L152" s="2">
        <f t="shared" si="90"/>
        <v>7</v>
      </c>
      <c r="M152" s="19">
        <f t="shared" si="91"/>
        <v>7</v>
      </c>
      <c r="N152" s="12">
        <f t="shared" si="80"/>
        <v>1.0010231329999999</v>
      </c>
      <c r="O152" s="12">
        <f t="shared" ca="1" si="81"/>
        <v>1.002749568</v>
      </c>
      <c r="P152" s="19">
        <f t="shared" si="92"/>
        <v>0</v>
      </c>
      <c r="Q152" s="14">
        <f t="shared" ca="1" si="82"/>
        <v>2.4119647099999999</v>
      </c>
      <c r="R152" s="28">
        <f t="shared" si="83"/>
        <v>0</v>
      </c>
      <c r="S152" s="14">
        <f t="shared" si="96"/>
        <v>0</v>
      </c>
      <c r="T152" s="14"/>
      <c r="U152" s="14"/>
      <c r="V152" s="4" t="str">
        <f t="shared" si="93"/>
        <v>A+J=</v>
      </c>
      <c r="W152" s="53">
        <f t="shared" si="94"/>
        <v>43487</v>
      </c>
      <c r="X152" s="14"/>
      <c r="Y152" s="153"/>
      <c r="AH152" s="3"/>
      <c r="AI152" s="11"/>
      <c r="AJ152" s="3"/>
      <c r="AK152" s="2"/>
      <c r="AL152" s="2"/>
      <c r="AM152" s="2"/>
      <c r="AN152" s="2"/>
      <c r="AO152" s="2"/>
      <c r="AP152" s="2"/>
      <c r="AQ152" s="2"/>
      <c r="AR152" s="15"/>
      <c r="AS152" s="15"/>
      <c r="AT152" s="15"/>
      <c r="AU152" s="2"/>
      <c r="AV152" s="2"/>
      <c r="AW152" s="15"/>
      <c r="AX152" s="15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</row>
    <row r="153" spans="1:164" x14ac:dyDescent="0.15">
      <c r="A153" s="67">
        <f t="shared" si="95"/>
        <v>43469</v>
      </c>
      <c r="B153" s="128">
        <f t="shared" ca="1" si="84"/>
        <v>879.97295641999983</v>
      </c>
      <c r="C153" s="14">
        <f t="shared" si="85"/>
        <v>877.21587919999979</v>
      </c>
      <c r="D153" s="142">
        <f t="shared" si="86"/>
        <v>43462</v>
      </c>
      <c r="E153" s="13">
        <f ca="1">IF(D153&lt;B$1,VLOOKUP(D153,[1]DI!$A$4:$B$15000,2,FALSE),0)</f>
        <v>6.4000000000000001E-2</v>
      </c>
      <c r="F153" s="14">
        <f t="shared" ca="1" si="78"/>
        <v>1.0002462000000001</v>
      </c>
      <c r="G153" s="14">
        <f ca="1">(TRUNC(PRODUCT($F$12:$F152),16))</f>
        <v>1.03528832702162</v>
      </c>
      <c r="H153" s="14">
        <f t="shared" ca="1" si="87"/>
        <v>1.03325148040319</v>
      </c>
      <c r="I153" s="14">
        <f t="shared" ca="1" si="79"/>
        <v>1.0019712999999999</v>
      </c>
      <c r="J153" s="13">
        <f t="shared" si="88"/>
        <v>3.7499999999999999E-2</v>
      </c>
      <c r="K153" s="53">
        <f t="shared" si="89"/>
        <v>43455</v>
      </c>
      <c r="L153" s="2">
        <f t="shared" si="90"/>
        <v>8</v>
      </c>
      <c r="M153" s="19">
        <f t="shared" si="91"/>
        <v>8</v>
      </c>
      <c r="N153" s="12">
        <f t="shared" si="80"/>
        <v>1.001169381</v>
      </c>
      <c r="O153" s="12">
        <f t="shared" ca="1" si="81"/>
        <v>1.0031429860000001</v>
      </c>
      <c r="P153" s="19">
        <f t="shared" si="92"/>
        <v>0</v>
      </c>
      <c r="Q153" s="14">
        <f t="shared" ca="1" si="82"/>
        <v>2.7570772200000002</v>
      </c>
      <c r="R153" s="28">
        <f t="shared" si="83"/>
        <v>0</v>
      </c>
      <c r="S153" s="14">
        <f t="shared" si="96"/>
        <v>0</v>
      </c>
      <c r="T153" s="14"/>
      <c r="U153" s="14"/>
      <c r="V153" s="4" t="str">
        <f t="shared" si="93"/>
        <v>A+J=</v>
      </c>
      <c r="W153" s="53">
        <f t="shared" si="94"/>
        <v>43487</v>
      </c>
      <c r="X153" s="14"/>
      <c r="Y153" s="153"/>
      <c r="AH153" s="3"/>
      <c r="AI153" s="11"/>
      <c r="AJ153" s="3"/>
      <c r="AK153" s="2"/>
      <c r="AL153" s="2"/>
      <c r="AM153" s="2"/>
      <c r="AN153" s="2"/>
      <c r="AO153" s="2"/>
      <c r="AP153" s="2"/>
      <c r="AQ153" s="2"/>
      <c r="AR153" s="15"/>
      <c r="AS153" s="15"/>
      <c r="AT153" s="15"/>
      <c r="AU153" s="2"/>
      <c r="AV153" s="2"/>
      <c r="AW153" s="15"/>
      <c r="AX153" s="15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</row>
    <row r="154" spans="1:164" x14ac:dyDescent="0.15">
      <c r="A154" s="67">
        <f t="shared" si="95"/>
        <v>43472</v>
      </c>
      <c r="B154" s="128">
        <f t="shared" ca="1" si="84"/>
        <v>880.3181943799998</v>
      </c>
      <c r="C154" s="14">
        <f t="shared" si="85"/>
        <v>877.21587919999979</v>
      </c>
      <c r="D154" s="142">
        <f t="shared" si="86"/>
        <v>43465</v>
      </c>
      <c r="E154" s="13">
        <f ca="1">IF(D154&lt;B$1,VLOOKUP(D154,[1]DI!$A$4:$B$15000,2,FALSE),0)</f>
        <v>6.4000000000000001E-2</v>
      </c>
      <c r="F154" s="14">
        <f t="shared" ca="1" si="78"/>
        <v>1.0002462000000001</v>
      </c>
      <c r="G154" s="14">
        <f ca="1">(TRUNC(PRODUCT($F$12:$F153),16))</f>
        <v>1.0355432150077299</v>
      </c>
      <c r="H154" s="14">
        <f t="shared" ca="1" si="87"/>
        <v>1.03325148040319</v>
      </c>
      <c r="I154" s="14">
        <f t="shared" ca="1" si="79"/>
        <v>1.00221798</v>
      </c>
      <c r="J154" s="13">
        <f t="shared" si="88"/>
        <v>3.7499999999999999E-2</v>
      </c>
      <c r="K154" s="53">
        <f t="shared" si="89"/>
        <v>43455</v>
      </c>
      <c r="L154" s="2">
        <f t="shared" si="90"/>
        <v>9</v>
      </c>
      <c r="M154" s="19">
        <f t="shared" si="91"/>
        <v>9</v>
      </c>
      <c r="N154" s="12">
        <f t="shared" si="80"/>
        <v>1.0013156489999999</v>
      </c>
      <c r="O154" s="12">
        <f t="shared" ca="1" si="81"/>
        <v>1.0035365469999999</v>
      </c>
      <c r="P154" s="19">
        <f t="shared" si="92"/>
        <v>0</v>
      </c>
      <c r="Q154" s="14">
        <f t="shared" ca="1" si="82"/>
        <v>3.1023151800000002</v>
      </c>
      <c r="R154" s="28">
        <f t="shared" si="83"/>
        <v>0</v>
      </c>
      <c r="S154" s="14">
        <f t="shared" si="96"/>
        <v>0</v>
      </c>
      <c r="T154" s="14"/>
      <c r="U154" s="14"/>
      <c r="V154" s="4" t="str">
        <f t="shared" si="93"/>
        <v>A+J=</v>
      </c>
      <c r="W154" s="53">
        <f t="shared" si="94"/>
        <v>43487</v>
      </c>
      <c r="X154" s="14"/>
      <c r="Y154" s="153"/>
      <c r="AH154" s="3"/>
      <c r="AI154" s="11"/>
      <c r="AJ154" s="3"/>
      <c r="AK154" s="2"/>
      <c r="AL154" s="2"/>
      <c r="AM154" s="2"/>
      <c r="AN154" s="2"/>
      <c r="AO154" s="2"/>
      <c r="AP154" s="2"/>
      <c r="AQ154" s="2"/>
      <c r="AR154" s="15"/>
      <c r="AS154" s="15"/>
      <c r="AT154" s="15"/>
      <c r="AU154" s="2"/>
      <c r="AV154" s="2"/>
      <c r="AW154" s="15"/>
      <c r="AX154" s="15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</row>
    <row r="155" spans="1:164" x14ac:dyDescent="0.15">
      <c r="A155" s="67">
        <f t="shared" si="95"/>
        <v>43473</v>
      </c>
      <c r="B155" s="128">
        <f t="shared" ca="1" si="84"/>
        <v>880.66357707999975</v>
      </c>
      <c r="C155" s="14">
        <f t="shared" si="85"/>
        <v>877.21587919999979</v>
      </c>
      <c r="D155" s="142">
        <f t="shared" si="86"/>
        <v>43467</v>
      </c>
      <c r="E155" s="13">
        <f ca="1">IF(D155&lt;B$1,VLOOKUP(D155,[1]DI!$A$4:$B$15000,2,FALSE),0)</f>
        <v>6.4000000000000001E-2</v>
      </c>
      <c r="F155" s="14">
        <f t="shared" ca="1" si="78"/>
        <v>1.0002462000000001</v>
      </c>
      <c r="G155" s="14">
        <f ca="1">(TRUNC(PRODUCT($F$12:$F154),16))</f>
        <v>1.0357981657472699</v>
      </c>
      <c r="H155" s="14">
        <f t="shared" ca="1" si="87"/>
        <v>1.03325148040319</v>
      </c>
      <c r="I155" s="14">
        <f t="shared" ca="1" si="79"/>
        <v>1.00246473</v>
      </c>
      <c r="J155" s="13">
        <f t="shared" si="88"/>
        <v>3.7499999999999999E-2</v>
      </c>
      <c r="K155" s="53">
        <f t="shared" si="89"/>
        <v>43455</v>
      </c>
      <c r="L155" s="2">
        <f t="shared" si="90"/>
        <v>10</v>
      </c>
      <c r="M155" s="19">
        <f t="shared" si="91"/>
        <v>10</v>
      </c>
      <c r="N155" s="12">
        <f t="shared" si="80"/>
        <v>1.00146194</v>
      </c>
      <c r="O155" s="12">
        <f t="shared" ca="1" si="81"/>
        <v>1.0039302729999999</v>
      </c>
      <c r="P155" s="19">
        <f t="shared" si="92"/>
        <v>0</v>
      </c>
      <c r="Q155" s="14">
        <f t="shared" ca="1" si="82"/>
        <v>3.4476978800000002</v>
      </c>
      <c r="R155" s="28">
        <f t="shared" si="83"/>
        <v>0</v>
      </c>
      <c r="S155" s="14">
        <f t="shared" si="96"/>
        <v>0</v>
      </c>
      <c r="T155" s="14"/>
      <c r="U155" s="14"/>
      <c r="V155" s="4" t="str">
        <f t="shared" si="93"/>
        <v>A+J=</v>
      </c>
      <c r="W155" s="53">
        <f t="shared" si="94"/>
        <v>43487</v>
      </c>
      <c r="X155" s="14"/>
      <c r="Y155" s="153"/>
      <c r="AH155" s="3"/>
      <c r="AI155" s="11"/>
      <c r="AJ155" s="3"/>
      <c r="AK155" s="2"/>
      <c r="AL155" s="2"/>
      <c r="AM155" s="2"/>
      <c r="AN155" s="2"/>
      <c r="AO155" s="2"/>
      <c r="AP155" s="2"/>
      <c r="AQ155" s="2"/>
      <c r="AR155" s="15"/>
      <c r="AS155" s="15"/>
      <c r="AT155" s="15"/>
      <c r="AU155" s="2"/>
      <c r="AV155" s="2"/>
      <c r="AW155" s="15"/>
      <c r="AX155" s="15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</row>
    <row r="156" spans="1:164" x14ac:dyDescent="0.15">
      <c r="A156" s="67">
        <f t="shared" si="95"/>
        <v>43474</v>
      </c>
      <c r="B156" s="128">
        <f t="shared" ca="1" si="84"/>
        <v>881.00909398999977</v>
      </c>
      <c r="C156" s="14">
        <f t="shared" si="85"/>
        <v>877.21587919999979</v>
      </c>
      <c r="D156" s="142">
        <f t="shared" si="86"/>
        <v>43468</v>
      </c>
      <c r="E156" s="13">
        <f ca="1">IF(D156&lt;B$1,VLOOKUP(D156,[1]DI!$A$4:$B$15000,2,FALSE),0)</f>
        <v>6.4000000000000001E-2</v>
      </c>
      <c r="F156" s="14">
        <f t="shared" ca="1" si="78"/>
        <v>1.0002462000000001</v>
      </c>
      <c r="G156" s="14">
        <f ca="1">(TRUNC(PRODUCT($F$12:$F155),16))</f>
        <v>1.03605317925568</v>
      </c>
      <c r="H156" s="14">
        <f t="shared" ca="1" si="87"/>
        <v>1.03325148040319</v>
      </c>
      <c r="I156" s="14">
        <f t="shared" ca="1" si="79"/>
        <v>1.00271154</v>
      </c>
      <c r="J156" s="13">
        <f t="shared" si="88"/>
        <v>3.7499999999999999E-2</v>
      </c>
      <c r="K156" s="53">
        <f t="shared" si="89"/>
        <v>43455</v>
      </c>
      <c r="L156" s="2">
        <f t="shared" si="90"/>
        <v>11</v>
      </c>
      <c r="M156" s="19">
        <f t="shared" si="91"/>
        <v>11</v>
      </c>
      <c r="N156" s="12">
        <f t="shared" si="80"/>
        <v>1.0016082509999999</v>
      </c>
      <c r="O156" s="12">
        <f t="shared" ca="1" si="81"/>
        <v>1.0043241519999999</v>
      </c>
      <c r="P156" s="19">
        <f t="shared" si="92"/>
        <v>0</v>
      </c>
      <c r="Q156" s="14">
        <f t="shared" ca="1" si="82"/>
        <v>3.7932147899999999</v>
      </c>
      <c r="R156" s="28">
        <f t="shared" si="83"/>
        <v>0</v>
      </c>
      <c r="S156" s="14">
        <f t="shared" si="96"/>
        <v>0</v>
      </c>
      <c r="T156" s="14"/>
      <c r="U156" s="14"/>
      <c r="V156" s="4" t="str">
        <f t="shared" si="93"/>
        <v>A+J=</v>
      </c>
      <c r="W156" s="53">
        <f t="shared" si="94"/>
        <v>43487</v>
      </c>
      <c r="X156" s="14"/>
      <c r="Y156" s="153"/>
      <c r="AH156" s="3"/>
      <c r="AI156" s="11"/>
      <c r="AJ156" s="3"/>
      <c r="AK156" s="2"/>
      <c r="AL156" s="2"/>
      <c r="AM156" s="2"/>
      <c r="AN156" s="2"/>
      <c r="AO156" s="2"/>
      <c r="AP156" s="2"/>
      <c r="AQ156" s="2"/>
      <c r="AR156" s="15"/>
      <c r="AS156" s="15"/>
      <c r="AT156" s="15"/>
      <c r="AU156" s="2"/>
      <c r="AV156" s="2"/>
      <c r="AW156" s="15"/>
      <c r="AX156" s="15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</row>
    <row r="157" spans="1:164" x14ac:dyDescent="0.15">
      <c r="A157" s="67">
        <f t="shared" si="95"/>
        <v>43475</v>
      </c>
      <c r="B157" s="128">
        <f t="shared" ca="1" si="84"/>
        <v>881.35473722999984</v>
      </c>
      <c r="C157" s="14">
        <f t="shared" si="85"/>
        <v>877.21587919999979</v>
      </c>
      <c r="D157" s="142">
        <f t="shared" si="86"/>
        <v>43469</v>
      </c>
      <c r="E157" s="13">
        <f ca="1">IF(D157&lt;B$1,VLOOKUP(D157,[1]DI!$A$4:$B$15000,2,FALSE),0)</f>
        <v>6.4000000000000001E-2</v>
      </c>
      <c r="F157" s="14">
        <f t="shared" ca="1" si="78"/>
        <v>1.0002462000000001</v>
      </c>
      <c r="G157" s="14">
        <f ca="1">(TRUNC(PRODUCT($F$12:$F156),16))</f>
        <v>1.03630825554841</v>
      </c>
      <c r="H157" s="14">
        <f t="shared" ca="1" si="87"/>
        <v>1.03325148040319</v>
      </c>
      <c r="I157" s="14">
        <f t="shared" ca="1" si="79"/>
        <v>1.0029584</v>
      </c>
      <c r="J157" s="13">
        <f t="shared" si="88"/>
        <v>3.7499999999999999E-2</v>
      </c>
      <c r="K157" s="53">
        <f t="shared" si="89"/>
        <v>43455</v>
      </c>
      <c r="L157" s="2">
        <f t="shared" si="90"/>
        <v>12</v>
      </c>
      <c r="M157" s="19">
        <f t="shared" si="91"/>
        <v>12</v>
      </c>
      <c r="N157" s="12">
        <f t="shared" si="80"/>
        <v>1.0017545839999999</v>
      </c>
      <c r="O157" s="12">
        <f t="shared" ca="1" si="81"/>
        <v>1.004718175</v>
      </c>
      <c r="P157" s="19">
        <f t="shared" si="92"/>
        <v>0</v>
      </c>
      <c r="Q157" s="14">
        <f t="shared" ca="1" si="82"/>
        <v>4.1388580299999997</v>
      </c>
      <c r="R157" s="28">
        <f t="shared" si="83"/>
        <v>0</v>
      </c>
      <c r="S157" s="14">
        <f t="shared" si="96"/>
        <v>0</v>
      </c>
      <c r="T157" s="14"/>
      <c r="U157" s="14"/>
      <c r="V157" s="4" t="str">
        <f t="shared" si="93"/>
        <v>A+J=</v>
      </c>
      <c r="W157" s="53">
        <f t="shared" si="94"/>
        <v>43487</v>
      </c>
      <c r="X157" s="14"/>
      <c r="Y157" s="153"/>
      <c r="AH157" s="3"/>
      <c r="AI157" s="11"/>
      <c r="AJ157" s="3"/>
      <c r="AK157" s="2"/>
      <c r="AL157" s="2"/>
      <c r="AM157" s="2"/>
      <c r="AN157" s="2"/>
      <c r="AO157" s="2"/>
      <c r="AP157" s="2"/>
      <c r="AQ157" s="2"/>
      <c r="AR157" s="15"/>
      <c r="AS157" s="15"/>
      <c r="AT157" s="15"/>
      <c r="AU157" s="2"/>
      <c r="AV157" s="2"/>
      <c r="AW157" s="15"/>
      <c r="AX157" s="15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</row>
    <row r="158" spans="1:164" x14ac:dyDescent="0.15">
      <c r="A158" s="67">
        <f t="shared" si="95"/>
        <v>43476</v>
      </c>
      <c r="B158" s="128">
        <f t="shared" ca="1" si="84"/>
        <v>881.70052343999976</v>
      </c>
      <c r="C158" s="14">
        <f t="shared" si="85"/>
        <v>877.21587919999979</v>
      </c>
      <c r="D158" s="142">
        <f t="shared" si="86"/>
        <v>43472</v>
      </c>
      <c r="E158" s="13">
        <f ca="1">IF(D158&lt;B$1,VLOOKUP(D158,[1]DI!$A$4:$B$15000,2,FALSE),0)</f>
        <v>6.4000000000000001E-2</v>
      </c>
      <c r="F158" s="14">
        <f t="shared" ca="1" si="78"/>
        <v>1.0002462000000001</v>
      </c>
      <c r="G158" s="14">
        <f ca="1">(TRUNC(PRODUCT($F$12:$F157),16))</f>
        <v>1.0365633946409301</v>
      </c>
      <c r="H158" s="14">
        <f t="shared" ca="1" si="87"/>
        <v>1.03325148040319</v>
      </c>
      <c r="I158" s="14">
        <f t="shared" ca="1" si="79"/>
        <v>1.0032053299999999</v>
      </c>
      <c r="J158" s="13">
        <f t="shared" si="88"/>
        <v>3.7499999999999999E-2</v>
      </c>
      <c r="K158" s="53">
        <f t="shared" si="89"/>
        <v>43455</v>
      </c>
      <c r="L158" s="2">
        <f t="shared" si="90"/>
        <v>13</v>
      </c>
      <c r="M158" s="19">
        <f t="shared" si="91"/>
        <v>13</v>
      </c>
      <c r="N158" s="12">
        <f t="shared" si="80"/>
        <v>1.0019009379999999</v>
      </c>
      <c r="O158" s="12">
        <f t="shared" ca="1" si="81"/>
        <v>1.0051123609999999</v>
      </c>
      <c r="P158" s="19">
        <f t="shared" si="92"/>
        <v>0</v>
      </c>
      <c r="Q158" s="14">
        <f t="shared" ca="1" si="82"/>
        <v>4.4846442399999997</v>
      </c>
      <c r="R158" s="28">
        <f t="shared" si="83"/>
        <v>0</v>
      </c>
      <c r="S158" s="14">
        <f t="shared" si="96"/>
        <v>0</v>
      </c>
      <c r="T158" s="14"/>
      <c r="U158" s="14"/>
      <c r="V158" s="4" t="str">
        <f t="shared" si="93"/>
        <v>A+J=</v>
      </c>
      <c r="W158" s="53">
        <f t="shared" si="94"/>
        <v>43487</v>
      </c>
      <c r="X158" s="14"/>
      <c r="Y158" s="153"/>
      <c r="Z158" s="6" t="s">
        <v>0</v>
      </c>
      <c r="AE158" s="6" t="s">
        <v>1</v>
      </c>
      <c r="AH158" s="3"/>
      <c r="AI158" s="11"/>
      <c r="AJ158" s="3"/>
      <c r="AK158" s="2"/>
      <c r="AL158" s="2"/>
      <c r="AM158" s="2"/>
      <c r="AN158" s="2"/>
      <c r="AO158" s="2"/>
      <c r="AP158" s="2"/>
      <c r="AQ158" s="2"/>
      <c r="AR158" s="15"/>
      <c r="AS158" s="15"/>
      <c r="AT158" s="15"/>
      <c r="AU158" s="2"/>
      <c r="AV158" s="2"/>
      <c r="AW158" s="15"/>
      <c r="AX158" s="15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</row>
    <row r="159" spans="1:164" x14ac:dyDescent="0.15">
      <c r="A159" s="67">
        <f t="shared" si="95"/>
        <v>43479</v>
      </c>
      <c r="B159" s="128">
        <f t="shared" ca="1" si="84"/>
        <v>882.04644562999977</v>
      </c>
      <c r="C159" s="14">
        <f t="shared" si="85"/>
        <v>877.21587919999979</v>
      </c>
      <c r="D159" s="142">
        <f t="shared" si="86"/>
        <v>43473</v>
      </c>
      <c r="E159" s="13">
        <f ca="1">IF(D159&lt;B$1,VLOOKUP(D159,[1]DI!$A$4:$B$15000,2,FALSE),0)</f>
        <v>6.4000000000000001E-2</v>
      </c>
      <c r="F159" s="14">
        <f t="shared" ca="1" si="78"/>
        <v>1.0002462000000001</v>
      </c>
      <c r="G159" s="14">
        <f ca="1">(TRUNC(PRODUCT($F$12:$F158),16))</f>
        <v>1.03681859654869</v>
      </c>
      <c r="H159" s="14">
        <f t="shared" ca="1" si="87"/>
        <v>1.03325148040319</v>
      </c>
      <c r="I159" s="14">
        <f t="shared" ca="1" si="79"/>
        <v>1.0034523200000001</v>
      </c>
      <c r="J159" s="13">
        <f t="shared" si="88"/>
        <v>3.7499999999999999E-2</v>
      </c>
      <c r="K159" s="53">
        <f t="shared" si="89"/>
        <v>43455</v>
      </c>
      <c r="L159" s="2">
        <f t="shared" si="90"/>
        <v>14</v>
      </c>
      <c r="M159" s="19">
        <f t="shared" si="91"/>
        <v>14</v>
      </c>
      <c r="N159" s="12">
        <f t="shared" si="80"/>
        <v>1.0020473139999999</v>
      </c>
      <c r="O159" s="12">
        <f t="shared" ca="1" si="81"/>
        <v>1.0055067019999999</v>
      </c>
      <c r="P159" s="19">
        <f t="shared" si="92"/>
        <v>0</v>
      </c>
      <c r="Q159" s="14">
        <f t="shared" ca="1" si="82"/>
        <v>4.8305664300000002</v>
      </c>
      <c r="R159" s="28">
        <f t="shared" si="83"/>
        <v>0</v>
      </c>
      <c r="S159" s="14">
        <f t="shared" si="96"/>
        <v>0</v>
      </c>
      <c r="T159" s="14"/>
      <c r="U159" s="14"/>
      <c r="V159" s="4" t="str">
        <f t="shared" si="93"/>
        <v>A+J=</v>
      </c>
      <c r="W159" s="53">
        <f t="shared" si="94"/>
        <v>43487</v>
      </c>
      <c r="X159" s="14"/>
      <c r="Y159" s="153"/>
      <c r="Z159" s="26" t="s">
        <v>56</v>
      </c>
      <c r="AA159" s="57" t="s">
        <v>57</v>
      </c>
      <c r="AB159" s="23"/>
      <c r="AC159" s="1"/>
      <c r="AE159" s="34" t="s">
        <v>58</v>
      </c>
      <c r="AF159" s="34" t="s">
        <v>59</v>
      </c>
      <c r="AG159" s="34" t="s">
        <v>60</v>
      </c>
      <c r="AH159" s="3"/>
      <c r="AI159" s="11"/>
      <c r="AJ159" s="3"/>
      <c r="AK159" s="2"/>
      <c r="AL159" s="2"/>
      <c r="AM159" s="2"/>
      <c r="AN159" s="2"/>
      <c r="AO159" s="2"/>
      <c r="AP159" s="2"/>
      <c r="AQ159" s="2"/>
      <c r="AR159" s="15"/>
      <c r="AS159" s="15"/>
      <c r="AT159" s="15"/>
      <c r="AU159" s="2"/>
      <c r="AV159" s="2"/>
      <c r="AW159" s="15"/>
      <c r="AX159" s="15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</row>
    <row r="160" spans="1:164" x14ac:dyDescent="0.15">
      <c r="A160" s="67">
        <f t="shared" si="95"/>
        <v>43480</v>
      </c>
      <c r="B160" s="128">
        <f t="shared" ca="1" si="84"/>
        <v>882.39250202999983</v>
      </c>
      <c r="C160" s="14">
        <f t="shared" si="85"/>
        <v>877.21587919999979</v>
      </c>
      <c r="D160" s="142">
        <f t="shared" si="86"/>
        <v>43474</v>
      </c>
      <c r="E160" s="13">
        <f ca="1">IF(D160&lt;B$1,VLOOKUP(D160,[1]DI!$A$4:$B$15000,2,FALSE),0)</f>
        <v>6.4000000000000001E-2</v>
      </c>
      <c r="F160" s="14">
        <f t="shared" ca="1" si="78"/>
        <v>1.0002462000000001</v>
      </c>
      <c r="G160" s="14">
        <f ca="1">(TRUNC(PRODUCT($F$12:$F159),16))</f>
        <v>1.0370738612871599</v>
      </c>
      <c r="H160" s="14">
        <f t="shared" ca="1" si="87"/>
        <v>1.03325148040319</v>
      </c>
      <c r="I160" s="14">
        <f t="shared" ca="1" si="79"/>
        <v>1.0036993700000001</v>
      </c>
      <c r="J160" s="13">
        <f t="shared" si="88"/>
        <v>3.7499999999999999E-2</v>
      </c>
      <c r="K160" s="53">
        <f t="shared" si="89"/>
        <v>43455</v>
      </c>
      <c r="L160" s="2">
        <f t="shared" si="90"/>
        <v>15</v>
      </c>
      <c r="M160" s="19">
        <f t="shared" si="91"/>
        <v>15</v>
      </c>
      <c r="N160" s="12">
        <f t="shared" si="80"/>
        <v>1.0021937110000001</v>
      </c>
      <c r="O160" s="12">
        <f t="shared" ca="1" si="81"/>
        <v>1.0059011959999999</v>
      </c>
      <c r="P160" s="19">
        <f t="shared" si="92"/>
        <v>0</v>
      </c>
      <c r="Q160" s="14">
        <f t="shared" ca="1" si="82"/>
        <v>5.1766228300000003</v>
      </c>
      <c r="R160" s="28">
        <f t="shared" si="83"/>
        <v>0</v>
      </c>
      <c r="S160" s="14">
        <f t="shared" si="96"/>
        <v>0</v>
      </c>
      <c r="T160" s="14"/>
      <c r="U160" s="14"/>
      <c r="V160" s="4" t="str">
        <f t="shared" si="93"/>
        <v>A+J=</v>
      </c>
      <c r="W160" s="53">
        <f t="shared" si="94"/>
        <v>43487</v>
      </c>
      <c r="X160" s="14"/>
      <c r="Y160" s="153"/>
      <c r="Z160" s="122">
        <v>38602</v>
      </c>
      <c r="AA160" s="57" t="s">
        <v>61</v>
      </c>
      <c r="AB160" s="23"/>
      <c r="AC160" s="1"/>
      <c r="AE160" s="55">
        <f t="shared" ref="AE160:AE192" si="97">WORKDAY(AF160,-1,$Z$160:$Z$544)</f>
        <v>43263</v>
      </c>
      <c r="AF160" s="55">
        <f>A12</f>
        <v>43264</v>
      </c>
      <c r="AG160" s="139">
        <f>WORKDAY(AE160,1,$Z$160:$Z$544)</f>
        <v>43264</v>
      </c>
      <c r="AH160" s="3"/>
      <c r="AI160" s="11"/>
      <c r="AJ160" s="3"/>
      <c r="AK160" s="2"/>
      <c r="AL160" s="2"/>
      <c r="AM160" s="2"/>
      <c r="AN160" s="2"/>
      <c r="AO160" s="2"/>
      <c r="AP160" s="2"/>
      <c r="AQ160" s="2"/>
      <c r="AR160" s="15"/>
      <c r="AS160" s="15"/>
      <c r="AT160" s="15"/>
      <c r="AU160" s="2"/>
      <c r="AV160" s="2"/>
      <c r="AW160" s="15"/>
      <c r="AX160" s="15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</row>
    <row r="161" spans="1:164" ht="15" x14ac:dyDescent="0.25">
      <c r="A161" s="67">
        <f t="shared" si="95"/>
        <v>43481</v>
      </c>
      <c r="B161" s="128">
        <f t="shared" ca="1" si="84"/>
        <v>882.73869351999974</v>
      </c>
      <c r="C161" s="14">
        <f t="shared" si="85"/>
        <v>877.21587919999979</v>
      </c>
      <c r="D161" s="142">
        <f t="shared" si="86"/>
        <v>43475</v>
      </c>
      <c r="E161" s="13">
        <f ca="1">IF(D161&lt;B$1,VLOOKUP(D161,[1]DI!$A$4:$B$15000,2,FALSE),0)</f>
        <v>6.4000000000000001E-2</v>
      </c>
      <c r="F161" s="14">
        <f t="shared" ca="1" si="78"/>
        <v>1.0002462000000001</v>
      </c>
      <c r="G161" s="14">
        <f ca="1">(TRUNC(PRODUCT($F$12:$F160),16))</f>
        <v>1.0373291888718099</v>
      </c>
      <c r="H161" s="14">
        <f t="shared" ca="1" si="87"/>
        <v>1.03325148040319</v>
      </c>
      <c r="I161" s="14">
        <f t="shared" ca="1" si="79"/>
        <v>1.00394648</v>
      </c>
      <c r="J161" s="13">
        <f t="shared" si="88"/>
        <v>3.7499999999999999E-2</v>
      </c>
      <c r="K161" s="53">
        <f t="shared" si="89"/>
        <v>43455</v>
      </c>
      <c r="L161" s="2">
        <f t="shared" si="90"/>
        <v>16</v>
      </c>
      <c r="M161" s="19">
        <f t="shared" si="91"/>
        <v>16</v>
      </c>
      <c r="N161" s="12">
        <f t="shared" si="80"/>
        <v>1.002340129</v>
      </c>
      <c r="O161" s="12">
        <f t="shared" ca="1" si="81"/>
        <v>1.0062958440000001</v>
      </c>
      <c r="P161" s="19">
        <f t="shared" si="92"/>
        <v>0</v>
      </c>
      <c r="Q161" s="14">
        <f t="shared" ca="1" si="82"/>
        <v>5.5228143200000002</v>
      </c>
      <c r="R161" s="28">
        <f t="shared" si="83"/>
        <v>0</v>
      </c>
      <c r="S161" s="14">
        <f t="shared" si="96"/>
        <v>0</v>
      </c>
      <c r="T161" s="14"/>
      <c r="U161" s="14"/>
      <c r="V161" s="4" t="str">
        <f t="shared" si="93"/>
        <v>A+J=</v>
      </c>
      <c r="W161" s="53">
        <f t="shared" si="94"/>
        <v>43487</v>
      </c>
      <c r="X161" s="146" t="s">
        <v>148</v>
      </c>
      <c r="Y161" s="153"/>
      <c r="Z161" s="122">
        <v>38637</v>
      </c>
      <c r="AA161" s="57" t="s">
        <v>62</v>
      </c>
      <c r="AB161" s="23"/>
      <c r="AC161" s="1"/>
      <c r="AE161" s="55">
        <f>WORKDAY(AF161,-1,$Z$160:$Z$544)</f>
        <v>43270</v>
      </c>
      <c r="AF161" s="55">
        <v>43271</v>
      </c>
      <c r="AG161" s="55">
        <f>WORKDAY(AE161,2,$Z$160:$Z$544)</f>
        <v>43272</v>
      </c>
      <c r="AH161" s="3"/>
      <c r="AI161" s="11"/>
      <c r="AJ161" s="3"/>
      <c r="AK161" s="2"/>
      <c r="AL161" s="2"/>
      <c r="AM161" s="2"/>
      <c r="AN161" s="2"/>
      <c r="AO161" s="2"/>
      <c r="AP161" s="2"/>
      <c r="AQ161" s="2"/>
      <c r="AR161" s="15"/>
      <c r="AS161" s="15"/>
      <c r="AT161" s="15"/>
      <c r="AU161" s="2"/>
      <c r="AV161" s="2"/>
      <c r="AW161" s="15"/>
      <c r="AX161" s="15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</row>
    <row r="162" spans="1:164" ht="15" x14ac:dyDescent="0.25">
      <c r="A162" s="67">
        <f t="shared" si="95"/>
        <v>43482</v>
      </c>
      <c r="B162" s="128">
        <f t="shared" ca="1" si="84"/>
        <v>883.08502098999975</v>
      </c>
      <c r="C162" s="14">
        <f>(C161-S161)</f>
        <v>877.21587919999979</v>
      </c>
      <c r="D162" s="142">
        <f t="shared" si="86"/>
        <v>43476</v>
      </c>
      <c r="E162" s="13">
        <f ca="1">IF(D162&lt;B$1,VLOOKUP(D162,[1]DI!$A$4:$B$15000,2,FALSE),0)</f>
        <v>6.4000000000000001E-2</v>
      </c>
      <c r="F162" s="14">
        <f t="shared" ca="1" si="78"/>
        <v>1.0002462000000001</v>
      </c>
      <c r="G162" s="14">
        <f ca="1">(TRUNC(PRODUCT($F$12:$F161),16))</f>
        <v>1.03758457931811</v>
      </c>
      <c r="H162" s="14">
        <f t="shared" ca="1" si="87"/>
        <v>1.03325148040319</v>
      </c>
      <c r="I162" s="14">
        <f t="shared" ca="1" si="79"/>
        <v>1.0041936499999999</v>
      </c>
      <c r="J162" s="13">
        <f t="shared" si="88"/>
        <v>3.7499999999999999E-2</v>
      </c>
      <c r="K162" s="53">
        <f t="shared" si="89"/>
        <v>43455</v>
      </c>
      <c r="L162" s="2">
        <f t="shared" si="90"/>
        <v>17</v>
      </c>
      <c r="M162" s="19">
        <f t="shared" si="91"/>
        <v>17</v>
      </c>
      <c r="N162" s="12">
        <f t="shared" si="80"/>
        <v>1.002486569</v>
      </c>
      <c r="O162" s="12">
        <f t="shared" ca="1" si="81"/>
        <v>1.0066906470000001</v>
      </c>
      <c r="P162" s="19">
        <f t="shared" si="92"/>
        <v>0</v>
      </c>
      <c r="Q162" s="14">
        <f t="shared" ca="1" si="82"/>
        <v>5.8691417899999996</v>
      </c>
      <c r="R162" s="28">
        <f t="shared" si="83"/>
        <v>0</v>
      </c>
      <c r="S162" s="14">
        <f t="shared" si="96"/>
        <v>0</v>
      </c>
      <c r="T162" s="14"/>
      <c r="U162" s="14"/>
      <c r="V162" s="4" t="str">
        <f t="shared" si="93"/>
        <v>A+J=</v>
      </c>
      <c r="W162" s="53">
        <f t="shared" si="94"/>
        <v>43487</v>
      </c>
      <c r="X162" s="150">
        <v>6.9089408600000004</v>
      </c>
      <c r="Y162" s="15" t="s">
        <v>10</v>
      </c>
      <c r="Z162" s="122">
        <v>38658</v>
      </c>
      <c r="AA162" s="57" t="s">
        <v>63</v>
      </c>
      <c r="AB162" s="23"/>
      <c r="AC162" s="1"/>
      <c r="AE162" s="55">
        <f t="shared" si="97"/>
        <v>43300</v>
      </c>
      <c r="AF162" s="55">
        <v>43301</v>
      </c>
      <c r="AG162" s="55">
        <f t="shared" ref="AG162:AG191" si="98">WORKDAY(AE162,2,$Z$160:$Z$544)</f>
        <v>43304</v>
      </c>
      <c r="AH162" s="3"/>
      <c r="AI162" s="11"/>
      <c r="AJ162" s="3"/>
      <c r="AK162" s="2"/>
      <c r="AL162" s="2"/>
      <c r="AM162" s="2"/>
      <c r="AN162" s="2"/>
      <c r="AO162" s="2"/>
      <c r="AP162" s="2"/>
      <c r="AQ162" s="2"/>
      <c r="AR162" s="15"/>
      <c r="AS162" s="15"/>
      <c r="AT162" s="15"/>
      <c r="AU162" s="2"/>
      <c r="AV162" s="2"/>
      <c r="AW162" s="15"/>
      <c r="AX162" s="15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</row>
    <row r="163" spans="1:164" ht="15" x14ac:dyDescent="0.25">
      <c r="A163" s="67">
        <f t="shared" si="95"/>
        <v>43483</v>
      </c>
      <c r="B163" s="128">
        <f t="shared" ca="1" si="84"/>
        <v>883.43149142999982</v>
      </c>
      <c r="C163" s="14">
        <f t="shared" si="85"/>
        <v>877.21587919999979</v>
      </c>
      <c r="D163" s="142">
        <f t="shared" si="86"/>
        <v>43479</v>
      </c>
      <c r="E163" s="13">
        <f ca="1">IF(D163&lt;B$1,VLOOKUP(D163,[1]DI!$A$4:$B$15000,2,FALSE),0)</f>
        <v>6.4000000000000001E-2</v>
      </c>
      <c r="F163" s="14">
        <f t="shared" ca="1" si="78"/>
        <v>1.0002462000000001</v>
      </c>
      <c r="G163" s="14">
        <f ca="1">(TRUNC(PRODUCT($F$12:$F162),16))</f>
        <v>1.03784003264153</v>
      </c>
      <c r="H163" s="14">
        <f t="shared" ca="1" si="87"/>
        <v>1.03325148040319</v>
      </c>
      <c r="I163" s="14">
        <f t="shared" ca="1" si="79"/>
        <v>1.0044408899999999</v>
      </c>
      <c r="J163" s="13">
        <f t="shared" si="88"/>
        <v>3.7499999999999999E-2</v>
      </c>
      <c r="K163" s="53">
        <f t="shared" si="89"/>
        <v>43455</v>
      </c>
      <c r="L163" s="2">
        <f t="shared" si="90"/>
        <v>18</v>
      </c>
      <c r="M163" s="19">
        <f t="shared" si="91"/>
        <v>18</v>
      </c>
      <c r="N163" s="12">
        <f t="shared" si="80"/>
        <v>1.0026330299999999</v>
      </c>
      <c r="O163" s="12">
        <f t="shared" ca="1" si="81"/>
        <v>1.0070856130000001</v>
      </c>
      <c r="P163" s="19">
        <f t="shared" si="92"/>
        <v>0</v>
      </c>
      <c r="Q163" s="14">
        <f t="shared" ca="1" si="82"/>
        <v>6.2156122299999996</v>
      </c>
      <c r="R163" s="28">
        <f t="shared" si="83"/>
        <v>0</v>
      </c>
      <c r="S163" s="14">
        <f t="shared" si="96"/>
        <v>0</v>
      </c>
      <c r="T163" s="14"/>
      <c r="U163" s="14"/>
      <c r="V163" s="4" t="str">
        <f t="shared" si="93"/>
        <v>A+J=</v>
      </c>
      <c r="W163" s="53">
        <f t="shared" si="94"/>
        <v>43487</v>
      </c>
      <c r="X163" s="150">
        <v>8.0738949499999997</v>
      </c>
      <c r="Y163" s="15" t="s">
        <v>54</v>
      </c>
      <c r="Z163" s="122">
        <v>38671</v>
      </c>
      <c r="AA163" s="57" t="s">
        <v>64</v>
      </c>
      <c r="AB163" s="23"/>
      <c r="AC163" s="1"/>
      <c r="AE163" s="55">
        <f t="shared" si="97"/>
        <v>43329</v>
      </c>
      <c r="AF163" s="55">
        <v>43332</v>
      </c>
      <c r="AG163" s="55">
        <f t="shared" si="98"/>
        <v>43333</v>
      </c>
      <c r="AH163" s="3"/>
      <c r="AI163" s="11"/>
      <c r="AJ163" s="3"/>
      <c r="AK163" s="2"/>
      <c r="AL163" s="2"/>
      <c r="AM163" s="2"/>
      <c r="AN163" s="2"/>
      <c r="AO163" s="2"/>
      <c r="AP163" s="2"/>
      <c r="AQ163" s="2"/>
      <c r="AR163" s="15"/>
      <c r="AS163" s="15"/>
      <c r="AT163" s="15"/>
      <c r="AU163" s="2"/>
      <c r="AV163" s="2"/>
      <c r="AW163" s="15"/>
      <c r="AX163" s="15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</row>
    <row r="164" spans="1:164" ht="15" x14ac:dyDescent="0.25">
      <c r="A164" s="67">
        <f t="shared" si="95"/>
        <v>43486</v>
      </c>
      <c r="B164" s="128">
        <f t="shared" ca="1" si="84"/>
        <v>883.77808819999984</v>
      </c>
      <c r="C164" s="14">
        <f t="shared" si="85"/>
        <v>877.21587919999979</v>
      </c>
      <c r="D164" s="142">
        <f t="shared" si="86"/>
        <v>43480</v>
      </c>
      <c r="E164" s="13">
        <f ca="1">IF(D164&lt;B$1,VLOOKUP(D164,[1]DI!$A$4:$B$15000,2,FALSE),0)</f>
        <v>6.4000000000000001E-2</v>
      </c>
      <c r="F164" s="14">
        <f t="shared" ca="1" si="78"/>
        <v>1.0002462000000001</v>
      </c>
      <c r="G164" s="14">
        <f ca="1">(TRUNC(PRODUCT($F$12:$F163),16))</f>
        <v>1.03809554885757</v>
      </c>
      <c r="H164" s="14">
        <f t="shared" ca="1" si="87"/>
        <v>1.03325148040319</v>
      </c>
      <c r="I164" s="14">
        <f t="shared" ca="1" si="79"/>
        <v>1.00468818</v>
      </c>
      <c r="J164" s="13">
        <f t="shared" si="88"/>
        <v>3.7499999999999999E-2</v>
      </c>
      <c r="K164" s="53">
        <f t="shared" si="89"/>
        <v>43455</v>
      </c>
      <c r="L164" s="2">
        <f t="shared" si="90"/>
        <v>19</v>
      </c>
      <c r="M164" s="19">
        <f t="shared" si="91"/>
        <v>19</v>
      </c>
      <c r="N164" s="12">
        <f t="shared" si="80"/>
        <v>1.002779512</v>
      </c>
      <c r="O164" s="12">
        <f t="shared" ca="1" si="81"/>
        <v>1.007480723</v>
      </c>
      <c r="P164" s="19">
        <f t="shared" si="92"/>
        <v>0</v>
      </c>
      <c r="Q164" s="14">
        <f t="shared" ca="1" si="82"/>
        <v>6.5622090000000002</v>
      </c>
      <c r="R164" s="28">
        <f t="shared" si="83"/>
        <v>0</v>
      </c>
      <c r="S164" s="14">
        <f t="shared" si="96"/>
        <v>0</v>
      </c>
      <c r="T164" s="14"/>
      <c r="U164" s="14"/>
      <c r="V164" s="4" t="str">
        <f t="shared" si="93"/>
        <v>A+J=</v>
      </c>
      <c r="W164" s="53">
        <f t="shared" si="94"/>
        <v>43487</v>
      </c>
      <c r="X164" s="150">
        <v>1.20801092</v>
      </c>
      <c r="Y164" s="15" t="s">
        <v>149</v>
      </c>
      <c r="Z164" s="122">
        <v>38775</v>
      </c>
      <c r="AA164" s="57" t="s">
        <v>65</v>
      </c>
      <c r="AB164" s="23"/>
      <c r="AC164" s="1"/>
      <c r="AE164" s="55">
        <f t="shared" si="97"/>
        <v>43362</v>
      </c>
      <c r="AF164" s="55">
        <v>43363</v>
      </c>
      <c r="AG164" s="55">
        <f t="shared" si="98"/>
        <v>43364</v>
      </c>
      <c r="AH164" s="3"/>
      <c r="AI164" s="11"/>
      <c r="AJ164" s="3"/>
      <c r="AK164" s="2"/>
      <c r="AL164" s="2"/>
      <c r="AM164" s="2"/>
      <c r="AN164" s="2"/>
      <c r="AO164" s="2"/>
      <c r="AP164" s="2"/>
      <c r="AQ164" s="2"/>
      <c r="AR164" s="15"/>
      <c r="AS164" s="15"/>
      <c r="AT164" s="15"/>
      <c r="AU164" s="2"/>
      <c r="AV164" s="2"/>
      <c r="AW164" s="15"/>
      <c r="AX164" s="15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</row>
    <row r="165" spans="1:164" ht="15" x14ac:dyDescent="0.25">
      <c r="A165" s="67">
        <f t="shared" si="95"/>
        <v>43487</v>
      </c>
      <c r="B165" s="128">
        <f t="shared" ca="1" si="84"/>
        <v>884.12482005999982</v>
      </c>
      <c r="C165" s="14">
        <f t="shared" si="85"/>
        <v>877.21587919999979</v>
      </c>
      <c r="D165" s="142">
        <f t="shared" si="86"/>
        <v>43481</v>
      </c>
      <c r="E165" s="13">
        <f ca="1">IF(D165&lt;B$1,VLOOKUP(D165,[1]DI!$A$4:$B$15000,2,FALSE),0)</f>
        <v>6.4000000000000001E-2</v>
      </c>
      <c r="F165" s="14">
        <f t="shared" ca="1" si="78"/>
        <v>1.0002462000000001</v>
      </c>
      <c r="G165" s="14">
        <f ca="1">(TRUNC(PRODUCT($F$12:$F164),16))</f>
        <v>1.0383511279816999</v>
      </c>
      <c r="H165" s="14">
        <f t="shared" ca="1" si="87"/>
        <v>1.03325148040319</v>
      </c>
      <c r="I165" s="14">
        <f t="shared" ca="1" si="79"/>
        <v>1.00493553</v>
      </c>
      <c r="J165" s="13">
        <f t="shared" si="88"/>
        <v>3.7499999999999999E-2</v>
      </c>
      <c r="K165" s="53">
        <f t="shared" si="89"/>
        <v>43455</v>
      </c>
      <c r="L165" s="2">
        <f t="shared" si="90"/>
        <v>20</v>
      </c>
      <c r="M165" s="19">
        <f t="shared" si="91"/>
        <v>20</v>
      </c>
      <c r="N165" s="12">
        <f t="shared" si="80"/>
        <v>1.002926016</v>
      </c>
      <c r="O165" s="12">
        <f t="shared" ca="1" si="81"/>
        <v>1.007875987</v>
      </c>
      <c r="P165" s="19">
        <f t="shared" si="92"/>
        <v>8</v>
      </c>
      <c r="Q165" s="146">
        <f t="shared" ca="1" si="82"/>
        <v>6.9089408600000004</v>
      </c>
      <c r="R165" s="147">
        <f t="shared" si="83"/>
        <v>1.058109651118644E-2</v>
      </c>
      <c r="S165" s="146">
        <f t="shared" si="96"/>
        <v>9.2819058699999992</v>
      </c>
      <c r="T165" s="146"/>
      <c r="U165" s="146"/>
      <c r="V165" s="148" t="str">
        <f t="shared" si="93"/>
        <v>A+J=</v>
      </c>
      <c r="W165" s="149">
        <f t="shared" si="94"/>
        <v>43487</v>
      </c>
      <c r="X165" s="146">
        <f>X163+X164</f>
        <v>9.2819058699999992</v>
      </c>
      <c r="Y165" s="154"/>
      <c r="Z165" s="122">
        <v>38776</v>
      </c>
      <c r="AA165" s="57" t="s">
        <v>65</v>
      </c>
      <c r="AB165" s="23"/>
      <c r="AC165" s="1"/>
      <c r="AE165" s="55">
        <f t="shared" si="97"/>
        <v>43392</v>
      </c>
      <c r="AF165" s="55">
        <v>43393</v>
      </c>
      <c r="AG165" s="55">
        <f t="shared" si="98"/>
        <v>43396</v>
      </c>
      <c r="AH165" s="3"/>
      <c r="AI165" s="11"/>
      <c r="AJ165" s="3"/>
      <c r="AK165" s="2"/>
      <c r="AL165" s="2"/>
      <c r="AM165" s="2"/>
      <c r="AN165" s="2"/>
      <c r="AO165" s="2"/>
      <c r="AP165" s="2"/>
      <c r="AQ165" s="2"/>
      <c r="AR165" s="15"/>
      <c r="AS165" s="15"/>
      <c r="AT165" s="15"/>
      <c r="AU165" s="2"/>
      <c r="AV165" s="2"/>
      <c r="AW165" s="15"/>
      <c r="AX165" s="15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</row>
    <row r="166" spans="1:164" x14ac:dyDescent="0.15">
      <c r="A166" s="67">
        <f t="shared" si="95"/>
        <v>43488</v>
      </c>
      <c r="B166" s="128">
        <f t="shared" ca="1" si="84"/>
        <v>868.27449332999981</v>
      </c>
      <c r="C166" s="14">
        <f t="shared" si="85"/>
        <v>867.93397332999984</v>
      </c>
      <c r="D166" s="142">
        <f t="shared" si="86"/>
        <v>43482</v>
      </c>
      <c r="E166" s="13">
        <f ca="1">IF(D166&lt;B$1,VLOOKUP(D166,[1]DI!$A$4:$B$15000,2,FALSE),0)</f>
        <v>6.4000000000000001E-2</v>
      </c>
      <c r="F166" s="14">
        <f t="shared" ca="1" si="78"/>
        <v>1.0002462000000001</v>
      </c>
      <c r="G166" s="14">
        <f ca="1">(TRUNC(PRODUCT($F$12:$F165),16))</f>
        <v>1.0386067700294099</v>
      </c>
      <c r="H166" s="14">
        <f t="shared" ca="1" si="87"/>
        <v>1.0383511279816999</v>
      </c>
      <c r="I166" s="14">
        <f t="shared" ca="1" si="79"/>
        <v>1.0002462000000001</v>
      </c>
      <c r="J166" s="13">
        <f t="shared" si="88"/>
        <v>3.7499999999999999E-2</v>
      </c>
      <c r="K166" s="53">
        <f t="shared" si="89"/>
        <v>43487</v>
      </c>
      <c r="L166" s="2">
        <f t="shared" si="90"/>
        <v>1</v>
      </c>
      <c r="M166" s="19">
        <f t="shared" si="91"/>
        <v>1</v>
      </c>
      <c r="N166" s="12">
        <f t="shared" si="80"/>
        <v>1.0001460980000001</v>
      </c>
      <c r="O166" s="12">
        <f t="shared" ca="1" si="81"/>
        <v>1.000392334</v>
      </c>
      <c r="P166" s="19">
        <f t="shared" si="92"/>
        <v>0</v>
      </c>
      <c r="Q166" s="14">
        <f t="shared" ca="1" si="82"/>
        <v>0.34051999999999999</v>
      </c>
      <c r="R166" s="28">
        <f t="shared" si="83"/>
        <v>0</v>
      </c>
      <c r="S166" s="14">
        <f t="shared" si="96"/>
        <v>0</v>
      </c>
      <c r="T166" s="14"/>
      <c r="U166" s="14"/>
      <c r="V166" s="4" t="str">
        <f t="shared" si="93"/>
        <v>A+J=</v>
      </c>
      <c r="W166" s="53">
        <f t="shared" si="94"/>
        <v>43517</v>
      </c>
      <c r="X166" s="14"/>
      <c r="Y166" s="155"/>
      <c r="Z166" s="122">
        <v>38821</v>
      </c>
      <c r="AA166" s="57" t="s">
        <v>66</v>
      </c>
      <c r="AB166" s="23"/>
      <c r="AC166" s="1"/>
      <c r="AE166" s="55">
        <f t="shared" si="97"/>
        <v>43423</v>
      </c>
      <c r="AF166" s="55">
        <v>43424</v>
      </c>
      <c r="AG166" s="55">
        <f t="shared" si="98"/>
        <v>43425</v>
      </c>
      <c r="AH166" s="3"/>
      <c r="AI166" s="11"/>
      <c r="AJ166" s="3"/>
      <c r="AK166" s="2"/>
      <c r="AL166" s="2"/>
      <c r="AM166" s="2"/>
      <c r="AN166" s="2"/>
      <c r="AO166" s="2"/>
      <c r="AP166" s="2"/>
      <c r="AQ166" s="2"/>
      <c r="AR166" s="15"/>
      <c r="AS166" s="15"/>
      <c r="AT166" s="15"/>
      <c r="AU166" s="2"/>
      <c r="AV166" s="2"/>
      <c r="AW166" s="15"/>
      <c r="AX166" s="15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</row>
    <row r="167" spans="1:164" x14ac:dyDescent="0.15">
      <c r="A167" s="67">
        <f t="shared" si="95"/>
        <v>43489</v>
      </c>
      <c r="B167" s="128">
        <f t="shared" ca="1" si="84"/>
        <v>868.61514612999986</v>
      </c>
      <c r="C167" s="14">
        <f t="shared" si="85"/>
        <v>867.93397332999984</v>
      </c>
      <c r="D167" s="142">
        <f t="shared" si="86"/>
        <v>43483</v>
      </c>
      <c r="E167" s="13">
        <f ca="1">IF(D167&lt;B$1,VLOOKUP(D167,[1]DI!$A$4:$B$15000,2,FALSE),0)</f>
        <v>6.4000000000000001E-2</v>
      </c>
      <c r="F167" s="14">
        <f t="shared" ca="1" si="78"/>
        <v>1.0002462000000001</v>
      </c>
      <c r="G167" s="14">
        <f ca="1">(TRUNC(PRODUCT($F$12:$F166),16))</f>
        <v>1.0388624750161899</v>
      </c>
      <c r="H167" s="14">
        <f t="shared" ca="1" si="87"/>
        <v>1.0383511279816999</v>
      </c>
      <c r="I167" s="14">
        <f t="shared" ca="1" si="79"/>
        <v>1.00049246</v>
      </c>
      <c r="J167" s="13">
        <f t="shared" si="88"/>
        <v>3.7499999999999999E-2</v>
      </c>
      <c r="K167" s="53">
        <f t="shared" si="89"/>
        <v>43487</v>
      </c>
      <c r="L167" s="2">
        <f t="shared" si="90"/>
        <v>2</v>
      </c>
      <c r="M167" s="19">
        <f t="shared" si="91"/>
        <v>2</v>
      </c>
      <c r="N167" s="12">
        <f t="shared" si="80"/>
        <v>1.0002922169999999</v>
      </c>
      <c r="O167" s="12">
        <f t="shared" ca="1" si="81"/>
        <v>1.0007848210000001</v>
      </c>
      <c r="P167" s="19">
        <f t="shared" si="92"/>
        <v>0</v>
      </c>
      <c r="Q167" s="14">
        <f t="shared" ca="1" si="82"/>
        <v>0.68117280000000002</v>
      </c>
      <c r="R167" s="28">
        <f t="shared" si="83"/>
        <v>0</v>
      </c>
      <c r="S167" s="14">
        <f t="shared" si="96"/>
        <v>0</v>
      </c>
      <c r="T167" s="14"/>
      <c r="U167" s="14"/>
      <c r="V167" s="4" t="str">
        <f t="shared" si="93"/>
        <v>A+J=</v>
      </c>
      <c r="W167" s="53">
        <f t="shared" si="94"/>
        <v>43517</v>
      </c>
      <c r="X167" s="14"/>
      <c r="Y167" s="154"/>
      <c r="Z167" s="122">
        <v>38828</v>
      </c>
      <c r="AA167" s="57" t="s">
        <v>67</v>
      </c>
      <c r="AB167" s="23"/>
      <c r="AC167" s="1"/>
      <c r="AE167" s="55">
        <f t="shared" si="97"/>
        <v>43453</v>
      </c>
      <c r="AF167" s="55">
        <v>43454</v>
      </c>
      <c r="AG167" s="55">
        <f t="shared" si="98"/>
        <v>43455</v>
      </c>
      <c r="AH167" s="3"/>
      <c r="AI167" s="11"/>
      <c r="AJ167" s="3"/>
      <c r="AK167" s="2"/>
      <c r="AL167" s="2"/>
      <c r="AM167" s="2"/>
      <c r="AN167" s="2"/>
      <c r="AO167" s="2"/>
      <c r="AP167" s="2"/>
      <c r="AQ167" s="2"/>
      <c r="AR167" s="15"/>
      <c r="AS167" s="15"/>
      <c r="AT167" s="15"/>
      <c r="AU167" s="2"/>
      <c r="AV167" s="2"/>
      <c r="AW167" s="15"/>
      <c r="AX167" s="15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</row>
    <row r="168" spans="1:164" x14ac:dyDescent="0.15">
      <c r="A168" s="67">
        <f t="shared" si="95"/>
        <v>43490</v>
      </c>
      <c r="B168" s="128">
        <f t="shared" ca="1" si="84"/>
        <v>868.95593259999987</v>
      </c>
      <c r="C168" s="14">
        <f t="shared" si="85"/>
        <v>867.93397332999984</v>
      </c>
      <c r="D168" s="142">
        <f t="shared" si="86"/>
        <v>43486</v>
      </c>
      <c r="E168" s="13">
        <f ca="1">IF(D168&lt;B$1,VLOOKUP(D168,[1]DI!$A$4:$B$15000,2,FALSE),0)</f>
        <v>6.4000000000000001E-2</v>
      </c>
      <c r="F168" s="14">
        <f t="shared" ca="1" si="78"/>
        <v>1.0002462000000001</v>
      </c>
      <c r="G168" s="14">
        <f ca="1">(TRUNC(PRODUCT($F$12:$F167),16))</f>
        <v>1.0391182429575401</v>
      </c>
      <c r="H168" s="14">
        <f t="shared" ca="1" si="87"/>
        <v>1.0383511279816999</v>
      </c>
      <c r="I168" s="14">
        <f t="shared" ca="1" si="79"/>
        <v>1.00073878</v>
      </c>
      <c r="J168" s="13">
        <f t="shared" si="88"/>
        <v>3.7499999999999999E-2</v>
      </c>
      <c r="K168" s="53">
        <f t="shared" si="89"/>
        <v>43487</v>
      </c>
      <c r="L168" s="2">
        <f t="shared" si="90"/>
        <v>3</v>
      </c>
      <c r="M168" s="19">
        <f t="shared" si="91"/>
        <v>3</v>
      </c>
      <c r="N168" s="12">
        <f t="shared" si="80"/>
        <v>1.000438358</v>
      </c>
      <c r="O168" s="12">
        <f t="shared" ca="1" si="81"/>
        <v>1.001177462</v>
      </c>
      <c r="P168" s="19">
        <f t="shared" si="92"/>
        <v>0</v>
      </c>
      <c r="Q168" s="14">
        <f t="shared" ca="1" si="82"/>
        <v>1.02195927</v>
      </c>
      <c r="R168" s="28">
        <f t="shared" si="83"/>
        <v>0</v>
      </c>
      <c r="S168" s="14">
        <f t="shared" si="96"/>
        <v>0</v>
      </c>
      <c r="T168" s="14"/>
      <c r="U168" s="14"/>
      <c r="V168" s="4" t="str">
        <f t="shared" si="93"/>
        <v>A+J=</v>
      </c>
      <c r="W168" s="53">
        <f t="shared" si="94"/>
        <v>43517</v>
      </c>
      <c r="X168" s="14"/>
      <c r="Y168" s="153"/>
      <c r="Z168" s="122">
        <v>38838</v>
      </c>
      <c r="AA168" s="57" t="s">
        <v>68</v>
      </c>
      <c r="AB168" s="23"/>
      <c r="AC168" s="1"/>
      <c r="AE168" s="55">
        <f t="shared" si="97"/>
        <v>43483</v>
      </c>
      <c r="AF168" s="55">
        <v>43485</v>
      </c>
      <c r="AG168" s="55">
        <f t="shared" si="98"/>
        <v>43487</v>
      </c>
      <c r="AH168" s="3"/>
      <c r="AI168" s="11"/>
      <c r="AJ168" s="3"/>
      <c r="AK168" s="2"/>
      <c r="AL168" s="2"/>
      <c r="AM168" s="2"/>
      <c r="AN168" s="2"/>
      <c r="AO168" s="2"/>
      <c r="AP168" s="2"/>
      <c r="AQ168" s="2"/>
      <c r="AR168" s="15"/>
      <c r="AS168" s="15"/>
      <c r="AT168" s="15"/>
      <c r="AU168" s="2"/>
      <c r="AV168" s="2"/>
      <c r="AW168" s="15"/>
      <c r="AX168" s="15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</row>
    <row r="169" spans="1:164" x14ac:dyDescent="0.15">
      <c r="A169" s="67">
        <f t="shared" si="95"/>
        <v>43493</v>
      </c>
      <c r="B169" s="128">
        <f t="shared" ca="1" si="84"/>
        <v>869.29685184999983</v>
      </c>
      <c r="C169" s="14">
        <f t="shared" si="85"/>
        <v>867.93397332999984</v>
      </c>
      <c r="D169" s="142">
        <f t="shared" si="86"/>
        <v>43487</v>
      </c>
      <c r="E169" s="13">
        <f ca="1">IF(D169&lt;B$1,VLOOKUP(D169,[1]DI!$A$4:$B$15000,2,FALSE),0)</f>
        <v>6.4000000000000001E-2</v>
      </c>
      <c r="F169" s="14">
        <f t="shared" ca="1" si="78"/>
        <v>1.0002462000000001</v>
      </c>
      <c r="G169" s="14">
        <f ca="1">(TRUNC(PRODUCT($F$12:$F168),16))</f>
        <v>1.0393740738689601</v>
      </c>
      <c r="H169" s="14">
        <f t="shared" ca="1" si="87"/>
        <v>1.0383511279816999</v>
      </c>
      <c r="I169" s="14">
        <f t="shared" ca="1" si="79"/>
        <v>1.0009851599999999</v>
      </c>
      <c r="J169" s="13">
        <f t="shared" si="88"/>
        <v>3.7499999999999999E-2</v>
      </c>
      <c r="K169" s="53">
        <f t="shared" si="89"/>
        <v>43487</v>
      </c>
      <c r="L169" s="2">
        <f t="shared" si="90"/>
        <v>4</v>
      </c>
      <c r="M169" s="19">
        <f t="shared" si="91"/>
        <v>4</v>
      </c>
      <c r="N169" s="12">
        <f t="shared" si="80"/>
        <v>1.0005845200000001</v>
      </c>
      <c r="O169" s="12">
        <f t="shared" ca="1" si="81"/>
        <v>1.0015702559999999</v>
      </c>
      <c r="P169" s="19">
        <f t="shared" si="92"/>
        <v>0</v>
      </c>
      <c r="Q169" s="14">
        <f t="shared" ca="1" si="82"/>
        <v>1.36287852</v>
      </c>
      <c r="R169" s="28">
        <f t="shared" si="83"/>
        <v>0</v>
      </c>
      <c r="S169" s="14">
        <f t="shared" si="96"/>
        <v>0</v>
      </c>
      <c r="T169" s="14"/>
      <c r="U169" s="14"/>
      <c r="V169" s="4" t="str">
        <f t="shared" si="93"/>
        <v>A+J=</v>
      </c>
      <c r="W169" s="53">
        <f t="shared" si="94"/>
        <v>43517</v>
      </c>
      <c r="X169" s="14"/>
      <c r="Y169" s="153"/>
      <c r="Z169" s="122">
        <v>38883</v>
      </c>
      <c r="AA169" s="57" t="s">
        <v>69</v>
      </c>
      <c r="AB169" s="23"/>
      <c r="AC169" s="1"/>
      <c r="AE169" s="55">
        <f t="shared" si="97"/>
        <v>43515</v>
      </c>
      <c r="AF169" s="55">
        <v>43516</v>
      </c>
      <c r="AG169" s="55">
        <f t="shared" si="98"/>
        <v>43517</v>
      </c>
      <c r="AH169" s="3"/>
      <c r="AI169" s="11"/>
      <c r="AJ169" s="3"/>
      <c r="AK169" s="2"/>
      <c r="AL169" s="2"/>
      <c r="AM169" s="2"/>
      <c r="AN169" s="2"/>
      <c r="AO169" s="2"/>
      <c r="AP169" s="2"/>
      <c r="AQ169" s="2"/>
      <c r="AR169" s="15"/>
      <c r="AS169" s="15"/>
      <c r="AT169" s="15"/>
      <c r="AU169" s="2"/>
      <c r="AV169" s="2"/>
      <c r="AW169" s="15"/>
      <c r="AX169" s="15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</row>
    <row r="170" spans="1:164" x14ac:dyDescent="0.15">
      <c r="A170" s="67">
        <f t="shared" si="95"/>
        <v>43494</v>
      </c>
      <c r="B170" s="128">
        <f t="shared" ca="1" si="84"/>
        <v>869.63791257999981</v>
      </c>
      <c r="C170" s="14">
        <f t="shared" si="85"/>
        <v>867.93397332999984</v>
      </c>
      <c r="D170" s="142">
        <f t="shared" si="86"/>
        <v>43488</v>
      </c>
      <c r="E170" s="13">
        <f ca="1">IF(D170&lt;B$1,VLOOKUP(D170,[1]DI!$A$4:$B$15000,2,FALSE),0)</f>
        <v>6.4000000000000001E-2</v>
      </c>
      <c r="F170" s="14">
        <f t="shared" ca="1" si="78"/>
        <v>1.0002462000000001</v>
      </c>
      <c r="G170" s="14">
        <f ca="1">(TRUNC(PRODUCT($F$12:$F169),16))</f>
        <v>1.03962996776594</v>
      </c>
      <c r="H170" s="14">
        <f t="shared" ca="1" si="87"/>
        <v>1.0383511279816999</v>
      </c>
      <c r="I170" s="14">
        <f t="shared" ca="1" si="79"/>
        <v>1.00123161</v>
      </c>
      <c r="J170" s="13">
        <f t="shared" si="88"/>
        <v>3.7499999999999999E-2</v>
      </c>
      <c r="K170" s="53">
        <f t="shared" si="89"/>
        <v>43487</v>
      </c>
      <c r="L170" s="2">
        <f t="shared" si="90"/>
        <v>5</v>
      </c>
      <c r="M170" s="19">
        <f t="shared" si="91"/>
        <v>5</v>
      </c>
      <c r="N170" s="12">
        <f t="shared" si="80"/>
        <v>1.0007307030000001</v>
      </c>
      <c r="O170" s="12">
        <f t="shared" ca="1" si="81"/>
        <v>1.001963213</v>
      </c>
      <c r="P170" s="19">
        <f t="shared" si="92"/>
        <v>0</v>
      </c>
      <c r="Q170" s="14">
        <f t="shared" ca="1" si="82"/>
        <v>1.7039392499999999</v>
      </c>
      <c r="R170" s="28">
        <f t="shared" si="83"/>
        <v>0</v>
      </c>
      <c r="S170" s="14">
        <f t="shared" si="96"/>
        <v>0</v>
      </c>
      <c r="T170" s="14"/>
      <c r="U170" s="14"/>
      <c r="V170" s="4" t="str">
        <f t="shared" si="93"/>
        <v>A+J=</v>
      </c>
      <c r="W170" s="53">
        <f t="shared" si="94"/>
        <v>43517</v>
      </c>
      <c r="X170" s="14"/>
      <c r="Y170" s="153"/>
      <c r="Z170" s="122">
        <v>38967</v>
      </c>
      <c r="AA170" s="57" t="s">
        <v>61</v>
      </c>
      <c r="AB170" s="23"/>
      <c r="AC170" s="1"/>
      <c r="AE170" s="55">
        <f t="shared" si="97"/>
        <v>43543</v>
      </c>
      <c r="AF170" s="55">
        <v>43544</v>
      </c>
      <c r="AG170" s="55">
        <f t="shared" si="98"/>
        <v>43545</v>
      </c>
      <c r="AH170" s="3"/>
      <c r="AI170" s="11"/>
      <c r="AJ170" s="3"/>
      <c r="AK170" s="2"/>
      <c r="AL170" s="2"/>
      <c r="AM170" s="2"/>
      <c r="AN170" s="2"/>
      <c r="AO170" s="2"/>
      <c r="AP170" s="2"/>
      <c r="AQ170" s="2"/>
      <c r="AR170" s="15"/>
      <c r="AS170" s="15"/>
      <c r="AT170" s="15"/>
      <c r="AU170" s="2"/>
      <c r="AV170" s="2"/>
      <c r="AW170" s="15"/>
      <c r="AX170" s="15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</row>
    <row r="171" spans="1:164" x14ac:dyDescent="0.15">
      <c r="A171" s="67">
        <f t="shared" si="95"/>
        <v>43495</v>
      </c>
      <c r="B171" s="128">
        <f t="shared" ca="1" si="84"/>
        <v>869.9790974299998</v>
      </c>
      <c r="C171" s="14">
        <f t="shared" si="85"/>
        <v>867.93397332999984</v>
      </c>
      <c r="D171" s="142">
        <f t="shared" si="86"/>
        <v>43489</v>
      </c>
      <c r="E171" s="13">
        <f ca="1">IF(D171&lt;B$1,VLOOKUP(D171,[1]DI!$A$4:$B$15000,2,FALSE),0)</f>
        <v>6.4000000000000001E-2</v>
      </c>
      <c r="F171" s="14">
        <f t="shared" ca="1" si="78"/>
        <v>1.0002462000000001</v>
      </c>
      <c r="G171" s="14">
        <f ca="1">(TRUNC(PRODUCT($F$12:$F170),16))</f>
        <v>1.03988592466401</v>
      </c>
      <c r="H171" s="14">
        <f t="shared" ca="1" si="87"/>
        <v>1.0383511279816999</v>
      </c>
      <c r="I171" s="14">
        <f t="shared" ca="1" si="79"/>
        <v>1.0014781100000001</v>
      </c>
      <c r="J171" s="13">
        <f t="shared" si="88"/>
        <v>3.7499999999999999E-2</v>
      </c>
      <c r="K171" s="53">
        <f t="shared" si="89"/>
        <v>43487</v>
      </c>
      <c r="L171" s="2">
        <f t="shared" si="90"/>
        <v>6</v>
      </c>
      <c r="M171" s="19">
        <f t="shared" si="91"/>
        <v>6</v>
      </c>
      <c r="N171" s="12">
        <f t="shared" si="80"/>
        <v>1.0008769070000001</v>
      </c>
      <c r="O171" s="12">
        <f t="shared" ca="1" si="81"/>
        <v>1.0023563129999999</v>
      </c>
      <c r="P171" s="19">
        <f t="shared" si="92"/>
        <v>0</v>
      </c>
      <c r="Q171" s="14">
        <f t="shared" ca="1" si="82"/>
        <v>2.0451240999999998</v>
      </c>
      <c r="R171" s="28">
        <f t="shared" si="83"/>
        <v>0</v>
      </c>
      <c r="S171" s="14">
        <f t="shared" si="96"/>
        <v>0</v>
      </c>
      <c r="T171" s="14"/>
      <c r="U171" s="14"/>
      <c r="V171" s="4" t="str">
        <f t="shared" si="93"/>
        <v>A+J=</v>
      </c>
      <c r="W171" s="53">
        <f t="shared" si="94"/>
        <v>43517</v>
      </c>
      <c r="X171" s="14"/>
      <c r="Y171" s="153"/>
      <c r="Z171" s="122">
        <v>39002</v>
      </c>
      <c r="AA171" s="57" t="s">
        <v>62</v>
      </c>
      <c r="AB171" s="23"/>
      <c r="AC171" s="1"/>
      <c r="AE171" s="55">
        <f t="shared" si="97"/>
        <v>43573</v>
      </c>
      <c r="AF171" s="55">
        <v>43575</v>
      </c>
      <c r="AG171" s="55">
        <f t="shared" si="98"/>
        <v>43578</v>
      </c>
      <c r="AH171" s="3"/>
      <c r="AI171" s="11"/>
      <c r="AJ171" s="3"/>
      <c r="AK171" s="2"/>
      <c r="AL171" s="2"/>
      <c r="AM171" s="2"/>
      <c r="AN171" s="2"/>
      <c r="AO171" s="2"/>
      <c r="AP171" s="2"/>
      <c r="AQ171" s="2"/>
      <c r="AR171" s="15"/>
      <c r="AS171" s="15"/>
      <c r="AT171" s="15"/>
      <c r="AU171" s="2"/>
      <c r="AV171" s="2"/>
      <c r="AW171" s="15"/>
      <c r="AX171" s="15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</row>
    <row r="172" spans="1:164" x14ac:dyDescent="0.15">
      <c r="A172" s="67">
        <f t="shared" si="95"/>
        <v>43496</v>
      </c>
      <c r="B172" s="128">
        <f t="shared" ca="1" si="84"/>
        <v>870.32041679999986</v>
      </c>
      <c r="C172" s="14">
        <f t="shared" si="85"/>
        <v>867.93397332999984</v>
      </c>
      <c r="D172" s="142">
        <f t="shared" si="86"/>
        <v>43490</v>
      </c>
      <c r="E172" s="13">
        <f ca="1">IF(D172&lt;B$1,VLOOKUP(D172,[1]DI!$A$4:$B$15000,2,FALSE),0)</f>
        <v>6.4000000000000001E-2</v>
      </c>
      <c r="F172" s="14">
        <f t="shared" ca="1" si="78"/>
        <v>1.0002462000000001</v>
      </c>
      <c r="G172" s="14">
        <f ca="1">(TRUNC(PRODUCT($F$12:$F171),16))</f>
        <v>1.0401419445786599</v>
      </c>
      <c r="H172" s="14">
        <f t="shared" ca="1" si="87"/>
        <v>1.0383511279816999</v>
      </c>
      <c r="I172" s="14">
        <f t="shared" ca="1" si="79"/>
        <v>1.00172467</v>
      </c>
      <c r="J172" s="13">
        <f t="shared" si="88"/>
        <v>3.7499999999999999E-2</v>
      </c>
      <c r="K172" s="53">
        <f t="shared" si="89"/>
        <v>43487</v>
      </c>
      <c r="L172" s="2">
        <f t="shared" si="90"/>
        <v>7</v>
      </c>
      <c r="M172" s="19">
        <f t="shared" si="91"/>
        <v>7</v>
      </c>
      <c r="N172" s="12">
        <f t="shared" si="80"/>
        <v>1.0010231329999999</v>
      </c>
      <c r="O172" s="12">
        <f t="shared" ca="1" si="81"/>
        <v>1.002749568</v>
      </c>
      <c r="P172" s="19">
        <f t="shared" si="92"/>
        <v>0</v>
      </c>
      <c r="Q172" s="14">
        <f t="shared" ca="1" si="82"/>
        <v>2.3864434700000001</v>
      </c>
      <c r="R172" s="28">
        <f t="shared" si="83"/>
        <v>0</v>
      </c>
      <c r="S172" s="14">
        <f t="shared" si="96"/>
        <v>0</v>
      </c>
      <c r="T172" s="14"/>
      <c r="U172" s="14"/>
      <c r="V172" s="4" t="str">
        <f t="shared" si="93"/>
        <v>A+J=</v>
      </c>
      <c r="W172" s="53">
        <f t="shared" si="94"/>
        <v>43517</v>
      </c>
      <c r="X172" s="14"/>
      <c r="Y172" s="153"/>
      <c r="Z172" s="122">
        <v>39023</v>
      </c>
      <c r="AA172" s="57" t="s">
        <v>63</v>
      </c>
      <c r="AB172" s="23"/>
      <c r="AC172" s="1"/>
      <c r="AE172" s="55">
        <f t="shared" si="97"/>
        <v>43602</v>
      </c>
      <c r="AF172" s="55">
        <v>43605</v>
      </c>
      <c r="AG172" s="55">
        <f t="shared" si="98"/>
        <v>43606</v>
      </c>
      <c r="AH172" s="3"/>
      <c r="AI172" s="11"/>
      <c r="AJ172" s="3"/>
      <c r="AK172" s="2"/>
      <c r="AL172" s="2"/>
      <c r="AM172" s="2"/>
      <c r="AN172" s="2"/>
      <c r="AO172" s="2"/>
      <c r="AP172" s="2"/>
      <c r="AQ172" s="2"/>
      <c r="AR172" s="15"/>
      <c r="AS172" s="15"/>
      <c r="AT172" s="15"/>
      <c r="AU172" s="2"/>
      <c r="AV172" s="2"/>
      <c r="AW172" s="15"/>
      <c r="AX172" s="15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</row>
    <row r="173" spans="1:164" x14ac:dyDescent="0.15">
      <c r="A173" s="67">
        <f t="shared" si="95"/>
        <v>43497</v>
      </c>
      <c r="B173" s="128">
        <f t="shared" ca="1" si="84"/>
        <v>870.66187764999984</v>
      </c>
      <c r="C173" s="14">
        <f t="shared" si="85"/>
        <v>867.93397332999984</v>
      </c>
      <c r="D173" s="142">
        <f t="shared" si="86"/>
        <v>43493</v>
      </c>
      <c r="E173" s="13">
        <f ca="1">IF(D173&lt;B$1,VLOOKUP(D173,[1]DI!$A$4:$B$15000,2,FALSE),0)</f>
        <v>6.4000000000000001E-2</v>
      </c>
      <c r="F173" s="14">
        <f t="shared" ca="1" si="78"/>
        <v>1.0002462000000001</v>
      </c>
      <c r="G173" s="14">
        <f ca="1">(TRUNC(PRODUCT($F$12:$F172),16))</f>
        <v>1.0403980275254101</v>
      </c>
      <c r="H173" s="14">
        <f t="shared" ca="1" si="87"/>
        <v>1.0383511279816999</v>
      </c>
      <c r="I173" s="14">
        <f t="shared" ca="1" si="79"/>
        <v>1.0019712999999999</v>
      </c>
      <c r="J173" s="13">
        <f t="shared" si="88"/>
        <v>3.7499999999999999E-2</v>
      </c>
      <c r="K173" s="53">
        <f t="shared" si="89"/>
        <v>43487</v>
      </c>
      <c r="L173" s="2">
        <f t="shared" si="90"/>
        <v>8</v>
      </c>
      <c r="M173" s="19">
        <f t="shared" si="91"/>
        <v>8</v>
      </c>
      <c r="N173" s="12">
        <f t="shared" si="80"/>
        <v>1.001169381</v>
      </c>
      <c r="O173" s="12">
        <f t="shared" ca="1" si="81"/>
        <v>1.0031429860000001</v>
      </c>
      <c r="P173" s="19">
        <f t="shared" si="92"/>
        <v>0</v>
      </c>
      <c r="Q173" s="14">
        <f t="shared" ca="1" si="82"/>
        <v>2.7279043199999999</v>
      </c>
      <c r="R173" s="28">
        <f t="shared" si="83"/>
        <v>0</v>
      </c>
      <c r="S173" s="14">
        <f t="shared" si="96"/>
        <v>0</v>
      </c>
      <c r="T173" s="14"/>
      <c r="U173" s="14"/>
      <c r="V173" s="4" t="str">
        <f t="shared" si="93"/>
        <v>A+J=</v>
      </c>
      <c r="W173" s="53">
        <f t="shared" si="94"/>
        <v>43517</v>
      </c>
      <c r="X173" s="14"/>
      <c r="Y173" s="153"/>
      <c r="Z173" s="122">
        <v>39036</v>
      </c>
      <c r="AA173" s="57" t="s">
        <v>64</v>
      </c>
      <c r="AB173" s="23"/>
      <c r="AC173" s="1"/>
      <c r="AE173" s="55">
        <f t="shared" si="97"/>
        <v>43635</v>
      </c>
      <c r="AF173" s="55">
        <v>43636</v>
      </c>
      <c r="AG173" s="55">
        <f t="shared" si="98"/>
        <v>43640</v>
      </c>
      <c r="AH173" s="3"/>
      <c r="AI173" s="11"/>
      <c r="AJ173" s="3"/>
      <c r="AK173" s="2"/>
      <c r="AL173" s="2"/>
      <c r="AM173" s="2"/>
      <c r="AN173" s="2"/>
      <c r="AO173" s="2"/>
      <c r="AP173" s="2"/>
      <c r="AQ173" s="2"/>
      <c r="AR173" s="15"/>
      <c r="AS173" s="15"/>
      <c r="AT173" s="15"/>
      <c r="AU173" s="2"/>
      <c r="AV173" s="2"/>
      <c r="AW173" s="15"/>
      <c r="AX173" s="15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</row>
    <row r="174" spans="1:164" x14ac:dyDescent="0.15">
      <c r="A174" s="67">
        <f t="shared" si="95"/>
        <v>43500</v>
      </c>
      <c r="B174" s="128">
        <f t="shared" ca="1" si="84"/>
        <v>871.00346260999981</v>
      </c>
      <c r="C174" s="14">
        <f t="shared" si="85"/>
        <v>867.93397332999984</v>
      </c>
      <c r="D174" s="142">
        <f t="shared" si="86"/>
        <v>43494</v>
      </c>
      <c r="E174" s="13">
        <f ca="1">IF(D174&lt;B$1,VLOOKUP(D174,[1]DI!$A$4:$B$15000,2,FALSE),0)</f>
        <v>6.4000000000000001E-2</v>
      </c>
      <c r="F174" s="14">
        <f t="shared" ca="1" si="78"/>
        <v>1.0002462000000001</v>
      </c>
      <c r="G174" s="14">
        <f ca="1">(TRUNC(PRODUCT($F$12:$F173),16))</f>
        <v>1.0406541735197901</v>
      </c>
      <c r="H174" s="14">
        <f t="shared" ca="1" si="87"/>
        <v>1.0383511279816999</v>
      </c>
      <c r="I174" s="14">
        <f t="shared" ca="1" si="79"/>
        <v>1.00221798</v>
      </c>
      <c r="J174" s="13">
        <f t="shared" si="88"/>
        <v>3.7499999999999999E-2</v>
      </c>
      <c r="K174" s="53">
        <f t="shared" si="89"/>
        <v>43487</v>
      </c>
      <c r="L174" s="2">
        <f t="shared" si="90"/>
        <v>9</v>
      </c>
      <c r="M174" s="19">
        <f t="shared" si="91"/>
        <v>9</v>
      </c>
      <c r="N174" s="12">
        <f t="shared" si="80"/>
        <v>1.0013156489999999</v>
      </c>
      <c r="O174" s="12">
        <f t="shared" ca="1" si="81"/>
        <v>1.0035365469999999</v>
      </c>
      <c r="P174" s="19">
        <f t="shared" si="92"/>
        <v>0</v>
      </c>
      <c r="Q174" s="14">
        <f t="shared" ca="1" si="82"/>
        <v>3.06948928</v>
      </c>
      <c r="R174" s="28">
        <f t="shared" si="83"/>
        <v>0</v>
      </c>
      <c r="S174" s="14">
        <f t="shared" si="96"/>
        <v>0</v>
      </c>
      <c r="T174" s="14"/>
      <c r="U174" s="14"/>
      <c r="V174" s="4" t="str">
        <f t="shared" si="93"/>
        <v>A+J=</v>
      </c>
      <c r="W174" s="53">
        <f t="shared" si="94"/>
        <v>43517</v>
      </c>
      <c r="X174" s="14"/>
      <c r="Y174" s="153"/>
      <c r="Z174" s="122">
        <v>39076</v>
      </c>
      <c r="AA174" s="57" t="s">
        <v>70</v>
      </c>
      <c r="AB174" s="23"/>
      <c r="AC174" s="1"/>
      <c r="AE174" s="55">
        <f t="shared" si="97"/>
        <v>43665</v>
      </c>
      <c r="AF174" s="55">
        <v>43666</v>
      </c>
      <c r="AG174" s="55">
        <f t="shared" si="98"/>
        <v>43669</v>
      </c>
      <c r="AH174" s="3"/>
      <c r="AI174" s="11"/>
      <c r="AJ174" s="3"/>
      <c r="AK174" s="2"/>
      <c r="AL174" s="2"/>
      <c r="AM174" s="2"/>
      <c r="AN174" s="2"/>
      <c r="AO174" s="2"/>
      <c r="AP174" s="2"/>
      <c r="AQ174" s="2"/>
      <c r="AR174" s="15"/>
      <c r="AS174" s="15"/>
      <c r="AT174" s="15"/>
      <c r="AU174" s="2"/>
      <c r="AV174" s="2"/>
      <c r="AW174" s="15"/>
      <c r="AX174" s="15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</row>
    <row r="175" spans="1:164" x14ac:dyDescent="0.15">
      <c r="A175" s="67">
        <f t="shared" si="95"/>
        <v>43501</v>
      </c>
      <c r="B175" s="128">
        <f t="shared" ca="1" si="84"/>
        <v>871.34519078999983</v>
      </c>
      <c r="C175" s="14">
        <f t="shared" si="85"/>
        <v>867.93397332999984</v>
      </c>
      <c r="D175" s="142">
        <f t="shared" si="86"/>
        <v>43495</v>
      </c>
      <c r="E175" s="13">
        <f ca="1">IF(D175&lt;B$1,VLOOKUP(D175,[1]DI!$A$4:$B$15000,2,FALSE),0)</f>
        <v>6.4000000000000001E-2</v>
      </c>
      <c r="F175" s="14">
        <f t="shared" ca="1" si="78"/>
        <v>1.0002462000000001</v>
      </c>
      <c r="G175" s="14">
        <f ca="1">(TRUNC(PRODUCT($F$12:$F174),16))</f>
        <v>1.0409103825773101</v>
      </c>
      <c r="H175" s="14">
        <f t="shared" ca="1" si="87"/>
        <v>1.0383511279816999</v>
      </c>
      <c r="I175" s="14">
        <f t="shared" ca="1" si="79"/>
        <v>1.00246473</v>
      </c>
      <c r="J175" s="13">
        <f t="shared" si="88"/>
        <v>3.7499999999999999E-2</v>
      </c>
      <c r="K175" s="53">
        <f t="shared" si="89"/>
        <v>43487</v>
      </c>
      <c r="L175" s="2">
        <f t="shared" si="90"/>
        <v>10</v>
      </c>
      <c r="M175" s="19">
        <f t="shared" si="91"/>
        <v>10</v>
      </c>
      <c r="N175" s="12">
        <f t="shared" si="80"/>
        <v>1.00146194</v>
      </c>
      <c r="O175" s="12">
        <f t="shared" ca="1" si="81"/>
        <v>1.0039302729999999</v>
      </c>
      <c r="P175" s="19">
        <f t="shared" si="92"/>
        <v>0</v>
      </c>
      <c r="Q175" s="14">
        <f t="shared" ca="1" si="82"/>
        <v>3.41121746</v>
      </c>
      <c r="R175" s="28">
        <f t="shared" si="83"/>
        <v>0</v>
      </c>
      <c r="S175" s="14">
        <f t="shared" si="96"/>
        <v>0</v>
      </c>
      <c r="T175" s="14"/>
      <c r="U175" s="14"/>
      <c r="V175" s="4" t="str">
        <f t="shared" si="93"/>
        <v>A+J=</v>
      </c>
      <c r="W175" s="53">
        <f t="shared" si="94"/>
        <v>43517</v>
      </c>
      <c r="X175" s="14"/>
      <c r="Y175" s="153"/>
      <c r="Z175" s="122">
        <v>39083</v>
      </c>
      <c r="AA175" s="57" t="s">
        <v>71</v>
      </c>
      <c r="AB175" s="23"/>
      <c r="AC175" s="1"/>
      <c r="AE175" s="55">
        <f t="shared" si="97"/>
        <v>43696</v>
      </c>
      <c r="AF175" s="55">
        <v>43697</v>
      </c>
      <c r="AG175" s="55">
        <f t="shared" si="98"/>
        <v>43698</v>
      </c>
      <c r="AH175" s="3"/>
      <c r="AI175" s="11"/>
      <c r="AJ175" s="3"/>
      <c r="AK175" s="2"/>
      <c r="AL175" s="2"/>
      <c r="AM175" s="2"/>
      <c r="AN175" s="2"/>
      <c r="AO175" s="2"/>
      <c r="AP175" s="2"/>
      <c r="AQ175" s="2"/>
      <c r="AR175" s="15"/>
      <c r="AS175" s="15"/>
      <c r="AT175" s="15"/>
      <c r="AU175" s="2"/>
      <c r="AV175" s="2"/>
      <c r="AW175" s="15"/>
      <c r="AX175" s="15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</row>
    <row r="176" spans="1:164" x14ac:dyDescent="0.15">
      <c r="A176" s="67">
        <f t="shared" si="95"/>
        <v>43502</v>
      </c>
      <c r="B176" s="128">
        <f t="shared" ca="1" si="84"/>
        <v>871.6870517499998</v>
      </c>
      <c r="C176" s="14">
        <f t="shared" si="85"/>
        <v>867.93397332999984</v>
      </c>
      <c r="D176" s="142">
        <f t="shared" si="86"/>
        <v>43496</v>
      </c>
      <c r="E176" s="13">
        <f ca="1">IF(D176&lt;B$1,VLOOKUP(D176,[1]DI!$A$4:$B$15000,2,FALSE),0)</f>
        <v>6.4000000000000001E-2</v>
      </c>
      <c r="F176" s="14">
        <f t="shared" ca="1" si="78"/>
        <v>1.0002462000000001</v>
      </c>
      <c r="G176" s="14">
        <f ca="1">(TRUNC(PRODUCT($F$12:$F175),16))</f>
        <v>1.0411666547134999</v>
      </c>
      <c r="H176" s="14">
        <f t="shared" ca="1" si="87"/>
        <v>1.0383511279816999</v>
      </c>
      <c r="I176" s="14">
        <f t="shared" ca="1" si="79"/>
        <v>1.00271154</v>
      </c>
      <c r="J176" s="13">
        <f t="shared" si="88"/>
        <v>3.7499999999999999E-2</v>
      </c>
      <c r="K176" s="53">
        <f t="shared" si="89"/>
        <v>43487</v>
      </c>
      <c r="L176" s="2">
        <f t="shared" si="90"/>
        <v>11</v>
      </c>
      <c r="M176" s="19">
        <f t="shared" si="91"/>
        <v>11</v>
      </c>
      <c r="N176" s="12">
        <f t="shared" si="80"/>
        <v>1.0016082509999999</v>
      </c>
      <c r="O176" s="12">
        <f t="shared" ca="1" si="81"/>
        <v>1.0043241519999999</v>
      </c>
      <c r="P176" s="19">
        <f t="shared" si="92"/>
        <v>0</v>
      </c>
      <c r="Q176" s="14">
        <f t="shared" ca="1" si="82"/>
        <v>3.75307842</v>
      </c>
      <c r="R176" s="28">
        <f t="shared" si="83"/>
        <v>0</v>
      </c>
      <c r="S176" s="14">
        <f t="shared" si="96"/>
        <v>0</v>
      </c>
      <c r="T176" s="14"/>
      <c r="U176" s="14"/>
      <c r="V176" s="4" t="str">
        <f t="shared" si="93"/>
        <v>A+J=</v>
      </c>
      <c r="W176" s="53">
        <f t="shared" si="94"/>
        <v>43517</v>
      </c>
      <c r="X176" s="14"/>
      <c r="Y176" s="153"/>
      <c r="Z176" s="122">
        <v>39132</v>
      </c>
      <c r="AA176" s="57" t="s">
        <v>65</v>
      </c>
      <c r="AB176" s="23"/>
      <c r="AC176" s="1"/>
      <c r="AE176" s="55">
        <f t="shared" si="97"/>
        <v>43727</v>
      </c>
      <c r="AF176" s="55">
        <v>43728</v>
      </c>
      <c r="AG176" s="55">
        <f t="shared" si="98"/>
        <v>43731</v>
      </c>
      <c r="AH176" s="3"/>
      <c r="AI176" s="11"/>
      <c r="AJ176" s="3"/>
      <c r="AK176" s="2"/>
      <c r="AL176" s="2"/>
      <c r="AM176" s="2"/>
      <c r="AN176" s="2"/>
      <c r="AO176" s="2"/>
      <c r="AP176" s="2"/>
      <c r="AQ176" s="2"/>
      <c r="AR176" s="15"/>
      <c r="AS176" s="15"/>
      <c r="AT176" s="15"/>
      <c r="AU176" s="2"/>
      <c r="AV176" s="2"/>
      <c r="AW176" s="15"/>
      <c r="AX176" s="15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</row>
    <row r="177" spans="1:164" x14ac:dyDescent="0.15">
      <c r="A177" s="67">
        <f t="shared" si="95"/>
        <v>43503</v>
      </c>
      <c r="B177" s="128">
        <f t="shared" ca="1" si="84"/>
        <v>872.02903769999989</v>
      </c>
      <c r="C177" s="14">
        <f t="shared" si="85"/>
        <v>867.93397332999984</v>
      </c>
      <c r="D177" s="142">
        <f t="shared" si="86"/>
        <v>43497</v>
      </c>
      <c r="E177" s="13">
        <f ca="1">IF(D177&lt;B$1,VLOOKUP(D177,[1]DI!$A$4:$B$15000,2,FALSE),0)</f>
        <v>6.4000000000000001E-2</v>
      </c>
      <c r="F177" s="14">
        <f t="shared" ca="1" si="78"/>
        <v>1.0002462000000001</v>
      </c>
      <c r="G177" s="14">
        <f ca="1">(TRUNC(PRODUCT($F$12:$F176),16))</f>
        <v>1.04142298994389</v>
      </c>
      <c r="H177" s="14">
        <f t="shared" ca="1" si="87"/>
        <v>1.0383511279816999</v>
      </c>
      <c r="I177" s="14">
        <f t="shared" ca="1" si="79"/>
        <v>1.0029584</v>
      </c>
      <c r="J177" s="13">
        <f t="shared" si="88"/>
        <v>3.7499999999999999E-2</v>
      </c>
      <c r="K177" s="53">
        <f t="shared" si="89"/>
        <v>43487</v>
      </c>
      <c r="L177" s="2">
        <f t="shared" si="90"/>
        <v>12</v>
      </c>
      <c r="M177" s="19">
        <f t="shared" si="91"/>
        <v>12</v>
      </c>
      <c r="N177" s="12">
        <f t="shared" si="80"/>
        <v>1.0017545839999999</v>
      </c>
      <c r="O177" s="12">
        <f t="shared" ca="1" si="81"/>
        <v>1.004718175</v>
      </c>
      <c r="P177" s="19">
        <f t="shared" si="92"/>
        <v>0</v>
      </c>
      <c r="Q177" s="14">
        <f t="shared" ca="1" si="82"/>
        <v>4.0950643700000002</v>
      </c>
      <c r="R177" s="28">
        <f t="shared" si="83"/>
        <v>0</v>
      </c>
      <c r="S177" s="14">
        <f t="shared" si="96"/>
        <v>0</v>
      </c>
      <c r="T177" s="14"/>
      <c r="U177" s="14"/>
      <c r="V177" s="4" t="str">
        <f t="shared" si="93"/>
        <v>A+J=</v>
      </c>
      <c r="W177" s="53">
        <f t="shared" si="94"/>
        <v>43517</v>
      </c>
      <c r="X177" s="14"/>
      <c r="Y177" s="153"/>
      <c r="Z177" s="122">
        <v>39133</v>
      </c>
      <c r="AA177" s="57" t="s">
        <v>65</v>
      </c>
      <c r="AB177" s="23"/>
      <c r="AC177" s="1"/>
      <c r="AE177" s="55">
        <f t="shared" si="97"/>
        <v>43756</v>
      </c>
      <c r="AF177" s="55">
        <v>43758</v>
      </c>
      <c r="AG177" s="55">
        <f t="shared" si="98"/>
        <v>43760</v>
      </c>
      <c r="AH177" s="3"/>
      <c r="AI177" s="11"/>
      <c r="AJ177" s="3"/>
      <c r="AK177" s="2"/>
      <c r="AL177" s="2"/>
      <c r="AM177" s="2"/>
      <c r="AN177" s="2"/>
      <c r="AO177" s="2"/>
      <c r="AP177" s="2"/>
      <c r="AQ177" s="2"/>
      <c r="AR177" s="15"/>
      <c r="AS177" s="15"/>
      <c r="AT177" s="15"/>
      <c r="AU177" s="2"/>
      <c r="AV177" s="2"/>
      <c r="AW177" s="15"/>
      <c r="AX177" s="15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</row>
    <row r="178" spans="1:164" x14ac:dyDescent="0.15">
      <c r="A178" s="67">
        <f t="shared" si="95"/>
        <v>43504</v>
      </c>
      <c r="B178" s="128">
        <f t="shared" ca="1" si="84"/>
        <v>872.37116511999989</v>
      </c>
      <c r="C178" s="14">
        <f t="shared" si="85"/>
        <v>867.93397332999984</v>
      </c>
      <c r="D178" s="142">
        <f t="shared" si="86"/>
        <v>43500</v>
      </c>
      <c r="E178" s="13">
        <f ca="1">IF(D178&lt;B$1,VLOOKUP(D178,[1]DI!$A$4:$B$15000,2,FALSE),0)</f>
        <v>6.4000000000000001E-2</v>
      </c>
      <c r="F178" s="14">
        <f t="shared" ca="1" si="78"/>
        <v>1.0002462000000001</v>
      </c>
      <c r="G178" s="14">
        <f ca="1">(TRUNC(PRODUCT($F$12:$F177),16))</f>
        <v>1.0416793882840201</v>
      </c>
      <c r="H178" s="14">
        <f t="shared" ca="1" si="87"/>
        <v>1.0383511279816999</v>
      </c>
      <c r="I178" s="14">
        <f t="shared" ca="1" si="79"/>
        <v>1.0032053299999999</v>
      </c>
      <c r="J178" s="13">
        <f t="shared" si="88"/>
        <v>3.7499999999999999E-2</v>
      </c>
      <c r="K178" s="53">
        <f t="shared" si="89"/>
        <v>43487</v>
      </c>
      <c r="L178" s="2">
        <f t="shared" si="90"/>
        <v>13</v>
      </c>
      <c r="M178" s="19">
        <f t="shared" si="91"/>
        <v>13</v>
      </c>
      <c r="N178" s="12">
        <f t="shared" si="80"/>
        <v>1.0019009379999999</v>
      </c>
      <c r="O178" s="12">
        <f t="shared" ca="1" si="81"/>
        <v>1.0051123609999999</v>
      </c>
      <c r="P178" s="19">
        <f t="shared" si="92"/>
        <v>0</v>
      </c>
      <c r="Q178" s="14">
        <f t="shared" ca="1" si="82"/>
        <v>4.43719179</v>
      </c>
      <c r="R178" s="28">
        <f t="shared" si="83"/>
        <v>0</v>
      </c>
      <c r="S178" s="14">
        <f t="shared" si="96"/>
        <v>0</v>
      </c>
      <c r="T178" s="14"/>
      <c r="U178" s="14"/>
      <c r="V178" s="4" t="str">
        <f t="shared" si="93"/>
        <v>A+J=</v>
      </c>
      <c r="W178" s="53">
        <f t="shared" si="94"/>
        <v>43517</v>
      </c>
      <c r="X178" s="14"/>
      <c r="Y178" s="153"/>
      <c r="Z178" s="122">
        <v>39178</v>
      </c>
      <c r="AA178" s="57" t="s">
        <v>66</v>
      </c>
      <c r="AB178" s="23"/>
      <c r="AC178" s="1"/>
      <c r="AE178" s="55">
        <f t="shared" si="97"/>
        <v>43788</v>
      </c>
      <c r="AF178" s="55">
        <v>43789</v>
      </c>
      <c r="AG178" s="55">
        <f t="shared" si="98"/>
        <v>43790</v>
      </c>
      <c r="AH178" s="3"/>
      <c r="AI178" s="11"/>
      <c r="AJ178" s="3"/>
      <c r="AK178" s="2"/>
      <c r="AL178" s="2"/>
      <c r="AM178" s="2"/>
      <c r="AN178" s="2"/>
      <c r="AO178" s="2"/>
      <c r="AP178" s="2"/>
      <c r="AQ178" s="2"/>
      <c r="AR178" s="15"/>
      <c r="AS178" s="15"/>
      <c r="AT178" s="15"/>
      <c r="AU178" s="2"/>
      <c r="AV178" s="2"/>
      <c r="AW178" s="15"/>
      <c r="AX178" s="15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</row>
    <row r="179" spans="1:164" x14ac:dyDescent="0.15">
      <c r="A179" s="67">
        <f t="shared" si="95"/>
        <v>43507</v>
      </c>
      <c r="B179" s="128">
        <f t="shared" ca="1" si="84"/>
        <v>872.71342706999985</v>
      </c>
      <c r="C179" s="14">
        <f t="shared" si="85"/>
        <v>867.93397332999984</v>
      </c>
      <c r="D179" s="142">
        <f t="shared" si="86"/>
        <v>43501</v>
      </c>
      <c r="E179" s="13">
        <f ca="1">IF(D179&lt;B$1,VLOOKUP(D179,[1]DI!$A$4:$B$15000,2,FALSE),0)</f>
        <v>6.4000000000000001E-2</v>
      </c>
      <c r="F179" s="14">
        <f t="shared" ca="1" si="78"/>
        <v>1.0002462000000001</v>
      </c>
      <c r="G179" s="14">
        <f ca="1">(TRUNC(PRODUCT($F$12:$F178),16))</f>
        <v>1.04193584974941</v>
      </c>
      <c r="H179" s="14">
        <f t="shared" ca="1" si="87"/>
        <v>1.0383511279816999</v>
      </c>
      <c r="I179" s="14">
        <f t="shared" ca="1" si="79"/>
        <v>1.0034523200000001</v>
      </c>
      <c r="J179" s="13">
        <f t="shared" si="88"/>
        <v>3.7499999999999999E-2</v>
      </c>
      <c r="K179" s="53">
        <f t="shared" si="89"/>
        <v>43487</v>
      </c>
      <c r="L179" s="2">
        <f t="shared" si="90"/>
        <v>14</v>
      </c>
      <c r="M179" s="19">
        <f t="shared" si="91"/>
        <v>14</v>
      </c>
      <c r="N179" s="12">
        <f t="shared" si="80"/>
        <v>1.0020473139999999</v>
      </c>
      <c r="O179" s="12">
        <f t="shared" ca="1" si="81"/>
        <v>1.0055067019999999</v>
      </c>
      <c r="P179" s="19">
        <f t="shared" si="92"/>
        <v>0</v>
      </c>
      <c r="Q179" s="14">
        <f t="shared" ca="1" si="82"/>
        <v>4.7794537400000001</v>
      </c>
      <c r="R179" s="28">
        <f t="shared" si="83"/>
        <v>0</v>
      </c>
      <c r="S179" s="14">
        <f t="shared" si="96"/>
        <v>0</v>
      </c>
      <c r="T179" s="14"/>
      <c r="U179" s="14"/>
      <c r="V179" s="4" t="str">
        <f t="shared" si="93"/>
        <v>A+J=</v>
      </c>
      <c r="W179" s="53">
        <f t="shared" si="94"/>
        <v>43517</v>
      </c>
      <c r="X179" s="14"/>
      <c r="Y179" s="153"/>
      <c r="Z179" s="122">
        <v>39203</v>
      </c>
      <c r="AA179" s="57" t="s">
        <v>68</v>
      </c>
      <c r="AB179" s="23"/>
      <c r="AC179" s="1"/>
      <c r="AE179" s="55">
        <f t="shared" si="97"/>
        <v>43818</v>
      </c>
      <c r="AF179" s="55">
        <v>43819</v>
      </c>
      <c r="AG179" s="55">
        <f t="shared" si="98"/>
        <v>43822</v>
      </c>
      <c r="AH179" s="3"/>
      <c r="AI179" s="11"/>
      <c r="AJ179" s="3"/>
      <c r="AK179" s="2"/>
      <c r="AL179" s="2"/>
      <c r="AM179" s="2"/>
      <c r="AN179" s="2"/>
      <c r="AO179" s="2"/>
      <c r="AP179" s="2"/>
      <c r="AQ179" s="2"/>
      <c r="AR179" s="15"/>
      <c r="AS179" s="15"/>
      <c r="AT179" s="15"/>
      <c r="AU179" s="2"/>
      <c r="AV179" s="2"/>
      <c r="AW179" s="15"/>
      <c r="AX179" s="15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</row>
    <row r="180" spans="1:164" x14ac:dyDescent="0.15">
      <c r="A180" s="67">
        <f t="shared" si="95"/>
        <v>43508</v>
      </c>
      <c r="B180" s="128">
        <f t="shared" ca="1" si="84"/>
        <v>873.05582181999989</v>
      </c>
      <c r="C180" s="14">
        <f t="shared" si="85"/>
        <v>867.93397332999984</v>
      </c>
      <c r="D180" s="142">
        <f t="shared" si="86"/>
        <v>43502</v>
      </c>
      <c r="E180" s="13">
        <f ca="1">IF(D180&lt;B$1,VLOOKUP(D180,[1]DI!$A$4:$B$15000,2,FALSE),0)</f>
        <v>6.4000000000000001E-2</v>
      </c>
      <c r="F180" s="14">
        <f t="shared" ca="1" si="78"/>
        <v>1.0002462000000001</v>
      </c>
      <c r="G180" s="14">
        <f ca="1">(TRUNC(PRODUCT($F$12:$F179),16))</f>
        <v>1.0421923743556201</v>
      </c>
      <c r="H180" s="14">
        <f t="shared" ca="1" si="87"/>
        <v>1.0383511279816999</v>
      </c>
      <c r="I180" s="14">
        <f t="shared" ca="1" si="79"/>
        <v>1.0036993700000001</v>
      </c>
      <c r="J180" s="13">
        <f t="shared" si="88"/>
        <v>3.7499999999999999E-2</v>
      </c>
      <c r="K180" s="53">
        <f t="shared" si="89"/>
        <v>43487</v>
      </c>
      <c r="L180" s="2">
        <f t="shared" si="90"/>
        <v>15</v>
      </c>
      <c r="M180" s="19">
        <f t="shared" si="91"/>
        <v>15</v>
      </c>
      <c r="N180" s="12">
        <f t="shared" si="80"/>
        <v>1.0021937110000001</v>
      </c>
      <c r="O180" s="12">
        <f t="shared" ca="1" si="81"/>
        <v>1.0059011959999999</v>
      </c>
      <c r="P180" s="19">
        <f t="shared" si="92"/>
        <v>0</v>
      </c>
      <c r="Q180" s="14">
        <f t="shared" ca="1" si="82"/>
        <v>5.1218484899999996</v>
      </c>
      <c r="R180" s="28">
        <f t="shared" si="83"/>
        <v>0</v>
      </c>
      <c r="S180" s="14">
        <f t="shared" si="96"/>
        <v>0</v>
      </c>
      <c r="T180" s="14"/>
      <c r="U180" s="14"/>
      <c r="V180" s="4" t="str">
        <f t="shared" si="93"/>
        <v>A+J=</v>
      </c>
      <c r="W180" s="53">
        <f t="shared" si="94"/>
        <v>43517</v>
      </c>
      <c r="X180" s="14"/>
      <c r="Y180" s="153"/>
      <c r="Z180" s="122">
        <v>39240</v>
      </c>
      <c r="AA180" s="57" t="s">
        <v>69</v>
      </c>
      <c r="AB180" s="23"/>
      <c r="AC180" s="1"/>
      <c r="AE180" s="55">
        <f t="shared" si="97"/>
        <v>43847</v>
      </c>
      <c r="AF180" s="55">
        <v>43850</v>
      </c>
      <c r="AG180" s="55">
        <f t="shared" si="98"/>
        <v>43851</v>
      </c>
      <c r="AH180" s="3"/>
      <c r="AI180" s="11"/>
      <c r="AJ180" s="3"/>
      <c r="AK180" s="2"/>
      <c r="AL180" s="2"/>
      <c r="AM180" s="2"/>
      <c r="AN180" s="2"/>
      <c r="AO180" s="2"/>
      <c r="AP180" s="2"/>
      <c r="AQ180" s="2"/>
      <c r="AR180" s="15"/>
      <c r="AS180" s="15"/>
      <c r="AT180" s="15"/>
      <c r="AU180" s="2"/>
      <c r="AV180" s="2"/>
      <c r="AW180" s="15"/>
      <c r="AX180" s="15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</row>
    <row r="181" spans="1:164" x14ac:dyDescent="0.15">
      <c r="A181" s="67">
        <f t="shared" si="95"/>
        <v>43509</v>
      </c>
      <c r="B181" s="128">
        <f t="shared" ca="1" si="84"/>
        <v>873.39835021999988</v>
      </c>
      <c r="C181" s="14">
        <f t="shared" si="85"/>
        <v>867.93397332999984</v>
      </c>
      <c r="D181" s="142">
        <f t="shared" si="86"/>
        <v>43503</v>
      </c>
      <c r="E181" s="13">
        <f ca="1">IF(D181&lt;B$1,VLOOKUP(D181,[1]DI!$A$4:$B$15000,2,FALSE),0)</f>
        <v>6.4000000000000001E-2</v>
      </c>
      <c r="F181" s="14">
        <f t="shared" ca="1" si="78"/>
        <v>1.0002462000000001</v>
      </c>
      <c r="G181" s="14">
        <f ca="1">(TRUNC(PRODUCT($F$12:$F180),16))</f>
        <v>1.04244896211819</v>
      </c>
      <c r="H181" s="14">
        <f t="shared" ca="1" si="87"/>
        <v>1.0383511279816999</v>
      </c>
      <c r="I181" s="14">
        <f t="shared" ca="1" si="79"/>
        <v>1.00394648</v>
      </c>
      <c r="J181" s="13">
        <f t="shared" si="88"/>
        <v>3.7499999999999999E-2</v>
      </c>
      <c r="K181" s="53">
        <f t="shared" si="89"/>
        <v>43487</v>
      </c>
      <c r="L181" s="2">
        <f t="shared" si="90"/>
        <v>16</v>
      </c>
      <c r="M181" s="19">
        <f t="shared" si="91"/>
        <v>16</v>
      </c>
      <c r="N181" s="12">
        <f t="shared" si="80"/>
        <v>1.002340129</v>
      </c>
      <c r="O181" s="12">
        <f t="shared" ca="1" si="81"/>
        <v>1.0062958440000001</v>
      </c>
      <c r="P181" s="19">
        <f t="shared" si="92"/>
        <v>0</v>
      </c>
      <c r="Q181" s="14">
        <f t="shared" ca="1" si="82"/>
        <v>5.4643768899999996</v>
      </c>
      <c r="R181" s="28">
        <f t="shared" si="83"/>
        <v>0</v>
      </c>
      <c r="S181" s="14">
        <f t="shared" si="96"/>
        <v>0</v>
      </c>
      <c r="T181" s="14"/>
      <c r="U181" s="14"/>
      <c r="V181" s="4" t="str">
        <f t="shared" si="93"/>
        <v>A+J=</v>
      </c>
      <c r="W181" s="53">
        <f t="shared" si="94"/>
        <v>43517</v>
      </c>
      <c r="X181" s="14"/>
      <c r="Y181" s="153"/>
      <c r="Z181" s="122">
        <v>39332</v>
      </c>
      <c r="AA181" s="57" t="s">
        <v>61</v>
      </c>
      <c r="AB181" s="23"/>
      <c r="AC181" s="1"/>
      <c r="AE181" s="55">
        <f t="shared" si="97"/>
        <v>43880</v>
      </c>
      <c r="AF181" s="55">
        <v>43881</v>
      </c>
      <c r="AG181" s="55">
        <f t="shared" si="98"/>
        <v>43882</v>
      </c>
      <c r="AH181" s="3"/>
      <c r="AI181" s="11"/>
      <c r="AJ181" s="3"/>
      <c r="AK181" s="2"/>
      <c r="AL181" s="2"/>
      <c r="AM181" s="2"/>
      <c r="AN181" s="2"/>
      <c r="AO181" s="2"/>
      <c r="AP181" s="2"/>
      <c r="AQ181" s="2"/>
      <c r="AR181" s="15"/>
      <c r="AS181" s="15"/>
      <c r="AT181" s="15"/>
      <c r="AU181" s="2"/>
      <c r="AV181" s="2"/>
      <c r="AW181" s="15"/>
      <c r="AX181" s="15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</row>
    <row r="182" spans="1:164" x14ac:dyDescent="0.15">
      <c r="A182" s="67">
        <f t="shared" si="95"/>
        <v>43510</v>
      </c>
      <c r="B182" s="128">
        <f t="shared" ca="1" si="84"/>
        <v>873.74101315999985</v>
      </c>
      <c r="C182" s="14">
        <f t="shared" si="85"/>
        <v>867.93397332999984</v>
      </c>
      <c r="D182" s="142">
        <f t="shared" si="86"/>
        <v>43504</v>
      </c>
      <c r="E182" s="13">
        <f ca="1">IF(D182&lt;B$1,VLOOKUP(D182,[1]DI!$A$4:$B$15000,2,FALSE),0)</f>
        <v>6.4000000000000001E-2</v>
      </c>
      <c r="F182" s="14">
        <f t="shared" ca="1" si="78"/>
        <v>1.0002462000000001</v>
      </c>
      <c r="G182" s="14">
        <f ca="1">(TRUNC(PRODUCT($F$12:$F181),16))</f>
        <v>1.04270561305266</v>
      </c>
      <c r="H182" s="14">
        <f t="shared" ca="1" si="87"/>
        <v>1.0383511279816999</v>
      </c>
      <c r="I182" s="14">
        <f t="shared" ca="1" si="79"/>
        <v>1.0041936499999999</v>
      </c>
      <c r="J182" s="13">
        <f t="shared" si="88"/>
        <v>3.7499999999999999E-2</v>
      </c>
      <c r="K182" s="53">
        <f t="shared" si="89"/>
        <v>43487</v>
      </c>
      <c r="L182" s="2">
        <f t="shared" si="90"/>
        <v>17</v>
      </c>
      <c r="M182" s="19">
        <f t="shared" si="91"/>
        <v>17</v>
      </c>
      <c r="N182" s="12">
        <f t="shared" si="80"/>
        <v>1.002486569</v>
      </c>
      <c r="O182" s="12">
        <f t="shared" ca="1" si="81"/>
        <v>1.0066906470000001</v>
      </c>
      <c r="P182" s="19">
        <f t="shared" si="92"/>
        <v>0</v>
      </c>
      <c r="Q182" s="14">
        <f t="shared" ca="1" si="82"/>
        <v>5.8070398299999999</v>
      </c>
      <c r="R182" s="28">
        <f t="shared" si="83"/>
        <v>0</v>
      </c>
      <c r="S182" s="14">
        <f t="shared" si="96"/>
        <v>0</v>
      </c>
      <c r="T182" s="14"/>
      <c r="U182" s="14"/>
      <c r="V182" s="4" t="str">
        <f t="shared" si="93"/>
        <v>A+J=</v>
      </c>
      <c r="W182" s="53">
        <f t="shared" si="94"/>
        <v>43517</v>
      </c>
      <c r="X182" s="14"/>
      <c r="Y182" s="153"/>
      <c r="Z182" s="122">
        <v>39367</v>
      </c>
      <c r="AA182" s="57" t="s">
        <v>62</v>
      </c>
      <c r="AB182" s="23"/>
      <c r="AC182" s="1"/>
      <c r="AE182" s="55">
        <f t="shared" si="97"/>
        <v>43909</v>
      </c>
      <c r="AF182" s="55">
        <v>43910</v>
      </c>
      <c r="AG182" s="55">
        <f t="shared" si="98"/>
        <v>43913</v>
      </c>
      <c r="AH182" s="3"/>
      <c r="AI182" s="11"/>
      <c r="AJ182" s="3"/>
      <c r="AK182" s="2"/>
      <c r="AL182" s="2"/>
      <c r="AM182" s="2"/>
      <c r="AN182" s="2"/>
      <c r="AO182" s="2"/>
      <c r="AP182" s="2"/>
      <c r="AQ182" s="2"/>
      <c r="AR182" s="15"/>
      <c r="AS182" s="15"/>
      <c r="AT182" s="15"/>
      <c r="AU182" s="2"/>
      <c r="AV182" s="2"/>
      <c r="AW182" s="15"/>
      <c r="AX182" s="15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</row>
    <row r="183" spans="1:164" ht="15" x14ac:dyDescent="0.25">
      <c r="A183" s="67">
        <f t="shared" si="95"/>
        <v>43511</v>
      </c>
      <c r="B183" s="128">
        <f t="shared" ca="1" si="84"/>
        <v>874.08381756999984</v>
      </c>
      <c r="C183" s="14">
        <f t="shared" si="85"/>
        <v>867.93397332999984</v>
      </c>
      <c r="D183" s="142">
        <f t="shared" si="86"/>
        <v>43507</v>
      </c>
      <c r="E183" s="13">
        <f ca="1">IF(D183&lt;B$1,VLOOKUP(D183,[1]DI!$A$4:$B$15000,2,FALSE),0)</f>
        <v>6.4000000000000001E-2</v>
      </c>
      <c r="F183" s="14">
        <f t="shared" ca="1" si="78"/>
        <v>1.0002462000000001</v>
      </c>
      <c r="G183" s="14">
        <f ca="1">(TRUNC(PRODUCT($F$12:$F182),16))</f>
        <v>1.04296232717459</v>
      </c>
      <c r="H183" s="14">
        <f t="shared" ca="1" si="87"/>
        <v>1.0383511279816999</v>
      </c>
      <c r="I183" s="14">
        <f t="shared" ca="1" si="79"/>
        <v>1.0044408899999999</v>
      </c>
      <c r="J183" s="13">
        <f t="shared" si="88"/>
        <v>3.7499999999999999E-2</v>
      </c>
      <c r="K183" s="53">
        <f t="shared" si="89"/>
        <v>43487</v>
      </c>
      <c r="L183" s="2">
        <f t="shared" si="90"/>
        <v>18</v>
      </c>
      <c r="M183" s="19">
        <f t="shared" si="91"/>
        <v>18</v>
      </c>
      <c r="N183" s="12">
        <f t="shared" si="80"/>
        <v>1.0026330299999999</v>
      </c>
      <c r="O183" s="12">
        <f t="shared" ca="1" si="81"/>
        <v>1.0070856130000001</v>
      </c>
      <c r="P183" s="19">
        <f t="shared" si="92"/>
        <v>0</v>
      </c>
      <c r="Q183" s="14">
        <f t="shared" ca="1" si="82"/>
        <v>6.1498442400000002</v>
      </c>
      <c r="R183" s="28">
        <f t="shared" si="83"/>
        <v>0</v>
      </c>
      <c r="S183" s="14">
        <f t="shared" si="96"/>
        <v>0</v>
      </c>
      <c r="T183" s="14"/>
      <c r="U183" s="14"/>
      <c r="V183" s="4" t="str">
        <f t="shared" si="93"/>
        <v>A+J=</v>
      </c>
      <c r="W183" s="53">
        <f t="shared" si="94"/>
        <v>43517</v>
      </c>
      <c r="X183" s="146" t="s">
        <v>148</v>
      </c>
      <c r="Y183" s="153"/>
      <c r="Z183" s="122">
        <v>39388</v>
      </c>
      <c r="AA183" s="57" t="s">
        <v>63</v>
      </c>
      <c r="AB183" s="23"/>
      <c r="AC183" s="1"/>
      <c r="AE183" s="55">
        <f t="shared" si="97"/>
        <v>43938</v>
      </c>
      <c r="AF183" s="55">
        <v>43941</v>
      </c>
      <c r="AG183" s="55">
        <f t="shared" si="98"/>
        <v>43943</v>
      </c>
      <c r="AH183" s="3"/>
      <c r="AI183" s="11"/>
      <c r="AJ183" s="3"/>
      <c r="AK183" s="2"/>
      <c r="AL183" s="2"/>
      <c r="AM183" s="2"/>
      <c r="AN183" s="2"/>
      <c r="AO183" s="2"/>
      <c r="AP183" s="2"/>
      <c r="AQ183" s="2"/>
      <c r="AR183" s="15"/>
      <c r="AS183" s="15"/>
      <c r="AT183" s="15"/>
      <c r="AU183" s="2"/>
      <c r="AV183" s="2"/>
      <c r="AW183" s="15"/>
      <c r="AX183" s="15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</row>
    <row r="184" spans="1:164" ht="15" x14ac:dyDescent="0.25">
      <c r="A184" s="67">
        <f t="shared" si="95"/>
        <v>43514</v>
      </c>
      <c r="B184" s="128">
        <f t="shared" ca="1" si="84"/>
        <v>874.42674695999983</v>
      </c>
      <c r="C184" s="14">
        <f t="shared" si="85"/>
        <v>867.93397332999984</v>
      </c>
      <c r="D184" s="142">
        <f t="shared" si="86"/>
        <v>43508</v>
      </c>
      <c r="E184" s="13">
        <f ca="1">IF(D184&lt;B$1,VLOOKUP(D184,[1]DI!$A$4:$B$15000,2,FALSE),0)</f>
        <v>6.4000000000000001E-2</v>
      </c>
      <c r="F184" s="14">
        <f t="shared" ca="1" si="78"/>
        <v>1.0002462000000001</v>
      </c>
      <c r="G184" s="14">
        <f ca="1">(TRUNC(PRODUCT($F$12:$F183),16))</f>
        <v>1.04321910449954</v>
      </c>
      <c r="H184" s="14">
        <f t="shared" ca="1" si="87"/>
        <v>1.0383511279816999</v>
      </c>
      <c r="I184" s="14">
        <f t="shared" ca="1" si="79"/>
        <v>1.00468818</v>
      </c>
      <c r="J184" s="13">
        <f t="shared" si="88"/>
        <v>3.7499999999999999E-2</v>
      </c>
      <c r="K184" s="53">
        <f t="shared" si="89"/>
        <v>43487</v>
      </c>
      <c r="L184" s="2">
        <f t="shared" si="90"/>
        <v>19</v>
      </c>
      <c r="M184" s="19">
        <f t="shared" si="91"/>
        <v>19</v>
      </c>
      <c r="N184" s="12">
        <f t="shared" si="80"/>
        <v>1.002779512</v>
      </c>
      <c r="O184" s="12">
        <f t="shared" ca="1" si="81"/>
        <v>1.007480723</v>
      </c>
      <c r="P184" s="19">
        <f t="shared" si="92"/>
        <v>0</v>
      </c>
      <c r="Q184" s="14">
        <f t="shared" ca="1" si="82"/>
        <v>6.4927736300000003</v>
      </c>
      <c r="R184" s="28">
        <f t="shared" si="83"/>
        <v>0</v>
      </c>
      <c r="S184" s="14">
        <f t="shared" si="96"/>
        <v>0</v>
      </c>
      <c r="T184" s="14"/>
      <c r="U184" s="14"/>
      <c r="V184" s="4" t="str">
        <f t="shared" si="93"/>
        <v>A+J=</v>
      </c>
      <c r="W184" s="53">
        <f t="shared" si="94"/>
        <v>43517</v>
      </c>
      <c r="X184" s="150">
        <v>7.5223741899999998</v>
      </c>
      <c r="Y184" s="15" t="s">
        <v>10</v>
      </c>
      <c r="Z184" s="122">
        <v>39401</v>
      </c>
      <c r="AA184" s="57" t="s">
        <v>64</v>
      </c>
      <c r="AB184" s="23"/>
      <c r="AC184" s="1"/>
      <c r="AE184" s="55">
        <f t="shared" si="97"/>
        <v>43970</v>
      </c>
      <c r="AF184" s="55">
        <v>43971</v>
      </c>
      <c r="AG184" s="55">
        <f t="shared" si="98"/>
        <v>43972</v>
      </c>
      <c r="AH184" s="3"/>
      <c r="AI184" s="11"/>
      <c r="AJ184" s="3"/>
      <c r="AK184" s="2"/>
      <c r="AL184" s="2"/>
      <c r="AM184" s="2"/>
      <c r="AN184" s="2"/>
      <c r="AO184" s="2"/>
      <c r="AP184" s="2"/>
      <c r="AQ184" s="2"/>
      <c r="AR184" s="15"/>
      <c r="AS184" s="15"/>
      <c r="AT184" s="15"/>
      <c r="AU184" s="2"/>
      <c r="AV184" s="2"/>
      <c r="AW184" s="15"/>
      <c r="AX184" s="15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</row>
    <row r="185" spans="1:164" ht="15" x14ac:dyDescent="0.25">
      <c r="A185" s="67">
        <f t="shared" si="95"/>
        <v>43515</v>
      </c>
      <c r="B185" s="128">
        <f t="shared" ca="1" si="84"/>
        <v>874.7698100199998</v>
      </c>
      <c r="C185" s="14">
        <f t="shared" si="85"/>
        <v>867.93397332999984</v>
      </c>
      <c r="D185" s="142">
        <f t="shared" si="86"/>
        <v>43509</v>
      </c>
      <c r="E185" s="13">
        <f ca="1">IF(D185&lt;B$1,VLOOKUP(D185,[1]DI!$A$4:$B$15000,2,FALSE),0)</f>
        <v>6.4000000000000001E-2</v>
      </c>
      <c r="F185" s="14">
        <f t="shared" ca="1" si="78"/>
        <v>1.0002462000000001</v>
      </c>
      <c r="G185" s="14">
        <f ca="1">(TRUNC(PRODUCT($F$12:$F184),16))</f>
        <v>1.04347594504307</v>
      </c>
      <c r="H185" s="14">
        <f t="shared" ca="1" si="87"/>
        <v>1.0383511279816999</v>
      </c>
      <c r="I185" s="14">
        <f t="shared" ca="1" si="79"/>
        <v>1.00493553</v>
      </c>
      <c r="J185" s="13">
        <f t="shared" si="88"/>
        <v>3.7499999999999999E-2</v>
      </c>
      <c r="K185" s="53">
        <f t="shared" si="89"/>
        <v>43487</v>
      </c>
      <c r="L185" s="2">
        <f t="shared" si="90"/>
        <v>20</v>
      </c>
      <c r="M185" s="19">
        <f t="shared" si="91"/>
        <v>20</v>
      </c>
      <c r="N185" s="12">
        <f t="shared" si="80"/>
        <v>1.002926016</v>
      </c>
      <c r="O185" s="12">
        <f t="shared" ca="1" si="81"/>
        <v>1.007875987</v>
      </c>
      <c r="P185" s="19">
        <f t="shared" si="92"/>
        <v>0</v>
      </c>
      <c r="Q185" s="14">
        <f t="shared" ca="1" si="82"/>
        <v>6.8358366899999998</v>
      </c>
      <c r="R185" s="28">
        <f t="shared" si="83"/>
        <v>0</v>
      </c>
      <c r="S185" s="14">
        <f t="shared" si="96"/>
        <v>0</v>
      </c>
      <c r="T185" s="14"/>
      <c r="U185" s="14"/>
      <c r="V185" s="4" t="str">
        <f t="shared" si="93"/>
        <v>A+J=</v>
      </c>
      <c r="W185" s="53">
        <f t="shared" si="94"/>
        <v>43517</v>
      </c>
      <c r="X185" s="150">
        <v>8.2852976999999992</v>
      </c>
      <c r="Y185" s="15" t="s">
        <v>54</v>
      </c>
      <c r="Z185" s="122">
        <v>39441</v>
      </c>
      <c r="AA185" s="57" t="s">
        <v>70</v>
      </c>
      <c r="AB185" s="23"/>
      <c r="AC185" s="1"/>
      <c r="AE185" s="55">
        <f t="shared" si="97"/>
        <v>44001</v>
      </c>
      <c r="AF185" s="55">
        <v>44002</v>
      </c>
      <c r="AG185" s="55">
        <f t="shared" si="98"/>
        <v>44005</v>
      </c>
      <c r="AH185" s="3"/>
      <c r="AI185" s="11"/>
      <c r="AJ185" s="3"/>
      <c r="AK185" s="2"/>
      <c r="AL185" s="2"/>
      <c r="AM185" s="2"/>
      <c r="AN185" s="2"/>
      <c r="AO185" s="2"/>
      <c r="AP185" s="2"/>
      <c r="AQ185" s="2"/>
      <c r="AR185" s="15"/>
      <c r="AS185" s="15"/>
      <c r="AT185" s="15"/>
      <c r="AU185" s="2"/>
      <c r="AV185" s="2"/>
      <c r="AW185" s="15"/>
      <c r="AX185" s="15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</row>
    <row r="186" spans="1:164" ht="15" x14ac:dyDescent="0.25">
      <c r="A186" s="67">
        <f t="shared" si="95"/>
        <v>43516</v>
      </c>
      <c r="B186" s="128">
        <f t="shared" ca="1" si="84"/>
        <v>875.11301714999979</v>
      </c>
      <c r="C186" s="14">
        <f t="shared" si="85"/>
        <v>867.93397332999984</v>
      </c>
      <c r="D186" s="142">
        <f t="shared" si="86"/>
        <v>43510</v>
      </c>
      <c r="E186" s="13">
        <f ca="1">IF(D186&lt;B$1,VLOOKUP(D186,[1]DI!$A$4:$B$15000,2,FALSE),0)</f>
        <v>6.4000000000000001E-2</v>
      </c>
      <c r="F186" s="14">
        <f t="shared" ca="1" si="78"/>
        <v>1.0002462000000001</v>
      </c>
      <c r="G186" s="14">
        <f ca="1">(TRUNC(PRODUCT($F$12:$F185),16))</f>
        <v>1.04373284882074</v>
      </c>
      <c r="H186" s="14">
        <f t="shared" ca="1" si="87"/>
        <v>1.0383511279816999</v>
      </c>
      <c r="I186" s="14">
        <f t="shared" ca="1" si="79"/>
        <v>1.00518295</v>
      </c>
      <c r="J186" s="13">
        <f t="shared" si="88"/>
        <v>3.7499999999999999E-2</v>
      </c>
      <c r="K186" s="53">
        <f t="shared" si="89"/>
        <v>43487</v>
      </c>
      <c r="L186" s="2">
        <f t="shared" si="90"/>
        <v>21</v>
      </c>
      <c r="M186" s="19">
        <f t="shared" si="91"/>
        <v>21</v>
      </c>
      <c r="N186" s="12">
        <f t="shared" si="80"/>
        <v>1.003072542</v>
      </c>
      <c r="O186" s="12">
        <f t="shared" ca="1" si="81"/>
        <v>1.008271417</v>
      </c>
      <c r="P186" s="19">
        <f t="shared" si="92"/>
        <v>0</v>
      </c>
      <c r="Q186" s="14">
        <f t="shared" ca="1" si="82"/>
        <v>7.1790438200000004</v>
      </c>
      <c r="R186" s="28">
        <f t="shared" si="83"/>
        <v>0</v>
      </c>
      <c r="S186" s="14">
        <f t="shared" si="96"/>
        <v>0</v>
      </c>
      <c r="T186" s="14"/>
      <c r="U186" s="14"/>
      <c r="V186" s="4" t="str">
        <f t="shared" si="93"/>
        <v>A+J=</v>
      </c>
      <c r="W186" s="53">
        <f t="shared" si="94"/>
        <v>43517</v>
      </c>
      <c r="X186" s="150">
        <v>1.00270645</v>
      </c>
      <c r="Y186" s="15" t="s">
        <v>149</v>
      </c>
      <c r="Z186" s="122">
        <v>39448</v>
      </c>
      <c r="AA186" s="57" t="s">
        <v>71</v>
      </c>
      <c r="AB186" s="23"/>
      <c r="AC186" s="1"/>
      <c r="AE186" s="55">
        <f t="shared" si="97"/>
        <v>44029</v>
      </c>
      <c r="AF186" s="55">
        <v>44032</v>
      </c>
      <c r="AG186" s="55">
        <f t="shared" si="98"/>
        <v>44033</v>
      </c>
      <c r="AH186" s="3"/>
      <c r="AI186" s="11"/>
      <c r="AJ186" s="3"/>
      <c r="AK186" s="2"/>
      <c r="AL186" s="2"/>
      <c r="AM186" s="2"/>
      <c r="AN186" s="2"/>
      <c r="AO186" s="2"/>
      <c r="AP186" s="2"/>
      <c r="AQ186" s="2"/>
      <c r="AR186" s="15"/>
      <c r="AS186" s="15"/>
      <c r="AT186" s="15"/>
      <c r="AU186" s="2"/>
      <c r="AV186" s="2"/>
      <c r="AW186" s="15"/>
      <c r="AX186" s="15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</row>
    <row r="187" spans="1:164" ht="15" x14ac:dyDescent="0.25">
      <c r="A187" s="67">
        <f t="shared" si="95"/>
        <v>43517</v>
      </c>
      <c r="B187" s="128">
        <f t="shared" ca="1" si="84"/>
        <v>875.45634751999989</v>
      </c>
      <c r="C187" s="14">
        <f t="shared" si="85"/>
        <v>867.93397332999984</v>
      </c>
      <c r="D187" s="142">
        <f t="shared" si="86"/>
        <v>43511</v>
      </c>
      <c r="E187" s="13">
        <f ca="1">IF(D187&lt;B$1,VLOOKUP(D187,[1]DI!$A$4:$B$15000,2,FALSE),0)</f>
        <v>6.4000000000000001E-2</v>
      </c>
      <c r="F187" s="14">
        <f t="shared" ca="1" si="78"/>
        <v>1.0002462000000001</v>
      </c>
      <c r="G187" s="14">
        <f ca="1">(TRUNC(PRODUCT($F$12:$F186),16))</f>
        <v>1.04398981584812</v>
      </c>
      <c r="H187" s="14">
        <f t="shared" ca="1" si="87"/>
        <v>1.0383511279816999</v>
      </c>
      <c r="I187" s="14">
        <f t="shared" ca="1" si="79"/>
        <v>1.0054304199999999</v>
      </c>
      <c r="J187" s="13">
        <f t="shared" si="88"/>
        <v>3.7499999999999999E-2</v>
      </c>
      <c r="K187" s="53">
        <f t="shared" si="89"/>
        <v>43487</v>
      </c>
      <c r="L187" s="2">
        <f t="shared" si="90"/>
        <v>22</v>
      </c>
      <c r="M187" s="19">
        <f t="shared" si="91"/>
        <v>22</v>
      </c>
      <c r="N187" s="12">
        <f t="shared" si="80"/>
        <v>1.003219088</v>
      </c>
      <c r="O187" s="12">
        <f t="shared" ca="1" si="81"/>
        <v>1.008666989</v>
      </c>
      <c r="P187" s="19">
        <f t="shared" si="92"/>
        <v>9</v>
      </c>
      <c r="Q187" s="146">
        <f t="shared" ca="1" si="82"/>
        <v>7.5223741899999998</v>
      </c>
      <c r="R187" s="147">
        <f t="shared" si="83"/>
        <v>1.0701279639868826E-2</v>
      </c>
      <c r="S187" s="146">
        <f t="shared" si="96"/>
        <v>9.2880041500000008</v>
      </c>
      <c r="T187" s="146"/>
      <c r="U187" s="146"/>
      <c r="V187" s="148" t="str">
        <f t="shared" si="93"/>
        <v>A+J=</v>
      </c>
      <c r="W187" s="149">
        <f t="shared" si="94"/>
        <v>43517</v>
      </c>
      <c r="X187" s="146">
        <f>X185+X186</f>
        <v>9.288004149999999</v>
      </c>
      <c r="Y187" s="154"/>
      <c r="Z187" s="122">
        <v>39482</v>
      </c>
      <c r="AA187" s="57" t="s">
        <v>65</v>
      </c>
      <c r="AB187" s="23"/>
      <c r="AC187" s="1"/>
      <c r="AE187" s="55">
        <f t="shared" si="97"/>
        <v>44062</v>
      </c>
      <c r="AF187" s="55">
        <v>44063</v>
      </c>
      <c r="AG187" s="55">
        <f t="shared" si="98"/>
        <v>44064</v>
      </c>
      <c r="AH187" s="3"/>
      <c r="AI187" s="11"/>
      <c r="AJ187" s="3"/>
      <c r="AK187" s="2"/>
      <c r="AL187" s="2"/>
      <c r="AM187" s="2"/>
      <c r="AN187" s="2"/>
      <c r="AO187" s="2"/>
      <c r="AP187" s="2"/>
      <c r="AQ187" s="2"/>
      <c r="AR187" s="15"/>
      <c r="AS187" s="15"/>
      <c r="AT187" s="15"/>
      <c r="AU187" s="2"/>
      <c r="AV187" s="2"/>
      <c r="AW187" s="15"/>
      <c r="AX187" s="15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</row>
    <row r="188" spans="1:164" x14ac:dyDescent="0.15">
      <c r="A188" s="67">
        <f t="shared" si="95"/>
        <v>43518</v>
      </c>
      <c r="B188" s="128">
        <f t="shared" ca="1" si="84"/>
        <v>858.9828451799998</v>
      </c>
      <c r="C188" s="14">
        <f t="shared" si="85"/>
        <v>858.64596917999984</v>
      </c>
      <c r="D188" s="142">
        <f t="shared" si="86"/>
        <v>43514</v>
      </c>
      <c r="E188" s="13">
        <f ca="1">IF(D188&lt;B$1,VLOOKUP(D188,[1]DI!$A$4:$B$15000,2,FALSE),0)</f>
        <v>6.4000000000000001E-2</v>
      </c>
      <c r="F188" s="14">
        <f t="shared" ca="1" si="78"/>
        <v>1.0002462000000001</v>
      </c>
      <c r="G188" s="14">
        <f ca="1">(TRUNC(PRODUCT($F$12:$F187),16))</f>
        <v>1.0442468461407799</v>
      </c>
      <c r="H188" s="14">
        <f t="shared" ca="1" si="87"/>
        <v>1.04398981584812</v>
      </c>
      <c r="I188" s="14">
        <f t="shared" ca="1" si="79"/>
        <v>1.0002462000000001</v>
      </c>
      <c r="J188" s="13">
        <f t="shared" si="88"/>
        <v>3.7499999999999999E-2</v>
      </c>
      <c r="K188" s="53">
        <f t="shared" si="89"/>
        <v>43517</v>
      </c>
      <c r="L188" s="2">
        <f t="shared" si="90"/>
        <v>1</v>
      </c>
      <c r="M188" s="19">
        <f t="shared" si="91"/>
        <v>1</v>
      </c>
      <c r="N188" s="12">
        <f t="shared" si="80"/>
        <v>1.0001460980000001</v>
      </c>
      <c r="O188" s="12">
        <f t="shared" ca="1" si="81"/>
        <v>1.000392334</v>
      </c>
      <c r="P188" s="19">
        <f t="shared" si="92"/>
        <v>0</v>
      </c>
      <c r="Q188" s="14">
        <f t="shared" ca="1" si="82"/>
        <v>0.33687600000000001</v>
      </c>
      <c r="R188" s="28">
        <f t="shared" si="83"/>
        <v>0</v>
      </c>
      <c r="S188" s="14">
        <f t="shared" si="96"/>
        <v>0</v>
      </c>
      <c r="T188" s="14"/>
      <c r="U188" s="14"/>
      <c r="V188" s="4" t="str">
        <f t="shared" si="93"/>
        <v>A+J=</v>
      </c>
      <c r="W188" s="53">
        <f t="shared" si="94"/>
        <v>43545</v>
      </c>
      <c r="X188" s="14"/>
      <c r="Y188" s="155"/>
      <c r="Z188" s="122">
        <v>39483</v>
      </c>
      <c r="AA188" s="57" t="s">
        <v>65</v>
      </c>
      <c r="AB188" s="23"/>
      <c r="AC188" s="1"/>
      <c r="AE188" s="55">
        <f t="shared" si="97"/>
        <v>44092</v>
      </c>
      <c r="AF188" s="55">
        <v>44094</v>
      </c>
      <c r="AG188" s="55">
        <f t="shared" si="98"/>
        <v>44096</v>
      </c>
      <c r="AH188" s="3"/>
      <c r="AI188" s="11"/>
      <c r="AJ188" s="3"/>
      <c r="AK188" s="2"/>
      <c r="AL188" s="2"/>
      <c r="AM188" s="2"/>
      <c r="AN188" s="2"/>
      <c r="AO188" s="2"/>
      <c r="AP188" s="2"/>
      <c r="AQ188" s="2"/>
      <c r="AR188" s="15"/>
      <c r="AS188" s="15"/>
      <c r="AT188" s="15"/>
      <c r="AU188" s="2"/>
      <c r="AV188" s="2"/>
      <c r="AW188" s="15"/>
      <c r="AX188" s="15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</row>
    <row r="189" spans="1:164" x14ac:dyDescent="0.15">
      <c r="A189" s="67">
        <f t="shared" si="95"/>
        <v>43521</v>
      </c>
      <c r="B189" s="128">
        <f t="shared" ca="1" si="84"/>
        <v>859.31985255999984</v>
      </c>
      <c r="C189" s="14">
        <f t="shared" si="85"/>
        <v>858.64596917999984</v>
      </c>
      <c r="D189" s="142">
        <f t="shared" si="86"/>
        <v>43515</v>
      </c>
      <c r="E189" s="13">
        <f ca="1">IF(D189&lt;B$1,VLOOKUP(D189,[1]DI!$A$4:$B$15000,2,FALSE),0)</f>
        <v>6.4000000000000001E-2</v>
      </c>
      <c r="F189" s="14">
        <f t="shared" ca="1" si="78"/>
        <v>1.0002462000000001</v>
      </c>
      <c r="G189" s="14">
        <f ca="1">(TRUNC(PRODUCT($F$12:$F188),16))</f>
        <v>1.0445039397142999</v>
      </c>
      <c r="H189" s="14">
        <f t="shared" ca="1" si="87"/>
        <v>1.04398981584812</v>
      </c>
      <c r="I189" s="14">
        <f t="shared" ca="1" si="79"/>
        <v>1.00049246</v>
      </c>
      <c r="J189" s="13">
        <f t="shared" si="88"/>
        <v>3.7499999999999999E-2</v>
      </c>
      <c r="K189" s="53">
        <f t="shared" si="89"/>
        <v>43517</v>
      </c>
      <c r="L189" s="2">
        <f t="shared" si="90"/>
        <v>2</v>
      </c>
      <c r="M189" s="19">
        <f t="shared" si="91"/>
        <v>2</v>
      </c>
      <c r="N189" s="12">
        <f t="shared" si="80"/>
        <v>1.0002922169999999</v>
      </c>
      <c r="O189" s="12">
        <f t="shared" ca="1" si="81"/>
        <v>1.0007848210000001</v>
      </c>
      <c r="P189" s="19">
        <f t="shared" si="92"/>
        <v>0</v>
      </c>
      <c r="Q189" s="14">
        <f t="shared" ca="1" si="82"/>
        <v>0.67388338000000003</v>
      </c>
      <c r="R189" s="28">
        <f t="shared" si="83"/>
        <v>0</v>
      </c>
      <c r="S189" s="14">
        <f t="shared" si="96"/>
        <v>0</v>
      </c>
      <c r="T189" s="14"/>
      <c r="U189" s="14"/>
      <c r="V189" s="4" t="str">
        <f t="shared" si="93"/>
        <v>A+J=</v>
      </c>
      <c r="W189" s="53">
        <f t="shared" si="94"/>
        <v>43545</v>
      </c>
      <c r="X189" s="14"/>
      <c r="Y189" s="154"/>
      <c r="Z189" s="122">
        <v>39528</v>
      </c>
      <c r="AA189" s="57" t="s">
        <v>66</v>
      </c>
      <c r="AB189" s="23"/>
      <c r="AC189" s="1"/>
      <c r="AE189" s="55">
        <f t="shared" si="97"/>
        <v>44123</v>
      </c>
      <c r="AF189" s="55">
        <v>44124</v>
      </c>
      <c r="AG189" s="55">
        <f t="shared" si="98"/>
        <v>44125</v>
      </c>
      <c r="AH189" s="3"/>
      <c r="AI189" s="11"/>
      <c r="AJ189" s="3"/>
      <c r="AK189" s="2"/>
      <c r="AL189" s="2"/>
      <c r="AM189" s="2"/>
      <c r="AN189" s="2"/>
      <c r="AO189" s="2"/>
      <c r="AP189" s="2"/>
      <c r="AQ189" s="2"/>
      <c r="AR189" s="15"/>
      <c r="AS189" s="15"/>
      <c r="AT189" s="15"/>
      <c r="AU189" s="2"/>
      <c r="AV189" s="2"/>
      <c r="AW189" s="15"/>
      <c r="AX189" s="15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</row>
    <row r="190" spans="1:164" x14ac:dyDescent="0.15">
      <c r="A190" s="67">
        <f t="shared" si="95"/>
        <v>43522</v>
      </c>
      <c r="B190" s="128">
        <f t="shared" ca="1" si="84"/>
        <v>859.65699217999986</v>
      </c>
      <c r="C190" s="14">
        <f t="shared" si="85"/>
        <v>858.64596917999984</v>
      </c>
      <c r="D190" s="142">
        <f t="shared" si="86"/>
        <v>43516</v>
      </c>
      <c r="E190" s="13">
        <f ca="1">IF(D190&lt;B$1,VLOOKUP(D190,[1]DI!$A$4:$B$15000,2,FALSE),0)</f>
        <v>6.4000000000000001E-2</v>
      </c>
      <c r="F190" s="14">
        <f t="shared" ca="1" si="78"/>
        <v>1.0002462000000001</v>
      </c>
      <c r="G190" s="14">
        <f ca="1">(TRUNC(PRODUCT($F$12:$F189),16))</f>
        <v>1.04476109658426</v>
      </c>
      <c r="H190" s="14">
        <f t="shared" ca="1" si="87"/>
        <v>1.04398981584812</v>
      </c>
      <c r="I190" s="14">
        <f t="shared" ca="1" si="79"/>
        <v>1.00073878</v>
      </c>
      <c r="J190" s="13">
        <f t="shared" si="88"/>
        <v>3.7499999999999999E-2</v>
      </c>
      <c r="K190" s="53">
        <f t="shared" si="89"/>
        <v>43517</v>
      </c>
      <c r="L190" s="2">
        <f t="shared" si="90"/>
        <v>3</v>
      </c>
      <c r="M190" s="19">
        <f t="shared" si="91"/>
        <v>3</v>
      </c>
      <c r="N190" s="12">
        <f t="shared" si="80"/>
        <v>1.000438358</v>
      </c>
      <c r="O190" s="12">
        <f t="shared" ca="1" si="81"/>
        <v>1.001177462</v>
      </c>
      <c r="P190" s="19">
        <f t="shared" si="92"/>
        <v>0</v>
      </c>
      <c r="Q190" s="14">
        <f t="shared" ca="1" si="82"/>
        <v>1.011023</v>
      </c>
      <c r="R190" s="28">
        <f t="shared" si="83"/>
        <v>0</v>
      </c>
      <c r="S190" s="14">
        <f t="shared" si="96"/>
        <v>0</v>
      </c>
      <c r="T190" s="14"/>
      <c r="U190" s="14"/>
      <c r="V190" s="4" t="str">
        <f t="shared" si="93"/>
        <v>A+J=</v>
      </c>
      <c r="W190" s="53">
        <f t="shared" si="94"/>
        <v>43545</v>
      </c>
      <c r="X190" s="14"/>
      <c r="Y190" s="153"/>
      <c r="Z190" s="122">
        <v>39559</v>
      </c>
      <c r="AA190" s="57" t="s">
        <v>67</v>
      </c>
      <c r="AB190" s="23"/>
      <c r="AC190" s="1"/>
      <c r="AE190" s="55">
        <f t="shared" si="97"/>
        <v>44154</v>
      </c>
      <c r="AF190" s="55">
        <v>44155</v>
      </c>
      <c r="AG190" s="55">
        <f t="shared" si="98"/>
        <v>44158</v>
      </c>
      <c r="AH190" s="3"/>
      <c r="AI190" s="11"/>
      <c r="AJ190" s="3"/>
      <c r="AK190" s="2"/>
      <c r="AL190" s="2"/>
      <c r="AM190" s="2"/>
      <c r="AN190" s="2"/>
      <c r="AO190" s="2"/>
      <c r="AP190" s="2"/>
      <c r="AQ190" s="2"/>
      <c r="AR190" s="15"/>
      <c r="AS190" s="15"/>
      <c r="AT190" s="15"/>
      <c r="AU190" s="2"/>
      <c r="AV190" s="2"/>
      <c r="AW190" s="15"/>
      <c r="AX190" s="15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</row>
    <row r="191" spans="1:164" x14ac:dyDescent="0.15">
      <c r="A191" s="67">
        <f t="shared" si="95"/>
        <v>43523</v>
      </c>
      <c r="B191" s="128">
        <f t="shared" ca="1" si="84"/>
        <v>859.99426315999983</v>
      </c>
      <c r="C191" s="14">
        <f t="shared" si="85"/>
        <v>858.64596917999984</v>
      </c>
      <c r="D191" s="142">
        <f t="shared" si="86"/>
        <v>43517</v>
      </c>
      <c r="E191" s="13">
        <f ca="1">IF(D191&lt;B$1,VLOOKUP(D191,[1]DI!$A$4:$B$15000,2,FALSE),0)</f>
        <v>6.4000000000000001E-2</v>
      </c>
      <c r="F191" s="14">
        <f t="shared" ca="1" si="78"/>
        <v>1.0002462000000001</v>
      </c>
      <c r="G191" s="14">
        <f ca="1">(TRUNC(PRODUCT($F$12:$F190),16))</f>
        <v>1.0450183167662399</v>
      </c>
      <c r="H191" s="14">
        <f t="shared" ca="1" si="87"/>
        <v>1.04398981584812</v>
      </c>
      <c r="I191" s="14">
        <f t="shared" ca="1" si="79"/>
        <v>1.0009851599999999</v>
      </c>
      <c r="J191" s="13">
        <f t="shared" si="88"/>
        <v>3.7499999999999999E-2</v>
      </c>
      <c r="K191" s="53">
        <f t="shared" si="89"/>
        <v>43517</v>
      </c>
      <c r="L191" s="2">
        <f t="shared" si="90"/>
        <v>4</v>
      </c>
      <c r="M191" s="19">
        <f t="shared" si="91"/>
        <v>4</v>
      </c>
      <c r="N191" s="12">
        <f t="shared" si="80"/>
        <v>1.0005845200000001</v>
      </c>
      <c r="O191" s="12">
        <f t="shared" ca="1" si="81"/>
        <v>1.0015702559999999</v>
      </c>
      <c r="P191" s="19">
        <f t="shared" si="92"/>
        <v>0</v>
      </c>
      <c r="Q191" s="14">
        <f t="shared" ca="1" si="82"/>
        <v>1.34829398</v>
      </c>
      <c r="R191" s="28">
        <f t="shared" si="83"/>
        <v>0</v>
      </c>
      <c r="S191" s="14">
        <f t="shared" si="96"/>
        <v>0</v>
      </c>
      <c r="T191" s="14"/>
      <c r="U191" s="14"/>
      <c r="V191" s="4" t="str">
        <f t="shared" si="93"/>
        <v>A+J=</v>
      </c>
      <c r="W191" s="53">
        <f t="shared" si="94"/>
        <v>43545</v>
      </c>
      <c r="X191" s="14"/>
      <c r="Y191" s="153"/>
      <c r="Z191" s="122">
        <v>39569</v>
      </c>
      <c r="AA191" s="57" t="s">
        <v>68</v>
      </c>
      <c r="AB191" s="23"/>
      <c r="AC191" s="1"/>
      <c r="AE191" s="55">
        <f t="shared" si="97"/>
        <v>44179</v>
      </c>
      <c r="AF191" s="55">
        <v>44180</v>
      </c>
      <c r="AG191" s="55">
        <f t="shared" si="98"/>
        <v>44181</v>
      </c>
      <c r="AH191" s="3"/>
      <c r="AI191" s="11"/>
      <c r="AJ191" s="3"/>
      <c r="AK191" s="2"/>
      <c r="AL191" s="2"/>
      <c r="AM191" s="2"/>
      <c r="AN191" s="2"/>
      <c r="AO191" s="2"/>
      <c r="AP191" s="2"/>
      <c r="AQ191" s="2"/>
      <c r="AR191" s="15"/>
      <c r="AS191" s="15"/>
      <c r="AT191" s="15"/>
      <c r="AU191" s="2"/>
      <c r="AV191" s="2"/>
      <c r="AW191" s="15"/>
      <c r="AX191" s="15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</row>
    <row r="192" spans="1:164" x14ac:dyDescent="0.15">
      <c r="A192" s="67">
        <f t="shared" si="95"/>
        <v>43524</v>
      </c>
      <c r="B192" s="128">
        <f t="shared" ca="1" si="84"/>
        <v>860.33167409999987</v>
      </c>
      <c r="C192" s="14">
        <f t="shared" si="85"/>
        <v>858.64596917999984</v>
      </c>
      <c r="D192" s="142">
        <f t="shared" si="86"/>
        <v>43518</v>
      </c>
      <c r="E192" s="13">
        <f ca="1">IF(D192&lt;B$1,VLOOKUP(D192,[1]DI!$A$4:$B$15000,2,FALSE),0)</f>
        <v>6.4000000000000001E-2</v>
      </c>
      <c r="F192" s="14">
        <f t="shared" ca="1" si="78"/>
        <v>1.0002462000000001</v>
      </c>
      <c r="G192" s="14">
        <f ca="1">(TRUNC(PRODUCT($F$12:$F191),16))</f>
        <v>1.0452756002758301</v>
      </c>
      <c r="H192" s="14">
        <f t="shared" ca="1" si="87"/>
        <v>1.04398981584812</v>
      </c>
      <c r="I192" s="14">
        <f t="shared" ca="1" si="79"/>
        <v>1.00123161</v>
      </c>
      <c r="J192" s="13">
        <f t="shared" si="88"/>
        <v>3.7499999999999999E-2</v>
      </c>
      <c r="K192" s="53">
        <f t="shared" si="89"/>
        <v>43517</v>
      </c>
      <c r="L192" s="2">
        <f t="shared" si="90"/>
        <v>5</v>
      </c>
      <c r="M192" s="19">
        <f t="shared" si="91"/>
        <v>5</v>
      </c>
      <c r="N192" s="12">
        <f t="shared" si="80"/>
        <v>1.0007307030000001</v>
      </c>
      <c r="O192" s="12">
        <f t="shared" ca="1" si="81"/>
        <v>1.001963213</v>
      </c>
      <c r="P192" s="19">
        <f t="shared" si="92"/>
        <v>0</v>
      </c>
      <c r="Q192" s="14">
        <f t="shared" ca="1" si="82"/>
        <v>1.6857049200000001</v>
      </c>
      <c r="R192" s="28">
        <f t="shared" si="83"/>
        <v>0</v>
      </c>
      <c r="S192" s="14">
        <f t="shared" si="96"/>
        <v>0</v>
      </c>
      <c r="T192" s="14"/>
      <c r="U192" s="14"/>
      <c r="V192" s="4" t="str">
        <f t="shared" si="93"/>
        <v>A+J=</v>
      </c>
      <c r="W192" s="53">
        <f t="shared" si="94"/>
        <v>43545</v>
      </c>
      <c r="X192" s="14"/>
      <c r="Y192" s="153"/>
      <c r="Z192" s="122">
        <v>39590</v>
      </c>
      <c r="AA192" s="57" t="s">
        <v>69</v>
      </c>
      <c r="AB192" s="23"/>
      <c r="AC192" s="1"/>
      <c r="AE192" s="55">
        <f t="shared" si="97"/>
        <v>44183</v>
      </c>
      <c r="AF192" s="55">
        <v>44185</v>
      </c>
      <c r="AG192" s="55">
        <v>44186</v>
      </c>
      <c r="AH192" s="3"/>
      <c r="AI192" s="11"/>
      <c r="AJ192" s="3"/>
      <c r="AK192" s="2"/>
      <c r="AL192" s="2"/>
      <c r="AM192" s="2"/>
      <c r="AN192" s="2"/>
      <c r="AO192" s="2"/>
      <c r="AP192" s="2"/>
      <c r="AQ192" s="2"/>
      <c r="AR192" s="15"/>
      <c r="AS192" s="15"/>
      <c r="AT192" s="15"/>
      <c r="AU192" s="2"/>
      <c r="AV192" s="2"/>
      <c r="AW192" s="15"/>
      <c r="AX192" s="15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</row>
    <row r="193" spans="1:164" x14ac:dyDescent="0.15">
      <c r="A193" s="67">
        <f t="shared" si="95"/>
        <v>43525</v>
      </c>
      <c r="B193" s="128">
        <f t="shared" ca="1" si="84"/>
        <v>860.66920782999989</v>
      </c>
      <c r="C193" s="14">
        <f t="shared" si="85"/>
        <v>858.64596917999984</v>
      </c>
      <c r="D193" s="142">
        <f t="shared" si="86"/>
        <v>43521</v>
      </c>
      <c r="E193" s="13">
        <f ca="1">IF(D193&lt;B$1,VLOOKUP(D193,[1]DI!$A$4:$B$15000,2,FALSE),0)</f>
        <v>6.4000000000000001E-2</v>
      </c>
      <c r="F193" s="14">
        <f t="shared" ca="1" si="78"/>
        <v>1.0002462000000001</v>
      </c>
      <c r="G193" s="14">
        <f ca="1">(TRUNC(PRODUCT($F$12:$F192),16))</f>
        <v>1.0455329471286201</v>
      </c>
      <c r="H193" s="14">
        <f t="shared" ca="1" si="87"/>
        <v>1.04398981584812</v>
      </c>
      <c r="I193" s="14">
        <f t="shared" ca="1" si="79"/>
        <v>1.0014781100000001</v>
      </c>
      <c r="J193" s="13">
        <f t="shared" si="88"/>
        <v>3.7499999999999999E-2</v>
      </c>
      <c r="K193" s="53">
        <f t="shared" si="89"/>
        <v>43517</v>
      </c>
      <c r="L193" s="2">
        <f t="shared" si="90"/>
        <v>6</v>
      </c>
      <c r="M193" s="19">
        <f t="shared" si="91"/>
        <v>6</v>
      </c>
      <c r="N193" s="12">
        <f t="shared" si="80"/>
        <v>1.0008769070000001</v>
      </c>
      <c r="O193" s="12">
        <f t="shared" ca="1" si="81"/>
        <v>1.0023563129999999</v>
      </c>
      <c r="P193" s="19">
        <f t="shared" si="92"/>
        <v>0</v>
      </c>
      <c r="Q193" s="14">
        <f t="shared" ca="1" si="82"/>
        <v>2.0232386500000001</v>
      </c>
      <c r="R193" s="28">
        <f t="shared" si="83"/>
        <v>0</v>
      </c>
      <c r="S193" s="14">
        <f t="shared" si="96"/>
        <v>0</v>
      </c>
      <c r="T193" s="14"/>
      <c r="U193" s="14"/>
      <c r="V193" s="4" t="str">
        <f t="shared" si="93"/>
        <v>A+J=</v>
      </c>
      <c r="W193" s="53">
        <f t="shared" si="94"/>
        <v>43545</v>
      </c>
      <c r="X193" s="14"/>
      <c r="Y193" s="153"/>
      <c r="Z193" s="122">
        <v>39807</v>
      </c>
      <c r="AA193" s="57" t="s">
        <v>70</v>
      </c>
      <c r="AB193" s="23"/>
      <c r="AC193" s="1"/>
      <c r="AE193" s="55"/>
      <c r="AF193" s="55"/>
      <c r="AG193" s="55"/>
      <c r="AH193" s="3"/>
      <c r="AI193" s="11"/>
      <c r="AJ193" s="3"/>
      <c r="AK193" s="2"/>
      <c r="AL193" s="2"/>
      <c r="AM193" s="2"/>
      <c r="AN193" s="2"/>
      <c r="AO193" s="2"/>
      <c r="AP193" s="2"/>
      <c r="AQ193" s="2"/>
      <c r="AR193" s="15"/>
      <c r="AS193" s="15"/>
      <c r="AT193" s="15"/>
      <c r="AU193" s="2"/>
      <c r="AV193" s="2"/>
      <c r="AW193" s="15"/>
      <c r="AX193" s="15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</row>
    <row r="194" spans="1:164" x14ac:dyDescent="0.15">
      <c r="A194" s="67">
        <f t="shared" si="95"/>
        <v>43530</v>
      </c>
      <c r="B194" s="128">
        <f t="shared" ca="1" si="84"/>
        <v>861.00687465999988</v>
      </c>
      <c r="C194" s="14">
        <f t="shared" si="85"/>
        <v>858.64596917999984</v>
      </c>
      <c r="D194" s="142">
        <f t="shared" si="86"/>
        <v>43522</v>
      </c>
      <c r="E194" s="13">
        <f ca="1">IF(D194&lt;B$1,VLOOKUP(D194,[1]DI!$A$4:$B$15000,2,FALSE),0)</f>
        <v>6.4000000000000001E-2</v>
      </c>
      <c r="F194" s="14">
        <f t="shared" ca="1" si="78"/>
        <v>1.0002462000000001</v>
      </c>
      <c r="G194" s="14">
        <f ca="1">(TRUNC(PRODUCT($F$12:$F193),16))</f>
        <v>1.0457903573402001</v>
      </c>
      <c r="H194" s="14">
        <f t="shared" ca="1" si="87"/>
        <v>1.04398981584812</v>
      </c>
      <c r="I194" s="14">
        <f t="shared" ca="1" si="79"/>
        <v>1.00172467</v>
      </c>
      <c r="J194" s="13">
        <f t="shared" si="88"/>
        <v>3.7499999999999999E-2</v>
      </c>
      <c r="K194" s="53">
        <f t="shared" si="89"/>
        <v>43517</v>
      </c>
      <c r="L194" s="2">
        <f t="shared" si="90"/>
        <v>7</v>
      </c>
      <c r="M194" s="19">
        <f t="shared" si="91"/>
        <v>7</v>
      </c>
      <c r="N194" s="12">
        <f t="shared" si="80"/>
        <v>1.0010231329999999</v>
      </c>
      <c r="O194" s="12">
        <f t="shared" ca="1" si="81"/>
        <v>1.002749568</v>
      </c>
      <c r="P194" s="19">
        <f t="shared" si="92"/>
        <v>0</v>
      </c>
      <c r="Q194" s="14">
        <f t="shared" ca="1" si="82"/>
        <v>2.36090548</v>
      </c>
      <c r="R194" s="28">
        <f t="shared" si="83"/>
        <v>0</v>
      </c>
      <c r="S194" s="14">
        <f t="shared" si="96"/>
        <v>0</v>
      </c>
      <c r="T194" s="14"/>
      <c r="U194" s="14"/>
      <c r="V194" s="4" t="str">
        <f t="shared" si="93"/>
        <v>A+J=</v>
      </c>
      <c r="W194" s="53">
        <f t="shared" si="94"/>
        <v>43545</v>
      </c>
      <c r="X194" s="37"/>
      <c r="Y194" s="156"/>
      <c r="Z194" s="122">
        <v>39814</v>
      </c>
      <c r="AA194" s="57" t="s">
        <v>71</v>
      </c>
      <c r="AB194" s="23"/>
      <c r="AC194" s="1"/>
      <c r="AE194" s="55"/>
      <c r="AF194" s="55"/>
      <c r="AG194" s="55"/>
      <c r="AH194" s="35"/>
      <c r="AI194" s="36"/>
      <c r="AJ194" s="35"/>
      <c r="AK194" s="38"/>
      <c r="AL194" s="38"/>
      <c r="AM194" s="38"/>
      <c r="AN194" s="38"/>
      <c r="AO194" s="38"/>
      <c r="AP194" s="38"/>
      <c r="AQ194" s="38"/>
      <c r="AR194" s="41"/>
      <c r="AS194" s="41"/>
      <c r="AT194" s="41"/>
      <c r="AU194" s="38"/>
      <c r="AV194" s="38"/>
      <c r="AW194" s="41"/>
      <c r="AX194" s="41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8"/>
      <c r="DC194" s="38"/>
      <c r="DD194" s="38"/>
      <c r="DE194" s="38"/>
      <c r="DF194" s="38"/>
      <c r="DG194" s="38"/>
      <c r="DH194" s="38"/>
      <c r="DI194" s="38"/>
      <c r="DJ194" s="38"/>
      <c r="DK194" s="38"/>
      <c r="DL194" s="38"/>
      <c r="DM194" s="38"/>
      <c r="DN194" s="38"/>
      <c r="DO194" s="38"/>
      <c r="DP194" s="38"/>
      <c r="DQ194" s="38"/>
      <c r="DR194" s="38"/>
      <c r="DS194" s="38"/>
      <c r="DT194" s="38"/>
      <c r="DU194" s="38"/>
      <c r="DV194" s="38"/>
      <c r="DW194" s="38"/>
      <c r="DX194" s="38"/>
      <c r="DY194" s="38"/>
      <c r="DZ194" s="38"/>
      <c r="EA194" s="38"/>
      <c r="EB194" s="38"/>
      <c r="EC194" s="38"/>
      <c r="ED194" s="38"/>
      <c r="EE194" s="38"/>
      <c r="EF194" s="38"/>
      <c r="EG194" s="38"/>
      <c r="EH194" s="38"/>
      <c r="EI194" s="38"/>
      <c r="EJ194" s="38"/>
      <c r="EK194" s="38"/>
      <c r="EL194" s="38"/>
      <c r="EM194" s="38"/>
      <c r="EN194" s="38"/>
      <c r="EO194" s="38"/>
      <c r="EP194" s="38"/>
      <c r="EQ194" s="38"/>
      <c r="ER194" s="38"/>
      <c r="ES194" s="38"/>
      <c r="ET194" s="38"/>
      <c r="EU194" s="38"/>
      <c r="EV194" s="38"/>
      <c r="EW194" s="38"/>
      <c r="EX194" s="38"/>
      <c r="EY194" s="38"/>
      <c r="EZ194" s="38"/>
      <c r="FA194" s="38"/>
      <c r="FB194" s="38"/>
      <c r="FC194" s="38"/>
      <c r="FD194" s="38"/>
      <c r="FE194" s="38"/>
      <c r="FF194" s="38"/>
      <c r="FG194" s="38"/>
      <c r="FH194" s="38"/>
    </row>
    <row r="195" spans="1:164" x14ac:dyDescent="0.15">
      <c r="A195" s="67">
        <f t="shared" si="95"/>
        <v>43531</v>
      </c>
      <c r="B195" s="128">
        <f t="shared" ca="1" si="84"/>
        <v>861.34468143999982</v>
      </c>
      <c r="C195" s="14">
        <f t="shared" si="85"/>
        <v>858.64596917999984</v>
      </c>
      <c r="D195" s="142">
        <f t="shared" si="86"/>
        <v>43523</v>
      </c>
      <c r="E195" s="13">
        <f ca="1">IF(D195&lt;B$1,VLOOKUP(D195,[1]DI!$A$4:$B$15000,2,FALSE),0)</f>
        <v>6.4000000000000001E-2</v>
      </c>
      <c r="F195" s="14">
        <f t="shared" ca="1" si="78"/>
        <v>1.0002462000000001</v>
      </c>
      <c r="G195" s="14">
        <f ca="1">(TRUNC(PRODUCT($F$12:$F194),16))</f>
        <v>1.04604783092618</v>
      </c>
      <c r="H195" s="14">
        <f t="shared" ca="1" si="87"/>
        <v>1.04398981584812</v>
      </c>
      <c r="I195" s="14">
        <f t="shared" ca="1" si="79"/>
        <v>1.0019712999999999</v>
      </c>
      <c r="J195" s="13">
        <f t="shared" si="88"/>
        <v>3.7499999999999999E-2</v>
      </c>
      <c r="K195" s="53">
        <f t="shared" si="89"/>
        <v>43517</v>
      </c>
      <c r="L195" s="2">
        <f t="shared" si="90"/>
        <v>8</v>
      </c>
      <c r="M195" s="19">
        <f t="shared" si="91"/>
        <v>8</v>
      </c>
      <c r="N195" s="12">
        <f t="shared" si="80"/>
        <v>1.001169381</v>
      </c>
      <c r="O195" s="12">
        <f t="shared" ca="1" si="81"/>
        <v>1.0031429860000001</v>
      </c>
      <c r="P195" s="19">
        <f t="shared" si="92"/>
        <v>0</v>
      </c>
      <c r="Q195" s="14">
        <f t="shared" ca="1" si="82"/>
        <v>2.6987122600000002</v>
      </c>
      <c r="R195" s="28">
        <f t="shared" si="83"/>
        <v>0</v>
      </c>
      <c r="S195" s="14">
        <f t="shared" si="96"/>
        <v>0</v>
      </c>
      <c r="T195" s="14"/>
      <c r="U195" s="14"/>
      <c r="V195" s="4" t="str">
        <f t="shared" si="93"/>
        <v>A+J=</v>
      </c>
      <c r="W195" s="53">
        <f t="shared" si="94"/>
        <v>43545</v>
      </c>
      <c r="X195" s="14"/>
      <c r="Y195" s="153"/>
      <c r="Z195" s="122">
        <v>39867</v>
      </c>
      <c r="AA195" s="57" t="s">
        <v>65</v>
      </c>
      <c r="AB195" s="23"/>
      <c r="AC195" s="1"/>
      <c r="AE195" s="55"/>
      <c r="AF195" s="55"/>
      <c r="AG195" s="55"/>
      <c r="AH195" s="3"/>
      <c r="AI195" s="11"/>
      <c r="AJ195" s="3"/>
      <c r="AK195" s="2"/>
      <c r="AL195" s="2"/>
      <c r="AM195" s="2"/>
      <c r="AN195" s="2"/>
      <c r="AO195" s="2"/>
      <c r="AP195" s="2"/>
      <c r="AQ195" s="2"/>
      <c r="AR195" s="15"/>
      <c r="AS195" s="15"/>
      <c r="AT195" s="15"/>
      <c r="AU195" s="2"/>
      <c r="AV195" s="2"/>
      <c r="AW195" s="15"/>
      <c r="AX195" s="15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</row>
    <row r="196" spans="1:164" x14ac:dyDescent="0.15">
      <c r="A196" s="67">
        <f t="shared" si="95"/>
        <v>43532</v>
      </c>
      <c r="B196" s="128">
        <f t="shared" ca="1" si="84"/>
        <v>861.68261099999984</v>
      </c>
      <c r="C196" s="14">
        <f t="shared" si="85"/>
        <v>858.64596917999984</v>
      </c>
      <c r="D196" s="142">
        <f t="shared" si="86"/>
        <v>43524</v>
      </c>
      <c r="E196" s="13">
        <f ca="1">IF(D196&lt;B$1,VLOOKUP(D196,[1]DI!$A$4:$B$15000,2,FALSE),0)</f>
        <v>6.4000000000000001E-2</v>
      </c>
      <c r="F196" s="14">
        <f t="shared" ca="1" si="78"/>
        <v>1.0002462000000001</v>
      </c>
      <c r="G196" s="14">
        <f ca="1">(TRUNC(PRODUCT($F$12:$F195),16))</f>
        <v>1.0463053679021499</v>
      </c>
      <c r="H196" s="14">
        <f t="shared" ca="1" si="87"/>
        <v>1.04398981584812</v>
      </c>
      <c r="I196" s="14">
        <f t="shared" ca="1" si="79"/>
        <v>1.00221798</v>
      </c>
      <c r="J196" s="13">
        <f t="shared" si="88"/>
        <v>3.7499999999999999E-2</v>
      </c>
      <c r="K196" s="53">
        <f t="shared" si="89"/>
        <v>43517</v>
      </c>
      <c r="L196" s="2">
        <f t="shared" si="90"/>
        <v>9</v>
      </c>
      <c r="M196" s="19">
        <f t="shared" si="91"/>
        <v>9</v>
      </c>
      <c r="N196" s="12">
        <f t="shared" si="80"/>
        <v>1.0013156489999999</v>
      </c>
      <c r="O196" s="12">
        <f t="shared" ca="1" si="81"/>
        <v>1.0035365469999999</v>
      </c>
      <c r="P196" s="19">
        <f t="shared" si="92"/>
        <v>0</v>
      </c>
      <c r="Q196" s="14">
        <f t="shared" ca="1" si="82"/>
        <v>3.0366418199999998</v>
      </c>
      <c r="R196" s="28">
        <f t="shared" si="83"/>
        <v>0</v>
      </c>
      <c r="S196" s="14">
        <f t="shared" si="96"/>
        <v>0</v>
      </c>
      <c r="T196" s="14"/>
      <c r="U196" s="14"/>
      <c r="V196" s="4" t="str">
        <f t="shared" si="93"/>
        <v>A+J=</v>
      </c>
      <c r="W196" s="53">
        <f t="shared" si="94"/>
        <v>43545</v>
      </c>
      <c r="X196" s="14"/>
      <c r="Y196" s="153"/>
      <c r="Z196" s="122">
        <v>39868</v>
      </c>
      <c r="AA196" s="57" t="s">
        <v>65</v>
      </c>
      <c r="AB196" s="23"/>
      <c r="AC196" s="1"/>
      <c r="AE196" s="55"/>
      <c r="AF196" s="55"/>
      <c r="AG196" s="55"/>
      <c r="AH196" s="3"/>
      <c r="AI196" s="11"/>
      <c r="AJ196" s="3"/>
      <c r="AK196" s="2"/>
      <c r="AL196" s="2"/>
      <c r="AM196" s="2"/>
      <c r="AN196" s="2"/>
      <c r="AO196" s="2"/>
      <c r="AP196" s="2"/>
      <c r="AQ196" s="2"/>
      <c r="AR196" s="15"/>
      <c r="AS196" s="15"/>
      <c r="AT196" s="15"/>
      <c r="AU196" s="2"/>
      <c r="AV196" s="2"/>
      <c r="AW196" s="15"/>
      <c r="AX196" s="15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</row>
    <row r="197" spans="1:164" x14ac:dyDescent="0.15">
      <c r="A197" s="67">
        <f t="shared" si="95"/>
        <v>43535</v>
      </c>
      <c r="B197" s="128">
        <f t="shared" ca="1" si="84"/>
        <v>862.02068223999981</v>
      </c>
      <c r="C197" s="14">
        <f t="shared" si="85"/>
        <v>858.64596917999984</v>
      </c>
      <c r="D197" s="142">
        <f t="shared" si="86"/>
        <v>43525</v>
      </c>
      <c r="E197" s="13">
        <f ca="1">IF(D197&lt;B$1,VLOOKUP(D197,[1]DI!$A$4:$B$15000,2,FALSE),0)</f>
        <v>6.4000000000000001E-2</v>
      </c>
      <c r="F197" s="14">
        <f t="shared" ca="1" si="78"/>
        <v>1.0002462000000001</v>
      </c>
      <c r="G197" s="14">
        <f ca="1">(TRUNC(PRODUCT($F$12:$F196),16))</f>
        <v>1.0465629682837301</v>
      </c>
      <c r="H197" s="14">
        <f t="shared" ca="1" si="87"/>
        <v>1.04398981584812</v>
      </c>
      <c r="I197" s="14">
        <f t="shared" ca="1" si="79"/>
        <v>1.00246473</v>
      </c>
      <c r="J197" s="13">
        <f t="shared" si="88"/>
        <v>3.7499999999999999E-2</v>
      </c>
      <c r="K197" s="53">
        <f t="shared" si="89"/>
        <v>43517</v>
      </c>
      <c r="L197" s="2">
        <f t="shared" si="90"/>
        <v>10</v>
      </c>
      <c r="M197" s="19">
        <f t="shared" si="91"/>
        <v>10</v>
      </c>
      <c r="N197" s="12">
        <f t="shared" si="80"/>
        <v>1.00146194</v>
      </c>
      <c r="O197" s="12">
        <f t="shared" ca="1" si="81"/>
        <v>1.0039302729999999</v>
      </c>
      <c r="P197" s="19">
        <f t="shared" si="92"/>
        <v>0</v>
      </c>
      <c r="Q197" s="14">
        <f t="shared" ca="1" si="82"/>
        <v>3.3747130599999999</v>
      </c>
      <c r="R197" s="28">
        <f t="shared" si="83"/>
        <v>0</v>
      </c>
      <c r="S197" s="14">
        <f t="shared" si="96"/>
        <v>0</v>
      </c>
      <c r="T197" s="14"/>
      <c r="U197" s="14"/>
      <c r="V197" s="4" t="str">
        <f t="shared" si="93"/>
        <v>A+J=</v>
      </c>
      <c r="W197" s="53">
        <f t="shared" si="94"/>
        <v>43545</v>
      </c>
      <c r="X197" s="37"/>
      <c r="Y197" s="156"/>
      <c r="Z197" s="122">
        <v>39913</v>
      </c>
      <c r="AA197" s="57" t="s">
        <v>66</v>
      </c>
      <c r="AB197" s="23"/>
      <c r="AC197" s="1"/>
      <c r="AE197" s="55"/>
      <c r="AF197" s="55"/>
      <c r="AG197" s="55"/>
      <c r="AH197" s="35"/>
      <c r="AI197" s="36"/>
      <c r="AJ197" s="35"/>
      <c r="AK197" s="38"/>
      <c r="AL197" s="38"/>
      <c r="AM197" s="38"/>
      <c r="AN197" s="38"/>
      <c r="AO197" s="38"/>
      <c r="AP197" s="38"/>
      <c r="AQ197" s="38"/>
      <c r="AR197" s="41"/>
      <c r="AS197" s="41"/>
      <c r="AT197" s="41"/>
      <c r="AU197" s="38"/>
      <c r="AV197" s="38"/>
      <c r="AW197" s="41"/>
      <c r="AX197" s="41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8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38"/>
      <c r="CT197" s="38"/>
      <c r="CU197" s="38"/>
      <c r="CV197" s="38"/>
      <c r="CW197" s="38"/>
      <c r="CX197" s="38"/>
      <c r="CY197" s="38"/>
      <c r="CZ197" s="38"/>
      <c r="DA197" s="38"/>
      <c r="DB197" s="38"/>
      <c r="DC197" s="38"/>
      <c r="DD197" s="38"/>
      <c r="DE197" s="38"/>
      <c r="DF197" s="38"/>
      <c r="DG197" s="38"/>
      <c r="DH197" s="38"/>
      <c r="DI197" s="38"/>
      <c r="DJ197" s="38"/>
      <c r="DK197" s="38"/>
      <c r="DL197" s="38"/>
      <c r="DM197" s="38"/>
      <c r="DN197" s="38"/>
      <c r="DO197" s="38"/>
      <c r="DP197" s="38"/>
      <c r="DQ197" s="38"/>
      <c r="DR197" s="38"/>
      <c r="DS197" s="38"/>
      <c r="DT197" s="38"/>
      <c r="DU197" s="38"/>
      <c r="DV197" s="38"/>
      <c r="DW197" s="38"/>
      <c r="DX197" s="38"/>
      <c r="DY197" s="38"/>
      <c r="DZ197" s="38"/>
      <c r="EA197" s="38"/>
      <c r="EB197" s="38"/>
      <c r="EC197" s="38"/>
      <c r="ED197" s="38"/>
      <c r="EE197" s="38"/>
      <c r="EF197" s="38"/>
      <c r="EG197" s="38"/>
      <c r="EH197" s="38"/>
      <c r="EI197" s="38"/>
      <c r="EJ197" s="38"/>
      <c r="EK197" s="38"/>
      <c r="EL197" s="38"/>
      <c r="EM197" s="38"/>
      <c r="EN197" s="38"/>
      <c r="EO197" s="38"/>
      <c r="EP197" s="38"/>
      <c r="EQ197" s="38"/>
      <c r="ER197" s="38"/>
      <c r="ES197" s="38"/>
      <c r="ET197" s="38"/>
      <c r="EU197" s="38"/>
      <c r="EV197" s="38"/>
      <c r="EW197" s="38"/>
      <c r="EX197" s="38"/>
      <c r="EY197" s="38"/>
      <c r="EZ197" s="38"/>
      <c r="FA197" s="38"/>
      <c r="FB197" s="38"/>
      <c r="FC197" s="38"/>
      <c r="FD197" s="38"/>
      <c r="FE197" s="38"/>
      <c r="FF197" s="38"/>
      <c r="FG197" s="38"/>
      <c r="FH197" s="38"/>
    </row>
    <row r="198" spans="1:164" x14ac:dyDescent="0.15">
      <c r="A198" s="67">
        <f t="shared" si="95"/>
        <v>43536</v>
      </c>
      <c r="B198" s="128">
        <f t="shared" ca="1" si="84"/>
        <v>862.35888485999988</v>
      </c>
      <c r="C198" s="14">
        <f t="shared" si="85"/>
        <v>858.64596917999984</v>
      </c>
      <c r="D198" s="142">
        <f t="shared" si="86"/>
        <v>43530</v>
      </c>
      <c r="E198" s="13">
        <f ca="1">IF(D198&lt;B$1,VLOOKUP(D198,[1]DI!$A$4:$B$15000,2,FALSE),0)</f>
        <v>6.4000000000000001E-2</v>
      </c>
      <c r="F198" s="14">
        <f t="shared" ca="1" si="78"/>
        <v>1.0002462000000001</v>
      </c>
      <c r="G198" s="14">
        <f ca="1">(TRUNC(PRODUCT($F$12:$F197),16))</f>
        <v>1.0468206320865201</v>
      </c>
      <c r="H198" s="14">
        <f t="shared" ca="1" si="87"/>
        <v>1.04398981584812</v>
      </c>
      <c r="I198" s="14">
        <f t="shared" ca="1" si="79"/>
        <v>1.00271154</v>
      </c>
      <c r="J198" s="13">
        <f t="shared" si="88"/>
        <v>3.7499999999999999E-2</v>
      </c>
      <c r="K198" s="53">
        <f t="shared" si="89"/>
        <v>43517</v>
      </c>
      <c r="L198" s="2">
        <f t="shared" si="90"/>
        <v>11</v>
      </c>
      <c r="M198" s="19">
        <f t="shared" si="91"/>
        <v>11</v>
      </c>
      <c r="N198" s="12">
        <f t="shared" si="80"/>
        <v>1.0016082509999999</v>
      </c>
      <c r="O198" s="12">
        <f t="shared" ca="1" si="81"/>
        <v>1.0043241519999999</v>
      </c>
      <c r="P198" s="19">
        <f t="shared" si="92"/>
        <v>0</v>
      </c>
      <c r="Q198" s="14">
        <f t="shared" ca="1" si="82"/>
        <v>3.7129156800000001</v>
      </c>
      <c r="R198" s="28">
        <f t="shared" si="83"/>
        <v>0</v>
      </c>
      <c r="S198" s="14">
        <f t="shared" si="96"/>
        <v>0</v>
      </c>
      <c r="T198" s="14"/>
      <c r="U198" s="14"/>
      <c r="V198" s="4" t="str">
        <f t="shared" si="93"/>
        <v>A+J=</v>
      </c>
      <c r="W198" s="53">
        <f t="shared" si="94"/>
        <v>43545</v>
      </c>
      <c r="X198" s="14"/>
      <c r="Y198" s="153"/>
      <c r="Z198" s="122">
        <v>39924</v>
      </c>
      <c r="AA198" s="57" t="s">
        <v>67</v>
      </c>
      <c r="AB198" s="23"/>
      <c r="AC198" s="1"/>
      <c r="AE198" s="55"/>
      <c r="AF198" s="55"/>
      <c r="AG198" s="55"/>
      <c r="AH198" s="3"/>
      <c r="AI198" s="11"/>
      <c r="AJ198" s="3"/>
      <c r="AK198" s="2"/>
      <c r="AL198" s="2"/>
      <c r="AM198" s="2"/>
      <c r="AN198" s="2"/>
      <c r="AO198" s="2"/>
      <c r="AP198" s="2"/>
      <c r="AQ198" s="2"/>
      <c r="AR198" s="15"/>
      <c r="AS198" s="15"/>
      <c r="AT198" s="15"/>
      <c r="AU198" s="2"/>
      <c r="AV198" s="2"/>
      <c r="AW198" s="15"/>
      <c r="AX198" s="15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</row>
    <row r="199" spans="1:164" x14ac:dyDescent="0.15">
      <c r="A199" s="67">
        <f t="shared" si="95"/>
        <v>43537</v>
      </c>
      <c r="B199" s="128">
        <f t="shared" ca="1" si="84"/>
        <v>862.69721111999979</v>
      </c>
      <c r="C199" s="14">
        <f t="shared" si="85"/>
        <v>858.64596917999984</v>
      </c>
      <c r="D199" s="142">
        <f t="shared" si="86"/>
        <v>43531</v>
      </c>
      <c r="E199" s="13">
        <f ca="1">IF(D199&lt;B$1,VLOOKUP(D199,[1]DI!$A$4:$B$15000,2,FALSE),0)</f>
        <v>6.4000000000000001E-2</v>
      </c>
      <c r="F199" s="14">
        <f t="shared" ca="1" si="78"/>
        <v>1.0002462000000001</v>
      </c>
      <c r="G199" s="14">
        <f ca="1">(TRUNC(PRODUCT($F$12:$F198),16))</f>
        <v>1.0470783593261399</v>
      </c>
      <c r="H199" s="14">
        <f t="shared" ca="1" si="87"/>
        <v>1.04398981584812</v>
      </c>
      <c r="I199" s="14">
        <f t="shared" ca="1" si="79"/>
        <v>1.0029584</v>
      </c>
      <c r="J199" s="13">
        <f t="shared" si="88"/>
        <v>3.7499999999999999E-2</v>
      </c>
      <c r="K199" s="53">
        <f t="shared" si="89"/>
        <v>43517</v>
      </c>
      <c r="L199" s="2">
        <f t="shared" si="90"/>
        <v>12</v>
      </c>
      <c r="M199" s="19">
        <f t="shared" si="91"/>
        <v>12</v>
      </c>
      <c r="N199" s="12">
        <f t="shared" si="80"/>
        <v>1.0017545839999999</v>
      </c>
      <c r="O199" s="12">
        <f t="shared" ca="1" si="81"/>
        <v>1.004718175</v>
      </c>
      <c r="P199" s="19">
        <f t="shared" si="92"/>
        <v>0</v>
      </c>
      <c r="Q199" s="14">
        <f t="shared" ca="1" si="82"/>
        <v>4.0512419399999997</v>
      </c>
      <c r="R199" s="28">
        <f t="shared" si="83"/>
        <v>0</v>
      </c>
      <c r="S199" s="14">
        <f t="shared" si="96"/>
        <v>0</v>
      </c>
      <c r="T199" s="14"/>
      <c r="U199" s="14"/>
      <c r="V199" s="4" t="str">
        <f t="shared" si="93"/>
        <v>A+J=</v>
      </c>
      <c r="W199" s="53">
        <f t="shared" si="94"/>
        <v>43545</v>
      </c>
      <c r="X199" s="14"/>
      <c r="Y199" s="153"/>
      <c r="Z199" s="122">
        <v>39934</v>
      </c>
      <c r="AA199" s="57" t="s">
        <v>68</v>
      </c>
      <c r="AB199" s="23"/>
      <c r="AC199" s="1"/>
      <c r="AE199" s="55"/>
      <c r="AF199" s="55"/>
      <c r="AG199" s="55"/>
      <c r="AH199" s="3"/>
      <c r="AI199" s="11"/>
      <c r="AJ199" s="3"/>
      <c r="AK199" s="2"/>
      <c r="AL199" s="2"/>
      <c r="AM199" s="2"/>
      <c r="AN199" s="2"/>
      <c r="AO199" s="2"/>
      <c r="AP199" s="2"/>
      <c r="AQ199" s="2"/>
      <c r="AR199" s="15"/>
      <c r="AS199" s="15"/>
      <c r="AT199" s="15"/>
      <c r="AU199" s="2"/>
      <c r="AV199" s="2"/>
      <c r="AW199" s="15"/>
      <c r="AX199" s="15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</row>
    <row r="200" spans="1:164" x14ac:dyDescent="0.15">
      <c r="A200" s="67">
        <f t="shared" si="95"/>
        <v>43538</v>
      </c>
      <c r="B200" s="128">
        <f t="shared" ca="1" si="84"/>
        <v>863.03567733999989</v>
      </c>
      <c r="C200" s="14">
        <f t="shared" si="85"/>
        <v>858.64596917999984</v>
      </c>
      <c r="D200" s="142">
        <f t="shared" si="86"/>
        <v>43532</v>
      </c>
      <c r="E200" s="13">
        <f ca="1">IF(D200&lt;B$1,VLOOKUP(D200,[1]DI!$A$4:$B$15000,2,FALSE),0)</f>
        <v>6.4000000000000001E-2</v>
      </c>
      <c r="F200" s="14">
        <f t="shared" ca="1" si="78"/>
        <v>1.0002462000000001</v>
      </c>
      <c r="G200" s="14">
        <f ca="1">(TRUNC(PRODUCT($F$12:$F199),16))</f>
        <v>1.0473361500182099</v>
      </c>
      <c r="H200" s="14">
        <f t="shared" ca="1" si="87"/>
        <v>1.04398981584812</v>
      </c>
      <c r="I200" s="14">
        <f t="shared" ca="1" si="79"/>
        <v>1.0032053299999999</v>
      </c>
      <c r="J200" s="13">
        <f t="shared" si="88"/>
        <v>3.7499999999999999E-2</v>
      </c>
      <c r="K200" s="53">
        <f t="shared" si="89"/>
        <v>43517</v>
      </c>
      <c r="L200" s="2">
        <f t="shared" si="90"/>
        <v>13</v>
      </c>
      <c r="M200" s="19">
        <f t="shared" si="91"/>
        <v>13</v>
      </c>
      <c r="N200" s="12">
        <f t="shared" si="80"/>
        <v>1.0019009379999999</v>
      </c>
      <c r="O200" s="12">
        <f t="shared" ca="1" si="81"/>
        <v>1.0051123609999999</v>
      </c>
      <c r="P200" s="19">
        <f t="shared" si="92"/>
        <v>0</v>
      </c>
      <c r="Q200" s="14">
        <f t="shared" ca="1" si="82"/>
        <v>4.3897081599999996</v>
      </c>
      <c r="R200" s="28">
        <f t="shared" si="83"/>
        <v>0</v>
      </c>
      <c r="S200" s="14">
        <f t="shared" si="96"/>
        <v>0</v>
      </c>
      <c r="T200" s="14"/>
      <c r="U200" s="14"/>
      <c r="V200" s="4" t="str">
        <f t="shared" si="93"/>
        <v>A+J=</v>
      </c>
      <c r="W200" s="53">
        <f t="shared" si="94"/>
        <v>43545</v>
      </c>
      <c r="X200" s="14"/>
      <c r="Y200" s="153"/>
      <c r="Z200" s="122">
        <v>39975</v>
      </c>
      <c r="AA200" s="57" t="s">
        <v>69</v>
      </c>
      <c r="AB200" s="23"/>
      <c r="AC200" s="1"/>
      <c r="AE200" s="55"/>
      <c r="AF200" s="55"/>
      <c r="AG200" s="55"/>
      <c r="AH200" s="3"/>
      <c r="AI200" s="11"/>
      <c r="AJ200" s="3"/>
      <c r="AK200" s="2"/>
      <c r="AL200" s="2"/>
      <c r="AM200" s="2"/>
      <c r="AN200" s="2"/>
      <c r="AO200" s="2"/>
      <c r="AP200" s="2"/>
      <c r="AQ200" s="2"/>
      <c r="AR200" s="15"/>
      <c r="AS200" s="15"/>
      <c r="AT200" s="15"/>
      <c r="AU200" s="2"/>
      <c r="AV200" s="2"/>
      <c r="AW200" s="15"/>
      <c r="AX200" s="15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</row>
    <row r="201" spans="1:164" x14ac:dyDescent="0.15">
      <c r="A201" s="67">
        <f t="shared" si="95"/>
        <v>43539</v>
      </c>
      <c r="B201" s="128">
        <f t="shared" ca="1" si="84"/>
        <v>863.37427664999984</v>
      </c>
      <c r="C201" s="14">
        <f t="shared" si="85"/>
        <v>858.64596917999984</v>
      </c>
      <c r="D201" s="142">
        <f t="shared" si="86"/>
        <v>43535</v>
      </c>
      <c r="E201" s="13">
        <f ca="1">IF(D201&lt;B$1,VLOOKUP(D201,[1]DI!$A$4:$B$15000,2,FALSE),0)</f>
        <v>6.4000000000000001E-2</v>
      </c>
      <c r="F201" s="14">
        <f t="shared" ca="1" si="78"/>
        <v>1.0002462000000001</v>
      </c>
      <c r="G201" s="14">
        <f ca="1">(TRUNC(PRODUCT($F$12:$F200),16))</f>
        <v>1.04759400417834</v>
      </c>
      <c r="H201" s="14">
        <f t="shared" ca="1" si="87"/>
        <v>1.04398981584812</v>
      </c>
      <c r="I201" s="14">
        <f t="shared" ca="1" si="79"/>
        <v>1.0034523200000001</v>
      </c>
      <c r="J201" s="13">
        <f t="shared" si="88"/>
        <v>3.7499999999999999E-2</v>
      </c>
      <c r="K201" s="53">
        <f t="shared" si="89"/>
        <v>43517</v>
      </c>
      <c r="L201" s="2">
        <f t="shared" si="90"/>
        <v>14</v>
      </c>
      <c r="M201" s="19">
        <f t="shared" si="91"/>
        <v>14</v>
      </c>
      <c r="N201" s="12">
        <f t="shared" si="80"/>
        <v>1.0020473139999999</v>
      </c>
      <c r="O201" s="12">
        <f t="shared" ca="1" si="81"/>
        <v>1.0055067019999999</v>
      </c>
      <c r="P201" s="19">
        <f t="shared" si="92"/>
        <v>0</v>
      </c>
      <c r="Q201" s="14">
        <f t="shared" ca="1" si="82"/>
        <v>4.7283074699999998</v>
      </c>
      <c r="R201" s="28">
        <f t="shared" si="83"/>
        <v>0</v>
      </c>
      <c r="S201" s="14">
        <f t="shared" si="96"/>
        <v>0</v>
      </c>
      <c r="T201" s="14"/>
      <c r="U201" s="14"/>
      <c r="V201" s="4" t="str">
        <f t="shared" si="93"/>
        <v>A+J=</v>
      </c>
      <c r="W201" s="53">
        <f t="shared" si="94"/>
        <v>43545</v>
      </c>
      <c r="X201" s="14"/>
      <c r="Y201" s="153"/>
      <c r="Z201" s="122">
        <v>40063</v>
      </c>
      <c r="AA201" s="57" t="s">
        <v>61</v>
      </c>
      <c r="AB201" s="23"/>
      <c r="AC201" s="1"/>
      <c r="AD201" s="42"/>
      <c r="AE201" s="55"/>
      <c r="AF201" s="55"/>
      <c r="AG201" s="55"/>
      <c r="AH201" s="3"/>
      <c r="AI201" s="11"/>
      <c r="AJ201" s="3"/>
      <c r="AK201" s="2"/>
      <c r="AL201" s="2"/>
      <c r="AM201" s="2"/>
      <c r="AN201" s="2"/>
      <c r="AO201" s="2"/>
      <c r="AP201" s="2"/>
      <c r="AQ201" s="2"/>
      <c r="AR201" s="15"/>
      <c r="AS201" s="15"/>
      <c r="AT201" s="15"/>
      <c r="AU201" s="2"/>
      <c r="AV201" s="2"/>
      <c r="AW201" s="15"/>
      <c r="AX201" s="15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</row>
    <row r="202" spans="1:164" ht="15" x14ac:dyDescent="0.25">
      <c r="A202" s="67">
        <f t="shared" si="95"/>
        <v>43542</v>
      </c>
      <c r="B202" s="128">
        <f t="shared" ca="1" si="84"/>
        <v>863.71300732999987</v>
      </c>
      <c r="C202" s="14">
        <f t="shared" si="85"/>
        <v>858.64596917999984</v>
      </c>
      <c r="D202" s="142">
        <f t="shared" si="86"/>
        <v>43536</v>
      </c>
      <c r="E202" s="13">
        <f ca="1">IF(D202&lt;B$1,VLOOKUP(D202,[1]DI!$A$4:$B$15000,2,FALSE),0)</f>
        <v>6.4000000000000001E-2</v>
      </c>
      <c r="F202" s="14">
        <f t="shared" ca="1" si="78"/>
        <v>1.0002462000000001</v>
      </c>
      <c r="G202" s="14">
        <f ca="1">(TRUNC(PRODUCT($F$12:$F201),16))</f>
        <v>1.04785192182217</v>
      </c>
      <c r="H202" s="14">
        <f t="shared" ca="1" si="87"/>
        <v>1.04398981584812</v>
      </c>
      <c r="I202" s="14">
        <f t="shared" ca="1" si="79"/>
        <v>1.0036993700000001</v>
      </c>
      <c r="J202" s="13">
        <f t="shared" si="88"/>
        <v>3.7499999999999999E-2</v>
      </c>
      <c r="K202" s="53">
        <f t="shared" si="89"/>
        <v>43517</v>
      </c>
      <c r="L202" s="2">
        <f t="shared" si="90"/>
        <v>15</v>
      </c>
      <c r="M202" s="19">
        <f t="shared" si="91"/>
        <v>15</v>
      </c>
      <c r="N202" s="12">
        <f t="shared" si="80"/>
        <v>1.0021937110000001</v>
      </c>
      <c r="O202" s="12">
        <f t="shared" ca="1" si="81"/>
        <v>1.0059011959999999</v>
      </c>
      <c r="P202" s="19">
        <f t="shared" si="92"/>
        <v>0</v>
      </c>
      <c r="Q202" s="14">
        <f t="shared" ca="1" si="82"/>
        <v>5.0670381500000001</v>
      </c>
      <c r="R202" s="28">
        <f t="shared" si="83"/>
        <v>0</v>
      </c>
      <c r="S202" s="14">
        <f t="shared" si="96"/>
        <v>0</v>
      </c>
      <c r="T202" s="14"/>
      <c r="U202" s="14"/>
      <c r="V202" s="4" t="str">
        <f t="shared" si="93"/>
        <v>A+J=</v>
      </c>
      <c r="W202" s="53">
        <f t="shared" si="94"/>
        <v>43545</v>
      </c>
      <c r="X202" s="146" t="s">
        <v>103</v>
      </c>
      <c r="Y202" s="157" t="s">
        <v>104</v>
      </c>
      <c r="Z202" s="122">
        <v>40098</v>
      </c>
      <c r="AA202" s="57" t="s">
        <v>62</v>
      </c>
      <c r="AB202" s="23"/>
      <c r="AC202" s="1"/>
      <c r="AD202" s="42"/>
      <c r="AE202" s="55"/>
      <c r="AF202" s="55"/>
      <c r="AG202" s="55"/>
      <c r="AH202" s="3"/>
      <c r="AI202" s="11"/>
      <c r="AJ202" s="3"/>
      <c r="AK202" s="2"/>
      <c r="AL202" s="2"/>
      <c r="AM202" s="2"/>
      <c r="AN202" s="2"/>
      <c r="AO202" s="2"/>
      <c r="AP202" s="2"/>
      <c r="AQ202" s="2"/>
      <c r="AR202" s="15"/>
      <c r="AS202" s="15"/>
      <c r="AT202" s="15"/>
      <c r="AU202" s="2"/>
      <c r="AV202" s="2"/>
      <c r="AW202" s="15"/>
      <c r="AX202" s="15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</row>
    <row r="203" spans="1:164" ht="15" x14ac:dyDescent="0.25">
      <c r="A203" s="67">
        <f t="shared" si="95"/>
        <v>43543</v>
      </c>
      <c r="B203" s="128">
        <f t="shared" ca="1" si="84"/>
        <v>864.05187024999987</v>
      </c>
      <c r="C203" s="14">
        <f t="shared" si="85"/>
        <v>858.64596917999984</v>
      </c>
      <c r="D203" s="142">
        <f t="shared" si="86"/>
        <v>43537</v>
      </c>
      <c r="E203" s="13">
        <f ca="1">IF(D203&lt;B$1,VLOOKUP(D203,[1]DI!$A$4:$B$15000,2,FALSE),0)</f>
        <v>6.4000000000000001E-2</v>
      </c>
      <c r="F203" s="14">
        <f t="shared" ca="1" si="78"/>
        <v>1.0002462000000001</v>
      </c>
      <c r="G203" s="14">
        <f ca="1">(TRUNC(PRODUCT($F$12:$F202),16))</f>
        <v>1.04810990296532</v>
      </c>
      <c r="H203" s="14">
        <f t="shared" ca="1" si="87"/>
        <v>1.04398981584812</v>
      </c>
      <c r="I203" s="14">
        <f t="shared" ca="1" si="79"/>
        <v>1.00394648</v>
      </c>
      <c r="J203" s="13">
        <f t="shared" si="88"/>
        <v>3.7499999999999999E-2</v>
      </c>
      <c r="K203" s="53">
        <f t="shared" si="89"/>
        <v>43517</v>
      </c>
      <c r="L203" s="2">
        <f t="shared" si="90"/>
        <v>16</v>
      </c>
      <c r="M203" s="19">
        <f t="shared" si="91"/>
        <v>16</v>
      </c>
      <c r="N203" s="12">
        <f t="shared" si="80"/>
        <v>1.002340129</v>
      </c>
      <c r="O203" s="12">
        <f t="shared" ca="1" si="81"/>
        <v>1.0062958440000001</v>
      </c>
      <c r="P203" s="19">
        <f t="shared" si="92"/>
        <v>0</v>
      </c>
      <c r="Q203" s="14">
        <f t="shared" ca="1" si="82"/>
        <v>5.4059010699999996</v>
      </c>
      <c r="R203" s="28">
        <f t="shared" si="83"/>
        <v>0</v>
      </c>
      <c r="S203" s="14">
        <f t="shared" si="96"/>
        <v>0</v>
      </c>
      <c r="T203" s="14"/>
      <c r="U203" s="14"/>
      <c r="V203" s="4" t="str">
        <f t="shared" si="93"/>
        <v>A+J=</v>
      </c>
      <c r="W203" s="53">
        <f t="shared" si="94"/>
        <v>43545</v>
      </c>
      <c r="X203" s="146">
        <v>6.0931072100000003</v>
      </c>
      <c r="Y203" s="158">
        <f ca="1">X203-Q205</f>
        <v>9.0741700000007697E-3</v>
      </c>
      <c r="Z203" s="122">
        <v>40119</v>
      </c>
      <c r="AA203" s="57" t="s">
        <v>63</v>
      </c>
      <c r="AB203" s="23"/>
      <c r="AC203" s="1"/>
      <c r="AD203" s="42"/>
      <c r="AE203" s="55"/>
      <c r="AF203" s="55"/>
      <c r="AG203" s="55"/>
      <c r="AH203" s="3"/>
      <c r="AI203" s="11"/>
      <c r="AJ203" s="3"/>
      <c r="AK203" s="2"/>
      <c r="AL203" s="2"/>
      <c r="AM203" s="2"/>
      <c r="AN203" s="2"/>
      <c r="AO203" s="2"/>
      <c r="AP203" s="2"/>
      <c r="AQ203" s="2"/>
      <c r="AR203" s="15"/>
      <c r="AS203" s="15"/>
      <c r="AT203" s="15"/>
      <c r="AU203" s="2"/>
      <c r="AV203" s="2"/>
      <c r="AW203" s="15"/>
      <c r="AX203" s="15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</row>
    <row r="204" spans="1:164" ht="15" x14ac:dyDescent="0.25">
      <c r="A204" s="67">
        <f t="shared" si="95"/>
        <v>43544</v>
      </c>
      <c r="B204" s="128">
        <f t="shared" ca="1" si="84"/>
        <v>864.39086624999982</v>
      </c>
      <c r="C204" s="14">
        <f t="shared" si="85"/>
        <v>858.64596917999984</v>
      </c>
      <c r="D204" s="142">
        <f t="shared" si="86"/>
        <v>43538</v>
      </c>
      <c r="E204" s="13">
        <f ca="1">IF(D204&lt;B$1,VLOOKUP(D204,[1]DI!$A$4:$B$15000,2,FALSE),0)</f>
        <v>6.4000000000000001E-2</v>
      </c>
      <c r="F204" s="14">
        <f t="shared" ref="F204:F267" ca="1" si="99">ROUND(((1+E204)^(1/252)),8)</f>
        <v>1.0002462000000001</v>
      </c>
      <c r="G204" s="14">
        <f ca="1">(TRUNC(PRODUCT($F$12:$F203),16))</f>
        <v>1.04836794762343</v>
      </c>
      <c r="H204" s="14">
        <f t="shared" ca="1" si="87"/>
        <v>1.04398981584812</v>
      </c>
      <c r="I204" s="14">
        <f t="shared" ref="I204:I267" ca="1" si="100">ROUND(G204/H204,8)</f>
        <v>1.0041936499999999</v>
      </c>
      <c r="J204" s="13">
        <f t="shared" si="88"/>
        <v>3.7499999999999999E-2</v>
      </c>
      <c r="K204" s="53">
        <f t="shared" si="89"/>
        <v>43517</v>
      </c>
      <c r="L204" s="2">
        <f t="shared" si="90"/>
        <v>17</v>
      </c>
      <c r="M204" s="19">
        <f t="shared" si="91"/>
        <v>17</v>
      </c>
      <c r="N204" s="12">
        <f t="shared" ref="N204:N267" si="101">ROUND((J204+1)^(M204/252),9)</f>
        <v>1.002486569</v>
      </c>
      <c r="O204" s="12">
        <f t="shared" ref="O204:O267" ca="1" si="102">ROUND(I204*N204,9)</f>
        <v>1.0066906470000001</v>
      </c>
      <c r="P204" s="19">
        <f t="shared" si="92"/>
        <v>0</v>
      </c>
      <c r="Q204" s="14">
        <f t="shared" ref="Q204:Q267" ca="1" si="103">TRUNC(((O204-1)*C204),8)</f>
        <v>5.7448970700000004</v>
      </c>
      <c r="R204" s="28">
        <f t="shared" ref="R204:R267" si="104">IF($P204&gt;0,VLOOKUP($P204,$Z$12:$AF$150,7),0)</f>
        <v>0</v>
      </c>
      <c r="S204" s="14">
        <f t="shared" si="96"/>
        <v>0</v>
      </c>
      <c r="T204" s="14"/>
      <c r="U204" s="14"/>
      <c r="V204" s="4" t="str">
        <f t="shared" si="93"/>
        <v>A+J=</v>
      </c>
      <c r="W204" s="53">
        <f t="shared" si="94"/>
        <v>43545</v>
      </c>
      <c r="X204" s="146" t="s">
        <v>53</v>
      </c>
      <c r="Y204" s="157" t="s">
        <v>101</v>
      </c>
      <c r="Z204" s="122">
        <v>40172</v>
      </c>
      <c r="AA204" s="57" t="s">
        <v>70</v>
      </c>
      <c r="AB204" s="23"/>
      <c r="AC204" s="1"/>
      <c r="AD204" s="42"/>
      <c r="AE204" s="55"/>
      <c r="AF204" s="55"/>
      <c r="AG204" s="55"/>
      <c r="AH204" s="3"/>
      <c r="AI204" s="11"/>
      <c r="AJ204" s="3"/>
      <c r="AK204" s="2"/>
      <c r="AL204" s="2"/>
      <c r="AM204" s="2"/>
      <c r="AN204" s="2"/>
      <c r="AO204" s="2"/>
      <c r="AP204" s="2"/>
      <c r="AQ204" s="2"/>
      <c r="AR204" s="15"/>
      <c r="AS204" s="15"/>
      <c r="AT204" s="15"/>
      <c r="AU204" s="2"/>
      <c r="AV204" s="2"/>
      <c r="AW204" s="15"/>
      <c r="AX204" s="15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</row>
    <row r="205" spans="1:164" ht="15" x14ac:dyDescent="0.25">
      <c r="A205" s="67">
        <f t="shared" si="95"/>
        <v>43545</v>
      </c>
      <c r="B205" s="128">
        <f t="shared" ref="B205:B268" ca="1" si="105">IF(D205&lt;=TODAY(),C205+Q205,IF(AND(A205&gt;TODAY(),A205&lt;=$B$1),IF(VLOOKUP(TODAY(),$A$10:$E$5000,4,FALSE)=0,"n.d",C205+Q205),"n.d"))</f>
        <v>864.73000221999985</v>
      </c>
      <c r="C205" s="14">
        <f t="shared" ref="C205:C268" si="106">(C204-S204)</f>
        <v>858.64596917999984</v>
      </c>
      <c r="D205" s="142">
        <f t="shared" ref="D205:D268" si="107">WORKDAY(A205,-4,$Z$160:$Z$544)</f>
        <v>43539</v>
      </c>
      <c r="E205" s="13">
        <f ca="1">IF(D205&lt;B$1,VLOOKUP(D205,[1]DI!$A$4:$B$15000,2,FALSE),0)</f>
        <v>6.4000000000000001E-2</v>
      </c>
      <c r="F205" s="14">
        <f t="shared" ca="1" si="99"/>
        <v>1.0002462000000001</v>
      </c>
      <c r="G205" s="14">
        <f ca="1">(TRUNC(PRODUCT($F$12:$F204),16))</f>
        <v>1.0486260558121401</v>
      </c>
      <c r="H205" s="14">
        <f t="shared" ref="H205:H268" ca="1" si="108">IF(P204&gt;0,G204,H204)</f>
        <v>1.04398981584812</v>
      </c>
      <c r="I205" s="14">
        <f t="shared" ca="1" si="100"/>
        <v>1.0044408899999999</v>
      </c>
      <c r="J205" s="13">
        <f t="shared" ref="J205:J268" si="109">J204</f>
        <v>3.7499999999999999E-2</v>
      </c>
      <c r="K205" s="53">
        <f t="shared" ref="K205:K268" si="110">IF(P204&gt;0,VLOOKUP(P204,Z$12:AJ$150,2),K204)</f>
        <v>43517</v>
      </c>
      <c r="L205" s="2">
        <f t="shared" ref="L205:L268" si="111">IF(A205&gt;K205,IF(NETWORKDAYS(K205,A205,$Z$160:$Z$544)-1=0,1,NETWORKDAYS(K205,A205,$Z$160:$Z$544)-1),0)</f>
        <v>18</v>
      </c>
      <c r="M205" s="19">
        <f t="shared" ref="M205:M268" si="112">IF(AND(L205=1,L204=1),1,IF(L205&gt;0,IF(L205=L204,L205+1,L205),0))</f>
        <v>18</v>
      </c>
      <c r="N205" s="12">
        <f t="shared" si="101"/>
        <v>1.0026330299999999</v>
      </c>
      <c r="O205" s="12">
        <f t="shared" ca="1" si="102"/>
        <v>1.0070856130000001</v>
      </c>
      <c r="P205" s="19">
        <f t="shared" ref="P205:P268" si="113">IF(VLOOKUP(A205,AA$12:AH$150,8)=VLOOKUP(A204,AA$12:AH$150,8),0,VLOOKUP(A205,AA$12:AH$150,8))</f>
        <v>10</v>
      </c>
      <c r="Q205" s="146">
        <f t="shared" ca="1" si="103"/>
        <v>6.0840330399999996</v>
      </c>
      <c r="R205" s="147">
        <f t="shared" si="104"/>
        <v>1.2811576430939647E-2</v>
      </c>
      <c r="S205" s="150">
        <v>11.00060845</v>
      </c>
      <c r="T205" s="146"/>
      <c r="U205" s="146"/>
      <c r="V205" s="148" t="str">
        <f t="shared" ref="V205:V268" si="114">IF(P204&gt;0,VLOOKUP(P204,Z$12:AJ$150,10),V204)</f>
        <v>A+J=</v>
      </c>
      <c r="W205" s="149">
        <f t="shared" ref="W205:W268" si="115">IF(P204&gt;0,VLOOKUP(P204,Z$12:AJ$150,11),W204)</f>
        <v>43545</v>
      </c>
      <c r="X205" s="146">
        <v>8.6465648999999996</v>
      </c>
      <c r="Y205" s="158">
        <v>2.3540435500000001</v>
      </c>
      <c r="Z205" s="122">
        <v>40179</v>
      </c>
      <c r="AA205" s="57" t="s">
        <v>71</v>
      </c>
      <c r="AB205" s="23"/>
      <c r="AC205" s="1"/>
      <c r="AD205" s="42"/>
      <c r="AE205" s="55"/>
      <c r="AF205" s="55"/>
      <c r="AG205" s="55"/>
      <c r="AH205" s="3"/>
      <c r="AI205" s="11"/>
      <c r="AJ205" s="3"/>
      <c r="AK205" s="2"/>
      <c r="AL205" s="2"/>
      <c r="AM205" s="2"/>
      <c r="AN205" s="2"/>
      <c r="AO205" s="2"/>
      <c r="AP205" s="2"/>
      <c r="AQ205" s="2"/>
      <c r="AR205" s="15"/>
      <c r="AS205" s="15"/>
      <c r="AT205" s="15"/>
      <c r="AU205" s="2"/>
      <c r="AV205" s="2"/>
      <c r="AW205" s="15"/>
      <c r="AX205" s="15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</row>
    <row r="206" spans="1:164" ht="15" x14ac:dyDescent="0.25">
      <c r="A206" s="67">
        <f t="shared" ref="A206:A269" si="116">WORKDAY(A205,1,$Z$160:$Z$544)</f>
        <v>43546</v>
      </c>
      <c r="B206" s="128">
        <f t="shared" ca="1" si="105"/>
        <v>847.96884308989445</v>
      </c>
      <c r="C206" s="14">
        <f t="shared" si="106"/>
        <v>847.64536072999988</v>
      </c>
      <c r="D206" s="142">
        <f t="shared" si="107"/>
        <v>43542</v>
      </c>
      <c r="E206" s="13">
        <f ca="1">IF(D206&lt;B$1,VLOOKUP(D206,[1]DI!$A$4:$B$15000,2,FALSE),0)</f>
        <v>6.4000000000000001E-2</v>
      </c>
      <c r="F206" s="14">
        <f t="shared" ca="1" si="99"/>
        <v>1.0002462000000001</v>
      </c>
      <c r="G206" s="14">
        <f ca="1">(TRUNC(PRODUCT($F$12:$F205),16))</f>
        <v>1.04888422754708</v>
      </c>
      <c r="H206" s="14">
        <f t="shared" ca="1" si="108"/>
        <v>1.0486260558121401</v>
      </c>
      <c r="I206" s="14">
        <f t="shared" ca="1" si="100"/>
        <v>1.0002462000000001</v>
      </c>
      <c r="J206" s="13">
        <f t="shared" si="109"/>
        <v>3.7499999999999999E-2</v>
      </c>
      <c r="K206" s="53">
        <f t="shared" si="110"/>
        <v>43545</v>
      </c>
      <c r="L206" s="2">
        <f t="shared" si="111"/>
        <v>1</v>
      </c>
      <c r="M206" s="19">
        <f t="shared" si="112"/>
        <v>1</v>
      </c>
      <c r="N206" s="12">
        <f t="shared" si="101"/>
        <v>1.0001460980000001</v>
      </c>
      <c r="O206" s="12">
        <f t="shared" ca="1" si="102"/>
        <v>1.000392334</v>
      </c>
      <c r="P206" s="19">
        <f t="shared" si="113"/>
        <v>0</v>
      </c>
      <c r="Q206" s="14">
        <f ca="1">TRUNC(((O206-1)*C206),8)-(Y$203*O206)</f>
        <v>0.3234823598945864</v>
      </c>
      <c r="R206" s="28">
        <f t="shared" si="104"/>
        <v>0</v>
      </c>
      <c r="S206" s="14">
        <f t="shared" ref="S206:S269" si="117">IF(R206&gt;0,TRUNC(R206*C205,8),0)</f>
        <v>0</v>
      </c>
      <c r="T206" s="14"/>
      <c r="U206" s="14"/>
      <c r="V206" s="4" t="str">
        <f t="shared" si="114"/>
        <v>A+J=</v>
      </c>
      <c r="W206" s="53">
        <f t="shared" si="115"/>
        <v>43578</v>
      </c>
      <c r="X206" s="146"/>
      <c r="Y206" s="159" t="s">
        <v>102</v>
      </c>
      <c r="Z206" s="122">
        <v>40224</v>
      </c>
      <c r="AA206" s="57" t="s">
        <v>65</v>
      </c>
      <c r="AB206" s="23"/>
      <c r="AC206" s="1"/>
      <c r="AD206" s="42"/>
      <c r="AE206" s="55"/>
      <c r="AF206" s="55"/>
      <c r="AG206" s="55"/>
      <c r="AH206" s="3"/>
      <c r="AI206" s="11"/>
      <c r="AJ206" s="3"/>
      <c r="AK206" s="2"/>
      <c r="AL206" s="2"/>
      <c r="AM206" s="2"/>
      <c r="AN206" s="2"/>
      <c r="AO206" s="2"/>
      <c r="AP206" s="2"/>
      <c r="AQ206" s="2"/>
      <c r="AR206" s="15"/>
      <c r="AS206" s="15"/>
      <c r="AT206" s="15"/>
      <c r="AU206" s="2"/>
      <c r="AV206" s="2"/>
      <c r="AW206" s="15"/>
      <c r="AX206" s="15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</row>
    <row r="207" spans="1:164" ht="15" x14ac:dyDescent="0.25">
      <c r="A207" s="67">
        <f t="shared" si="116"/>
        <v>43549</v>
      </c>
      <c r="B207" s="128">
        <f t="shared" ca="1" si="105"/>
        <v>848.30152930840075</v>
      </c>
      <c r="C207" s="14">
        <f t="shared" si="106"/>
        <v>847.64536072999988</v>
      </c>
      <c r="D207" s="142">
        <f t="shared" si="107"/>
        <v>43543</v>
      </c>
      <c r="E207" s="13">
        <f ca="1">IF(D207&lt;B$1,VLOOKUP(D207,[1]DI!$A$4:$B$15000,2,FALSE),0)</f>
        <v>6.4000000000000001E-2</v>
      </c>
      <c r="F207" s="14">
        <f t="shared" ca="1" si="99"/>
        <v>1.0002462000000001</v>
      </c>
      <c r="G207" s="14">
        <f ca="1">(TRUNC(PRODUCT($F$12:$F206),16))</f>
        <v>1.0491424628438999</v>
      </c>
      <c r="H207" s="14">
        <f t="shared" ca="1" si="108"/>
        <v>1.0486260558121401</v>
      </c>
      <c r="I207" s="14">
        <f t="shared" ca="1" si="100"/>
        <v>1.00049246</v>
      </c>
      <c r="J207" s="13">
        <f t="shared" si="109"/>
        <v>3.7499999999999999E-2</v>
      </c>
      <c r="K207" s="53">
        <f t="shared" si="110"/>
        <v>43545</v>
      </c>
      <c r="L207" s="2">
        <f t="shared" si="111"/>
        <v>2</v>
      </c>
      <c r="M207" s="19">
        <f t="shared" si="112"/>
        <v>2</v>
      </c>
      <c r="N207" s="12">
        <f t="shared" si="101"/>
        <v>1.0002922169999999</v>
      </c>
      <c r="O207" s="12">
        <f t="shared" ca="1" si="102"/>
        <v>1.0007848210000001</v>
      </c>
      <c r="P207" s="19">
        <f t="shared" si="113"/>
        <v>0</v>
      </c>
      <c r="Q207" s="14">
        <f t="shared" ref="Q207:Q227" ca="1" si="118">TRUNC(((O207-1)*C207),8)-(Y$203*O207)</f>
        <v>0.65616857840082565</v>
      </c>
      <c r="R207" s="28">
        <f t="shared" si="104"/>
        <v>0</v>
      </c>
      <c r="S207" s="14">
        <f t="shared" si="117"/>
        <v>0</v>
      </c>
      <c r="T207" s="14"/>
      <c r="U207" s="14"/>
      <c r="V207" s="4" t="str">
        <f t="shared" si="114"/>
        <v>A+J=</v>
      </c>
      <c r="W207" s="53">
        <f t="shared" si="115"/>
        <v>43578</v>
      </c>
      <c r="X207" s="146"/>
      <c r="Y207" s="158">
        <v>11.00060845</v>
      </c>
      <c r="Z207" s="122">
        <v>40225</v>
      </c>
      <c r="AA207" s="57" t="s">
        <v>65</v>
      </c>
      <c r="AB207" s="23"/>
      <c r="AC207" s="1"/>
      <c r="AD207" s="42"/>
      <c r="AE207" s="55"/>
      <c r="AF207" s="55"/>
      <c r="AG207" s="55"/>
      <c r="AH207" s="3"/>
      <c r="AI207" s="11"/>
      <c r="AJ207" s="3"/>
      <c r="AK207" s="2"/>
      <c r="AL207" s="2"/>
      <c r="AM207" s="2"/>
      <c r="AN207" s="2"/>
      <c r="AO207" s="2"/>
      <c r="AP207" s="2"/>
      <c r="AQ207" s="2"/>
      <c r="AR207" s="15"/>
      <c r="AS207" s="15"/>
      <c r="AT207" s="15"/>
      <c r="AU207" s="2"/>
      <c r="AV207" s="2"/>
      <c r="AW207" s="15"/>
      <c r="AX207" s="15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</row>
    <row r="208" spans="1:164" x14ac:dyDescent="0.15">
      <c r="A208" s="67">
        <f t="shared" si="116"/>
        <v>43550</v>
      </c>
      <c r="B208" s="128">
        <f t="shared" ca="1" si="105"/>
        <v>848.63434607550948</v>
      </c>
      <c r="C208" s="14">
        <f t="shared" si="106"/>
        <v>847.64536072999988</v>
      </c>
      <c r="D208" s="142">
        <f t="shared" si="107"/>
        <v>43544</v>
      </c>
      <c r="E208" s="13">
        <f ca="1">IF(D208&lt;B$1,VLOOKUP(D208,[1]DI!$A$4:$B$15000,2,FALSE),0)</f>
        <v>6.4000000000000001E-2</v>
      </c>
      <c r="F208" s="14">
        <f t="shared" ca="1" si="99"/>
        <v>1.0002462000000001</v>
      </c>
      <c r="G208" s="14">
        <f ca="1">(TRUNC(PRODUCT($F$12:$F207),16))</f>
        <v>1.0494007617182499</v>
      </c>
      <c r="H208" s="14">
        <f t="shared" ca="1" si="108"/>
        <v>1.0486260558121401</v>
      </c>
      <c r="I208" s="14">
        <f t="shared" ca="1" si="100"/>
        <v>1.00073878</v>
      </c>
      <c r="J208" s="13">
        <f t="shared" si="109"/>
        <v>3.7499999999999999E-2</v>
      </c>
      <c r="K208" s="53">
        <f t="shared" si="110"/>
        <v>43545</v>
      </c>
      <c r="L208" s="2">
        <f t="shared" si="111"/>
        <v>3</v>
      </c>
      <c r="M208" s="19">
        <f t="shared" si="112"/>
        <v>3</v>
      </c>
      <c r="N208" s="12">
        <f t="shared" si="101"/>
        <v>1.000438358</v>
      </c>
      <c r="O208" s="12">
        <f t="shared" ca="1" si="102"/>
        <v>1.001177462</v>
      </c>
      <c r="P208" s="19">
        <f t="shared" si="113"/>
        <v>0</v>
      </c>
      <c r="Q208" s="14">
        <f t="shared" ca="1" si="118"/>
        <v>0.98898534550964268</v>
      </c>
      <c r="R208" s="28">
        <f t="shared" si="104"/>
        <v>0</v>
      </c>
      <c r="S208" s="14">
        <f t="shared" si="117"/>
        <v>0</v>
      </c>
      <c r="T208" s="14"/>
      <c r="U208" s="14"/>
      <c r="V208" s="4" t="str">
        <f t="shared" si="114"/>
        <v>A+J=</v>
      </c>
      <c r="W208" s="53">
        <f t="shared" si="115"/>
        <v>43578</v>
      </c>
      <c r="X208" s="14"/>
      <c r="Y208" s="153"/>
      <c r="Z208" s="122">
        <v>40270</v>
      </c>
      <c r="AA208" s="57" t="s">
        <v>66</v>
      </c>
      <c r="AB208" s="23"/>
      <c r="AC208" s="1"/>
      <c r="AD208" s="42"/>
      <c r="AE208" s="55"/>
      <c r="AF208" s="55"/>
      <c r="AG208" s="55"/>
      <c r="AH208" s="3"/>
      <c r="AI208" s="11"/>
      <c r="AJ208" s="3"/>
      <c r="AK208" s="2"/>
      <c r="AL208" s="2"/>
      <c r="AM208" s="2"/>
      <c r="AN208" s="2"/>
      <c r="AO208" s="2"/>
      <c r="AP208" s="2"/>
      <c r="AQ208" s="2"/>
      <c r="AR208" s="15"/>
      <c r="AS208" s="15"/>
      <c r="AT208" s="15"/>
      <c r="AU208" s="2"/>
      <c r="AV208" s="2"/>
      <c r="AW208" s="15"/>
      <c r="AX208" s="15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</row>
    <row r="209" spans="1:164" x14ac:dyDescent="0.15">
      <c r="A209" s="67">
        <f t="shared" si="116"/>
        <v>43551</v>
      </c>
      <c r="B209" s="128">
        <f t="shared" ca="1" si="105"/>
        <v>848.96729252122998</v>
      </c>
      <c r="C209" s="14">
        <f t="shared" si="106"/>
        <v>847.64536072999988</v>
      </c>
      <c r="D209" s="142">
        <f t="shared" si="107"/>
        <v>43545</v>
      </c>
      <c r="E209" s="13">
        <f ca="1">IF(D209&lt;B$1,VLOOKUP(D209,[1]DI!$A$4:$B$15000,2,FALSE),0)</f>
        <v>6.4000000000000001E-2</v>
      </c>
      <c r="F209" s="14">
        <f t="shared" ca="1" si="99"/>
        <v>1.0002462000000001</v>
      </c>
      <c r="G209" s="14">
        <f ca="1">(TRUNC(PRODUCT($F$12:$F208),16))</f>
        <v>1.04965912418579</v>
      </c>
      <c r="H209" s="14">
        <f t="shared" ca="1" si="108"/>
        <v>1.0486260558121401</v>
      </c>
      <c r="I209" s="14">
        <f t="shared" ca="1" si="100"/>
        <v>1.0009851599999999</v>
      </c>
      <c r="J209" s="13">
        <f t="shared" si="109"/>
        <v>3.7499999999999999E-2</v>
      </c>
      <c r="K209" s="53">
        <f t="shared" si="110"/>
        <v>43545</v>
      </c>
      <c r="L209" s="2">
        <f t="shared" si="111"/>
        <v>4</v>
      </c>
      <c r="M209" s="19">
        <f t="shared" si="112"/>
        <v>4</v>
      </c>
      <c r="N209" s="12">
        <f t="shared" si="101"/>
        <v>1.0005845200000001</v>
      </c>
      <c r="O209" s="12">
        <f t="shared" ca="1" si="102"/>
        <v>1.0015702559999999</v>
      </c>
      <c r="P209" s="19">
        <f t="shared" si="113"/>
        <v>0</v>
      </c>
      <c r="Q209" s="14">
        <f t="shared" ca="1" si="118"/>
        <v>1.3219317912301116</v>
      </c>
      <c r="R209" s="28">
        <f t="shared" si="104"/>
        <v>0</v>
      </c>
      <c r="S209" s="14">
        <f t="shared" si="117"/>
        <v>0</v>
      </c>
      <c r="T209" s="14"/>
      <c r="U209" s="14"/>
      <c r="V209" s="4" t="str">
        <f t="shared" si="114"/>
        <v>A+J=</v>
      </c>
      <c r="W209" s="53">
        <f t="shared" si="115"/>
        <v>43578</v>
      </c>
      <c r="X209" s="14"/>
      <c r="Y209" s="153"/>
      <c r="Z209" s="122">
        <v>40289</v>
      </c>
      <c r="AA209" s="57" t="s">
        <v>67</v>
      </c>
      <c r="AB209" s="23"/>
      <c r="AC209" s="1"/>
      <c r="AD209" s="42"/>
      <c r="AE209" s="55"/>
      <c r="AF209" s="55"/>
      <c r="AG209" s="55"/>
      <c r="AH209" s="3"/>
      <c r="AI209" s="11"/>
      <c r="AJ209" s="3"/>
      <c r="AK209" s="2"/>
      <c r="AL209" s="2"/>
      <c r="AM209" s="2"/>
      <c r="AN209" s="2"/>
      <c r="AO209" s="2"/>
      <c r="AP209" s="2"/>
      <c r="AQ209" s="2"/>
      <c r="AR209" s="15"/>
      <c r="AS209" s="15"/>
      <c r="AT209" s="15"/>
      <c r="AU209" s="2"/>
      <c r="AV209" s="2"/>
      <c r="AW209" s="15"/>
      <c r="AX209" s="15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</row>
    <row r="210" spans="1:164" x14ac:dyDescent="0.15">
      <c r="A210" s="67">
        <f t="shared" si="116"/>
        <v>43552</v>
      </c>
      <c r="B210" s="128">
        <f t="shared" ca="1" si="105"/>
        <v>849.30037713547142</v>
      </c>
      <c r="C210" s="14">
        <f t="shared" si="106"/>
        <v>847.64536072999988</v>
      </c>
      <c r="D210" s="142">
        <f t="shared" si="107"/>
        <v>43546</v>
      </c>
      <c r="E210" s="13">
        <f ca="1">IF(D210&lt;B$1,VLOOKUP(D210,[1]DI!$A$4:$B$15000,2,FALSE),0)</f>
        <v>6.4000000000000001E-2</v>
      </c>
      <c r="F210" s="14">
        <f t="shared" ca="1" si="99"/>
        <v>1.0002462000000001</v>
      </c>
      <c r="G210" s="14">
        <f ca="1">(TRUNC(PRODUCT($F$12:$F209),16))</f>
        <v>1.04991755026216</v>
      </c>
      <c r="H210" s="14">
        <f t="shared" ca="1" si="108"/>
        <v>1.0486260558121401</v>
      </c>
      <c r="I210" s="14">
        <f t="shared" ca="1" si="100"/>
        <v>1.00123161</v>
      </c>
      <c r="J210" s="13">
        <f t="shared" si="109"/>
        <v>3.7499999999999999E-2</v>
      </c>
      <c r="K210" s="53">
        <f t="shared" si="110"/>
        <v>43545</v>
      </c>
      <c r="L210" s="2">
        <f t="shared" si="111"/>
        <v>5</v>
      </c>
      <c r="M210" s="19">
        <f t="shared" si="112"/>
        <v>5</v>
      </c>
      <c r="N210" s="12">
        <f t="shared" si="101"/>
        <v>1.0007307030000001</v>
      </c>
      <c r="O210" s="12">
        <f t="shared" ca="1" si="102"/>
        <v>1.001963213</v>
      </c>
      <c r="P210" s="19">
        <f t="shared" si="113"/>
        <v>0</v>
      </c>
      <c r="Q210" s="14">
        <f t="shared" ca="1" si="118"/>
        <v>1.6550164054714911</v>
      </c>
      <c r="R210" s="28">
        <f t="shared" si="104"/>
        <v>0</v>
      </c>
      <c r="S210" s="14">
        <f t="shared" si="117"/>
        <v>0</v>
      </c>
      <c r="T210" s="14"/>
      <c r="U210" s="14"/>
      <c r="V210" s="4" t="str">
        <f t="shared" si="114"/>
        <v>A+J=</v>
      </c>
      <c r="W210" s="53">
        <f t="shared" si="115"/>
        <v>43578</v>
      </c>
      <c r="X210" s="14"/>
      <c r="Y210" s="153"/>
      <c r="Z210" s="122">
        <v>40332</v>
      </c>
      <c r="AA210" s="57" t="s">
        <v>69</v>
      </c>
      <c r="AB210" s="24"/>
      <c r="AC210" s="1"/>
      <c r="AD210" s="27"/>
      <c r="AE210" s="55"/>
      <c r="AF210" s="55"/>
      <c r="AG210" s="55"/>
      <c r="AH210" s="3"/>
      <c r="AI210" s="11"/>
      <c r="AJ210" s="3"/>
      <c r="AK210" s="2"/>
      <c r="AL210" s="2"/>
      <c r="AM210" s="2"/>
      <c r="AN210" s="2"/>
      <c r="AO210" s="2"/>
      <c r="AP210" s="2"/>
      <c r="AQ210" s="2"/>
      <c r="AR210" s="15"/>
      <c r="AS210" s="15"/>
      <c r="AT210" s="15"/>
      <c r="AU210" s="2"/>
      <c r="AV210" s="2"/>
      <c r="AW210" s="15"/>
      <c r="AX210" s="15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</row>
    <row r="211" spans="1:164" x14ac:dyDescent="0.15">
      <c r="A211" s="67">
        <f t="shared" si="116"/>
        <v>43553</v>
      </c>
      <c r="B211" s="128">
        <f t="shared" ca="1" si="105"/>
        <v>849.6335829584151</v>
      </c>
      <c r="C211" s="14">
        <f t="shared" si="106"/>
        <v>847.64536072999988</v>
      </c>
      <c r="D211" s="142">
        <f t="shared" si="107"/>
        <v>43549</v>
      </c>
      <c r="E211" s="13">
        <f ca="1">IF(D211&lt;B$1,VLOOKUP(D211,[1]DI!$A$4:$B$15000,2,FALSE),0)</f>
        <v>6.4000000000000001E-2</v>
      </c>
      <c r="F211" s="14">
        <f t="shared" ca="1" si="99"/>
        <v>1.0002462000000001</v>
      </c>
      <c r="G211" s="14">
        <f ca="1">(TRUNC(PRODUCT($F$12:$F210),16))</f>
        <v>1.05017603996304</v>
      </c>
      <c r="H211" s="14">
        <f t="shared" ca="1" si="108"/>
        <v>1.0486260558121401</v>
      </c>
      <c r="I211" s="14">
        <f t="shared" ca="1" si="100"/>
        <v>1.0014781100000001</v>
      </c>
      <c r="J211" s="13">
        <f t="shared" si="109"/>
        <v>3.7499999999999999E-2</v>
      </c>
      <c r="K211" s="53">
        <f t="shared" si="110"/>
        <v>43545</v>
      </c>
      <c r="L211" s="2">
        <f t="shared" si="111"/>
        <v>6</v>
      </c>
      <c r="M211" s="19">
        <f t="shared" si="112"/>
        <v>6</v>
      </c>
      <c r="N211" s="12">
        <f t="shared" si="101"/>
        <v>1.0008769070000001</v>
      </c>
      <c r="O211" s="12">
        <f t="shared" ca="1" si="102"/>
        <v>1.0023563129999999</v>
      </c>
      <c r="P211" s="19">
        <f t="shared" si="113"/>
        <v>0</v>
      </c>
      <c r="Q211" s="14">
        <f t="shared" ca="1" si="118"/>
        <v>1.988222228415264</v>
      </c>
      <c r="R211" s="28">
        <f t="shared" si="104"/>
        <v>0</v>
      </c>
      <c r="S211" s="14">
        <f t="shared" si="117"/>
        <v>0</v>
      </c>
      <c r="T211" s="14"/>
      <c r="U211" s="14"/>
      <c r="V211" s="4" t="str">
        <f t="shared" si="114"/>
        <v>A+J=</v>
      </c>
      <c r="W211" s="53">
        <f t="shared" si="115"/>
        <v>43578</v>
      </c>
      <c r="X211" s="14"/>
      <c r="Y211" s="153"/>
      <c r="Z211" s="122">
        <v>40428</v>
      </c>
      <c r="AA211" s="57" t="s">
        <v>61</v>
      </c>
      <c r="AB211" s="24"/>
      <c r="AC211" s="1"/>
      <c r="AD211" s="43"/>
      <c r="AE211" s="55"/>
      <c r="AF211" s="55"/>
      <c r="AG211" s="55"/>
      <c r="AH211" s="3"/>
      <c r="AI211" s="11"/>
      <c r="AJ211" s="3"/>
      <c r="AK211" s="2"/>
      <c r="AL211" s="2"/>
      <c r="AM211" s="2"/>
      <c r="AN211" s="2"/>
      <c r="AO211" s="2"/>
      <c r="AP211" s="2"/>
      <c r="AQ211" s="2"/>
      <c r="AR211" s="15"/>
      <c r="AS211" s="15"/>
      <c r="AT211" s="15"/>
      <c r="AU211" s="2"/>
      <c r="AV211" s="2"/>
      <c r="AW211" s="15"/>
      <c r="AX211" s="15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</row>
    <row r="212" spans="1:164" x14ac:dyDescent="0.15">
      <c r="A212" s="67">
        <f t="shared" si="116"/>
        <v>43556</v>
      </c>
      <c r="B212" s="128">
        <f t="shared" ca="1" si="105"/>
        <v>849.96692015995245</v>
      </c>
      <c r="C212" s="14">
        <f t="shared" si="106"/>
        <v>847.64536072999988</v>
      </c>
      <c r="D212" s="142">
        <f t="shared" si="107"/>
        <v>43550</v>
      </c>
      <c r="E212" s="13">
        <f ca="1">IF(D212&lt;B$1,VLOOKUP(D212,[1]DI!$A$4:$B$15000,2,FALSE),0)</f>
        <v>6.4000000000000001E-2</v>
      </c>
      <c r="F212" s="14">
        <f t="shared" ca="1" si="99"/>
        <v>1.0002462000000001</v>
      </c>
      <c r="G212" s="14">
        <f ca="1">(TRUNC(PRODUCT($F$12:$F211),16))</f>
        <v>1.05043459330408</v>
      </c>
      <c r="H212" s="14">
        <f t="shared" ca="1" si="108"/>
        <v>1.0486260558121401</v>
      </c>
      <c r="I212" s="14">
        <f t="shared" ca="1" si="100"/>
        <v>1.00172467</v>
      </c>
      <c r="J212" s="13">
        <f t="shared" si="109"/>
        <v>3.7499999999999999E-2</v>
      </c>
      <c r="K212" s="53">
        <f t="shared" si="110"/>
        <v>43545</v>
      </c>
      <c r="L212" s="2">
        <f t="shared" si="111"/>
        <v>7</v>
      </c>
      <c r="M212" s="19">
        <f t="shared" si="112"/>
        <v>7</v>
      </c>
      <c r="N212" s="12">
        <f t="shared" si="101"/>
        <v>1.0010231329999999</v>
      </c>
      <c r="O212" s="12">
        <f t="shared" ca="1" si="102"/>
        <v>1.002749568</v>
      </c>
      <c r="P212" s="19">
        <f t="shared" si="113"/>
        <v>0</v>
      </c>
      <c r="Q212" s="14">
        <f t="shared" ca="1" si="118"/>
        <v>2.3215594299525404</v>
      </c>
      <c r="R212" s="28">
        <f t="shared" si="104"/>
        <v>0</v>
      </c>
      <c r="S212" s="14">
        <f t="shared" si="117"/>
        <v>0</v>
      </c>
      <c r="T212" s="14"/>
      <c r="U212" s="14"/>
      <c r="V212" s="4" t="str">
        <f t="shared" si="114"/>
        <v>A+J=</v>
      </c>
      <c r="W212" s="53">
        <f t="shared" si="115"/>
        <v>43578</v>
      </c>
      <c r="X212" s="14"/>
      <c r="Y212" s="153"/>
      <c r="Z212" s="122">
        <v>40463</v>
      </c>
      <c r="AA212" s="57" t="s">
        <v>62</v>
      </c>
      <c r="AB212" s="23"/>
      <c r="AC212" s="1"/>
      <c r="AD212" s="44"/>
      <c r="AE212" s="55"/>
      <c r="AF212" s="55"/>
      <c r="AG212" s="55"/>
      <c r="AH212" s="3"/>
      <c r="AI212" s="11"/>
      <c r="AJ212" s="3"/>
      <c r="AK212" s="2"/>
      <c r="AL212" s="2"/>
      <c r="AM212" s="2"/>
      <c r="AN212" s="2"/>
      <c r="AO212" s="2"/>
      <c r="AP212" s="2"/>
      <c r="AQ212" s="2"/>
      <c r="AR212" s="15"/>
      <c r="AS212" s="15"/>
      <c r="AT212" s="15"/>
      <c r="AU212" s="2"/>
      <c r="AV212" s="2"/>
      <c r="AW212" s="15"/>
      <c r="AX212" s="15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</row>
    <row r="213" spans="1:164" x14ac:dyDescent="0.15">
      <c r="A213" s="67">
        <f t="shared" si="116"/>
        <v>43557</v>
      </c>
      <c r="B213" s="128">
        <f t="shared" ca="1" si="105"/>
        <v>850.30039554001064</v>
      </c>
      <c r="C213" s="14">
        <f t="shared" si="106"/>
        <v>847.64536072999988</v>
      </c>
      <c r="D213" s="142">
        <f t="shared" si="107"/>
        <v>43551</v>
      </c>
      <c r="E213" s="13">
        <f ca="1">IF(D213&lt;B$1,VLOOKUP(D213,[1]DI!$A$4:$B$15000,2,FALSE),0)</f>
        <v>6.4000000000000001E-2</v>
      </c>
      <c r="F213" s="14">
        <f t="shared" ca="1" si="99"/>
        <v>1.0002462000000001</v>
      </c>
      <c r="G213" s="14">
        <f ca="1">(TRUNC(PRODUCT($F$12:$F212),16))</f>
        <v>1.0506932103009501</v>
      </c>
      <c r="H213" s="14">
        <f t="shared" ca="1" si="108"/>
        <v>1.0486260558121401</v>
      </c>
      <c r="I213" s="14">
        <f t="shared" ca="1" si="100"/>
        <v>1.0019712999999999</v>
      </c>
      <c r="J213" s="13">
        <f t="shared" si="109"/>
        <v>3.7499999999999999E-2</v>
      </c>
      <c r="K213" s="53">
        <f t="shared" si="110"/>
        <v>43545</v>
      </c>
      <c r="L213" s="2">
        <f t="shared" si="111"/>
        <v>8</v>
      </c>
      <c r="M213" s="19">
        <f t="shared" si="112"/>
        <v>8</v>
      </c>
      <c r="N213" s="12">
        <f t="shared" si="101"/>
        <v>1.001169381</v>
      </c>
      <c r="O213" s="12">
        <f t="shared" ca="1" si="102"/>
        <v>1.0031429860000001</v>
      </c>
      <c r="P213" s="19">
        <f t="shared" si="113"/>
        <v>0</v>
      </c>
      <c r="Q213" s="14">
        <f t="shared" ca="1" si="118"/>
        <v>2.6550348100107275</v>
      </c>
      <c r="R213" s="28">
        <f t="shared" si="104"/>
        <v>0</v>
      </c>
      <c r="S213" s="14">
        <f t="shared" si="117"/>
        <v>0</v>
      </c>
      <c r="T213" s="14"/>
      <c r="U213" s="14"/>
      <c r="V213" s="4" t="str">
        <f t="shared" si="114"/>
        <v>A+J=</v>
      </c>
      <c r="W213" s="53">
        <f t="shared" si="115"/>
        <v>43578</v>
      </c>
      <c r="X213" s="14"/>
      <c r="Y213" s="153"/>
      <c r="Z213" s="122">
        <v>40484</v>
      </c>
      <c r="AA213" s="57" t="s">
        <v>63</v>
      </c>
      <c r="AB213" s="23"/>
      <c r="AC213" s="1"/>
      <c r="AD213" s="44"/>
      <c r="AE213" s="55"/>
      <c r="AF213" s="55"/>
      <c r="AG213" s="55"/>
      <c r="AH213" s="3"/>
      <c r="AI213" s="11"/>
      <c r="AJ213" s="3"/>
      <c r="AK213" s="2"/>
      <c r="AL213" s="2"/>
      <c r="AM213" s="2"/>
      <c r="AN213" s="2"/>
      <c r="AO213" s="2"/>
      <c r="AP213" s="2"/>
      <c r="AQ213" s="2"/>
      <c r="AR213" s="15"/>
      <c r="AS213" s="15"/>
      <c r="AT213" s="15"/>
      <c r="AU213" s="2"/>
      <c r="AV213" s="2"/>
      <c r="AW213" s="15"/>
      <c r="AX213" s="15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</row>
    <row r="214" spans="1:164" x14ac:dyDescent="0.15">
      <c r="A214" s="67">
        <f t="shared" si="116"/>
        <v>43558</v>
      </c>
      <c r="B214" s="128">
        <f t="shared" ca="1" si="105"/>
        <v>850.63399211877118</v>
      </c>
      <c r="C214" s="14">
        <f t="shared" si="106"/>
        <v>847.64536072999988</v>
      </c>
      <c r="D214" s="142">
        <f t="shared" si="107"/>
        <v>43552</v>
      </c>
      <c r="E214" s="13">
        <f ca="1">IF(D214&lt;B$1,VLOOKUP(D214,[1]DI!$A$4:$B$15000,2,FALSE),0)</f>
        <v>6.4000000000000001E-2</v>
      </c>
      <c r="F214" s="14">
        <f t="shared" ca="1" si="99"/>
        <v>1.0002462000000001</v>
      </c>
      <c r="G214" s="14">
        <f ca="1">(TRUNC(PRODUCT($F$12:$F213),16))</f>
        <v>1.0509518909693201</v>
      </c>
      <c r="H214" s="14">
        <f t="shared" ca="1" si="108"/>
        <v>1.0486260558121401</v>
      </c>
      <c r="I214" s="14">
        <f t="shared" ca="1" si="100"/>
        <v>1.00221798</v>
      </c>
      <c r="J214" s="13">
        <f t="shared" si="109"/>
        <v>3.7499999999999999E-2</v>
      </c>
      <c r="K214" s="53">
        <f t="shared" si="110"/>
        <v>43545</v>
      </c>
      <c r="L214" s="2">
        <f t="shared" si="111"/>
        <v>9</v>
      </c>
      <c r="M214" s="19">
        <f t="shared" si="112"/>
        <v>9</v>
      </c>
      <c r="N214" s="12">
        <f t="shared" si="101"/>
        <v>1.0013156489999999</v>
      </c>
      <c r="O214" s="12">
        <f t="shared" ca="1" si="102"/>
        <v>1.0035365469999999</v>
      </c>
      <c r="P214" s="19">
        <f t="shared" si="113"/>
        <v>0</v>
      </c>
      <c r="Q214" s="14">
        <f t="shared" ca="1" si="118"/>
        <v>2.9886313887713083</v>
      </c>
      <c r="R214" s="28">
        <f t="shared" si="104"/>
        <v>0</v>
      </c>
      <c r="S214" s="14">
        <f t="shared" si="117"/>
        <v>0</v>
      </c>
      <c r="T214" s="14"/>
      <c r="U214" s="14"/>
      <c r="V214" s="4" t="str">
        <f t="shared" si="114"/>
        <v>A+J=</v>
      </c>
      <c r="W214" s="53">
        <f t="shared" si="115"/>
        <v>43578</v>
      </c>
      <c r="X214" s="14"/>
      <c r="Y214" s="153"/>
      <c r="Z214" s="122">
        <v>40497</v>
      </c>
      <c r="AA214" s="57" t="s">
        <v>64</v>
      </c>
      <c r="AB214" s="23"/>
      <c r="AC214" s="1"/>
      <c r="AD214" s="44"/>
      <c r="AE214" s="55"/>
      <c r="AF214" s="55"/>
      <c r="AG214" s="55"/>
      <c r="AH214" s="3"/>
      <c r="AI214" s="11"/>
      <c r="AJ214" s="3"/>
      <c r="AK214" s="2"/>
      <c r="AL214" s="2"/>
      <c r="AM214" s="2"/>
      <c r="AN214" s="2"/>
      <c r="AO214" s="2"/>
      <c r="AP214" s="2"/>
      <c r="AQ214" s="2"/>
      <c r="AR214" s="15"/>
      <c r="AS214" s="15"/>
      <c r="AT214" s="15"/>
      <c r="AU214" s="2"/>
      <c r="AV214" s="2"/>
      <c r="AW214" s="15"/>
      <c r="AX214" s="15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</row>
    <row r="215" spans="1:164" x14ac:dyDescent="0.15">
      <c r="A215" s="67">
        <f t="shared" si="116"/>
        <v>43559</v>
      </c>
      <c r="B215" s="128">
        <f t="shared" ca="1" si="105"/>
        <v>850.96772856603457</v>
      </c>
      <c r="C215" s="14">
        <f t="shared" si="106"/>
        <v>847.64536072999988</v>
      </c>
      <c r="D215" s="142">
        <f t="shared" si="107"/>
        <v>43553</v>
      </c>
      <c r="E215" s="13">
        <f ca="1">IF(D215&lt;B$1,VLOOKUP(D215,[1]DI!$A$4:$B$15000,2,FALSE),0)</f>
        <v>6.4000000000000001E-2</v>
      </c>
      <c r="F215" s="14">
        <f t="shared" ca="1" si="99"/>
        <v>1.0002462000000001</v>
      </c>
      <c r="G215" s="14">
        <f ca="1">(TRUNC(PRODUCT($F$12:$F214),16))</f>
        <v>1.05121063532488</v>
      </c>
      <c r="H215" s="14">
        <f t="shared" ca="1" si="108"/>
        <v>1.0486260558121401</v>
      </c>
      <c r="I215" s="14">
        <f t="shared" ca="1" si="100"/>
        <v>1.00246473</v>
      </c>
      <c r="J215" s="13">
        <f t="shared" si="109"/>
        <v>3.7499999999999999E-2</v>
      </c>
      <c r="K215" s="53">
        <f t="shared" si="110"/>
        <v>43545</v>
      </c>
      <c r="L215" s="2">
        <f t="shared" si="111"/>
        <v>10</v>
      </c>
      <c r="M215" s="19">
        <f t="shared" si="112"/>
        <v>10</v>
      </c>
      <c r="N215" s="12">
        <f t="shared" si="101"/>
        <v>1.00146194</v>
      </c>
      <c r="O215" s="12">
        <f t="shared" ca="1" si="102"/>
        <v>1.0039302729999999</v>
      </c>
      <c r="P215" s="19">
        <f t="shared" si="113"/>
        <v>0</v>
      </c>
      <c r="Q215" s="14">
        <f t="shared" ca="1" si="118"/>
        <v>3.3223678360346507</v>
      </c>
      <c r="R215" s="28">
        <f t="shared" si="104"/>
        <v>0</v>
      </c>
      <c r="S215" s="14">
        <f t="shared" si="117"/>
        <v>0</v>
      </c>
      <c r="T215" s="14"/>
      <c r="U215" s="14"/>
      <c r="V215" s="4" t="str">
        <f t="shared" si="114"/>
        <v>A+J=</v>
      </c>
      <c r="W215" s="53">
        <f t="shared" si="115"/>
        <v>43578</v>
      </c>
      <c r="X215" s="14"/>
      <c r="Y215" s="153"/>
      <c r="Z215" s="122">
        <v>40609</v>
      </c>
      <c r="AA215" s="57" t="s">
        <v>72</v>
      </c>
      <c r="AB215" s="23"/>
      <c r="AC215" s="1"/>
      <c r="AD215" s="44"/>
      <c r="AE215" s="55"/>
      <c r="AF215" s="55"/>
      <c r="AG215" s="55"/>
      <c r="AH215" s="3"/>
      <c r="AI215" s="11"/>
      <c r="AJ215" s="3"/>
      <c r="AK215" s="2"/>
      <c r="AL215" s="2"/>
      <c r="AM215" s="2"/>
      <c r="AN215" s="2"/>
      <c r="AO215" s="2"/>
      <c r="AP215" s="2"/>
      <c r="AQ215" s="2"/>
      <c r="AR215" s="15"/>
      <c r="AS215" s="15"/>
      <c r="AT215" s="15"/>
      <c r="AU215" s="2"/>
      <c r="AV215" s="2"/>
      <c r="AW215" s="15"/>
      <c r="AX215" s="15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</row>
    <row r="216" spans="1:164" x14ac:dyDescent="0.15">
      <c r="A216" s="67">
        <f t="shared" si="116"/>
        <v>43560</v>
      </c>
      <c r="B216" s="128">
        <f t="shared" ca="1" si="105"/>
        <v>851.30159470190949</v>
      </c>
      <c r="C216" s="14">
        <f t="shared" si="106"/>
        <v>847.64536072999988</v>
      </c>
      <c r="D216" s="142">
        <f t="shared" si="107"/>
        <v>43556</v>
      </c>
      <c r="E216" s="13">
        <f ca="1">IF(D216&lt;B$1,VLOOKUP(D216,[1]DI!$A$4:$B$15000,2,FALSE),0)</f>
        <v>6.4000000000000001E-2</v>
      </c>
      <c r="F216" s="14">
        <f t="shared" ca="1" si="99"/>
        <v>1.0002462000000001</v>
      </c>
      <c r="G216" s="14">
        <f ca="1">(TRUNC(PRODUCT($F$12:$F215),16))</f>
        <v>1.0514694433833001</v>
      </c>
      <c r="H216" s="14">
        <f t="shared" ca="1" si="108"/>
        <v>1.0486260558121401</v>
      </c>
      <c r="I216" s="14">
        <f t="shared" ca="1" si="100"/>
        <v>1.00271154</v>
      </c>
      <c r="J216" s="13">
        <f t="shared" si="109"/>
        <v>3.7499999999999999E-2</v>
      </c>
      <c r="K216" s="53">
        <f t="shared" si="110"/>
        <v>43545</v>
      </c>
      <c r="L216" s="2">
        <f t="shared" si="111"/>
        <v>11</v>
      </c>
      <c r="M216" s="19">
        <f t="shared" si="112"/>
        <v>11</v>
      </c>
      <c r="N216" s="12">
        <f t="shared" si="101"/>
        <v>1.0016082509999999</v>
      </c>
      <c r="O216" s="12">
        <f t="shared" ca="1" si="102"/>
        <v>1.0043241519999999</v>
      </c>
      <c r="P216" s="19">
        <f t="shared" si="113"/>
        <v>0</v>
      </c>
      <c r="Q216" s="14">
        <f t="shared" ca="1" si="118"/>
        <v>3.6562339719096455</v>
      </c>
      <c r="R216" s="28">
        <f t="shared" si="104"/>
        <v>0</v>
      </c>
      <c r="S216" s="14">
        <f t="shared" si="117"/>
        <v>0</v>
      </c>
      <c r="T216" s="14"/>
      <c r="U216" s="14"/>
      <c r="V216" s="4" t="str">
        <f t="shared" si="114"/>
        <v>A+J=</v>
      </c>
      <c r="W216" s="53">
        <f t="shared" si="115"/>
        <v>43578</v>
      </c>
      <c r="X216" s="14"/>
      <c r="Y216" s="153"/>
      <c r="Z216" s="122">
        <v>40610</v>
      </c>
      <c r="AA216" s="57" t="s">
        <v>73</v>
      </c>
      <c r="AB216" s="23"/>
      <c r="AC216" s="1"/>
      <c r="AD216" s="44"/>
      <c r="AE216" s="55"/>
      <c r="AF216" s="55"/>
      <c r="AG216" s="55"/>
      <c r="AH216" s="3"/>
      <c r="AI216" s="11"/>
      <c r="AJ216" s="3"/>
      <c r="AK216" s="2"/>
      <c r="AL216" s="2"/>
      <c r="AM216" s="2"/>
      <c r="AN216" s="2"/>
      <c r="AO216" s="2"/>
      <c r="AP216" s="2"/>
      <c r="AQ216" s="2"/>
      <c r="AR216" s="15"/>
      <c r="AS216" s="15"/>
      <c r="AT216" s="15"/>
      <c r="AU216" s="2"/>
      <c r="AV216" s="2"/>
      <c r="AW216" s="15"/>
      <c r="AX216" s="15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</row>
    <row r="217" spans="1:164" x14ac:dyDescent="0.15">
      <c r="A217" s="67">
        <f t="shared" si="116"/>
        <v>43563</v>
      </c>
      <c r="B217" s="128">
        <f t="shared" ca="1" si="105"/>
        <v>851.63558288647789</v>
      </c>
      <c r="C217" s="14">
        <f t="shared" si="106"/>
        <v>847.64536072999988</v>
      </c>
      <c r="D217" s="142">
        <f t="shared" si="107"/>
        <v>43557</v>
      </c>
      <c r="E217" s="13">
        <f ca="1">IF(D217&lt;B$1,VLOOKUP(D217,[1]DI!$A$4:$B$15000,2,FALSE),0)</f>
        <v>6.4000000000000001E-2</v>
      </c>
      <c r="F217" s="14">
        <f t="shared" ca="1" si="99"/>
        <v>1.0002462000000001</v>
      </c>
      <c r="G217" s="14">
        <f ca="1">(TRUNC(PRODUCT($F$12:$F216),16))</f>
        <v>1.0517283151602601</v>
      </c>
      <c r="H217" s="14">
        <f t="shared" ca="1" si="108"/>
        <v>1.0486260558121401</v>
      </c>
      <c r="I217" s="14">
        <f t="shared" ca="1" si="100"/>
        <v>1.0029584</v>
      </c>
      <c r="J217" s="13">
        <f t="shared" si="109"/>
        <v>3.7499999999999999E-2</v>
      </c>
      <c r="K217" s="53">
        <f t="shared" si="110"/>
        <v>43545</v>
      </c>
      <c r="L217" s="2">
        <f t="shared" si="111"/>
        <v>12</v>
      </c>
      <c r="M217" s="19">
        <f t="shared" si="112"/>
        <v>12</v>
      </c>
      <c r="N217" s="12">
        <f t="shared" si="101"/>
        <v>1.0017545839999999</v>
      </c>
      <c r="O217" s="12">
        <f t="shared" ca="1" si="102"/>
        <v>1.004718175</v>
      </c>
      <c r="P217" s="19">
        <f t="shared" si="113"/>
        <v>0</v>
      </c>
      <c r="Q217" s="14">
        <f t="shared" ca="1" si="118"/>
        <v>3.9902221564779596</v>
      </c>
      <c r="R217" s="28">
        <f t="shared" si="104"/>
        <v>0</v>
      </c>
      <c r="S217" s="14">
        <f t="shared" si="117"/>
        <v>0</v>
      </c>
      <c r="T217" s="14"/>
      <c r="U217" s="14"/>
      <c r="V217" s="4" t="str">
        <f t="shared" si="114"/>
        <v>A+J=</v>
      </c>
      <c r="W217" s="53">
        <f t="shared" si="115"/>
        <v>43578</v>
      </c>
      <c r="X217" s="14"/>
      <c r="Y217" s="153"/>
      <c r="Z217" s="122">
        <v>40654</v>
      </c>
      <c r="AA217" s="57" t="s">
        <v>74</v>
      </c>
      <c r="AB217" s="23"/>
      <c r="AC217" s="1"/>
      <c r="AD217" s="44"/>
      <c r="AE217" s="55"/>
      <c r="AF217" s="55"/>
      <c r="AG217" s="55"/>
      <c r="AH217" s="3"/>
      <c r="AI217" s="11"/>
      <c r="AJ217" s="3"/>
      <c r="AK217" s="2"/>
      <c r="AL217" s="2"/>
      <c r="AM217" s="2"/>
      <c r="AN217" s="2"/>
      <c r="AO217" s="2"/>
      <c r="AP217" s="2"/>
      <c r="AQ217" s="2"/>
      <c r="AR217" s="15"/>
      <c r="AS217" s="15"/>
      <c r="AT217" s="15"/>
      <c r="AU217" s="2"/>
      <c r="AV217" s="2"/>
      <c r="AW217" s="15"/>
      <c r="AX217" s="15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</row>
    <row r="218" spans="1:164" x14ac:dyDescent="0.15">
      <c r="A218" s="67">
        <f t="shared" si="116"/>
        <v>43564</v>
      </c>
      <c r="B218" s="128">
        <f t="shared" ca="1" si="105"/>
        <v>851.96970924956702</v>
      </c>
      <c r="C218" s="14">
        <f t="shared" si="106"/>
        <v>847.64536072999988</v>
      </c>
      <c r="D218" s="142">
        <f t="shared" si="107"/>
        <v>43558</v>
      </c>
      <c r="E218" s="13">
        <f ca="1">IF(D218&lt;B$1,VLOOKUP(D218,[1]DI!$A$4:$B$15000,2,FALSE),0)</f>
        <v>6.4000000000000001E-2</v>
      </c>
      <c r="F218" s="14">
        <f t="shared" ca="1" si="99"/>
        <v>1.0002462000000001</v>
      </c>
      <c r="G218" s="14">
        <f ca="1">(TRUNC(PRODUCT($F$12:$F217),16))</f>
        <v>1.05198725067145</v>
      </c>
      <c r="H218" s="14">
        <f t="shared" ca="1" si="108"/>
        <v>1.0486260558121401</v>
      </c>
      <c r="I218" s="14">
        <f t="shared" ca="1" si="100"/>
        <v>1.0032053299999999</v>
      </c>
      <c r="J218" s="13">
        <f t="shared" si="109"/>
        <v>3.7499999999999999E-2</v>
      </c>
      <c r="K218" s="53">
        <f t="shared" si="110"/>
        <v>43545</v>
      </c>
      <c r="L218" s="2">
        <f t="shared" si="111"/>
        <v>13</v>
      </c>
      <c r="M218" s="19">
        <f t="shared" si="112"/>
        <v>13</v>
      </c>
      <c r="N218" s="12">
        <f t="shared" si="101"/>
        <v>1.0019009379999999</v>
      </c>
      <c r="O218" s="12">
        <f t="shared" ca="1" si="102"/>
        <v>1.0051123609999999</v>
      </c>
      <c r="P218" s="19">
        <f t="shared" si="113"/>
        <v>0</v>
      </c>
      <c r="Q218" s="14">
        <f t="shared" ca="1" si="118"/>
        <v>4.3243485195671845</v>
      </c>
      <c r="R218" s="28">
        <f t="shared" si="104"/>
        <v>0</v>
      </c>
      <c r="S218" s="14">
        <f t="shared" si="117"/>
        <v>0</v>
      </c>
      <c r="T218" s="14"/>
      <c r="U218" s="14"/>
      <c r="V218" s="4" t="str">
        <f t="shared" si="114"/>
        <v>A+J=</v>
      </c>
      <c r="W218" s="53">
        <f t="shared" si="115"/>
        <v>43578</v>
      </c>
      <c r="X218" s="14"/>
      <c r="Y218" s="153"/>
      <c r="Z218" s="122">
        <v>40655</v>
      </c>
      <c r="AA218" s="57" t="s">
        <v>75</v>
      </c>
      <c r="AB218" s="23"/>
      <c r="AC218" s="1"/>
      <c r="AD218" s="44"/>
      <c r="AE218" s="55"/>
      <c r="AF218" s="55"/>
      <c r="AG218" s="55"/>
      <c r="AH218" s="3"/>
      <c r="AI218" s="11"/>
      <c r="AJ218" s="3"/>
      <c r="AK218" s="2"/>
      <c r="AL218" s="2"/>
      <c r="AM218" s="2"/>
      <c r="AN218" s="2"/>
      <c r="AO218" s="2"/>
      <c r="AP218" s="2"/>
      <c r="AQ218" s="2"/>
      <c r="AR218" s="15"/>
      <c r="AS218" s="15"/>
      <c r="AT218" s="15"/>
      <c r="AU218" s="2"/>
      <c r="AV218" s="2"/>
      <c r="AW218" s="15"/>
      <c r="AX218" s="15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</row>
    <row r="219" spans="1:164" x14ac:dyDescent="0.15">
      <c r="A219" s="67">
        <f t="shared" si="116"/>
        <v>43565</v>
      </c>
      <c r="B219" s="128">
        <f t="shared" ca="1" si="105"/>
        <v>852.30396699124981</v>
      </c>
      <c r="C219" s="14">
        <f t="shared" si="106"/>
        <v>847.64536072999988</v>
      </c>
      <c r="D219" s="142">
        <f t="shared" si="107"/>
        <v>43559</v>
      </c>
      <c r="E219" s="13">
        <f ca="1">IF(D219&lt;B$1,VLOOKUP(D219,[1]DI!$A$4:$B$15000,2,FALSE),0)</f>
        <v>6.4000000000000001E-2</v>
      </c>
      <c r="F219" s="14">
        <f t="shared" ca="1" si="99"/>
        <v>1.0002462000000001</v>
      </c>
      <c r="G219" s="14">
        <f ca="1">(TRUNC(PRODUCT($F$12:$F218),16))</f>
        <v>1.05224624993257</v>
      </c>
      <c r="H219" s="14">
        <f t="shared" ca="1" si="108"/>
        <v>1.0486260558121401</v>
      </c>
      <c r="I219" s="14">
        <f t="shared" ca="1" si="100"/>
        <v>1.0034523200000001</v>
      </c>
      <c r="J219" s="13">
        <f t="shared" si="109"/>
        <v>3.7499999999999999E-2</v>
      </c>
      <c r="K219" s="53">
        <f t="shared" si="110"/>
        <v>43545</v>
      </c>
      <c r="L219" s="2">
        <f t="shared" si="111"/>
        <v>14</v>
      </c>
      <c r="M219" s="19">
        <f t="shared" si="112"/>
        <v>14</v>
      </c>
      <c r="N219" s="12">
        <f t="shared" si="101"/>
        <v>1.0020473139999999</v>
      </c>
      <c r="O219" s="12">
        <f t="shared" ca="1" si="102"/>
        <v>1.0055067019999999</v>
      </c>
      <c r="P219" s="19">
        <f t="shared" si="113"/>
        <v>0</v>
      </c>
      <c r="Q219" s="14">
        <f t="shared" ca="1" si="118"/>
        <v>4.6586062612499122</v>
      </c>
      <c r="R219" s="28">
        <f t="shared" si="104"/>
        <v>0</v>
      </c>
      <c r="S219" s="14">
        <f t="shared" si="117"/>
        <v>0</v>
      </c>
      <c r="T219" s="14"/>
      <c r="U219" s="14"/>
      <c r="V219" s="4" t="str">
        <f t="shared" si="114"/>
        <v>A+J=</v>
      </c>
      <c r="W219" s="53">
        <f t="shared" si="115"/>
        <v>43578</v>
      </c>
      <c r="X219" s="14"/>
      <c r="Y219" s="153"/>
      <c r="Z219" s="122">
        <v>40717</v>
      </c>
      <c r="AA219" s="57" t="s">
        <v>69</v>
      </c>
      <c r="AB219" s="23"/>
      <c r="AC219" s="1"/>
      <c r="AD219" s="44"/>
      <c r="AE219" s="55"/>
      <c r="AF219" s="55"/>
      <c r="AG219" s="55"/>
      <c r="AH219" s="3"/>
      <c r="AI219" s="11"/>
      <c r="AJ219" s="3"/>
      <c r="AK219" s="2"/>
      <c r="AL219" s="2"/>
      <c r="AM219" s="2"/>
      <c r="AN219" s="2"/>
      <c r="AO219" s="2"/>
      <c r="AP219" s="2"/>
      <c r="AQ219" s="2"/>
      <c r="AR219" s="15"/>
      <c r="AS219" s="15"/>
      <c r="AT219" s="15"/>
      <c r="AU219" s="2"/>
      <c r="AV219" s="2"/>
      <c r="AW219" s="15"/>
      <c r="AX219" s="15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</row>
    <row r="220" spans="1:164" x14ac:dyDescent="0.15">
      <c r="A220" s="67">
        <f t="shared" si="116"/>
        <v>43566</v>
      </c>
      <c r="B220" s="128">
        <f t="shared" ca="1" si="105"/>
        <v>852.63835442154414</v>
      </c>
      <c r="C220" s="14">
        <f t="shared" si="106"/>
        <v>847.64536072999988</v>
      </c>
      <c r="D220" s="142">
        <f t="shared" si="107"/>
        <v>43560</v>
      </c>
      <c r="E220" s="13">
        <f ca="1">IF(D220&lt;B$1,VLOOKUP(D220,[1]DI!$A$4:$B$15000,2,FALSE),0)</f>
        <v>6.4000000000000001E-2</v>
      </c>
      <c r="F220" s="14">
        <f t="shared" ca="1" si="99"/>
        <v>1.0002462000000001</v>
      </c>
      <c r="G220" s="14">
        <f ca="1">(TRUNC(PRODUCT($F$12:$F219),16))</f>
        <v>1.0525053129593001</v>
      </c>
      <c r="H220" s="14">
        <f t="shared" ca="1" si="108"/>
        <v>1.0486260558121401</v>
      </c>
      <c r="I220" s="14">
        <f t="shared" ca="1" si="100"/>
        <v>1.0036993700000001</v>
      </c>
      <c r="J220" s="13">
        <f t="shared" si="109"/>
        <v>3.7499999999999999E-2</v>
      </c>
      <c r="K220" s="53">
        <f t="shared" si="110"/>
        <v>43545</v>
      </c>
      <c r="L220" s="2">
        <f t="shared" si="111"/>
        <v>15</v>
      </c>
      <c r="M220" s="19">
        <f t="shared" si="112"/>
        <v>15</v>
      </c>
      <c r="N220" s="12">
        <f t="shared" si="101"/>
        <v>1.0021937110000001</v>
      </c>
      <c r="O220" s="12">
        <f t="shared" ca="1" si="102"/>
        <v>1.0059011959999999</v>
      </c>
      <c r="P220" s="19">
        <f t="shared" si="113"/>
        <v>0</v>
      </c>
      <c r="Q220" s="14">
        <f t="shared" ca="1" si="118"/>
        <v>4.9929936915442923</v>
      </c>
      <c r="R220" s="28">
        <f t="shared" si="104"/>
        <v>0</v>
      </c>
      <c r="S220" s="14">
        <f t="shared" si="117"/>
        <v>0</v>
      </c>
      <c r="T220" s="14"/>
      <c r="U220" s="14"/>
      <c r="V220" s="4" t="str">
        <f t="shared" si="114"/>
        <v>A+J=</v>
      </c>
      <c r="W220" s="53">
        <f t="shared" si="115"/>
        <v>43578</v>
      </c>
      <c r="X220" s="14"/>
      <c r="Y220" s="153"/>
      <c r="Z220" s="122">
        <v>40793</v>
      </c>
      <c r="AA220" s="57" t="s">
        <v>76</v>
      </c>
      <c r="AB220" s="23"/>
      <c r="AC220" s="1"/>
      <c r="AD220" s="44"/>
      <c r="AE220" s="55"/>
      <c r="AF220" s="55"/>
      <c r="AG220" s="55"/>
      <c r="AH220" s="3"/>
      <c r="AI220" s="11"/>
      <c r="AJ220" s="3"/>
      <c r="AK220" s="2"/>
      <c r="AL220" s="2"/>
      <c r="AM220" s="2"/>
      <c r="AN220" s="2"/>
      <c r="AO220" s="2"/>
      <c r="AP220" s="2"/>
      <c r="AQ220" s="2"/>
      <c r="AR220" s="15"/>
      <c r="AS220" s="15"/>
      <c r="AT220" s="15"/>
      <c r="AU220" s="2"/>
      <c r="AV220" s="2"/>
      <c r="AW220" s="15"/>
      <c r="AX220" s="15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</row>
    <row r="221" spans="1:164" x14ac:dyDescent="0.15">
      <c r="A221" s="67">
        <f t="shared" si="116"/>
        <v>43567</v>
      </c>
      <c r="B221" s="128">
        <f t="shared" ca="1" si="105"/>
        <v>852.97287238044112</v>
      </c>
      <c r="C221" s="14">
        <f t="shared" si="106"/>
        <v>847.64536072999988</v>
      </c>
      <c r="D221" s="142">
        <f t="shared" si="107"/>
        <v>43563</v>
      </c>
      <c r="E221" s="13">
        <f ca="1">IF(D221&lt;B$1,VLOOKUP(D221,[1]DI!$A$4:$B$15000,2,FALSE),0)</f>
        <v>6.4000000000000001E-2</v>
      </c>
      <c r="F221" s="14">
        <f t="shared" ca="1" si="99"/>
        <v>1.0002462000000001</v>
      </c>
      <c r="G221" s="14">
        <f ca="1">(TRUNC(PRODUCT($F$12:$F220),16))</f>
        <v>1.0527644397673499</v>
      </c>
      <c r="H221" s="14">
        <f t="shared" ca="1" si="108"/>
        <v>1.0486260558121401</v>
      </c>
      <c r="I221" s="14">
        <f t="shared" ca="1" si="100"/>
        <v>1.00394648</v>
      </c>
      <c r="J221" s="13">
        <f t="shared" si="109"/>
        <v>3.7499999999999999E-2</v>
      </c>
      <c r="K221" s="53">
        <f t="shared" si="110"/>
        <v>43545</v>
      </c>
      <c r="L221" s="2">
        <f t="shared" si="111"/>
        <v>16</v>
      </c>
      <c r="M221" s="19">
        <f t="shared" si="112"/>
        <v>16</v>
      </c>
      <c r="N221" s="12">
        <f t="shared" si="101"/>
        <v>1.002340129</v>
      </c>
      <c r="O221" s="12">
        <f t="shared" ca="1" si="102"/>
        <v>1.0062958440000001</v>
      </c>
      <c r="P221" s="19">
        <f t="shared" si="113"/>
        <v>0</v>
      </c>
      <c r="Q221" s="14">
        <f t="shared" ca="1" si="118"/>
        <v>5.3275116504412496</v>
      </c>
      <c r="R221" s="28">
        <f t="shared" si="104"/>
        <v>0</v>
      </c>
      <c r="S221" s="14">
        <f t="shared" si="117"/>
        <v>0</v>
      </c>
      <c r="T221" s="14"/>
      <c r="U221" s="14"/>
      <c r="V221" s="4" t="str">
        <f t="shared" si="114"/>
        <v>A+J=</v>
      </c>
      <c r="W221" s="53">
        <f t="shared" si="115"/>
        <v>43578</v>
      </c>
      <c r="X221" s="14"/>
      <c r="Y221" s="153"/>
      <c r="Z221" s="122">
        <v>40828</v>
      </c>
      <c r="AA221" s="57" t="s">
        <v>62</v>
      </c>
      <c r="AB221" s="23"/>
      <c r="AC221" s="1"/>
      <c r="AD221" s="44"/>
      <c r="AE221" s="55"/>
      <c r="AF221" s="55"/>
      <c r="AG221" s="55"/>
      <c r="AH221" s="3"/>
      <c r="AI221" s="11"/>
      <c r="AJ221" s="3"/>
      <c r="AK221" s="2"/>
      <c r="AL221" s="2"/>
      <c r="AM221" s="2"/>
      <c r="AN221" s="2"/>
      <c r="AO221" s="2"/>
      <c r="AP221" s="2"/>
      <c r="AQ221" s="2"/>
      <c r="AR221" s="15"/>
      <c r="AS221" s="15"/>
      <c r="AT221" s="15"/>
      <c r="AU221" s="2"/>
      <c r="AV221" s="2"/>
      <c r="AW221" s="15"/>
      <c r="AX221" s="15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</row>
    <row r="222" spans="1:164" x14ac:dyDescent="0.15">
      <c r="A222" s="67">
        <f t="shared" si="116"/>
        <v>43570</v>
      </c>
      <c r="B222" s="128">
        <f t="shared" ca="1" si="105"/>
        <v>853.30752172793154</v>
      </c>
      <c r="C222" s="14">
        <f t="shared" si="106"/>
        <v>847.64536072999988</v>
      </c>
      <c r="D222" s="142">
        <f t="shared" si="107"/>
        <v>43564</v>
      </c>
      <c r="E222" s="13">
        <f ca="1">IF(D222&lt;B$1,VLOOKUP(D222,[1]DI!$A$4:$B$15000,2,FALSE),0)</f>
        <v>6.4000000000000001E-2</v>
      </c>
      <c r="F222" s="14">
        <f t="shared" ca="1" si="99"/>
        <v>1.0002462000000001</v>
      </c>
      <c r="G222" s="14">
        <f ca="1">(TRUNC(PRODUCT($F$12:$F221),16))</f>
        <v>1.0530236303724201</v>
      </c>
      <c r="H222" s="14">
        <f t="shared" ca="1" si="108"/>
        <v>1.0486260558121401</v>
      </c>
      <c r="I222" s="14">
        <f t="shared" ca="1" si="100"/>
        <v>1.0041936499999999</v>
      </c>
      <c r="J222" s="13">
        <f t="shared" si="109"/>
        <v>3.7499999999999999E-2</v>
      </c>
      <c r="K222" s="53">
        <f t="shared" si="110"/>
        <v>43545</v>
      </c>
      <c r="L222" s="2">
        <f t="shared" si="111"/>
        <v>17</v>
      </c>
      <c r="M222" s="19">
        <f t="shared" si="112"/>
        <v>17</v>
      </c>
      <c r="N222" s="12">
        <f t="shared" si="101"/>
        <v>1.002486569</v>
      </c>
      <c r="O222" s="12">
        <f t="shared" ca="1" si="102"/>
        <v>1.0066906470000001</v>
      </c>
      <c r="P222" s="19">
        <f t="shared" si="113"/>
        <v>0</v>
      </c>
      <c r="Q222" s="14">
        <f t="shared" ca="1" si="118"/>
        <v>5.6621609979317107</v>
      </c>
      <c r="R222" s="28">
        <f t="shared" si="104"/>
        <v>0</v>
      </c>
      <c r="S222" s="14">
        <f t="shared" si="117"/>
        <v>0</v>
      </c>
      <c r="T222" s="14"/>
      <c r="U222" s="14"/>
      <c r="V222" s="4" t="str">
        <f t="shared" si="114"/>
        <v>A+J=</v>
      </c>
      <c r="W222" s="53">
        <f t="shared" si="115"/>
        <v>43578</v>
      </c>
      <c r="X222" s="14"/>
      <c r="Y222" s="153"/>
      <c r="Z222" s="122">
        <v>40849</v>
      </c>
      <c r="AA222" s="57" t="s">
        <v>63</v>
      </c>
      <c r="AB222" s="23"/>
      <c r="AC222" s="1"/>
      <c r="AD222" s="44"/>
      <c r="AE222" s="55"/>
      <c r="AF222" s="55"/>
      <c r="AG222" s="55"/>
      <c r="AH222" s="3"/>
      <c r="AI222" s="11"/>
      <c r="AJ222" s="3"/>
      <c r="AK222" s="2"/>
      <c r="AL222" s="2"/>
      <c r="AM222" s="2"/>
      <c r="AN222" s="2"/>
      <c r="AO222" s="2"/>
      <c r="AP222" s="2"/>
      <c r="AQ222" s="2"/>
      <c r="AR222" s="15"/>
      <c r="AS222" s="15"/>
      <c r="AT222" s="15"/>
      <c r="AU222" s="2"/>
      <c r="AV222" s="2"/>
      <c r="AW222" s="15"/>
      <c r="AX222" s="15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</row>
    <row r="223" spans="1:164" ht="15" x14ac:dyDescent="0.25">
      <c r="A223" s="67">
        <f t="shared" si="116"/>
        <v>43571</v>
      </c>
      <c r="B223" s="128">
        <f t="shared" ca="1" si="105"/>
        <v>853.64230924394292</v>
      </c>
      <c r="C223" s="14">
        <f t="shared" si="106"/>
        <v>847.64536072999988</v>
      </c>
      <c r="D223" s="142">
        <f t="shared" si="107"/>
        <v>43565</v>
      </c>
      <c r="E223" s="13">
        <f ca="1">IF(D223&lt;B$1,VLOOKUP(D223,[1]DI!$A$4:$B$15000,2,FALSE),0)</f>
        <v>6.4000000000000001E-2</v>
      </c>
      <c r="F223" s="14">
        <f t="shared" ca="1" si="99"/>
        <v>1.0002462000000001</v>
      </c>
      <c r="G223" s="14">
        <f ca="1">(TRUNC(PRODUCT($F$12:$F222),16))</f>
        <v>1.05328288479022</v>
      </c>
      <c r="H223" s="14">
        <f t="shared" ca="1" si="108"/>
        <v>1.0486260558121401</v>
      </c>
      <c r="I223" s="14">
        <f t="shared" ca="1" si="100"/>
        <v>1.0044408899999999</v>
      </c>
      <c r="J223" s="13">
        <f t="shared" si="109"/>
        <v>3.7499999999999999E-2</v>
      </c>
      <c r="K223" s="53">
        <f t="shared" si="110"/>
        <v>43545</v>
      </c>
      <c r="L223" s="2">
        <f t="shared" si="111"/>
        <v>18</v>
      </c>
      <c r="M223" s="19">
        <f t="shared" si="112"/>
        <v>18</v>
      </c>
      <c r="N223" s="12">
        <f t="shared" si="101"/>
        <v>1.0026330299999999</v>
      </c>
      <c r="O223" s="12">
        <f t="shared" ca="1" si="102"/>
        <v>1.0070856130000001</v>
      </c>
      <c r="P223" s="19">
        <f t="shared" si="113"/>
        <v>0</v>
      </c>
      <c r="Q223" s="14">
        <f t="shared" ca="1" si="118"/>
        <v>5.9969485139430834</v>
      </c>
      <c r="R223" s="28">
        <f t="shared" si="104"/>
        <v>0</v>
      </c>
      <c r="S223" s="14">
        <f t="shared" si="117"/>
        <v>0</v>
      </c>
      <c r="T223" s="14"/>
      <c r="U223" s="14"/>
      <c r="V223" s="4" t="str">
        <f t="shared" si="114"/>
        <v>A+J=</v>
      </c>
      <c r="W223" s="53">
        <f t="shared" si="115"/>
        <v>43578</v>
      </c>
      <c r="X223" s="146" t="s">
        <v>148</v>
      </c>
      <c r="Y223" s="153"/>
      <c r="Z223" s="122">
        <v>40862</v>
      </c>
      <c r="AA223" s="57" t="s">
        <v>77</v>
      </c>
      <c r="AB223" s="23"/>
      <c r="AC223" s="1"/>
      <c r="AD223" s="44"/>
      <c r="AE223" s="55"/>
      <c r="AF223" s="55"/>
      <c r="AG223" s="55"/>
      <c r="AH223" s="3"/>
      <c r="AI223" s="11"/>
      <c r="AJ223" s="3"/>
      <c r="AK223" s="2"/>
      <c r="AL223" s="2"/>
      <c r="AM223" s="2"/>
      <c r="AN223" s="2"/>
      <c r="AO223" s="2"/>
      <c r="AP223" s="2"/>
      <c r="AQ223" s="2"/>
      <c r="AR223" s="15"/>
      <c r="AS223" s="15"/>
      <c r="AT223" s="15"/>
      <c r="AU223" s="2"/>
      <c r="AV223" s="2"/>
      <c r="AW223" s="15"/>
      <c r="AX223" s="15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</row>
    <row r="224" spans="1:164" ht="15" x14ac:dyDescent="0.25">
      <c r="A224" s="67">
        <f t="shared" si="116"/>
        <v>43572</v>
      </c>
      <c r="B224" s="128">
        <f t="shared" ca="1" si="105"/>
        <v>853.97721881864766</v>
      </c>
      <c r="C224" s="14">
        <f t="shared" si="106"/>
        <v>847.64536072999988</v>
      </c>
      <c r="D224" s="142">
        <f t="shared" si="107"/>
        <v>43566</v>
      </c>
      <c r="E224" s="13">
        <f ca="1">IF(D224&lt;B$1,VLOOKUP(D224,[1]DI!$A$4:$B$15000,2,FALSE),0)</f>
        <v>6.4000000000000001E-2</v>
      </c>
      <c r="F224" s="14">
        <f t="shared" ca="1" si="99"/>
        <v>1.0002462000000001</v>
      </c>
      <c r="G224" s="14">
        <f ca="1">(TRUNC(PRODUCT($F$12:$F223),16))</f>
        <v>1.0535422030364601</v>
      </c>
      <c r="H224" s="14">
        <f t="shared" ca="1" si="108"/>
        <v>1.0486260558121401</v>
      </c>
      <c r="I224" s="14">
        <f t="shared" ca="1" si="100"/>
        <v>1.00468818</v>
      </c>
      <c r="J224" s="13">
        <f t="shared" si="109"/>
        <v>3.7499999999999999E-2</v>
      </c>
      <c r="K224" s="53">
        <f t="shared" si="110"/>
        <v>43545</v>
      </c>
      <c r="L224" s="2">
        <f t="shared" si="111"/>
        <v>19</v>
      </c>
      <c r="M224" s="19">
        <f t="shared" si="112"/>
        <v>19</v>
      </c>
      <c r="N224" s="12">
        <f t="shared" si="101"/>
        <v>1.002779512</v>
      </c>
      <c r="O224" s="12">
        <f t="shared" ca="1" si="102"/>
        <v>1.007480723</v>
      </c>
      <c r="P224" s="19">
        <f t="shared" si="113"/>
        <v>0</v>
      </c>
      <c r="Q224" s="14">
        <f t="shared" ca="1" si="118"/>
        <v>6.3318580886477749</v>
      </c>
      <c r="R224" s="28">
        <f t="shared" si="104"/>
        <v>0</v>
      </c>
      <c r="S224" s="14">
        <f t="shared" si="117"/>
        <v>0</v>
      </c>
      <c r="T224" s="14"/>
      <c r="U224" s="14"/>
      <c r="V224" s="4" t="str">
        <f t="shared" si="114"/>
        <v>A+J=</v>
      </c>
      <c r="W224" s="53">
        <f t="shared" si="115"/>
        <v>43578</v>
      </c>
      <c r="X224" s="150">
        <v>7.3373801900000002</v>
      </c>
      <c r="Y224" s="15" t="s">
        <v>10</v>
      </c>
      <c r="Z224" s="122">
        <v>40959</v>
      </c>
      <c r="AA224" s="57" t="s">
        <v>65</v>
      </c>
      <c r="AB224" s="23"/>
      <c r="AC224" s="1"/>
      <c r="AD224" s="44"/>
      <c r="AE224" s="55"/>
      <c r="AF224" s="55"/>
      <c r="AG224" s="55"/>
      <c r="AH224" s="3"/>
      <c r="AI224" s="11"/>
      <c r="AJ224" s="3"/>
      <c r="AK224" s="2"/>
      <c r="AL224" s="2"/>
      <c r="AM224" s="2"/>
      <c r="AN224" s="2"/>
      <c r="AO224" s="2"/>
      <c r="AP224" s="2"/>
      <c r="AQ224" s="2"/>
      <c r="AR224" s="15"/>
      <c r="AS224" s="15"/>
      <c r="AT224" s="15"/>
      <c r="AU224" s="2"/>
      <c r="AV224" s="2"/>
      <c r="AW224" s="15"/>
      <c r="AX224" s="15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</row>
    <row r="225" spans="1:164" ht="15" x14ac:dyDescent="0.25">
      <c r="A225" s="67">
        <f t="shared" si="116"/>
        <v>43573</v>
      </c>
      <c r="B225" s="128">
        <f t="shared" ca="1" si="105"/>
        <v>854.31225893195494</v>
      </c>
      <c r="C225" s="14">
        <f t="shared" si="106"/>
        <v>847.64536072999988</v>
      </c>
      <c r="D225" s="142">
        <f t="shared" si="107"/>
        <v>43567</v>
      </c>
      <c r="E225" s="13">
        <f ca="1">IF(D225&lt;B$1,VLOOKUP(D225,[1]DI!$A$4:$B$15000,2,FALSE),0)</f>
        <v>6.4000000000000001E-2</v>
      </c>
      <c r="F225" s="14">
        <f t="shared" ca="1" si="99"/>
        <v>1.0002462000000001</v>
      </c>
      <c r="G225" s="14">
        <f ca="1">(TRUNC(PRODUCT($F$12:$F224),16))</f>
        <v>1.0538015851268401</v>
      </c>
      <c r="H225" s="14">
        <f t="shared" ca="1" si="108"/>
        <v>1.0486260558121401</v>
      </c>
      <c r="I225" s="14">
        <f t="shared" ca="1" si="100"/>
        <v>1.00493553</v>
      </c>
      <c r="J225" s="13">
        <f t="shared" si="109"/>
        <v>3.7499999999999999E-2</v>
      </c>
      <c r="K225" s="53">
        <f t="shared" si="110"/>
        <v>43545</v>
      </c>
      <c r="L225" s="2">
        <f t="shared" si="111"/>
        <v>20</v>
      </c>
      <c r="M225" s="19">
        <f t="shared" si="112"/>
        <v>20</v>
      </c>
      <c r="N225" s="12">
        <f t="shared" si="101"/>
        <v>1.002926016</v>
      </c>
      <c r="O225" s="12">
        <f t="shared" ca="1" si="102"/>
        <v>1.007875987</v>
      </c>
      <c r="P225" s="19">
        <f t="shared" si="113"/>
        <v>0</v>
      </c>
      <c r="Q225" s="14">
        <f t="shared" ca="1" si="118"/>
        <v>6.6668982019550436</v>
      </c>
      <c r="R225" s="28">
        <f t="shared" si="104"/>
        <v>0</v>
      </c>
      <c r="S225" s="14">
        <f t="shared" si="117"/>
        <v>0</v>
      </c>
      <c r="T225" s="14"/>
      <c r="U225" s="14"/>
      <c r="V225" s="4" t="str">
        <f t="shared" si="114"/>
        <v>A+J=</v>
      </c>
      <c r="W225" s="53">
        <f t="shared" si="115"/>
        <v>43578</v>
      </c>
      <c r="X225" s="146">
        <v>8.4281378199999999</v>
      </c>
      <c r="Y225" s="15" t="s">
        <v>54</v>
      </c>
      <c r="Z225" s="122">
        <v>40960</v>
      </c>
      <c r="AA225" s="57" t="s">
        <v>65</v>
      </c>
      <c r="AB225" s="23"/>
      <c r="AC225" s="1"/>
      <c r="AD225" s="44"/>
      <c r="AE225" s="55"/>
      <c r="AF225" s="55"/>
      <c r="AG225" s="55"/>
      <c r="AH225" s="3"/>
      <c r="AI225" s="11"/>
      <c r="AJ225" s="3"/>
      <c r="AK225" s="2"/>
      <c r="AL225" s="2"/>
      <c r="AM225" s="2"/>
      <c r="AN225" s="2"/>
      <c r="AO225" s="2"/>
      <c r="AP225" s="2"/>
      <c r="AQ225" s="2"/>
      <c r="AR225" s="15"/>
      <c r="AS225" s="15"/>
      <c r="AT225" s="15"/>
      <c r="AU225" s="2"/>
      <c r="AV225" s="2"/>
      <c r="AW225" s="15"/>
      <c r="AX225" s="15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</row>
    <row r="226" spans="1:164" ht="15" x14ac:dyDescent="0.25">
      <c r="A226" s="67">
        <f t="shared" si="116"/>
        <v>43577</v>
      </c>
      <c r="B226" s="128">
        <f t="shared" ca="1" si="105"/>
        <v>854.64743974375585</v>
      </c>
      <c r="C226" s="14">
        <f t="shared" si="106"/>
        <v>847.64536072999988</v>
      </c>
      <c r="D226" s="142">
        <f t="shared" si="107"/>
        <v>43570</v>
      </c>
      <c r="E226" s="13">
        <f ca="1">IF(D226&lt;B$1,VLOOKUP(D226,[1]DI!$A$4:$B$15000,2,FALSE),0)</f>
        <v>6.4000000000000001E-2</v>
      </c>
      <c r="F226" s="14">
        <f t="shared" ca="1" si="99"/>
        <v>1.0002462000000001</v>
      </c>
      <c r="G226" s="14">
        <f ca="1">(TRUNC(PRODUCT($F$12:$F225),16))</f>
        <v>1.0540610310770999</v>
      </c>
      <c r="H226" s="14">
        <f t="shared" ca="1" si="108"/>
        <v>1.0486260558121401</v>
      </c>
      <c r="I226" s="14">
        <f t="shared" ca="1" si="100"/>
        <v>1.00518295</v>
      </c>
      <c r="J226" s="13">
        <f t="shared" si="109"/>
        <v>3.7499999999999999E-2</v>
      </c>
      <c r="K226" s="53">
        <f t="shared" si="110"/>
        <v>43545</v>
      </c>
      <c r="L226" s="2">
        <f t="shared" si="111"/>
        <v>21</v>
      </c>
      <c r="M226" s="19">
        <f t="shared" si="112"/>
        <v>21</v>
      </c>
      <c r="N226" s="12">
        <f t="shared" si="101"/>
        <v>1.003072542</v>
      </c>
      <c r="O226" s="12">
        <f t="shared" ca="1" si="102"/>
        <v>1.008271417</v>
      </c>
      <c r="P226" s="19">
        <f t="shared" si="113"/>
        <v>0</v>
      </c>
      <c r="Q226" s="14">
        <f t="shared" ca="1" si="118"/>
        <v>7.0020790137560009</v>
      </c>
      <c r="R226" s="28">
        <f t="shared" si="104"/>
        <v>0</v>
      </c>
      <c r="S226" s="14">
        <f t="shared" si="117"/>
        <v>0</v>
      </c>
      <c r="T226" s="14"/>
      <c r="U226" s="14"/>
      <c r="V226" s="4" t="str">
        <f t="shared" si="114"/>
        <v>A+J=</v>
      </c>
      <c r="W226" s="53">
        <f t="shared" si="115"/>
        <v>43578</v>
      </c>
      <c r="X226" s="146">
        <v>0</v>
      </c>
      <c r="Y226" s="15" t="s">
        <v>149</v>
      </c>
      <c r="Z226" s="122">
        <v>41005</v>
      </c>
      <c r="AA226" s="57" t="s">
        <v>66</v>
      </c>
      <c r="AB226" s="23"/>
      <c r="AC226" s="1"/>
      <c r="AD226" s="44"/>
      <c r="AE226" s="55"/>
      <c r="AF226" s="55"/>
      <c r="AG226" s="55"/>
      <c r="AH226" s="3"/>
      <c r="AI226" s="11"/>
      <c r="AJ226" s="3"/>
      <c r="AK226" s="2"/>
      <c r="AL226" s="2"/>
      <c r="AM226" s="2"/>
      <c r="AN226" s="2"/>
      <c r="AO226" s="2"/>
      <c r="AP226" s="2"/>
      <c r="AQ226" s="2"/>
      <c r="AR226" s="15"/>
      <c r="AS226" s="15"/>
      <c r="AT226" s="15"/>
      <c r="AU226" s="2"/>
      <c r="AV226" s="2"/>
      <c r="AW226" s="15"/>
      <c r="AX226" s="15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</row>
    <row r="227" spans="1:164" ht="15" x14ac:dyDescent="0.25">
      <c r="A227" s="67">
        <f t="shared" si="116"/>
        <v>43578</v>
      </c>
      <c r="B227" s="128">
        <f t="shared" ca="1" si="105"/>
        <v>854.98274092426834</v>
      </c>
      <c r="C227" s="14">
        <f t="shared" si="106"/>
        <v>847.64536072999988</v>
      </c>
      <c r="D227" s="142">
        <f t="shared" si="107"/>
        <v>43571</v>
      </c>
      <c r="E227" s="13">
        <f ca="1">IF(D227&lt;B$1,VLOOKUP(D227,[1]DI!$A$4:$B$15000,2,FALSE),0)</f>
        <v>6.4000000000000001E-2</v>
      </c>
      <c r="F227" s="14">
        <f t="shared" ca="1" si="99"/>
        <v>1.0002462000000001</v>
      </c>
      <c r="G227" s="14">
        <f ca="1">(TRUNC(PRODUCT($F$12:$F226),16))</f>
        <v>1.0543205409029499</v>
      </c>
      <c r="H227" s="14">
        <f t="shared" ca="1" si="108"/>
        <v>1.0486260558121401</v>
      </c>
      <c r="I227" s="14">
        <f t="shared" ca="1" si="100"/>
        <v>1.0054304199999999</v>
      </c>
      <c r="J227" s="13">
        <f t="shared" si="109"/>
        <v>3.7499999999999999E-2</v>
      </c>
      <c r="K227" s="53">
        <f t="shared" si="110"/>
        <v>43545</v>
      </c>
      <c r="L227" s="2">
        <f t="shared" si="111"/>
        <v>22</v>
      </c>
      <c r="M227" s="19">
        <f t="shared" si="112"/>
        <v>22</v>
      </c>
      <c r="N227" s="12">
        <f t="shared" si="101"/>
        <v>1.003219088</v>
      </c>
      <c r="O227" s="12">
        <f t="shared" ca="1" si="102"/>
        <v>1.008666989</v>
      </c>
      <c r="P227" s="19">
        <f t="shared" si="113"/>
        <v>11</v>
      </c>
      <c r="Q227" s="146">
        <f t="shared" ca="1" si="118"/>
        <v>7.3373801942684249</v>
      </c>
      <c r="R227" s="147">
        <f t="shared" si="104"/>
        <v>9.9430000000000004E-3</v>
      </c>
      <c r="S227" s="146">
        <f t="shared" si="117"/>
        <v>8.4281378199999999</v>
      </c>
      <c r="T227" s="146"/>
      <c r="U227" s="146"/>
      <c r="V227" s="148" t="str">
        <f t="shared" si="114"/>
        <v>A+J=</v>
      </c>
      <c r="W227" s="149">
        <f t="shared" si="115"/>
        <v>43578</v>
      </c>
      <c r="X227" s="150">
        <v>8.5694538700000003</v>
      </c>
      <c r="Y227" s="154" t="s">
        <v>147</v>
      </c>
      <c r="Z227" s="122">
        <v>41030</v>
      </c>
      <c r="AA227" s="57" t="s">
        <v>68</v>
      </c>
      <c r="AB227" s="23"/>
      <c r="AC227" s="1"/>
      <c r="AD227" s="44"/>
      <c r="AE227" s="55"/>
      <c r="AF227" s="55"/>
      <c r="AG227" s="55"/>
      <c r="AH227" s="3"/>
      <c r="AI227" s="11"/>
      <c r="AJ227" s="3"/>
      <c r="AK227" s="2"/>
      <c r="AL227" s="2"/>
      <c r="AM227" s="2"/>
      <c r="AN227" s="2"/>
      <c r="AO227" s="2"/>
      <c r="AP227" s="2"/>
      <c r="AQ227" s="2"/>
      <c r="AR227" s="15"/>
      <c r="AS227" s="15"/>
      <c r="AT227" s="15"/>
      <c r="AU227" s="2"/>
      <c r="AV227" s="2"/>
      <c r="AW227" s="15"/>
      <c r="AX227" s="15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</row>
    <row r="228" spans="1:164" x14ac:dyDescent="0.15">
      <c r="A228" s="67">
        <f t="shared" si="116"/>
        <v>43579</v>
      </c>
      <c r="B228" s="128">
        <f t="shared" ca="1" si="105"/>
        <v>839.54647634999992</v>
      </c>
      <c r="C228" s="14">
        <f t="shared" si="106"/>
        <v>839.21722290999992</v>
      </c>
      <c r="D228" s="142">
        <f t="shared" si="107"/>
        <v>43572</v>
      </c>
      <c r="E228" s="13">
        <f ca="1">IF(D228&lt;B$1,VLOOKUP(D228,[1]DI!$A$4:$B$15000,2,FALSE),0)</f>
        <v>6.4000000000000001E-2</v>
      </c>
      <c r="F228" s="14">
        <f t="shared" ca="1" si="99"/>
        <v>1.0002462000000001</v>
      </c>
      <c r="G228" s="14">
        <f ca="1">(TRUNC(PRODUCT($F$12:$F227),16))</f>
        <v>1.0545801146201199</v>
      </c>
      <c r="H228" s="14">
        <f t="shared" ca="1" si="108"/>
        <v>1.0543205409029499</v>
      </c>
      <c r="I228" s="14">
        <f t="shared" ca="1" si="100"/>
        <v>1.0002462000000001</v>
      </c>
      <c r="J228" s="13">
        <f t="shared" si="109"/>
        <v>3.7499999999999999E-2</v>
      </c>
      <c r="K228" s="53">
        <f t="shared" si="110"/>
        <v>43578</v>
      </c>
      <c r="L228" s="2">
        <f t="shared" si="111"/>
        <v>1</v>
      </c>
      <c r="M228" s="19">
        <f t="shared" si="112"/>
        <v>1</v>
      </c>
      <c r="N228" s="12">
        <f t="shared" si="101"/>
        <v>1.0001460980000001</v>
      </c>
      <c r="O228" s="12">
        <f t="shared" ca="1" si="102"/>
        <v>1.000392334</v>
      </c>
      <c r="P228" s="19">
        <f t="shared" si="113"/>
        <v>0</v>
      </c>
      <c r="Q228" s="14">
        <f t="shared" ca="1" si="103"/>
        <v>0.32925344000000001</v>
      </c>
      <c r="R228" s="28">
        <f t="shared" si="104"/>
        <v>0</v>
      </c>
      <c r="S228" s="14">
        <f t="shared" si="117"/>
        <v>0</v>
      </c>
      <c r="T228" s="14"/>
      <c r="U228" s="14"/>
      <c r="V228" s="4" t="str">
        <f t="shared" si="114"/>
        <v>A+J=</v>
      </c>
      <c r="W228" s="53">
        <f t="shared" si="115"/>
        <v>43606</v>
      </c>
      <c r="X228" s="14"/>
      <c r="Y228" s="153"/>
      <c r="Z228" s="122">
        <v>41067</v>
      </c>
      <c r="AA228" s="57" t="s">
        <v>69</v>
      </c>
      <c r="AB228" s="23"/>
      <c r="AC228" s="1"/>
      <c r="AD228" s="44"/>
      <c r="AE228" s="55"/>
      <c r="AF228" s="55"/>
      <c r="AG228" s="55"/>
      <c r="AH228" s="3"/>
      <c r="AI228" s="11"/>
      <c r="AJ228" s="3"/>
      <c r="AK228" s="2"/>
      <c r="AL228" s="2"/>
      <c r="AM228" s="2"/>
      <c r="AN228" s="2"/>
      <c r="AO228" s="2"/>
      <c r="AP228" s="2"/>
      <c r="AQ228" s="2"/>
      <c r="AR228" s="15"/>
      <c r="AS228" s="15"/>
      <c r="AT228" s="15"/>
      <c r="AU228" s="2"/>
      <c r="AV228" s="2"/>
      <c r="AW228" s="15"/>
      <c r="AX228" s="15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</row>
    <row r="229" spans="1:164" x14ac:dyDescent="0.15">
      <c r="A229" s="67">
        <f t="shared" si="116"/>
        <v>43580</v>
      </c>
      <c r="B229" s="128">
        <f t="shared" ca="1" si="105"/>
        <v>839.87585820999993</v>
      </c>
      <c r="C229" s="14">
        <f t="shared" si="106"/>
        <v>839.21722290999992</v>
      </c>
      <c r="D229" s="142">
        <f t="shared" si="107"/>
        <v>43573</v>
      </c>
      <c r="E229" s="13">
        <f ca="1">IF(D229&lt;B$1,VLOOKUP(D229,[1]DI!$A$4:$B$15000,2,FALSE),0)</f>
        <v>6.4000000000000001E-2</v>
      </c>
      <c r="F229" s="14">
        <f t="shared" ca="1" si="99"/>
        <v>1.0002462000000001</v>
      </c>
      <c r="G229" s="14">
        <f ca="1">(TRUNC(PRODUCT($F$12:$F228),16))</f>
        <v>1.05483975224434</v>
      </c>
      <c r="H229" s="14">
        <f t="shared" ca="1" si="108"/>
        <v>1.0543205409029499</v>
      </c>
      <c r="I229" s="14">
        <f t="shared" ca="1" si="100"/>
        <v>1.00049246</v>
      </c>
      <c r="J229" s="13">
        <f t="shared" si="109"/>
        <v>3.7499999999999999E-2</v>
      </c>
      <c r="K229" s="53">
        <f t="shared" si="110"/>
        <v>43578</v>
      </c>
      <c r="L229" s="2">
        <f t="shared" si="111"/>
        <v>2</v>
      </c>
      <c r="M229" s="19">
        <f t="shared" si="112"/>
        <v>2</v>
      </c>
      <c r="N229" s="12">
        <f t="shared" si="101"/>
        <v>1.0002922169999999</v>
      </c>
      <c r="O229" s="12">
        <f t="shared" ca="1" si="102"/>
        <v>1.0007848210000001</v>
      </c>
      <c r="P229" s="19">
        <f t="shared" si="113"/>
        <v>0</v>
      </c>
      <c r="Q229" s="14">
        <f t="shared" ca="1" si="103"/>
        <v>0.65863530000000003</v>
      </c>
      <c r="R229" s="28">
        <f t="shared" si="104"/>
        <v>0</v>
      </c>
      <c r="S229" s="14">
        <f t="shared" si="117"/>
        <v>0</v>
      </c>
      <c r="T229" s="14"/>
      <c r="U229" s="14"/>
      <c r="V229" s="4" t="str">
        <f t="shared" si="114"/>
        <v>A+J=</v>
      </c>
      <c r="W229" s="53">
        <f t="shared" si="115"/>
        <v>43606</v>
      </c>
      <c r="X229" s="14"/>
      <c r="Y229" s="153"/>
      <c r="Z229" s="122">
        <v>41159</v>
      </c>
      <c r="AA229" s="57" t="s">
        <v>76</v>
      </c>
      <c r="AB229" s="23"/>
      <c r="AC229" s="1"/>
      <c r="AD229" s="44"/>
      <c r="AE229" s="55"/>
      <c r="AF229" s="55"/>
      <c r="AG229" s="55"/>
      <c r="AH229" s="3"/>
      <c r="AI229" s="11"/>
      <c r="AJ229" s="3"/>
      <c r="AK229" s="2"/>
      <c r="AL229" s="2"/>
      <c r="AM229" s="2"/>
      <c r="AN229" s="2"/>
      <c r="AO229" s="2"/>
      <c r="AP229" s="2"/>
      <c r="AQ229" s="2"/>
      <c r="AR229" s="15"/>
      <c r="AS229" s="15"/>
      <c r="AT229" s="15"/>
      <c r="AU229" s="2"/>
      <c r="AV229" s="2"/>
      <c r="AW229" s="15"/>
      <c r="AX229" s="15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</row>
    <row r="230" spans="1:164" x14ac:dyDescent="0.15">
      <c r="A230" s="67">
        <f t="shared" si="116"/>
        <v>43581</v>
      </c>
      <c r="B230" s="128">
        <f t="shared" ca="1" si="105"/>
        <v>840.20536928999991</v>
      </c>
      <c r="C230" s="14">
        <f t="shared" si="106"/>
        <v>839.21722290999992</v>
      </c>
      <c r="D230" s="142">
        <f t="shared" si="107"/>
        <v>43577</v>
      </c>
      <c r="E230" s="13">
        <f ca="1">IF(D230&lt;B$1,VLOOKUP(D230,[1]DI!$A$4:$B$15000,2,FALSE),0)</f>
        <v>6.4000000000000001E-2</v>
      </c>
      <c r="F230" s="14">
        <f t="shared" ca="1" si="99"/>
        <v>1.0002462000000001</v>
      </c>
      <c r="G230" s="14">
        <f ca="1">(TRUNC(PRODUCT($F$12:$F229),16))</f>
        <v>1.0550994537913501</v>
      </c>
      <c r="H230" s="14">
        <f t="shared" ca="1" si="108"/>
        <v>1.0543205409029499</v>
      </c>
      <c r="I230" s="14">
        <f t="shared" ca="1" si="100"/>
        <v>1.00073878</v>
      </c>
      <c r="J230" s="13">
        <f t="shared" si="109"/>
        <v>3.7499999999999999E-2</v>
      </c>
      <c r="K230" s="53">
        <f t="shared" si="110"/>
        <v>43578</v>
      </c>
      <c r="L230" s="2">
        <f t="shared" si="111"/>
        <v>3</v>
      </c>
      <c r="M230" s="19">
        <f t="shared" si="112"/>
        <v>3</v>
      </c>
      <c r="N230" s="12">
        <f t="shared" si="101"/>
        <v>1.000438358</v>
      </c>
      <c r="O230" s="12">
        <f t="shared" ca="1" si="102"/>
        <v>1.001177462</v>
      </c>
      <c r="P230" s="19">
        <f t="shared" si="113"/>
        <v>0</v>
      </c>
      <c r="Q230" s="14">
        <f t="shared" ca="1" si="103"/>
        <v>0.98814637999999999</v>
      </c>
      <c r="R230" s="28">
        <f t="shared" si="104"/>
        <v>0</v>
      </c>
      <c r="S230" s="14">
        <f t="shared" si="117"/>
        <v>0</v>
      </c>
      <c r="T230" s="14"/>
      <c r="U230" s="14"/>
      <c r="V230" s="4" t="str">
        <f t="shared" si="114"/>
        <v>A+J=</v>
      </c>
      <c r="W230" s="53">
        <f t="shared" si="115"/>
        <v>43606</v>
      </c>
      <c r="X230" s="14"/>
      <c r="Y230" s="153"/>
      <c r="Z230" s="122">
        <v>41194</v>
      </c>
      <c r="AA230" s="57" t="s">
        <v>78</v>
      </c>
      <c r="AB230" s="23"/>
      <c r="AC230" s="1"/>
      <c r="AD230" s="44"/>
      <c r="AE230" s="55"/>
      <c r="AF230" s="55"/>
      <c r="AG230" s="55"/>
      <c r="AH230" s="3"/>
      <c r="AI230" s="11"/>
      <c r="AJ230" s="3"/>
      <c r="AK230" s="2"/>
      <c r="AL230" s="2"/>
      <c r="AM230" s="2"/>
      <c r="AN230" s="2"/>
      <c r="AO230" s="2"/>
      <c r="AP230" s="2"/>
      <c r="AQ230" s="2"/>
      <c r="AR230" s="15"/>
      <c r="AS230" s="15"/>
      <c r="AT230" s="15"/>
      <c r="AU230" s="2"/>
      <c r="AV230" s="2"/>
      <c r="AW230" s="15"/>
      <c r="AX230" s="15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</row>
    <row r="231" spans="1:164" x14ac:dyDescent="0.15">
      <c r="A231" s="67">
        <f t="shared" si="116"/>
        <v>43584</v>
      </c>
      <c r="B231" s="128">
        <f t="shared" ca="1" si="105"/>
        <v>840.53500877999988</v>
      </c>
      <c r="C231" s="14">
        <f t="shared" si="106"/>
        <v>839.21722290999992</v>
      </c>
      <c r="D231" s="142">
        <f t="shared" si="107"/>
        <v>43578</v>
      </c>
      <c r="E231" s="13">
        <f ca="1">IF(D231&lt;B$1,VLOOKUP(D231,[1]DI!$A$4:$B$15000,2,FALSE),0)</f>
        <v>6.4000000000000001E-2</v>
      </c>
      <c r="F231" s="14">
        <f t="shared" ca="1" si="99"/>
        <v>1.0002462000000001</v>
      </c>
      <c r="G231" s="14">
        <f ca="1">(TRUNC(PRODUCT($F$12:$F230),16))</f>
        <v>1.0553592192768699</v>
      </c>
      <c r="H231" s="14">
        <f t="shared" ca="1" si="108"/>
        <v>1.0543205409029499</v>
      </c>
      <c r="I231" s="14">
        <f t="shared" ca="1" si="100"/>
        <v>1.0009851599999999</v>
      </c>
      <c r="J231" s="13">
        <f t="shared" si="109"/>
        <v>3.7499999999999999E-2</v>
      </c>
      <c r="K231" s="53">
        <f t="shared" si="110"/>
        <v>43578</v>
      </c>
      <c r="L231" s="2">
        <f t="shared" si="111"/>
        <v>4</v>
      </c>
      <c r="M231" s="19">
        <f t="shared" si="112"/>
        <v>4</v>
      </c>
      <c r="N231" s="12">
        <f t="shared" si="101"/>
        <v>1.0005845200000001</v>
      </c>
      <c r="O231" s="12">
        <f t="shared" ca="1" si="102"/>
        <v>1.0015702559999999</v>
      </c>
      <c r="P231" s="19">
        <f t="shared" si="113"/>
        <v>0</v>
      </c>
      <c r="Q231" s="14">
        <f t="shared" ca="1" si="103"/>
        <v>1.31778587</v>
      </c>
      <c r="R231" s="28">
        <f t="shared" si="104"/>
        <v>0</v>
      </c>
      <c r="S231" s="14">
        <f t="shared" si="117"/>
        <v>0</v>
      </c>
      <c r="T231" s="14"/>
      <c r="U231" s="14"/>
      <c r="V231" s="4" t="str">
        <f t="shared" si="114"/>
        <v>A+J=</v>
      </c>
      <c r="W231" s="53">
        <f t="shared" si="115"/>
        <v>43606</v>
      </c>
      <c r="X231" s="14"/>
      <c r="Y231" s="153"/>
      <c r="Z231" s="122">
        <v>41215</v>
      </c>
      <c r="AA231" s="57" t="s">
        <v>63</v>
      </c>
      <c r="AB231" s="23"/>
      <c r="AC231" s="1"/>
      <c r="AD231" s="44"/>
      <c r="AE231" s="55"/>
      <c r="AF231" s="55"/>
      <c r="AG231" s="55"/>
      <c r="AH231" s="3"/>
      <c r="AI231" s="11"/>
      <c r="AJ231" s="3"/>
      <c r="AK231" s="2"/>
      <c r="AL231" s="2"/>
      <c r="AM231" s="2"/>
      <c r="AN231" s="2"/>
      <c r="AO231" s="2"/>
      <c r="AP231" s="2"/>
      <c r="AQ231" s="2"/>
      <c r="AR231" s="15"/>
      <c r="AS231" s="15"/>
      <c r="AT231" s="15"/>
      <c r="AU231" s="2"/>
      <c r="AV231" s="2"/>
      <c r="AW231" s="15"/>
      <c r="AX231" s="15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</row>
    <row r="232" spans="1:164" x14ac:dyDescent="0.15">
      <c r="A232" s="67">
        <f t="shared" si="116"/>
        <v>43585</v>
      </c>
      <c r="B232" s="128">
        <f t="shared" ca="1" si="105"/>
        <v>840.86478506999993</v>
      </c>
      <c r="C232" s="14">
        <f t="shared" si="106"/>
        <v>839.21722290999992</v>
      </c>
      <c r="D232" s="142">
        <f t="shared" si="107"/>
        <v>43579</v>
      </c>
      <c r="E232" s="13">
        <f ca="1">IF(D232&lt;B$1,VLOOKUP(D232,[1]DI!$A$4:$B$15000,2,FALSE),0)</f>
        <v>6.4000000000000001E-2</v>
      </c>
      <c r="F232" s="14">
        <f t="shared" ca="1" si="99"/>
        <v>1.0002462000000001</v>
      </c>
      <c r="G232" s="14">
        <f ca="1">(TRUNC(PRODUCT($F$12:$F231),16))</f>
        <v>1.0556190487166499</v>
      </c>
      <c r="H232" s="14">
        <f t="shared" ca="1" si="108"/>
        <v>1.0543205409029499</v>
      </c>
      <c r="I232" s="14">
        <f t="shared" ca="1" si="100"/>
        <v>1.00123161</v>
      </c>
      <c r="J232" s="13">
        <f t="shared" si="109"/>
        <v>3.7499999999999999E-2</v>
      </c>
      <c r="K232" s="53">
        <f t="shared" si="110"/>
        <v>43578</v>
      </c>
      <c r="L232" s="2">
        <f t="shared" si="111"/>
        <v>5</v>
      </c>
      <c r="M232" s="19">
        <f t="shared" si="112"/>
        <v>5</v>
      </c>
      <c r="N232" s="12">
        <f t="shared" si="101"/>
        <v>1.0007307030000001</v>
      </c>
      <c r="O232" s="12">
        <f t="shared" ca="1" si="102"/>
        <v>1.001963213</v>
      </c>
      <c r="P232" s="19">
        <f t="shared" si="113"/>
        <v>0</v>
      </c>
      <c r="Q232" s="14">
        <f t="shared" ca="1" si="103"/>
        <v>1.6475621600000001</v>
      </c>
      <c r="R232" s="28">
        <f t="shared" si="104"/>
        <v>0</v>
      </c>
      <c r="S232" s="14">
        <f t="shared" si="117"/>
        <v>0</v>
      </c>
      <c r="T232" s="14"/>
      <c r="U232" s="14"/>
      <c r="V232" s="4" t="str">
        <f t="shared" si="114"/>
        <v>A+J=</v>
      </c>
      <c r="W232" s="53">
        <f t="shared" si="115"/>
        <v>43606</v>
      </c>
      <c r="X232" s="14"/>
      <c r="Y232" s="153"/>
      <c r="Z232" s="122">
        <v>41228</v>
      </c>
      <c r="AA232" s="57" t="s">
        <v>64</v>
      </c>
      <c r="AB232" s="23"/>
      <c r="AC232" s="1"/>
      <c r="AD232" s="44"/>
      <c r="AE232" s="55"/>
      <c r="AF232" s="55"/>
      <c r="AG232" s="55"/>
      <c r="AH232" s="3"/>
      <c r="AI232" s="11"/>
      <c r="AJ232" s="3"/>
      <c r="AK232" s="2"/>
      <c r="AL232" s="2"/>
      <c r="AM232" s="2"/>
      <c r="AN232" s="2"/>
      <c r="AO232" s="2"/>
      <c r="AP232" s="2"/>
      <c r="AQ232" s="2"/>
      <c r="AR232" s="15"/>
      <c r="AS232" s="15"/>
      <c r="AT232" s="15"/>
      <c r="AU232" s="2"/>
      <c r="AV232" s="2"/>
      <c r="AW232" s="15"/>
      <c r="AX232" s="15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</row>
    <row r="233" spans="1:164" x14ac:dyDescent="0.15">
      <c r="A233" s="67">
        <f t="shared" si="116"/>
        <v>43587</v>
      </c>
      <c r="B233" s="128">
        <f t="shared" ca="1" si="105"/>
        <v>841.19468135999989</v>
      </c>
      <c r="C233" s="14">
        <f t="shared" si="106"/>
        <v>839.21722290999992</v>
      </c>
      <c r="D233" s="142">
        <f t="shared" si="107"/>
        <v>43580</v>
      </c>
      <c r="E233" s="13">
        <f ca="1">IF(D233&lt;B$1,VLOOKUP(D233,[1]DI!$A$4:$B$15000,2,FALSE),0)</f>
        <v>6.4000000000000001E-2</v>
      </c>
      <c r="F233" s="14">
        <f t="shared" ca="1" si="99"/>
        <v>1.0002462000000001</v>
      </c>
      <c r="G233" s="14">
        <f ca="1">(TRUNC(PRODUCT($F$12:$F232),16))</f>
        <v>1.0558789421264501</v>
      </c>
      <c r="H233" s="14">
        <f t="shared" ca="1" si="108"/>
        <v>1.0543205409029499</v>
      </c>
      <c r="I233" s="14">
        <f t="shared" ca="1" si="100"/>
        <v>1.0014781100000001</v>
      </c>
      <c r="J233" s="13">
        <f t="shared" si="109"/>
        <v>3.7499999999999999E-2</v>
      </c>
      <c r="K233" s="53">
        <f t="shared" si="110"/>
        <v>43578</v>
      </c>
      <c r="L233" s="2">
        <f t="shared" si="111"/>
        <v>6</v>
      </c>
      <c r="M233" s="19">
        <f t="shared" si="112"/>
        <v>6</v>
      </c>
      <c r="N233" s="12">
        <f t="shared" si="101"/>
        <v>1.0008769070000001</v>
      </c>
      <c r="O233" s="12">
        <f t="shared" ca="1" si="102"/>
        <v>1.0023563129999999</v>
      </c>
      <c r="P233" s="19">
        <f t="shared" si="113"/>
        <v>0</v>
      </c>
      <c r="Q233" s="14">
        <f t="shared" ca="1" si="103"/>
        <v>1.9774584500000001</v>
      </c>
      <c r="R233" s="28">
        <f t="shared" si="104"/>
        <v>0</v>
      </c>
      <c r="S233" s="14">
        <f t="shared" si="117"/>
        <v>0</v>
      </c>
      <c r="T233" s="14"/>
      <c r="U233" s="14"/>
      <c r="V233" s="4" t="str">
        <f t="shared" si="114"/>
        <v>A+J=</v>
      </c>
      <c r="W233" s="53">
        <f t="shared" si="115"/>
        <v>43606</v>
      </c>
      <c r="X233" s="14"/>
      <c r="Y233" s="153"/>
      <c r="Z233" s="122">
        <v>41268</v>
      </c>
      <c r="AA233" s="57" t="s">
        <v>70</v>
      </c>
      <c r="AB233" s="23"/>
      <c r="AC233" s="1"/>
      <c r="AD233" s="44"/>
      <c r="AE233" s="55"/>
      <c r="AF233" s="55"/>
      <c r="AG233" s="55"/>
      <c r="AH233" s="3"/>
      <c r="AI233" s="11"/>
      <c r="AJ233" s="3"/>
      <c r="AK233" s="2"/>
      <c r="AL233" s="2"/>
      <c r="AM233" s="2"/>
      <c r="AN233" s="2"/>
      <c r="AO233" s="2"/>
      <c r="AP233" s="2"/>
      <c r="AQ233" s="2"/>
      <c r="AR233" s="15"/>
      <c r="AS233" s="15"/>
      <c r="AT233" s="15"/>
      <c r="AU233" s="2"/>
      <c r="AV233" s="2"/>
      <c r="AW233" s="15"/>
      <c r="AX233" s="15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</row>
    <row r="234" spans="1:164" x14ac:dyDescent="0.15">
      <c r="A234" s="67">
        <f t="shared" si="116"/>
        <v>43588</v>
      </c>
      <c r="B234" s="128">
        <f t="shared" ca="1" si="105"/>
        <v>841.52470772999993</v>
      </c>
      <c r="C234" s="14">
        <f t="shared" si="106"/>
        <v>839.21722290999992</v>
      </c>
      <c r="D234" s="142">
        <f t="shared" si="107"/>
        <v>43581</v>
      </c>
      <c r="E234" s="13">
        <f ca="1">IF(D234&lt;B$1,VLOOKUP(D234,[1]DI!$A$4:$B$15000,2,FALSE),0)</f>
        <v>6.4000000000000001E-2</v>
      </c>
      <c r="F234" s="14">
        <f t="shared" ca="1" si="99"/>
        <v>1.0002462000000001</v>
      </c>
      <c r="G234" s="14">
        <f ca="1">(TRUNC(PRODUCT($F$12:$F233),16))</f>
        <v>1.056138899522</v>
      </c>
      <c r="H234" s="14">
        <f t="shared" ca="1" si="108"/>
        <v>1.0543205409029499</v>
      </c>
      <c r="I234" s="14">
        <f t="shared" ca="1" si="100"/>
        <v>1.00172467</v>
      </c>
      <c r="J234" s="13">
        <f t="shared" si="109"/>
        <v>3.7499999999999999E-2</v>
      </c>
      <c r="K234" s="53">
        <f t="shared" si="110"/>
        <v>43578</v>
      </c>
      <c r="L234" s="2">
        <f t="shared" si="111"/>
        <v>7</v>
      </c>
      <c r="M234" s="19">
        <f t="shared" si="112"/>
        <v>7</v>
      </c>
      <c r="N234" s="12">
        <f t="shared" si="101"/>
        <v>1.0010231329999999</v>
      </c>
      <c r="O234" s="12">
        <f t="shared" ca="1" si="102"/>
        <v>1.002749568</v>
      </c>
      <c r="P234" s="19">
        <f t="shared" si="113"/>
        <v>0</v>
      </c>
      <c r="Q234" s="14">
        <f t="shared" ca="1" si="103"/>
        <v>2.30748482</v>
      </c>
      <c r="R234" s="28">
        <f t="shared" si="104"/>
        <v>0</v>
      </c>
      <c r="S234" s="14">
        <f t="shared" si="117"/>
        <v>0</v>
      </c>
      <c r="T234" s="14"/>
      <c r="U234" s="14"/>
      <c r="V234" s="4" t="str">
        <f t="shared" si="114"/>
        <v>A+J=</v>
      </c>
      <c r="W234" s="53">
        <f t="shared" si="115"/>
        <v>43606</v>
      </c>
      <c r="X234" s="14"/>
      <c r="Y234" s="153"/>
      <c r="Z234" s="122">
        <v>41275</v>
      </c>
      <c r="AA234" s="57" t="s">
        <v>71</v>
      </c>
      <c r="AB234" s="23"/>
      <c r="AC234" s="1"/>
      <c r="AD234" s="44"/>
      <c r="AE234" s="55"/>
      <c r="AF234" s="55"/>
      <c r="AG234" s="55"/>
      <c r="AH234" s="3"/>
      <c r="AI234" s="11"/>
      <c r="AJ234" s="3"/>
      <c r="AK234" s="2"/>
      <c r="AL234" s="2"/>
      <c r="AM234" s="2"/>
      <c r="AN234" s="2"/>
      <c r="AO234" s="2"/>
      <c r="AP234" s="2"/>
      <c r="AQ234" s="2"/>
      <c r="AR234" s="15"/>
      <c r="AS234" s="15"/>
      <c r="AT234" s="15"/>
      <c r="AU234" s="2"/>
      <c r="AV234" s="2"/>
      <c r="AW234" s="15"/>
      <c r="AX234" s="15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</row>
    <row r="235" spans="1:164" x14ac:dyDescent="0.15">
      <c r="A235" s="67">
        <f t="shared" si="116"/>
        <v>43591</v>
      </c>
      <c r="B235" s="128">
        <f t="shared" ca="1" si="105"/>
        <v>841.85487088999992</v>
      </c>
      <c r="C235" s="14">
        <f t="shared" si="106"/>
        <v>839.21722290999992</v>
      </c>
      <c r="D235" s="142">
        <f t="shared" si="107"/>
        <v>43584</v>
      </c>
      <c r="E235" s="13">
        <f ca="1">IF(D235&lt;B$1,VLOOKUP(D235,[1]DI!$A$4:$B$15000,2,FALSE),0)</f>
        <v>6.4000000000000001E-2</v>
      </c>
      <c r="F235" s="14">
        <f t="shared" ca="1" si="99"/>
        <v>1.0002462000000001</v>
      </c>
      <c r="G235" s="14">
        <f ca="1">(TRUNC(PRODUCT($F$12:$F234),16))</f>
        <v>1.0563989209190601</v>
      </c>
      <c r="H235" s="14">
        <f t="shared" ca="1" si="108"/>
        <v>1.0543205409029499</v>
      </c>
      <c r="I235" s="14">
        <f t="shared" ca="1" si="100"/>
        <v>1.0019712999999999</v>
      </c>
      <c r="J235" s="13">
        <f t="shared" si="109"/>
        <v>3.7499999999999999E-2</v>
      </c>
      <c r="K235" s="53">
        <f t="shared" si="110"/>
        <v>43578</v>
      </c>
      <c r="L235" s="2">
        <f t="shared" si="111"/>
        <v>8</v>
      </c>
      <c r="M235" s="19">
        <f t="shared" si="112"/>
        <v>8</v>
      </c>
      <c r="N235" s="12">
        <f t="shared" si="101"/>
        <v>1.001169381</v>
      </c>
      <c r="O235" s="12">
        <f t="shared" ca="1" si="102"/>
        <v>1.0031429860000001</v>
      </c>
      <c r="P235" s="19">
        <f t="shared" si="113"/>
        <v>0</v>
      </c>
      <c r="Q235" s="14">
        <f t="shared" ca="1" si="103"/>
        <v>2.6376479800000001</v>
      </c>
      <c r="R235" s="28">
        <f t="shared" si="104"/>
        <v>0</v>
      </c>
      <c r="S235" s="14">
        <f t="shared" si="117"/>
        <v>0</v>
      </c>
      <c r="T235" s="14"/>
      <c r="U235" s="14"/>
      <c r="V235" s="4" t="str">
        <f t="shared" si="114"/>
        <v>A+J=</v>
      </c>
      <c r="W235" s="53">
        <f t="shared" si="115"/>
        <v>43606</v>
      </c>
      <c r="X235" s="14"/>
      <c r="Y235" s="153"/>
      <c r="Z235" s="122">
        <v>41316</v>
      </c>
      <c r="AA235" s="57" t="s">
        <v>65</v>
      </c>
      <c r="AB235" s="23"/>
      <c r="AC235" s="1"/>
      <c r="AD235" s="44"/>
      <c r="AE235" s="55"/>
      <c r="AF235" s="55"/>
      <c r="AG235" s="55"/>
      <c r="AH235" s="3"/>
      <c r="AI235" s="11"/>
      <c r="AJ235" s="3"/>
      <c r="AK235" s="2"/>
      <c r="AL235" s="2"/>
      <c r="AM235" s="2"/>
      <c r="AN235" s="2"/>
      <c r="AO235" s="2"/>
      <c r="AP235" s="2"/>
      <c r="AQ235" s="2"/>
      <c r="AR235" s="15"/>
      <c r="AS235" s="15"/>
      <c r="AT235" s="15"/>
      <c r="AU235" s="2"/>
      <c r="AV235" s="2"/>
      <c r="AW235" s="15"/>
      <c r="AX235" s="15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</row>
    <row r="236" spans="1:164" x14ac:dyDescent="0.15">
      <c r="A236" s="67">
        <f t="shared" si="116"/>
        <v>43592</v>
      </c>
      <c r="B236" s="128">
        <f t="shared" ca="1" si="105"/>
        <v>842.18515405999995</v>
      </c>
      <c r="C236" s="14">
        <f t="shared" si="106"/>
        <v>839.21722290999992</v>
      </c>
      <c r="D236" s="142">
        <f t="shared" si="107"/>
        <v>43585</v>
      </c>
      <c r="E236" s="13">
        <f ca="1">IF(D236&lt;B$1,VLOOKUP(D236,[1]DI!$A$4:$B$15000,2,FALSE),0)</f>
        <v>6.4000000000000001E-2</v>
      </c>
      <c r="F236" s="14">
        <f t="shared" ca="1" si="99"/>
        <v>1.0002462000000001</v>
      </c>
      <c r="G236" s="14">
        <f ca="1">(TRUNC(PRODUCT($F$12:$F235),16))</f>
        <v>1.05665900633339</v>
      </c>
      <c r="H236" s="14">
        <f t="shared" ca="1" si="108"/>
        <v>1.0543205409029499</v>
      </c>
      <c r="I236" s="14">
        <f t="shared" ca="1" si="100"/>
        <v>1.00221798</v>
      </c>
      <c r="J236" s="13">
        <f t="shared" si="109"/>
        <v>3.7499999999999999E-2</v>
      </c>
      <c r="K236" s="53">
        <f t="shared" si="110"/>
        <v>43578</v>
      </c>
      <c r="L236" s="2">
        <f t="shared" si="111"/>
        <v>9</v>
      </c>
      <c r="M236" s="19">
        <f t="shared" si="112"/>
        <v>9</v>
      </c>
      <c r="N236" s="12">
        <f t="shared" si="101"/>
        <v>1.0013156489999999</v>
      </c>
      <c r="O236" s="12">
        <f t="shared" ca="1" si="102"/>
        <v>1.0035365469999999</v>
      </c>
      <c r="P236" s="19">
        <f t="shared" si="113"/>
        <v>0</v>
      </c>
      <c r="Q236" s="14">
        <f t="shared" ca="1" si="103"/>
        <v>2.9679311500000001</v>
      </c>
      <c r="R236" s="28">
        <f t="shared" si="104"/>
        <v>0</v>
      </c>
      <c r="S236" s="14">
        <f t="shared" si="117"/>
        <v>0</v>
      </c>
      <c r="T236" s="14"/>
      <c r="U236" s="14"/>
      <c r="V236" s="4" t="str">
        <f t="shared" si="114"/>
        <v>A+J=</v>
      </c>
      <c r="W236" s="53">
        <f t="shared" si="115"/>
        <v>43606</v>
      </c>
      <c r="X236" s="14"/>
      <c r="Y236" s="153"/>
      <c r="Z236" s="122">
        <v>41317</v>
      </c>
      <c r="AA236" s="57" t="s">
        <v>65</v>
      </c>
      <c r="AB236" s="23"/>
      <c r="AC236" s="1"/>
      <c r="AD236" s="44"/>
      <c r="AE236" s="55"/>
      <c r="AF236" s="55"/>
      <c r="AG236" s="55"/>
      <c r="AH236" s="3"/>
      <c r="AI236" s="11"/>
      <c r="AJ236" s="3"/>
      <c r="AK236" s="2"/>
      <c r="AL236" s="2"/>
      <c r="AM236" s="2"/>
      <c r="AN236" s="2"/>
      <c r="AO236" s="2"/>
      <c r="AP236" s="2"/>
      <c r="AQ236" s="2"/>
      <c r="AR236" s="15"/>
      <c r="AS236" s="15"/>
      <c r="AT236" s="15"/>
      <c r="AU236" s="2"/>
      <c r="AV236" s="2"/>
      <c r="AW236" s="15"/>
      <c r="AX236" s="15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</row>
    <row r="237" spans="1:164" x14ac:dyDescent="0.15">
      <c r="A237" s="67">
        <f t="shared" si="116"/>
        <v>43593</v>
      </c>
      <c r="B237" s="128">
        <f t="shared" ca="1" si="105"/>
        <v>842.51557569999989</v>
      </c>
      <c r="C237" s="14">
        <f t="shared" si="106"/>
        <v>839.21722290999992</v>
      </c>
      <c r="D237" s="142">
        <f t="shared" si="107"/>
        <v>43587</v>
      </c>
      <c r="E237" s="13">
        <f ca="1">IF(D237&lt;B$1,VLOOKUP(D237,[1]DI!$A$4:$B$15000,2,FALSE),0)</f>
        <v>6.4000000000000001E-2</v>
      </c>
      <c r="F237" s="14">
        <f t="shared" ca="1" si="99"/>
        <v>1.0002462000000001</v>
      </c>
      <c r="G237" s="14">
        <f ca="1">(TRUNC(PRODUCT($F$12:$F236),16))</f>
        <v>1.05691915578075</v>
      </c>
      <c r="H237" s="14">
        <f t="shared" ca="1" si="108"/>
        <v>1.0543205409029499</v>
      </c>
      <c r="I237" s="14">
        <f t="shared" ca="1" si="100"/>
        <v>1.00246473</v>
      </c>
      <c r="J237" s="13">
        <f t="shared" si="109"/>
        <v>3.7499999999999999E-2</v>
      </c>
      <c r="K237" s="53">
        <f t="shared" si="110"/>
        <v>43578</v>
      </c>
      <c r="L237" s="2">
        <f t="shared" si="111"/>
        <v>10</v>
      </c>
      <c r="M237" s="19">
        <f t="shared" si="112"/>
        <v>10</v>
      </c>
      <c r="N237" s="12">
        <f t="shared" si="101"/>
        <v>1.00146194</v>
      </c>
      <c r="O237" s="12">
        <f t="shared" ca="1" si="102"/>
        <v>1.0039302729999999</v>
      </c>
      <c r="P237" s="19">
        <f t="shared" si="113"/>
        <v>0</v>
      </c>
      <c r="Q237" s="14">
        <f t="shared" ca="1" si="103"/>
        <v>3.29835279</v>
      </c>
      <c r="R237" s="28">
        <f t="shared" si="104"/>
        <v>0</v>
      </c>
      <c r="S237" s="14">
        <f t="shared" si="117"/>
        <v>0</v>
      </c>
      <c r="T237" s="14"/>
      <c r="U237" s="14"/>
      <c r="V237" s="4" t="str">
        <f t="shared" si="114"/>
        <v>A+J=</v>
      </c>
      <c r="W237" s="53">
        <f t="shared" si="115"/>
        <v>43606</v>
      </c>
      <c r="X237" s="14"/>
      <c r="Y237" s="153"/>
      <c r="Z237" s="122">
        <v>41362</v>
      </c>
      <c r="AA237" s="57" t="s">
        <v>66</v>
      </c>
      <c r="AB237" s="23"/>
      <c r="AC237" s="1"/>
      <c r="AD237" s="44"/>
      <c r="AE237" s="55"/>
      <c r="AF237" s="55"/>
      <c r="AG237" s="55"/>
      <c r="AH237" s="3"/>
      <c r="AI237" s="11"/>
      <c r="AJ237" s="3"/>
      <c r="AK237" s="2"/>
      <c r="AL237" s="2"/>
      <c r="AM237" s="2"/>
      <c r="AN237" s="2"/>
      <c r="AO237" s="2"/>
      <c r="AP237" s="2"/>
      <c r="AQ237" s="2"/>
      <c r="AR237" s="15"/>
      <c r="AS237" s="15"/>
      <c r="AT237" s="15"/>
      <c r="AU237" s="2"/>
      <c r="AV237" s="2"/>
      <c r="AW237" s="15"/>
      <c r="AX237" s="15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</row>
    <row r="238" spans="1:164" x14ac:dyDescent="0.15">
      <c r="A238" s="67">
        <f t="shared" si="116"/>
        <v>43594</v>
      </c>
      <c r="B238" s="128">
        <f t="shared" ca="1" si="105"/>
        <v>842.84612573999993</v>
      </c>
      <c r="C238" s="14">
        <f t="shared" si="106"/>
        <v>839.21722290999992</v>
      </c>
      <c r="D238" s="142">
        <f t="shared" si="107"/>
        <v>43588</v>
      </c>
      <c r="E238" s="13">
        <f ca="1">IF(D238&lt;B$1,VLOOKUP(D238,[1]DI!$A$4:$B$15000,2,FALSE),0)</f>
        <v>6.4000000000000001E-2</v>
      </c>
      <c r="F238" s="14">
        <f t="shared" ca="1" si="99"/>
        <v>1.0002462000000001</v>
      </c>
      <c r="G238" s="14">
        <f ca="1">(TRUNC(PRODUCT($F$12:$F237),16))</f>
        <v>1.05717936927691</v>
      </c>
      <c r="H238" s="14">
        <f t="shared" ca="1" si="108"/>
        <v>1.0543205409029499</v>
      </c>
      <c r="I238" s="14">
        <f t="shared" ca="1" si="100"/>
        <v>1.00271154</v>
      </c>
      <c r="J238" s="13">
        <f t="shared" si="109"/>
        <v>3.7499999999999999E-2</v>
      </c>
      <c r="K238" s="53">
        <f t="shared" si="110"/>
        <v>43578</v>
      </c>
      <c r="L238" s="2">
        <f t="shared" si="111"/>
        <v>11</v>
      </c>
      <c r="M238" s="19">
        <f t="shared" si="112"/>
        <v>11</v>
      </c>
      <c r="N238" s="12">
        <f t="shared" si="101"/>
        <v>1.0016082509999999</v>
      </c>
      <c r="O238" s="12">
        <f t="shared" ca="1" si="102"/>
        <v>1.0043241519999999</v>
      </c>
      <c r="P238" s="19">
        <f t="shared" si="113"/>
        <v>0</v>
      </c>
      <c r="Q238" s="14">
        <f t="shared" ca="1" si="103"/>
        <v>3.6289028299999999</v>
      </c>
      <c r="R238" s="28">
        <f t="shared" si="104"/>
        <v>0</v>
      </c>
      <c r="S238" s="14">
        <f t="shared" si="117"/>
        <v>0</v>
      </c>
      <c r="T238" s="14"/>
      <c r="U238" s="14"/>
      <c r="V238" s="4" t="str">
        <f t="shared" si="114"/>
        <v>A+J=</v>
      </c>
      <c r="W238" s="53">
        <f t="shared" si="115"/>
        <v>43606</v>
      </c>
      <c r="X238" s="14"/>
      <c r="Y238" s="153"/>
      <c r="Z238" s="122">
        <v>41395</v>
      </c>
      <c r="AA238" s="57" t="s">
        <v>68</v>
      </c>
      <c r="AB238" s="23"/>
      <c r="AC238" s="1"/>
      <c r="AD238" s="44"/>
      <c r="AE238" s="55"/>
      <c r="AF238" s="55"/>
      <c r="AG238" s="55"/>
      <c r="AH238" s="3"/>
      <c r="AI238" s="11"/>
      <c r="AJ238" s="3"/>
      <c r="AK238" s="2"/>
      <c r="AL238" s="2"/>
      <c r="AM238" s="2"/>
      <c r="AN238" s="2"/>
      <c r="AO238" s="2"/>
      <c r="AP238" s="2"/>
      <c r="AQ238" s="2"/>
      <c r="AR238" s="15"/>
      <c r="AS238" s="15"/>
      <c r="AT238" s="15"/>
      <c r="AU238" s="2"/>
      <c r="AV238" s="2"/>
      <c r="AW238" s="15"/>
      <c r="AX238" s="15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</row>
    <row r="239" spans="1:164" x14ac:dyDescent="0.15">
      <c r="A239" s="67">
        <f t="shared" si="116"/>
        <v>43595</v>
      </c>
      <c r="B239" s="128">
        <f t="shared" ca="1" si="105"/>
        <v>843.1767966299999</v>
      </c>
      <c r="C239" s="14">
        <f t="shared" si="106"/>
        <v>839.21722290999992</v>
      </c>
      <c r="D239" s="142">
        <f t="shared" si="107"/>
        <v>43591</v>
      </c>
      <c r="E239" s="13">
        <f ca="1">IF(D239&lt;B$1,VLOOKUP(D239,[1]DI!$A$4:$B$15000,2,FALSE),0)</f>
        <v>6.4000000000000001E-2</v>
      </c>
      <c r="F239" s="14">
        <f t="shared" ca="1" si="99"/>
        <v>1.0002462000000001</v>
      </c>
      <c r="G239" s="14">
        <f ca="1">(TRUNC(PRODUCT($F$12:$F238),16))</f>
        <v>1.0574396468376199</v>
      </c>
      <c r="H239" s="14">
        <f t="shared" ca="1" si="108"/>
        <v>1.0543205409029499</v>
      </c>
      <c r="I239" s="14">
        <f t="shared" ca="1" si="100"/>
        <v>1.0029584</v>
      </c>
      <c r="J239" s="13">
        <f t="shared" si="109"/>
        <v>3.7499999999999999E-2</v>
      </c>
      <c r="K239" s="53">
        <f t="shared" si="110"/>
        <v>43578</v>
      </c>
      <c r="L239" s="2">
        <f t="shared" si="111"/>
        <v>12</v>
      </c>
      <c r="M239" s="19">
        <f t="shared" si="112"/>
        <v>12</v>
      </c>
      <c r="N239" s="12">
        <f t="shared" si="101"/>
        <v>1.0017545839999999</v>
      </c>
      <c r="O239" s="12">
        <f t="shared" ca="1" si="102"/>
        <v>1.004718175</v>
      </c>
      <c r="P239" s="19">
        <f t="shared" si="113"/>
        <v>0</v>
      </c>
      <c r="Q239" s="14">
        <f t="shared" ca="1" si="103"/>
        <v>3.9595737199999999</v>
      </c>
      <c r="R239" s="28">
        <f t="shared" si="104"/>
        <v>0</v>
      </c>
      <c r="S239" s="14">
        <f t="shared" si="117"/>
        <v>0</v>
      </c>
      <c r="T239" s="14"/>
      <c r="U239" s="14"/>
      <c r="V239" s="4" t="str">
        <f t="shared" si="114"/>
        <v>A+J=</v>
      </c>
      <c r="W239" s="53">
        <f t="shared" si="115"/>
        <v>43606</v>
      </c>
      <c r="X239" s="14"/>
      <c r="Y239" s="153"/>
      <c r="Z239" s="122">
        <v>41424</v>
      </c>
      <c r="AA239" s="57" t="s">
        <v>69</v>
      </c>
      <c r="AB239" s="23"/>
      <c r="AC239" s="1"/>
      <c r="AD239" s="44"/>
      <c r="AE239" s="55"/>
      <c r="AF239" s="55"/>
      <c r="AG239" s="55"/>
      <c r="AH239" s="3"/>
      <c r="AI239" s="11"/>
      <c r="AJ239" s="3"/>
      <c r="AK239" s="2"/>
      <c r="AL239" s="2"/>
      <c r="AM239" s="2"/>
      <c r="AN239" s="2"/>
      <c r="AO239" s="2"/>
      <c r="AP239" s="2"/>
      <c r="AQ239" s="2"/>
      <c r="AR239" s="15"/>
      <c r="AS239" s="15"/>
      <c r="AT239" s="15"/>
      <c r="AU239" s="2"/>
      <c r="AV239" s="2"/>
      <c r="AW239" s="15"/>
      <c r="AX239" s="15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</row>
    <row r="240" spans="1:164" x14ac:dyDescent="0.15">
      <c r="A240" s="67">
        <f t="shared" si="116"/>
        <v>43598</v>
      </c>
      <c r="B240" s="128">
        <f t="shared" ca="1" si="105"/>
        <v>843.50760430999992</v>
      </c>
      <c r="C240" s="14">
        <f t="shared" si="106"/>
        <v>839.21722290999992</v>
      </c>
      <c r="D240" s="142">
        <f t="shared" si="107"/>
        <v>43592</v>
      </c>
      <c r="E240" s="13">
        <f ca="1">IF(D240&lt;B$1,VLOOKUP(D240,[1]DI!$A$4:$B$15000,2,FALSE),0)</f>
        <v>6.4000000000000001E-2</v>
      </c>
      <c r="F240" s="14">
        <f t="shared" ca="1" si="99"/>
        <v>1.0002462000000001</v>
      </c>
      <c r="G240" s="14">
        <f ca="1">(TRUNC(PRODUCT($F$12:$F239),16))</f>
        <v>1.05769998847867</v>
      </c>
      <c r="H240" s="14">
        <f t="shared" ca="1" si="108"/>
        <v>1.0543205409029499</v>
      </c>
      <c r="I240" s="14">
        <f t="shared" ca="1" si="100"/>
        <v>1.0032053299999999</v>
      </c>
      <c r="J240" s="13">
        <f t="shared" si="109"/>
        <v>3.7499999999999999E-2</v>
      </c>
      <c r="K240" s="53">
        <f t="shared" si="110"/>
        <v>43578</v>
      </c>
      <c r="L240" s="2">
        <f t="shared" si="111"/>
        <v>13</v>
      </c>
      <c r="M240" s="19">
        <f t="shared" si="112"/>
        <v>13</v>
      </c>
      <c r="N240" s="12">
        <f t="shared" si="101"/>
        <v>1.0019009379999999</v>
      </c>
      <c r="O240" s="12">
        <f t="shared" ca="1" si="102"/>
        <v>1.0051123609999999</v>
      </c>
      <c r="P240" s="19">
        <f t="shared" si="113"/>
        <v>0</v>
      </c>
      <c r="Q240" s="14">
        <f t="shared" ca="1" si="103"/>
        <v>4.2903814000000002</v>
      </c>
      <c r="R240" s="28">
        <f t="shared" si="104"/>
        <v>0</v>
      </c>
      <c r="S240" s="14">
        <f t="shared" si="117"/>
        <v>0</v>
      </c>
      <c r="T240" s="14"/>
      <c r="U240" s="14"/>
      <c r="V240" s="4" t="str">
        <f t="shared" si="114"/>
        <v>A+J=</v>
      </c>
      <c r="W240" s="53">
        <f t="shared" si="115"/>
        <v>43606</v>
      </c>
      <c r="X240" s="14"/>
      <c r="Y240" s="153"/>
      <c r="Z240" s="122">
        <v>41593</v>
      </c>
      <c r="AA240" s="57" t="s">
        <v>64</v>
      </c>
      <c r="AB240" s="23"/>
      <c r="AC240" s="1"/>
      <c r="AD240" s="44"/>
      <c r="AE240" s="55"/>
      <c r="AF240" s="55"/>
      <c r="AG240" s="55"/>
      <c r="AH240" s="3"/>
      <c r="AI240" s="11"/>
      <c r="AJ240" s="3"/>
      <c r="AK240" s="2"/>
      <c r="AL240" s="2"/>
      <c r="AM240" s="2"/>
      <c r="AN240" s="2"/>
      <c r="AO240" s="2"/>
      <c r="AP240" s="2"/>
      <c r="AQ240" s="2"/>
      <c r="AR240" s="15"/>
      <c r="AS240" s="15"/>
      <c r="AT240" s="15"/>
      <c r="AU240" s="2"/>
      <c r="AV240" s="2"/>
      <c r="AW240" s="15"/>
      <c r="AX240" s="15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</row>
    <row r="241" spans="1:164" x14ac:dyDescent="0.15">
      <c r="A241" s="67">
        <f t="shared" si="116"/>
        <v>43599</v>
      </c>
      <c r="B241" s="128">
        <f t="shared" ca="1" si="105"/>
        <v>843.8385420599999</v>
      </c>
      <c r="C241" s="14">
        <f t="shared" si="106"/>
        <v>839.21722290999992</v>
      </c>
      <c r="D241" s="142">
        <f t="shared" si="107"/>
        <v>43593</v>
      </c>
      <c r="E241" s="13">
        <f ca="1">IF(D241&lt;B$1,VLOOKUP(D241,[1]DI!$A$4:$B$15000,2,FALSE),0)</f>
        <v>6.4000000000000001E-2</v>
      </c>
      <c r="F241" s="14">
        <f t="shared" ca="1" si="99"/>
        <v>1.0002462000000001</v>
      </c>
      <c r="G241" s="14">
        <f ca="1">(TRUNC(PRODUCT($F$12:$F240),16))</f>
        <v>1.05796039421584</v>
      </c>
      <c r="H241" s="14">
        <f t="shared" ca="1" si="108"/>
        <v>1.0543205409029499</v>
      </c>
      <c r="I241" s="14">
        <f t="shared" ca="1" si="100"/>
        <v>1.0034523200000001</v>
      </c>
      <c r="J241" s="13">
        <f t="shared" si="109"/>
        <v>3.7499999999999999E-2</v>
      </c>
      <c r="K241" s="53">
        <f t="shared" si="110"/>
        <v>43578</v>
      </c>
      <c r="L241" s="2">
        <f t="shared" si="111"/>
        <v>14</v>
      </c>
      <c r="M241" s="19">
        <f t="shared" si="112"/>
        <v>14</v>
      </c>
      <c r="N241" s="12">
        <f t="shared" si="101"/>
        <v>1.0020473139999999</v>
      </c>
      <c r="O241" s="12">
        <f t="shared" ca="1" si="102"/>
        <v>1.0055067019999999</v>
      </c>
      <c r="P241" s="19">
        <f t="shared" si="113"/>
        <v>0</v>
      </c>
      <c r="Q241" s="14">
        <f t="shared" ca="1" si="103"/>
        <v>4.6213191499999997</v>
      </c>
      <c r="R241" s="28">
        <f t="shared" si="104"/>
        <v>0</v>
      </c>
      <c r="S241" s="14">
        <f t="shared" si="117"/>
        <v>0</v>
      </c>
      <c r="T241" s="14"/>
      <c r="U241" s="14"/>
      <c r="V241" s="4" t="str">
        <f t="shared" si="114"/>
        <v>A+J=</v>
      </c>
      <c r="W241" s="53">
        <f t="shared" si="115"/>
        <v>43606</v>
      </c>
      <c r="X241" s="14"/>
      <c r="Y241" s="153"/>
      <c r="Z241" s="122">
        <v>41633</v>
      </c>
      <c r="AA241" s="57" t="s">
        <v>70</v>
      </c>
      <c r="AB241" s="23"/>
      <c r="AC241" s="1"/>
      <c r="AD241" s="44"/>
      <c r="AE241" s="55"/>
      <c r="AF241" s="55"/>
      <c r="AG241" s="55"/>
      <c r="AH241" s="3"/>
      <c r="AI241" s="11"/>
      <c r="AJ241" s="3"/>
      <c r="AK241" s="2"/>
      <c r="AL241" s="2"/>
      <c r="AM241" s="2"/>
      <c r="AN241" s="2"/>
      <c r="AO241" s="2"/>
      <c r="AP241" s="2"/>
      <c r="AQ241" s="2"/>
      <c r="AR241" s="15"/>
      <c r="AS241" s="15"/>
      <c r="AT241" s="15"/>
      <c r="AU241" s="2"/>
      <c r="AV241" s="2"/>
      <c r="AW241" s="15"/>
      <c r="AX241" s="15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</row>
    <row r="242" spans="1:164" ht="15" x14ac:dyDescent="0.25">
      <c r="A242" s="67">
        <f t="shared" si="116"/>
        <v>43600</v>
      </c>
      <c r="B242" s="128">
        <f t="shared" ca="1" si="105"/>
        <v>844.16960821999987</v>
      </c>
      <c r="C242" s="14">
        <f t="shared" si="106"/>
        <v>839.21722290999992</v>
      </c>
      <c r="D242" s="142">
        <f t="shared" si="107"/>
        <v>43594</v>
      </c>
      <c r="E242" s="13">
        <f ca="1">IF(D242&lt;B$1,VLOOKUP(D242,[1]DI!$A$4:$B$15000,2,FALSE),0)</f>
        <v>6.4000000000000001E-2</v>
      </c>
      <c r="F242" s="14">
        <f t="shared" ca="1" si="99"/>
        <v>1.0002462000000001</v>
      </c>
      <c r="G242" s="14">
        <f ca="1">(TRUNC(PRODUCT($F$12:$F241),16))</f>
        <v>1.05822086406489</v>
      </c>
      <c r="H242" s="14">
        <f t="shared" ca="1" si="108"/>
        <v>1.0543205409029499</v>
      </c>
      <c r="I242" s="14">
        <f t="shared" ca="1" si="100"/>
        <v>1.0036993700000001</v>
      </c>
      <c r="J242" s="13">
        <f t="shared" si="109"/>
        <v>3.7499999999999999E-2</v>
      </c>
      <c r="K242" s="53">
        <f t="shared" si="110"/>
        <v>43578</v>
      </c>
      <c r="L242" s="2">
        <f t="shared" si="111"/>
        <v>15</v>
      </c>
      <c r="M242" s="19">
        <f t="shared" si="112"/>
        <v>15</v>
      </c>
      <c r="N242" s="12">
        <f t="shared" si="101"/>
        <v>1.0021937110000001</v>
      </c>
      <c r="O242" s="12">
        <f t="shared" ca="1" si="102"/>
        <v>1.0059011959999999</v>
      </c>
      <c r="P242" s="19">
        <f t="shared" si="113"/>
        <v>0</v>
      </c>
      <c r="Q242" s="14">
        <f t="shared" ca="1" si="103"/>
        <v>4.9523853100000004</v>
      </c>
      <c r="R242" s="28">
        <f t="shared" si="104"/>
        <v>0</v>
      </c>
      <c r="S242" s="14">
        <f t="shared" si="117"/>
        <v>0</v>
      </c>
      <c r="T242" s="14"/>
      <c r="U242" s="14"/>
      <c r="V242" s="4" t="str">
        <f t="shared" si="114"/>
        <v>A+J=</v>
      </c>
      <c r="W242" s="53">
        <f t="shared" si="115"/>
        <v>43606</v>
      </c>
      <c r="X242" s="146" t="s">
        <v>148</v>
      </c>
      <c r="Y242" s="153"/>
      <c r="Z242" s="122">
        <v>41640</v>
      </c>
      <c r="AA242" s="57" t="s">
        <v>71</v>
      </c>
      <c r="AB242" s="23"/>
      <c r="AC242" s="1"/>
      <c r="AD242" s="44"/>
      <c r="AE242" s="55"/>
      <c r="AF242" s="55"/>
      <c r="AG242" s="55"/>
      <c r="AH242" s="3"/>
      <c r="AI242" s="11"/>
      <c r="AJ242" s="3"/>
      <c r="AK242" s="2"/>
      <c r="AL242" s="2"/>
      <c r="AM242" s="2"/>
      <c r="AN242" s="2"/>
      <c r="AO242" s="2"/>
      <c r="AP242" s="2"/>
      <c r="AQ242" s="2"/>
      <c r="AR242" s="15"/>
      <c r="AS242" s="15"/>
      <c r="AT242" s="15"/>
      <c r="AU242" s="2"/>
      <c r="AV242" s="2"/>
      <c r="AW242" s="15"/>
      <c r="AX242" s="15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</row>
    <row r="243" spans="1:164" ht="15" x14ac:dyDescent="0.25">
      <c r="A243" s="67">
        <f t="shared" si="116"/>
        <v>43601</v>
      </c>
      <c r="B243" s="128">
        <f t="shared" ca="1" si="105"/>
        <v>844.50080361999994</v>
      </c>
      <c r="C243" s="14">
        <f t="shared" si="106"/>
        <v>839.21722290999992</v>
      </c>
      <c r="D243" s="142">
        <f t="shared" si="107"/>
        <v>43595</v>
      </c>
      <c r="E243" s="13">
        <f ca="1">IF(D243&lt;B$1,VLOOKUP(D243,[1]DI!$A$4:$B$15000,2,FALSE),0)</f>
        <v>6.4000000000000001E-2</v>
      </c>
      <c r="F243" s="14">
        <f t="shared" ca="1" si="99"/>
        <v>1.0002462000000001</v>
      </c>
      <c r="G243" s="14">
        <f ca="1">(TRUNC(PRODUCT($F$12:$F242),16))</f>
        <v>1.0584813980416301</v>
      </c>
      <c r="H243" s="14">
        <f t="shared" ca="1" si="108"/>
        <v>1.0543205409029499</v>
      </c>
      <c r="I243" s="14">
        <f t="shared" ca="1" si="100"/>
        <v>1.00394648</v>
      </c>
      <c r="J243" s="13">
        <f t="shared" si="109"/>
        <v>3.7499999999999999E-2</v>
      </c>
      <c r="K243" s="53">
        <f t="shared" si="110"/>
        <v>43578</v>
      </c>
      <c r="L243" s="2">
        <f t="shared" si="111"/>
        <v>16</v>
      </c>
      <c r="M243" s="19">
        <f t="shared" si="112"/>
        <v>16</v>
      </c>
      <c r="N243" s="12">
        <f t="shared" si="101"/>
        <v>1.002340129</v>
      </c>
      <c r="O243" s="12">
        <f t="shared" ca="1" si="102"/>
        <v>1.0062958440000001</v>
      </c>
      <c r="P243" s="19">
        <f t="shared" si="113"/>
        <v>0</v>
      </c>
      <c r="Q243" s="14">
        <f t="shared" ca="1" si="103"/>
        <v>5.2835807099999998</v>
      </c>
      <c r="R243" s="28">
        <f t="shared" si="104"/>
        <v>0</v>
      </c>
      <c r="S243" s="14">
        <f t="shared" si="117"/>
        <v>0</v>
      </c>
      <c r="T243" s="14"/>
      <c r="U243" s="14"/>
      <c r="V243" s="4" t="str">
        <f t="shared" si="114"/>
        <v>A+J=</v>
      </c>
      <c r="W243" s="53">
        <f t="shared" si="115"/>
        <v>43606</v>
      </c>
      <c r="X243" s="150">
        <v>6.2779515799999999</v>
      </c>
      <c r="Y243" s="15" t="s">
        <v>10</v>
      </c>
      <c r="Z243" s="122">
        <v>41701</v>
      </c>
      <c r="AA243" s="57" t="s">
        <v>65</v>
      </c>
      <c r="AB243" s="23"/>
      <c r="AC243" s="1"/>
      <c r="AD243" s="44"/>
      <c r="AE243" s="55"/>
      <c r="AF243" s="55"/>
      <c r="AG243" s="55"/>
      <c r="AH243" s="3"/>
      <c r="AI243" s="11"/>
      <c r="AJ243" s="3"/>
      <c r="AK243" s="2"/>
      <c r="AL243" s="2"/>
      <c r="AM243" s="2"/>
      <c r="AN243" s="2"/>
      <c r="AO243" s="2"/>
      <c r="AP243" s="2"/>
      <c r="AQ243" s="2"/>
      <c r="AR243" s="15"/>
      <c r="AS243" s="15"/>
      <c r="AT243" s="15"/>
      <c r="AU243" s="2"/>
      <c r="AV243" s="2"/>
      <c r="AW243" s="15"/>
      <c r="AX243" s="15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</row>
    <row r="244" spans="1:164" ht="15" x14ac:dyDescent="0.25">
      <c r="A244" s="67">
        <f t="shared" si="116"/>
        <v>43602</v>
      </c>
      <c r="B244" s="128">
        <f t="shared" ca="1" si="105"/>
        <v>844.83212909999997</v>
      </c>
      <c r="C244" s="14">
        <f t="shared" si="106"/>
        <v>839.21722290999992</v>
      </c>
      <c r="D244" s="142">
        <f t="shared" si="107"/>
        <v>43598</v>
      </c>
      <c r="E244" s="13">
        <f ca="1">IF(D244&lt;B$1,VLOOKUP(D244,[1]DI!$A$4:$B$15000,2,FALSE),0)</f>
        <v>6.4000000000000001E-2</v>
      </c>
      <c r="F244" s="14">
        <f t="shared" ca="1" si="99"/>
        <v>1.0002462000000001</v>
      </c>
      <c r="G244" s="14">
        <f ca="1">(TRUNC(PRODUCT($F$12:$F243),16))</f>
        <v>1.0587419961618201</v>
      </c>
      <c r="H244" s="14">
        <f t="shared" ca="1" si="108"/>
        <v>1.0543205409029499</v>
      </c>
      <c r="I244" s="14">
        <f t="shared" ca="1" si="100"/>
        <v>1.0041936499999999</v>
      </c>
      <c r="J244" s="13">
        <f t="shared" si="109"/>
        <v>3.7499999999999999E-2</v>
      </c>
      <c r="K244" s="53">
        <f t="shared" si="110"/>
        <v>43578</v>
      </c>
      <c r="L244" s="2">
        <f t="shared" si="111"/>
        <v>17</v>
      </c>
      <c r="M244" s="19">
        <f t="shared" si="112"/>
        <v>17</v>
      </c>
      <c r="N244" s="12">
        <f t="shared" si="101"/>
        <v>1.002486569</v>
      </c>
      <c r="O244" s="12">
        <f t="shared" ca="1" si="102"/>
        <v>1.0066906470000001</v>
      </c>
      <c r="P244" s="19">
        <f t="shared" si="113"/>
        <v>0</v>
      </c>
      <c r="Q244" s="14">
        <f t="shared" ca="1" si="103"/>
        <v>5.6149061900000001</v>
      </c>
      <c r="R244" s="28">
        <f t="shared" si="104"/>
        <v>0</v>
      </c>
      <c r="S244" s="14">
        <f t="shared" si="117"/>
        <v>0</v>
      </c>
      <c r="T244" s="14"/>
      <c r="U244" s="14"/>
      <c r="V244" s="4" t="str">
        <f t="shared" si="114"/>
        <v>A+J=</v>
      </c>
      <c r="W244" s="53">
        <f t="shared" si="115"/>
        <v>43606</v>
      </c>
      <c r="X244" s="146">
        <v>0</v>
      </c>
      <c r="Y244" s="15" t="s">
        <v>54</v>
      </c>
      <c r="Z244" s="122">
        <v>41702</v>
      </c>
      <c r="AA244" s="57" t="s">
        <v>65</v>
      </c>
      <c r="AB244" s="23"/>
      <c r="AC244" s="1"/>
      <c r="AD244" s="44"/>
      <c r="AE244" s="55"/>
      <c r="AF244" s="55"/>
      <c r="AG244" s="55"/>
      <c r="AH244" s="3"/>
      <c r="AI244" s="11"/>
      <c r="AJ244" s="3"/>
      <c r="AK244" s="2"/>
      <c r="AL244" s="2"/>
      <c r="AM244" s="2"/>
      <c r="AN244" s="2"/>
      <c r="AO244" s="2"/>
      <c r="AP244" s="2"/>
      <c r="AQ244" s="2"/>
      <c r="AR244" s="15"/>
      <c r="AS244" s="15"/>
      <c r="AT244" s="15"/>
      <c r="AU244" s="2"/>
      <c r="AV244" s="2"/>
      <c r="AW244" s="15"/>
      <c r="AX244" s="15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</row>
    <row r="245" spans="1:164" ht="15" x14ac:dyDescent="0.25">
      <c r="A245" s="67">
        <f t="shared" si="116"/>
        <v>43605</v>
      </c>
      <c r="B245" s="128">
        <f t="shared" ca="1" si="105"/>
        <v>845.16359136999995</v>
      </c>
      <c r="C245" s="14">
        <f t="shared" si="106"/>
        <v>839.21722290999992</v>
      </c>
      <c r="D245" s="142">
        <f t="shared" si="107"/>
        <v>43599</v>
      </c>
      <c r="E245" s="13">
        <f ca="1">IF(D245&lt;B$1,VLOOKUP(D245,[1]DI!$A$4:$B$15000,2,FALSE),0)</f>
        <v>6.4000000000000001E-2</v>
      </c>
      <c r="F245" s="14">
        <f t="shared" ca="1" si="99"/>
        <v>1.0002462000000001</v>
      </c>
      <c r="G245" s="14">
        <f ca="1">(TRUNC(PRODUCT($F$12:$F244),16))</f>
        <v>1.0590026584412799</v>
      </c>
      <c r="H245" s="14">
        <f t="shared" ca="1" si="108"/>
        <v>1.0543205409029499</v>
      </c>
      <c r="I245" s="14">
        <f t="shared" ca="1" si="100"/>
        <v>1.0044408899999999</v>
      </c>
      <c r="J245" s="13">
        <f t="shared" si="109"/>
        <v>3.7499999999999999E-2</v>
      </c>
      <c r="K245" s="53">
        <f t="shared" si="110"/>
        <v>43578</v>
      </c>
      <c r="L245" s="2">
        <f t="shared" si="111"/>
        <v>18</v>
      </c>
      <c r="M245" s="19">
        <f t="shared" si="112"/>
        <v>18</v>
      </c>
      <c r="N245" s="12">
        <f t="shared" si="101"/>
        <v>1.0026330299999999</v>
      </c>
      <c r="O245" s="12">
        <f t="shared" ca="1" si="102"/>
        <v>1.0070856130000001</v>
      </c>
      <c r="P245" s="19">
        <f t="shared" si="113"/>
        <v>0</v>
      </c>
      <c r="Q245" s="14">
        <f t="shared" ca="1" si="103"/>
        <v>5.9463684600000004</v>
      </c>
      <c r="R245" s="28">
        <f t="shared" si="104"/>
        <v>0</v>
      </c>
      <c r="S245" s="14">
        <f t="shared" si="117"/>
        <v>0</v>
      </c>
      <c r="T245" s="14"/>
      <c r="U245" s="14"/>
      <c r="V245" s="4" t="str">
        <f t="shared" si="114"/>
        <v>A+J=</v>
      </c>
      <c r="W245" s="53">
        <f t="shared" si="115"/>
        <v>43606</v>
      </c>
      <c r="X245" s="150">
        <v>0.65789472999999998</v>
      </c>
      <c r="Y245" s="15" t="s">
        <v>149</v>
      </c>
      <c r="Z245" s="122">
        <v>41747</v>
      </c>
      <c r="AA245" s="57" t="s">
        <v>66</v>
      </c>
      <c r="AB245" s="23"/>
      <c r="AC245" s="1"/>
      <c r="AD245" s="44"/>
      <c r="AE245" s="55"/>
      <c r="AF245" s="55"/>
      <c r="AG245" s="55"/>
      <c r="AH245" s="3"/>
      <c r="AI245" s="11"/>
      <c r="AJ245" s="3"/>
      <c r="AK245" s="2"/>
      <c r="AL245" s="2"/>
      <c r="AM245" s="2"/>
      <c r="AN245" s="2"/>
      <c r="AO245" s="2"/>
      <c r="AP245" s="2"/>
      <c r="AQ245" s="2"/>
      <c r="AR245" s="15"/>
      <c r="AS245" s="15"/>
      <c r="AT245" s="15"/>
      <c r="AU245" s="2"/>
      <c r="AV245" s="2"/>
      <c r="AW245" s="15"/>
      <c r="AX245" s="15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</row>
    <row r="246" spans="1:164" ht="15" x14ac:dyDescent="0.25">
      <c r="A246" s="67">
        <f t="shared" si="116"/>
        <v>43606</v>
      </c>
      <c r="B246" s="128">
        <f t="shared" ca="1" si="105"/>
        <v>845.49517448999995</v>
      </c>
      <c r="C246" s="14">
        <f t="shared" si="106"/>
        <v>839.21722290999992</v>
      </c>
      <c r="D246" s="142">
        <f t="shared" si="107"/>
        <v>43600</v>
      </c>
      <c r="E246" s="13">
        <f ca="1">IF(D246&lt;B$1,VLOOKUP(D246,[1]DI!$A$4:$B$15000,2,FALSE),0)</f>
        <v>6.4000000000000001E-2</v>
      </c>
      <c r="F246" s="14">
        <f t="shared" ca="1" si="99"/>
        <v>1.0002462000000001</v>
      </c>
      <c r="G246" s="14">
        <f ca="1">(TRUNC(PRODUCT($F$12:$F245),16))</f>
        <v>1.05926338489579</v>
      </c>
      <c r="H246" s="14">
        <f t="shared" ca="1" si="108"/>
        <v>1.0543205409029499</v>
      </c>
      <c r="I246" s="14">
        <f t="shared" ca="1" si="100"/>
        <v>1.00468818</v>
      </c>
      <c r="J246" s="13">
        <f t="shared" si="109"/>
        <v>3.7499999999999999E-2</v>
      </c>
      <c r="K246" s="53">
        <f t="shared" si="110"/>
        <v>43578</v>
      </c>
      <c r="L246" s="2">
        <f t="shared" si="111"/>
        <v>19</v>
      </c>
      <c r="M246" s="19">
        <f t="shared" si="112"/>
        <v>19</v>
      </c>
      <c r="N246" s="12">
        <f t="shared" si="101"/>
        <v>1.002779512</v>
      </c>
      <c r="O246" s="12">
        <f t="shared" ca="1" si="102"/>
        <v>1.007480723</v>
      </c>
      <c r="P246" s="19">
        <f t="shared" si="113"/>
        <v>12</v>
      </c>
      <c r="Q246" s="146">
        <f t="shared" ca="1" si="103"/>
        <v>6.2779515799999999</v>
      </c>
      <c r="R246" s="147">
        <f t="shared" si="104"/>
        <v>7.8393857182168687E-4</v>
      </c>
      <c r="S246" s="146">
        <v>0.65789472999999998</v>
      </c>
      <c r="T246" s="146"/>
      <c r="U246" s="146"/>
      <c r="V246" s="148" t="str">
        <f t="shared" si="114"/>
        <v>A+J=</v>
      </c>
      <c r="W246" s="149">
        <f t="shared" si="115"/>
        <v>43606</v>
      </c>
      <c r="X246" s="146">
        <f>X244+X245</f>
        <v>0.65789472999999998</v>
      </c>
      <c r="Y246" s="153"/>
      <c r="Z246" s="122">
        <v>41750</v>
      </c>
      <c r="AA246" s="57" t="s">
        <v>67</v>
      </c>
      <c r="AB246" s="23"/>
      <c r="AC246" s="1"/>
      <c r="AD246" s="44"/>
      <c r="AE246" s="55"/>
      <c r="AF246" s="55"/>
      <c r="AG246" s="55"/>
      <c r="AH246" s="3"/>
      <c r="AI246" s="11"/>
      <c r="AJ246" s="3"/>
      <c r="AK246" s="2"/>
      <c r="AL246" s="2"/>
      <c r="AM246" s="2"/>
      <c r="AN246" s="2"/>
      <c r="AO246" s="2"/>
      <c r="AP246" s="2"/>
      <c r="AQ246" s="2"/>
      <c r="AR246" s="15"/>
      <c r="AS246" s="15"/>
      <c r="AT246" s="15"/>
      <c r="AU246" s="2"/>
      <c r="AV246" s="2"/>
      <c r="AW246" s="15"/>
      <c r="AX246" s="15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</row>
    <row r="247" spans="1:164" x14ac:dyDescent="0.15">
      <c r="A247" s="67">
        <f t="shared" si="116"/>
        <v>43607</v>
      </c>
      <c r="B247" s="128">
        <f t="shared" ca="1" si="105"/>
        <v>838.88832350999996</v>
      </c>
      <c r="C247" s="14">
        <f t="shared" si="106"/>
        <v>838.55932817999997</v>
      </c>
      <c r="D247" s="142">
        <f t="shared" si="107"/>
        <v>43601</v>
      </c>
      <c r="E247" s="13">
        <f ca="1">IF(D247&lt;B$1,VLOOKUP(D247,[1]DI!$A$4:$B$15000,2,FALSE),0)</f>
        <v>6.4000000000000001E-2</v>
      </c>
      <c r="F247" s="14">
        <f t="shared" ca="1" si="99"/>
        <v>1.0002462000000001</v>
      </c>
      <c r="G247" s="14">
        <f ca="1">(TRUNC(PRODUCT($F$12:$F246),16))</f>
        <v>1.05952417554115</v>
      </c>
      <c r="H247" s="14">
        <f t="shared" ca="1" si="108"/>
        <v>1.05926338489579</v>
      </c>
      <c r="I247" s="14">
        <f t="shared" ca="1" si="100"/>
        <v>1.0002462000000001</v>
      </c>
      <c r="J247" s="13">
        <f t="shared" si="109"/>
        <v>3.7499999999999999E-2</v>
      </c>
      <c r="K247" s="53">
        <f t="shared" si="110"/>
        <v>43606</v>
      </c>
      <c r="L247" s="2">
        <f t="shared" si="111"/>
        <v>1</v>
      </c>
      <c r="M247" s="19">
        <f t="shared" si="112"/>
        <v>1</v>
      </c>
      <c r="N247" s="12">
        <f t="shared" si="101"/>
        <v>1.0001460980000001</v>
      </c>
      <c r="O247" s="12">
        <f t="shared" ca="1" si="102"/>
        <v>1.000392334</v>
      </c>
      <c r="P247" s="19">
        <f t="shared" si="113"/>
        <v>0</v>
      </c>
      <c r="Q247" s="14">
        <f t="shared" ca="1" si="103"/>
        <v>0.32899532999999997</v>
      </c>
      <c r="R247" s="28">
        <f t="shared" si="104"/>
        <v>0</v>
      </c>
      <c r="S247" s="14">
        <f t="shared" si="117"/>
        <v>0</v>
      </c>
      <c r="T247" s="14"/>
      <c r="U247" s="14"/>
      <c r="V247" s="4" t="str">
        <f t="shared" si="114"/>
        <v>A+J=</v>
      </c>
      <c r="W247" s="53">
        <f t="shared" si="115"/>
        <v>43640</v>
      </c>
      <c r="X247" s="14"/>
      <c r="Y247" s="153"/>
      <c r="Z247" s="122">
        <v>41760</v>
      </c>
      <c r="AA247" s="57" t="s">
        <v>68</v>
      </c>
      <c r="AB247" s="23"/>
      <c r="AC247" s="1"/>
      <c r="AD247" s="44"/>
      <c r="AE247" s="55"/>
      <c r="AF247" s="55"/>
      <c r="AG247" s="55"/>
      <c r="AH247" s="3"/>
      <c r="AI247" s="11"/>
      <c r="AJ247" s="3"/>
      <c r="AK247" s="2"/>
      <c r="AL247" s="2"/>
      <c r="AM247" s="2"/>
      <c r="AN247" s="2"/>
      <c r="AO247" s="2"/>
      <c r="AP247" s="2"/>
      <c r="AQ247" s="2"/>
      <c r="AR247" s="15"/>
      <c r="AS247" s="15"/>
      <c r="AT247" s="15"/>
      <c r="AU247" s="2"/>
      <c r="AV247" s="2"/>
      <c r="AW247" s="15"/>
      <c r="AX247" s="15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</row>
    <row r="248" spans="1:164" x14ac:dyDescent="0.15">
      <c r="A248" s="67">
        <f t="shared" si="116"/>
        <v>43608</v>
      </c>
      <c r="B248" s="128">
        <f t="shared" ca="1" si="105"/>
        <v>839.21744715</v>
      </c>
      <c r="C248" s="14">
        <f t="shared" si="106"/>
        <v>838.55932817999997</v>
      </c>
      <c r="D248" s="142">
        <f t="shared" si="107"/>
        <v>43602</v>
      </c>
      <c r="E248" s="13">
        <f ca="1">IF(D248&lt;B$1,VLOOKUP(D248,[1]DI!$A$4:$B$15000,2,FALSE),0)</f>
        <v>6.4000000000000001E-2</v>
      </c>
      <c r="F248" s="14">
        <f t="shared" ca="1" si="99"/>
        <v>1.0002462000000001</v>
      </c>
      <c r="G248" s="14">
        <f ca="1">(TRUNC(PRODUCT($F$12:$F247),16))</f>
        <v>1.05978503039317</v>
      </c>
      <c r="H248" s="14">
        <f t="shared" ca="1" si="108"/>
        <v>1.05926338489579</v>
      </c>
      <c r="I248" s="14">
        <f t="shared" ca="1" si="100"/>
        <v>1.00049246</v>
      </c>
      <c r="J248" s="13">
        <f t="shared" si="109"/>
        <v>3.7499999999999999E-2</v>
      </c>
      <c r="K248" s="53">
        <f t="shared" si="110"/>
        <v>43606</v>
      </c>
      <c r="L248" s="2">
        <f t="shared" si="111"/>
        <v>2</v>
      </c>
      <c r="M248" s="19">
        <f t="shared" si="112"/>
        <v>2</v>
      </c>
      <c r="N248" s="12">
        <f t="shared" si="101"/>
        <v>1.0002922169999999</v>
      </c>
      <c r="O248" s="12">
        <f t="shared" ca="1" si="102"/>
        <v>1.0007848210000001</v>
      </c>
      <c r="P248" s="19">
        <f t="shared" si="113"/>
        <v>0</v>
      </c>
      <c r="Q248" s="14">
        <f t="shared" ca="1" si="103"/>
        <v>0.65811896999999997</v>
      </c>
      <c r="R248" s="28">
        <f t="shared" si="104"/>
        <v>0</v>
      </c>
      <c r="S248" s="14">
        <f t="shared" si="117"/>
        <v>0</v>
      </c>
      <c r="T248" s="14"/>
      <c r="U248" s="14"/>
      <c r="V248" s="4" t="str">
        <f t="shared" si="114"/>
        <v>A+J=</v>
      </c>
      <c r="W248" s="53">
        <f t="shared" si="115"/>
        <v>43640</v>
      </c>
      <c r="X248" s="14"/>
      <c r="Y248" s="153"/>
      <c r="Z248" s="122">
        <v>41809</v>
      </c>
      <c r="AA248" s="57" t="s">
        <v>69</v>
      </c>
      <c r="AB248" s="23"/>
      <c r="AC248" s="1"/>
      <c r="AD248" s="44"/>
      <c r="AE248" s="55"/>
      <c r="AF248" s="55"/>
      <c r="AG248" s="55"/>
      <c r="AH248" s="3"/>
      <c r="AI248" s="11"/>
      <c r="AJ248" s="3"/>
      <c r="AK248" s="2"/>
      <c r="AL248" s="2"/>
      <c r="AM248" s="2"/>
      <c r="AN248" s="2"/>
      <c r="AO248" s="2"/>
      <c r="AP248" s="2"/>
      <c r="AQ248" s="2"/>
      <c r="AR248" s="15"/>
      <c r="AS248" s="15"/>
      <c r="AT248" s="15"/>
      <c r="AU248" s="2"/>
      <c r="AV248" s="2"/>
      <c r="AW248" s="15"/>
      <c r="AX248" s="15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</row>
    <row r="249" spans="1:164" x14ac:dyDescent="0.15">
      <c r="A249" s="67">
        <f t="shared" si="116"/>
        <v>43609</v>
      </c>
      <c r="B249" s="128">
        <f t="shared" ca="1" si="105"/>
        <v>839.54669991999992</v>
      </c>
      <c r="C249" s="14">
        <f t="shared" si="106"/>
        <v>838.55932817999997</v>
      </c>
      <c r="D249" s="142">
        <f t="shared" si="107"/>
        <v>43605</v>
      </c>
      <c r="E249" s="13">
        <f ca="1">IF(D249&lt;B$1,VLOOKUP(D249,[1]DI!$A$4:$B$15000,2,FALSE),0)</f>
        <v>6.4000000000000001E-2</v>
      </c>
      <c r="F249" s="14">
        <f t="shared" ca="1" si="99"/>
        <v>1.0002462000000001</v>
      </c>
      <c r="G249" s="14">
        <f ca="1">(TRUNC(PRODUCT($F$12:$F248),16))</f>
        <v>1.06004594946765</v>
      </c>
      <c r="H249" s="14">
        <f t="shared" ca="1" si="108"/>
        <v>1.05926338489579</v>
      </c>
      <c r="I249" s="14">
        <f t="shared" ca="1" si="100"/>
        <v>1.00073878</v>
      </c>
      <c r="J249" s="13">
        <f t="shared" si="109"/>
        <v>3.7499999999999999E-2</v>
      </c>
      <c r="K249" s="53">
        <f t="shared" si="110"/>
        <v>43606</v>
      </c>
      <c r="L249" s="2">
        <f t="shared" si="111"/>
        <v>3</v>
      </c>
      <c r="M249" s="19">
        <f t="shared" si="112"/>
        <v>3</v>
      </c>
      <c r="N249" s="12">
        <f t="shared" si="101"/>
        <v>1.000438358</v>
      </c>
      <c r="O249" s="12">
        <f t="shared" ca="1" si="102"/>
        <v>1.001177462</v>
      </c>
      <c r="P249" s="19">
        <f t="shared" si="113"/>
        <v>0</v>
      </c>
      <c r="Q249" s="14">
        <f t="shared" ca="1" si="103"/>
        <v>0.98737174000000005</v>
      </c>
      <c r="R249" s="28">
        <f t="shared" si="104"/>
        <v>0</v>
      </c>
      <c r="S249" s="14">
        <f t="shared" si="117"/>
        <v>0</v>
      </c>
      <c r="T249" s="14"/>
      <c r="U249" s="14"/>
      <c r="V249" s="4" t="str">
        <f t="shared" si="114"/>
        <v>A+J=</v>
      </c>
      <c r="W249" s="53">
        <f t="shared" si="115"/>
        <v>43640</v>
      </c>
      <c r="X249" s="14"/>
      <c r="Y249" s="153"/>
      <c r="Z249" s="122">
        <v>41998</v>
      </c>
      <c r="AA249" s="57" t="s">
        <v>70</v>
      </c>
      <c r="AB249" s="23"/>
      <c r="AC249" s="1"/>
      <c r="AD249" s="44"/>
      <c r="AE249" s="55"/>
      <c r="AF249" s="55"/>
      <c r="AG249" s="55"/>
      <c r="AH249" s="3"/>
      <c r="AI249" s="11"/>
      <c r="AJ249" s="3"/>
      <c r="AK249" s="2"/>
      <c r="AL249" s="2"/>
      <c r="AM249" s="2"/>
      <c r="AN249" s="2"/>
      <c r="AO249" s="2"/>
      <c r="AP249" s="2"/>
      <c r="AQ249" s="2"/>
      <c r="AR249" s="15"/>
      <c r="AS249" s="15"/>
      <c r="AT249" s="15"/>
      <c r="AU249" s="2"/>
      <c r="AV249" s="2"/>
      <c r="AW249" s="15"/>
      <c r="AX249" s="15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</row>
    <row r="250" spans="1:164" x14ac:dyDescent="0.15">
      <c r="A250" s="67">
        <f t="shared" si="116"/>
        <v>43612</v>
      </c>
      <c r="B250" s="128">
        <f t="shared" ca="1" si="105"/>
        <v>839.87608098999999</v>
      </c>
      <c r="C250" s="14">
        <f t="shared" si="106"/>
        <v>838.55932817999997</v>
      </c>
      <c r="D250" s="142">
        <f t="shared" si="107"/>
        <v>43606</v>
      </c>
      <c r="E250" s="13">
        <f ca="1">IF(D250&lt;B$1,VLOOKUP(D250,[1]DI!$A$4:$B$15000,2,FALSE),0)</f>
        <v>6.4000000000000001E-2</v>
      </c>
      <c r="F250" s="14">
        <f t="shared" ca="1" si="99"/>
        <v>1.0002462000000001</v>
      </c>
      <c r="G250" s="14">
        <f ca="1">(TRUNC(PRODUCT($F$12:$F249),16))</f>
        <v>1.06030693278041</v>
      </c>
      <c r="H250" s="14">
        <f t="shared" ca="1" si="108"/>
        <v>1.05926338489579</v>
      </c>
      <c r="I250" s="14">
        <f t="shared" ca="1" si="100"/>
        <v>1.0009851599999999</v>
      </c>
      <c r="J250" s="13">
        <f t="shared" si="109"/>
        <v>3.7499999999999999E-2</v>
      </c>
      <c r="K250" s="53">
        <f t="shared" si="110"/>
        <v>43606</v>
      </c>
      <c r="L250" s="2">
        <f t="shared" si="111"/>
        <v>4</v>
      </c>
      <c r="M250" s="19">
        <f t="shared" si="112"/>
        <v>4</v>
      </c>
      <c r="N250" s="12">
        <f t="shared" si="101"/>
        <v>1.0005845200000001</v>
      </c>
      <c r="O250" s="12">
        <f t="shared" ca="1" si="102"/>
        <v>1.0015702559999999</v>
      </c>
      <c r="P250" s="19">
        <f t="shared" si="113"/>
        <v>0</v>
      </c>
      <c r="Q250" s="14">
        <f t="shared" ca="1" si="103"/>
        <v>1.3167528100000001</v>
      </c>
      <c r="R250" s="28">
        <f t="shared" si="104"/>
        <v>0</v>
      </c>
      <c r="S250" s="14">
        <f t="shared" si="117"/>
        <v>0</v>
      </c>
      <c r="T250" s="14"/>
      <c r="U250" s="14"/>
      <c r="V250" s="4" t="str">
        <f t="shared" si="114"/>
        <v>A+J=</v>
      </c>
      <c r="W250" s="53">
        <f t="shared" si="115"/>
        <v>43640</v>
      </c>
      <c r="X250" s="14"/>
      <c r="Y250" s="153"/>
      <c r="Z250" s="122">
        <v>42005</v>
      </c>
      <c r="AA250" s="57" t="s">
        <v>71</v>
      </c>
      <c r="AB250" s="23"/>
      <c r="AC250" s="1"/>
      <c r="AD250" s="44"/>
      <c r="AE250" s="55"/>
      <c r="AF250" s="55"/>
      <c r="AG250" s="55"/>
      <c r="AH250" s="3"/>
      <c r="AI250" s="11"/>
      <c r="AJ250" s="3"/>
      <c r="AK250" s="2"/>
      <c r="AL250" s="2"/>
      <c r="AM250" s="2"/>
      <c r="AN250" s="2"/>
      <c r="AO250" s="2"/>
      <c r="AP250" s="2"/>
      <c r="AQ250" s="2"/>
      <c r="AR250" s="15"/>
      <c r="AS250" s="15"/>
      <c r="AT250" s="15"/>
      <c r="AU250" s="2"/>
      <c r="AV250" s="2"/>
      <c r="AW250" s="15"/>
      <c r="AX250" s="15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</row>
    <row r="251" spans="1:164" x14ac:dyDescent="0.15">
      <c r="A251" s="67">
        <f t="shared" si="116"/>
        <v>43613</v>
      </c>
      <c r="B251" s="128">
        <f t="shared" ca="1" si="105"/>
        <v>840.20559874999992</v>
      </c>
      <c r="C251" s="14">
        <f t="shared" si="106"/>
        <v>838.55932817999997</v>
      </c>
      <c r="D251" s="142">
        <f t="shared" si="107"/>
        <v>43607</v>
      </c>
      <c r="E251" s="13">
        <f ca="1">IF(D251&lt;B$1,VLOOKUP(D251,[1]DI!$A$4:$B$15000,2,FALSE),0)</f>
        <v>6.4000000000000001E-2</v>
      </c>
      <c r="F251" s="14">
        <f t="shared" ca="1" si="99"/>
        <v>1.0002462000000001</v>
      </c>
      <c r="G251" s="14">
        <f ca="1">(TRUNC(PRODUCT($F$12:$F250),16))</f>
        <v>1.0605679803472601</v>
      </c>
      <c r="H251" s="14">
        <f t="shared" ca="1" si="108"/>
        <v>1.05926338489579</v>
      </c>
      <c r="I251" s="14">
        <f t="shared" ca="1" si="100"/>
        <v>1.00123161</v>
      </c>
      <c r="J251" s="13">
        <f t="shared" si="109"/>
        <v>3.7499999999999999E-2</v>
      </c>
      <c r="K251" s="53">
        <f t="shared" si="110"/>
        <v>43606</v>
      </c>
      <c r="L251" s="2">
        <f t="shared" si="111"/>
        <v>5</v>
      </c>
      <c r="M251" s="19">
        <f t="shared" si="112"/>
        <v>5</v>
      </c>
      <c r="N251" s="12">
        <f t="shared" si="101"/>
        <v>1.0007307030000001</v>
      </c>
      <c r="O251" s="12">
        <f t="shared" ca="1" si="102"/>
        <v>1.001963213</v>
      </c>
      <c r="P251" s="19">
        <f t="shared" si="113"/>
        <v>0</v>
      </c>
      <c r="Q251" s="14">
        <f t="shared" ca="1" si="103"/>
        <v>1.64627057</v>
      </c>
      <c r="R251" s="28">
        <f t="shared" si="104"/>
        <v>0</v>
      </c>
      <c r="S251" s="14">
        <f t="shared" si="117"/>
        <v>0</v>
      </c>
      <c r="T251" s="14"/>
      <c r="U251" s="14"/>
      <c r="V251" s="4" t="str">
        <f t="shared" si="114"/>
        <v>A+J=</v>
      </c>
      <c r="W251" s="53">
        <f t="shared" si="115"/>
        <v>43640</v>
      </c>
      <c r="X251" s="14"/>
      <c r="Y251" s="153"/>
      <c r="Z251" s="122">
        <v>42051</v>
      </c>
      <c r="AA251" s="57" t="s">
        <v>65</v>
      </c>
      <c r="AB251" s="23"/>
      <c r="AC251" s="1"/>
      <c r="AD251" s="44"/>
      <c r="AE251" s="55"/>
      <c r="AF251" s="55"/>
      <c r="AG251" s="55"/>
      <c r="AH251" s="3"/>
      <c r="AI251" s="11"/>
      <c r="AJ251" s="3"/>
      <c r="AK251" s="2"/>
      <c r="AL251" s="2"/>
      <c r="AM251" s="2"/>
      <c r="AN251" s="2"/>
      <c r="AO251" s="2"/>
      <c r="AP251" s="2"/>
      <c r="AQ251" s="2"/>
      <c r="AR251" s="15"/>
      <c r="AS251" s="15"/>
      <c r="AT251" s="15"/>
      <c r="AU251" s="2"/>
      <c r="AV251" s="2"/>
      <c r="AW251" s="15"/>
      <c r="AX251" s="15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</row>
    <row r="252" spans="1:164" x14ac:dyDescent="0.15">
      <c r="A252" s="67">
        <f t="shared" si="116"/>
        <v>43614</v>
      </c>
      <c r="B252" s="128">
        <f t="shared" ca="1" si="105"/>
        <v>840.53523641999993</v>
      </c>
      <c r="C252" s="14">
        <f t="shared" si="106"/>
        <v>838.55932817999997</v>
      </c>
      <c r="D252" s="142">
        <f t="shared" si="107"/>
        <v>43608</v>
      </c>
      <c r="E252" s="13">
        <f ca="1">IF(D252&lt;B$1,VLOOKUP(D252,[1]DI!$A$4:$B$15000,2,FALSE),0)</f>
        <v>6.4000000000000001E-2</v>
      </c>
      <c r="F252" s="14">
        <f t="shared" ca="1" si="99"/>
        <v>1.0002462000000001</v>
      </c>
      <c r="G252" s="14">
        <f ca="1">(TRUNC(PRODUCT($F$12:$F251),16))</f>
        <v>1.06082909218402</v>
      </c>
      <c r="H252" s="14">
        <f t="shared" ca="1" si="108"/>
        <v>1.05926338489579</v>
      </c>
      <c r="I252" s="14">
        <f t="shared" ca="1" si="100"/>
        <v>1.0014781100000001</v>
      </c>
      <c r="J252" s="13">
        <f t="shared" si="109"/>
        <v>3.7499999999999999E-2</v>
      </c>
      <c r="K252" s="53">
        <f t="shared" si="110"/>
        <v>43606</v>
      </c>
      <c r="L252" s="2">
        <f t="shared" si="111"/>
        <v>6</v>
      </c>
      <c r="M252" s="19">
        <f t="shared" si="112"/>
        <v>6</v>
      </c>
      <c r="N252" s="12">
        <f t="shared" si="101"/>
        <v>1.0008769070000001</v>
      </c>
      <c r="O252" s="12">
        <f t="shared" ca="1" si="102"/>
        <v>1.0023563129999999</v>
      </c>
      <c r="P252" s="19">
        <f t="shared" si="113"/>
        <v>0</v>
      </c>
      <c r="Q252" s="14">
        <f t="shared" ca="1" si="103"/>
        <v>1.9759082400000001</v>
      </c>
      <c r="R252" s="28">
        <f t="shared" si="104"/>
        <v>0</v>
      </c>
      <c r="S252" s="14">
        <f t="shared" si="117"/>
        <v>0</v>
      </c>
      <c r="T252" s="14"/>
      <c r="U252" s="14"/>
      <c r="V252" s="4" t="str">
        <f t="shared" si="114"/>
        <v>A+J=</v>
      </c>
      <c r="W252" s="53">
        <f t="shared" si="115"/>
        <v>43640</v>
      </c>
      <c r="X252" s="14"/>
      <c r="Y252" s="153"/>
      <c r="Z252" s="122">
        <v>42052</v>
      </c>
      <c r="AA252" s="57" t="s">
        <v>65</v>
      </c>
      <c r="AB252" s="23"/>
      <c r="AC252" s="1"/>
      <c r="AD252" s="44"/>
      <c r="AE252" s="55"/>
      <c r="AF252" s="55"/>
      <c r="AG252" s="55"/>
      <c r="AH252" s="3"/>
      <c r="AI252" s="11"/>
      <c r="AJ252" s="3"/>
      <c r="AK252" s="2"/>
      <c r="AL252" s="2"/>
      <c r="AM252" s="2"/>
      <c r="AN252" s="2"/>
      <c r="AO252" s="2"/>
      <c r="AP252" s="2"/>
      <c r="AQ252" s="2"/>
      <c r="AR252" s="15"/>
      <c r="AS252" s="15"/>
      <c r="AT252" s="15"/>
      <c r="AU252" s="2"/>
      <c r="AV252" s="2"/>
      <c r="AW252" s="15"/>
      <c r="AX252" s="15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</row>
    <row r="253" spans="1:164" x14ac:dyDescent="0.15">
      <c r="A253" s="67">
        <f t="shared" si="116"/>
        <v>43615</v>
      </c>
      <c r="B253" s="128">
        <f t="shared" ca="1" si="105"/>
        <v>840.86500406999994</v>
      </c>
      <c r="C253" s="14">
        <f t="shared" si="106"/>
        <v>838.55932817999997</v>
      </c>
      <c r="D253" s="142">
        <f t="shared" si="107"/>
        <v>43609</v>
      </c>
      <c r="E253" s="13">
        <f ca="1">IF(D253&lt;B$1,VLOOKUP(D253,[1]DI!$A$4:$B$15000,2,FALSE),0)</f>
        <v>6.4000000000000001E-2</v>
      </c>
      <c r="F253" s="14">
        <f t="shared" ca="1" si="99"/>
        <v>1.0002462000000001</v>
      </c>
      <c r="G253" s="14">
        <f ca="1">(TRUNC(PRODUCT($F$12:$F252),16))</f>
        <v>1.06109026830652</v>
      </c>
      <c r="H253" s="14">
        <f t="shared" ca="1" si="108"/>
        <v>1.05926338489579</v>
      </c>
      <c r="I253" s="14">
        <f t="shared" ca="1" si="100"/>
        <v>1.00172467</v>
      </c>
      <c r="J253" s="13">
        <f t="shared" si="109"/>
        <v>3.7499999999999999E-2</v>
      </c>
      <c r="K253" s="53">
        <f t="shared" si="110"/>
        <v>43606</v>
      </c>
      <c r="L253" s="2">
        <f t="shared" si="111"/>
        <v>7</v>
      </c>
      <c r="M253" s="19">
        <f t="shared" si="112"/>
        <v>7</v>
      </c>
      <c r="N253" s="12">
        <f t="shared" si="101"/>
        <v>1.0010231329999999</v>
      </c>
      <c r="O253" s="12">
        <f t="shared" ca="1" si="102"/>
        <v>1.002749568</v>
      </c>
      <c r="P253" s="19">
        <f t="shared" si="113"/>
        <v>0</v>
      </c>
      <c r="Q253" s="14">
        <f t="shared" ca="1" si="103"/>
        <v>2.3056758899999998</v>
      </c>
      <c r="R253" s="28">
        <f t="shared" si="104"/>
        <v>0</v>
      </c>
      <c r="S253" s="14">
        <f t="shared" si="117"/>
        <v>0</v>
      </c>
      <c r="T253" s="14"/>
      <c r="U253" s="14"/>
      <c r="V253" s="4" t="str">
        <f t="shared" si="114"/>
        <v>A+J=</v>
      </c>
      <c r="W253" s="53">
        <f t="shared" si="115"/>
        <v>43640</v>
      </c>
      <c r="X253" s="14"/>
      <c r="Y253" s="153"/>
      <c r="Z253" s="122">
        <v>42097</v>
      </c>
      <c r="AA253" s="57" t="s">
        <v>66</v>
      </c>
      <c r="AB253" s="23"/>
      <c r="AC253" s="1"/>
      <c r="AD253" s="44"/>
      <c r="AE253" s="55"/>
      <c r="AF253" s="55"/>
      <c r="AG253" s="55"/>
      <c r="AH253" s="3"/>
      <c r="AI253" s="11"/>
      <c r="AJ253" s="3"/>
      <c r="AK253" s="2"/>
      <c r="AL253" s="2"/>
      <c r="AM253" s="2"/>
      <c r="AN253" s="2"/>
      <c r="AO253" s="2"/>
      <c r="AP253" s="2"/>
      <c r="AQ253" s="2"/>
      <c r="AR253" s="15"/>
      <c r="AS253" s="15"/>
      <c r="AT253" s="15"/>
      <c r="AU253" s="2"/>
      <c r="AV253" s="2"/>
      <c r="AW253" s="15"/>
      <c r="AX253" s="15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</row>
    <row r="254" spans="1:164" x14ac:dyDescent="0.15">
      <c r="A254" s="67">
        <f t="shared" si="116"/>
        <v>43616</v>
      </c>
      <c r="B254" s="128">
        <f t="shared" ca="1" si="105"/>
        <v>841.19490839999992</v>
      </c>
      <c r="C254" s="14">
        <f t="shared" si="106"/>
        <v>838.55932817999997</v>
      </c>
      <c r="D254" s="142">
        <f t="shared" si="107"/>
        <v>43612</v>
      </c>
      <c r="E254" s="13">
        <f ca="1">IF(D254&lt;B$1,VLOOKUP(D254,[1]DI!$A$4:$B$15000,2,FALSE),0)</f>
        <v>6.4000000000000001E-2</v>
      </c>
      <c r="F254" s="14">
        <f t="shared" ca="1" si="99"/>
        <v>1.0002462000000001</v>
      </c>
      <c r="G254" s="14">
        <f ca="1">(TRUNC(PRODUCT($F$12:$F253),16))</f>
        <v>1.06135150873057</v>
      </c>
      <c r="H254" s="14">
        <f t="shared" ca="1" si="108"/>
        <v>1.05926338489579</v>
      </c>
      <c r="I254" s="14">
        <f t="shared" ca="1" si="100"/>
        <v>1.0019712999999999</v>
      </c>
      <c r="J254" s="13">
        <f t="shared" si="109"/>
        <v>3.7499999999999999E-2</v>
      </c>
      <c r="K254" s="53">
        <f t="shared" si="110"/>
        <v>43606</v>
      </c>
      <c r="L254" s="2">
        <f t="shared" si="111"/>
        <v>8</v>
      </c>
      <c r="M254" s="19">
        <f t="shared" si="112"/>
        <v>8</v>
      </c>
      <c r="N254" s="12">
        <f t="shared" si="101"/>
        <v>1.001169381</v>
      </c>
      <c r="O254" s="12">
        <f t="shared" ca="1" si="102"/>
        <v>1.0031429860000001</v>
      </c>
      <c r="P254" s="19">
        <f t="shared" si="113"/>
        <v>0</v>
      </c>
      <c r="Q254" s="14">
        <f t="shared" ca="1" si="103"/>
        <v>2.63558022</v>
      </c>
      <c r="R254" s="28">
        <f t="shared" si="104"/>
        <v>0</v>
      </c>
      <c r="S254" s="14">
        <f t="shared" si="117"/>
        <v>0</v>
      </c>
      <c r="T254" s="14"/>
      <c r="U254" s="14"/>
      <c r="V254" s="4" t="str">
        <f t="shared" si="114"/>
        <v>A+J=</v>
      </c>
      <c r="W254" s="53">
        <f t="shared" si="115"/>
        <v>43640</v>
      </c>
      <c r="X254" s="14"/>
      <c r="Y254" s="153"/>
      <c r="Z254" s="122">
        <v>42115</v>
      </c>
      <c r="AA254" s="57" t="s">
        <v>67</v>
      </c>
      <c r="AB254" s="23"/>
      <c r="AC254" s="1"/>
      <c r="AD254" s="44"/>
      <c r="AE254" s="55"/>
      <c r="AF254" s="55"/>
      <c r="AG254" s="55"/>
      <c r="AH254" s="3"/>
      <c r="AI254" s="11"/>
      <c r="AJ254" s="3"/>
      <c r="AK254" s="2"/>
      <c r="AL254" s="2"/>
      <c r="AM254" s="2"/>
      <c r="AN254" s="2"/>
      <c r="AO254" s="2"/>
      <c r="AP254" s="2"/>
      <c r="AQ254" s="2"/>
      <c r="AR254" s="15"/>
      <c r="AS254" s="15"/>
      <c r="AT254" s="15"/>
      <c r="AU254" s="2"/>
      <c r="AV254" s="2"/>
      <c r="AW254" s="15"/>
      <c r="AX254" s="15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</row>
    <row r="255" spans="1:164" x14ac:dyDescent="0.15">
      <c r="A255" s="67">
        <f t="shared" si="116"/>
        <v>43619</v>
      </c>
      <c r="B255" s="128">
        <f t="shared" ca="1" si="105"/>
        <v>841.52493264999998</v>
      </c>
      <c r="C255" s="14">
        <f t="shared" si="106"/>
        <v>838.55932817999997</v>
      </c>
      <c r="D255" s="142">
        <f t="shared" si="107"/>
        <v>43613</v>
      </c>
      <c r="E255" s="13">
        <f ca="1">IF(D255&lt;B$1,VLOOKUP(D255,[1]DI!$A$4:$B$15000,2,FALSE),0)</f>
        <v>6.4000000000000001E-2</v>
      </c>
      <c r="F255" s="14">
        <f t="shared" ca="1" si="99"/>
        <v>1.0002462000000001</v>
      </c>
      <c r="G255" s="14">
        <f ca="1">(TRUNC(PRODUCT($F$12:$F254),16))</f>
        <v>1.06161281347202</v>
      </c>
      <c r="H255" s="14">
        <f t="shared" ca="1" si="108"/>
        <v>1.05926338489579</v>
      </c>
      <c r="I255" s="14">
        <f t="shared" ca="1" si="100"/>
        <v>1.00221798</v>
      </c>
      <c r="J255" s="13">
        <f t="shared" si="109"/>
        <v>3.7499999999999999E-2</v>
      </c>
      <c r="K255" s="53">
        <f t="shared" si="110"/>
        <v>43606</v>
      </c>
      <c r="L255" s="2">
        <f t="shared" si="111"/>
        <v>9</v>
      </c>
      <c r="M255" s="19">
        <f t="shared" si="112"/>
        <v>9</v>
      </c>
      <c r="N255" s="12">
        <f t="shared" si="101"/>
        <v>1.0013156489999999</v>
      </c>
      <c r="O255" s="12">
        <f t="shared" ca="1" si="102"/>
        <v>1.0035365469999999</v>
      </c>
      <c r="P255" s="19">
        <f t="shared" si="113"/>
        <v>0</v>
      </c>
      <c r="Q255" s="14">
        <f t="shared" ca="1" si="103"/>
        <v>2.9656044700000002</v>
      </c>
      <c r="R255" s="28">
        <f t="shared" si="104"/>
        <v>0</v>
      </c>
      <c r="S255" s="14">
        <f t="shared" si="117"/>
        <v>0</v>
      </c>
      <c r="T255" s="14"/>
      <c r="U255" s="14"/>
      <c r="V255" s="4" t="str">
        <f t="shared" si="114"/>
        <v>A+J=</v>
      </c>
      <c r="W255" s="53">
        <f t="shared" si="115"/>
        <v>43640</v>
      </c>
      <c r="X255" s="14"/>
      <c r="Y255" s="153"/>
      <c r="Z255" s="122">
        <v>42125</v>
      </c>
      <c r="AA255" s="57" t="s">
        <v>68</v>
      </c>
      <c r="AB255" s="23"/>
      <c r="AC255" s="1"/>
      <c r="AD255" s="44"/>
      <c r="AE255" s="55"/>
      <c r="AF255" s="55"/>
      <c r="AG255" s="55"/>
      <c r="AH255" s="3"/>
      <c r="AI255" s="11"/>
      <c r="AJ255" s="3"/>
      <c r="AK255" s="2"/>
      <c r="AL255" s="2"/>
      <c r="AM255" s="2"/>
      <c r="AN255" s="2"/>
      <c r="AO255" s="2"/>
      <c r="AP255" s="2"/>
      <c r="AQ255" s="2"/>
      <c r="AR255" s="15"/>
      <c r="AS255" s="15"/>
      <c r="AT255" s="15"/>
      <c r="AU255" s="2"/>
      <c r="AV255" s="2"/>
      <c r="AW255" s="15"/>
      <c r="AX255" s="15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</row>
    <row r="256" spans="1:164" x14ac:dyDescent="0.15">
      <c r="A256" s="67">
        <f t="shared" si="116"/>
        <v>43620</v>
      </c>
      <c r="B256" s="128">
        <f t="shared" ca="1" si="105"/>
        <v>841.85509525999998</v>
      </c>
      <c r="C256" s="14">
        <f t="shared" si="106"/>
        <v>838.55932817999997</v>
      </c>
      <c r="D256" s="142">
        <f t="shared" si="107"/>
        <v>43614</v>
      </c>
      <c r="E256" s="13">
        <f ca="1">IF(D256&lt;B$1,VLOOKUP(D256,[1]DI!$A$4:$B$15000,2,FALSE),0)</f>
        <v>6.4000000000000001E-2</v>
      </c>
      <c r="F256" s="14">
        <f t="shared" ca="1" si="99"/>
        <v>1.0002462000000001</v>
      </c>
      <c r="G256" s="14">
        <f ca="1">(TRUNC(PRODUCT($F$12:$F255),16))</f>
        <v>1.0618741825467</v>
      </c>
      <c r="H256" s="14">
        <f t="shared" ca="1" si="108"/>
        <v>1.05926338489579</v>
      </c>
      <c r="I256" s="14">
        <f t="shared" ca="1" si="100"/>
        <v>1.00246473</v>
      </c>
      <c r="J256" s="13">
        <f t="shared" si="109"/>
        <v>3.7499999999999999E-2</v>
      </c>
      <c r="K256" s="53">
        <f t="shared" si="110"/>
        <v>43606</v>
      </c>
      <c r="L256" s="2">
        <f t="shared" si="111"/>
        <v>10</v>
      </c>
      <c r="M256" s="19">
        <f t="shared" si="112"/>
        <v>10</v>
      </c>
      <c r="N256" s="12">
        <f t="shared" si="101"/>
        <v>1.00146194</v>
      </c>
      <c r="O256" s="12">
        <f t="shared" ca="1" si="102"/>
        <v>1.0039302729999999</v>
      </c>
      <c r="P256" s="19">
        <f t="shared" si="113"/>
        <v>0</v>
      </c>
      <c r="Q256" s="14">
        <f t="shared" ca="1" si="103"/>
        <v>3.2957670800000001</v>
      </c>
      <c r="R256" s="28">
        <f t="shared" si="104"/>
        <v>0</v>
      </c>
      <c r="S256" s="14">
        <f t="shared" si="117"/>
        <v>0</v>
      </c>
      <c r="T256" s="14"/>
      <c r="U256" s="14"/>
      <c r="V256" s="4" t="str">
        <f t="shared" si="114"/>
        <v>A+J=</v>
      </c>
      <c r="W256" s="53">
        <f t="shared" si="115"/>
        <v>43640</v>
      </c>
      <c r="X256" s="14"/>
      <c r="Y256" s="153"/>
      <c r="Z256" s="122">
        <v>42159</v>
      </c>
      <c r="AA256" s="57" t="s">
        <v>69</v>
      </c>
      <c r="AB256" s="23"/>
      <c r="AC256" s="1"/>
      <c r="AD256" s="44"/>
      <c r="AE256" s="55"/>
      <c r="AF256" s="55"/>
      <c r="AG256" s="55"/>
      <c r="AH256" s="3"/>
      <c r="AI256" s="11"/>
      <c r="AJ256" s="3"/>
      <c r="AK256" s="2"/>
      <c r="AL256" s="2"/>
      <c r="AM256" s="2"/>
      <c r="AN256" s="2"/>
      <c r="AO256" s="2"/>
      <c r="AP256" s="2"/>
      <c r="AQ256" s="2"/>
      <c r="AR256" s="15"/>
      <c r="AS256" s="15"/>
      <c r="AT256" s="15"/>
      <c r="AU256" s="2"/>
      <c r="AV256" s="2"/>
      <c r="AW256" s="15"/>
      <c r="AX256" s="15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</row>
    <row r="257" spans="1:164" x14ac:dyDescent="0.15">
      <c r="A257" s="67">
        <f t="shared" si="116"/>
        <v>43621</v>
      </c>
      <c r="B257" s="128">
        <f t="shared" ca="1" si="105"/>
        <v>842.18538617000002</v>
      </c>
      <c r="C257" s="14">
        <f t="shared" si="106"/>
        <v>838.55932817999997</v>
      </c>
      <c r="D257" s="142">
        <f t="shared" si="107"/>
        <v>43615</v>
      </c>
      <c r="E257" s="13">
        <f ca="1">IF(D257&lt;B$1,VLOOKUP(D257,[1]DI!$A$4:$B$15000,2,FALSE),0)</f>
        <v>6.4000000000000001E-2</v>
      </c>
      <c r="F257" s="14">
        <f t="shared" ca="1" si="99"/>
        <v>1.0002462000000001</v>
      </c>
      <c r="G257" s="14">
        <f ca="1">(TRUNC(PRODUCT($F$12:$F256),16))</f>
        <v>1.06213561597044</v>
      </c>
      <c r="H257" s="14">
        <f t="shared" ca="1" si="108"/>
        <v>1.05926338489579</v>
      </c>
      <c r="I257" s="14">
        <f t="shared" ca="1" si="100"/>
        <v>1.00271154</v>
      </c>
      <c r="J257" s="13">
        <f t="shared" si="109"/>
        <v>3.7499999999999999E-2</v>
      </c>
      <c r="K257" s="53">
        <f t="shared" si="110"/>
        <v>43606</v>
      </c>
      <c r="L257" s="2">
        <f t="shared" si="111"/>
        <v>11</v>
      </c>
      <c r="M257" s="19">
        <f t="shared" si="112"/>
        <v>11</v>
      </c>
      <c r="N257" s="12">
        <f t="shared" si="101"/>
        <v>1.0016082509999999</v>
      </c>
      <c r="O257" s="12">
        <f t="shared" ca="1" si="102"/>
        <v>1.0043241519999999</v>
      </c>
      <c r="P257" s="19">
        <f t="shared" si="113"/>
        <v>0</v>
      </c>
      <c r="Q257" s="14">
        <f t="shared" ca="1" si="103"/>
        <v>3.6260579900000001</v>
      </c>
      <c r="R257" s="28">
        <f t="shared" si="104"/>
        <v>0</v>
      </c>
      <c r="S257" s="14">
        <f t="shared" si="117"/>
        <v>0</v>
      </c>
      <c r="T257" s="14"/>
      <c r="U257" s="14"/>
      <c r="V257" s="4" t="str">
        <f t="shared" si="114"/>
        <v>A+J=</v>
      </c>
      <c r="W257" s="53">
        <f t="shared" si="115"/>
        <v>43640</v>
      </c>
      <c r="X257" s="14"/>
      <c r="Y257" s="153"/>
      <c r="Z257" s="122">
        <v>42254</v>
      </c>
      <c r="AA257" s="57" t="s">
        <v>79</v>
      </c>
      <c r="AB257" s="23"/>
      <c r="AC257" s="1"/>
      <c r="AD257" s="44"/>
      <c r="AE257" s="55"/>
      <c r="AF257" s="55"/>
      <c r="AG257" s="55"/>
      <c r="AH257" s="3"/>
      <c r="AI257" s="11"/>
      <c r="AJ257" s="3"/>
      <c r="AK257" s="2"/>
      <c r="AL257" s="2"/>
      <c r="AM257" s="2"/>
      <c r="AN257" s="2"/>
      <c r="AO257" s="2"/>
      <c r="AP257" s="2"/>
      <c r="AQ257" s="2"/>
      <c r="AR257" s="15"/>
      <c r="AS257" s="15"/>
      <c r="AT257" s="15"/>
      <c r="AU257" s="2"/>
      <c r="AV257" s="2"/>
      <c r="AW257" s="15"/>
      <c r="AX257" s="15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</row>
    <row r="258" spans="1:164" x14ac:dyDescent="0.15">
      <c r="A258" s="67">
        <f t="shared" si="116"/>
        <v>43622</v>
      </c>
      <c r="B258" s="128">
        <f t="shared" ca="1" si="105"/>
        <v>842.51579783</v>
      </c>
      <c r="C258" s="14">
        <f t="shared" si="106"/>
        <v>838.55932817999997</v>
      </c>
      <c r="D258" s="142">
        <f t="shared" si="107"/>
        <v>43616</v>
      </c>
      <c r="E258" s="13">
        <f ca="1">IF(D258&lt;B$1,VLOOKUP(D258,[1]DI!$A$4:$B$15000,2,FALSE),0)</f>
        <v>6.4000000000000001E-2</v>
      </c>
      <c r="F258" s="14">
        <f t="shared" ca="1" si="99"/>
        <v>1.0002462000000001</v>
      </c>
      <c r="G258" s="14">
        <f ca="1">(TRUNC(PRODUCT($F$12:$F257),16))</f>
        <v>1.0623971137591</v>
      </c>
      <c r="H258" s="14">
        <f t="shared" ca="1" si="108"/>
        <v>1.05926338489579</v>
      </c>
      <c r="I258" s="14">
        <f t="shared" ca="1" si="100"/>
        <v>1.0029584</v>
      </c>
      <c r="J258" s="13">
        <f t="shared" si="109"/>
        <v>3.7499999999999999E-2</v>
      </c>
      <c r="K258" s="53">
        <f t="shared" si="110"/>
        <v>43606</v>
      </c>
      <c r="L258" s="2">
        <f t="shared" si="111"/>
        <v>12</v>
      </c>
      <c r="M258" s="19">
        <f t="shared" si="112"/>
        <v>12</v>
      </c>
      <c r="N258" s="12">
        <f t="shared" si="101"/>
        <v>1.0017545839999999</v>
      </c>
      <c r="O258" s="12">
        <f t="shared" ca="1" si="102"/>
        <v>1.004718175</v>
      </c>
      <c r="P258" s="19">
        <f t="shared" si="113"/>
        <v>0</v>
      </c>
      <c r="Q258" s="14">
        <f t="shared" ca="1" si="103"/>
        <v>3.9564696499999998</v>
      </c>
      <c r="R258" s="28">
        <f t="shared" si="104"/>
        <v>0</v>
      </c>
      <c r="S258" s="14">
        <f t="shared" si="117"/>
        <v>0</v>
      </c>
      <c r="T258" s="14"/>
      <c r="U258" s="14"/>
      <c r="V258" s="4" t="str">
        <f t="shared" si="114"/>
        <v>A+J=</v>
      </c>
      <c r="W258" s="53">
        <f t="shared" si="115"/>
        <v>43640</v>
      </c>
      <c r="X258" s="14"/>
      <c r="Y258" s="153"/>
      <c r="Z258" s="122">
        <v>42289</v>
      </c>
      <c r="AA258" s="57" t="s">
        <v>78</v>
      </c>
      <c r="AB258" s="23"/>
      <c r="AC258" s="1"/>
      <c r="AD258" s="44"/>
      <c r="AE258" s="55"/>
      <c r="AF258" s="55"/>
      <c r="AG258" s="55"/>
      <c r="AH258" s="3"/>
      <c r="AI258" s="11"/>
      <c r="AJ258" s="3"/>
      <c r="AK258" s="2"/>
      <c r="AL258" s="2"/>
      <c r="AM258" s="2"/>
      <c r="AN258" s="2"/>
      <c r="AO258" s="2"/>
      <c r="AP258" s="2"/>
      <c r="AQ258" s="2"/>
      <c r="AR258" s="15"/>
      <c r="AS258" s="15"/>
      <c r="AT258" s="15"/>
      <c r="AU258" s="2"/>
      <c r="AV258" s="2"/>
      <c r="AW258" s="15"/>
      <c r="AX258" s="15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</row>
    <row r="259" spans="1:164" x14ac:dyDescent="0.15">
      <c r="A259" s="67">
        <f t="shared" si="116"/>
        <v>43623</v>
      </c>
      <c r="B259" s="128">
        <f t="shared" ca="1" si="105"/>
        <v>842.84634617999995</v>
      </c>
      <c r="C259" s="14">
        <f t="shared" si="106"/>
        <v>838.55932817999997</v>
      </c>
      <c r="D259" s="142">
        <f t="shared" si="107"/>
        <v>43619</v>
      </c>
      <c r="E259" s="13">
        <f ca="1">IF(D259&lt;B$1,VLOOKUP(D259,[1]DI!$A$4:$B$15000,2,FALSE),0)</f>
        <v>6.4000000000000001E-2</v>
      </c>
      <c r="F259" s="14">
        <f t="shared" ca="1" si="99"/>
        <v>1.0002462000000001</v>
      </c>
      <c r="G259" s="14">
        <f ca="1">(TRUNC(PRODUCT($F$12:$F258),16))</f>
        <v>1.0626586759284999</v>
      </c>
      <c r="H259" s="14">
        <f t="shared" ca="1" si="108"/>
        <v>1.05926338489579</v>
      </c>
      <c r="I259" s="14">
        <f t="shared" ca="1" si="100"/>
        <v>1.0032053299999999</v>
      </c>
      <c r="J259" s="13">
        <f t="shared" si="109"/>
        <v>3.7499999999999999E-2</v>
      </c>
      <c r="K259" s="53">
        <f t="shared" si="110"/>
        <v>43606</v>
      </c>
      <c r="L259" s="2">
        <f t="shared" si="111"/>
        <v>13</v>
      </c>
      <c r="M259" s="19">
        <f t="shared" si="112"/>
        <v>13</v>
      </c>
      <c r="N259" s="12">
        <f t="shared" si="101"/>
        <v>1.0019009379999999</v>
      </c>
      <c r="O259" s="12">
        <f t="shared" ca="1" si="102"/>
        <v>1.0051123609999999</v>
      </c>
      <c r="P259" s="19">
        <f t="shared" si="113"/>
        <v>0</v>
      </c>
      <c r="Q259" s="14">
        <f t="shared" ca="1" si="103"/>
        <v>4.2870179999999998</v>
      </c>
      <c r="R259" s="28">
        <f t="shared" si="104"/>
        <v>0</v>
      </c>
      <c r="S259" s="14">
        <f t="shared" si="117"/>
        <v>0</v>
      </c>
      <c r="T259" s="14"/>
      <c r="U259" s="14"/>
      <c r="V259" s="4" t="str">
        <f t="shared" si="114"/>
        <v>A+J=</v>
      </c>
      <c r="W259" s="53">
        <f t="shared" si="115"/>
        <v>43640</v>
      </c>
      <c r="X259" s="14"/>
      <c r="Y259" s="153"/>
      <c r="Z259" s="122">
        <v>42310</v>
      </c>
      <c r="AA259" s="57" t="s">
        <v>63</v>
      </c>
      <c r="AB259" s="23"/>
      <c r="AC259" s="1"/>
      <c r="AD259" s="44"/>
      <c r="AE259" s="55"/>
      <c r="AF259" s="55"/>
      <c r="AG259" s="55"/>
      <c r="AH259" s="3"/>
      <c r="AI259" s="11"/>
      <c r="AJ259" s="3"/>
      <c r="AK259" s="2"/>
      <c r="AL259" s="2"/>
      <c r="AM259" s="2"/>
      <c r="AN259" s="2"/>
      <c r="AO259" s="2"/>
      <c r="AP259" s="2"/>
      <c r="AQ259" s="2"/>
      <c r="AR259" s="15"/>
      <c r="AS259" s="15"/>
      <c r="AT259" s="15"/>
      <c r="AU259" s="2"/>
      <c r="AV259" s="2"/>
      <c r="AW259" s="15"/>
      <c r="AX259" s="15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</row>
    <row r="260" spans="1:164" x14ac:dyDescent="0.15">
      <c r="A260" s="67">
        <f t="shared" si="116"/>
        <v>43626</v>
      </c>
      <c r="B260" s="128">
        <f t="shared" ca="1" si="105"/>
        <v>843.17702450000002</v>
      </c>
      <c r="C260" s="14">
        <f t="shared" si="106"/>
        <v>838.55932817999997</v>
      </c>
      <c r="D260" s="142">
        <f t="shared" si="107"/>
        <v>43620</v>
      </c>
      <c r="E260" s="13">
        <f ca="1">IF(D260&lt;B$1,VLOOKUP(D260,[1]DI!$A$4:$B$15000,2,FALSE),0)</f>
        <v>6.4000000000000001E-2</v>
      </c>
      <c r="F260" s="14">
        <f t="shared" ca="1" si="99"/>
        <v>1.0002462000000001</v>
      </c>
      <c r="G260" s="14">
        <f ca="1">(TRUNC(PRODUCT($F$12:$F259),16))</f>
        <v>1.06292030249452</v>
      </c>
      <c r="H260" s="14">
        <f t="shared" ca="1" si="108"/>
        <v>1.05926338489579</v>
      </c>
      <c r="I260" s="14">
        <f t="shared" ca="1" si="100"/>
        <v>1.0034523200000001</v>
      </c>
      <c r="J260" s="13">
        <f t="shared" si="109"/>
        <v>3.7499999999999999E-2</v>
      </c>
      <c r="K260" s="53">
        <f t="shared" si="110"/>
        <v>43606</v>
      </c>
      <c r="L260" s="2">
        <f t="shared" si="111"/>
        <v>14</v>
      </c>
      <c r="M260" s="19">
        <f t="shared" si="112"/>
        <v>14</v>
      </c>
      <c r="N260" s="12">
        <f t="shared" si="101"/>
        <v>1.0020473139999999</v>
      </c>
      <c r="O260" s="12">
        <f t="shared" ca="1" si="102"/>
        <v>1.0055067019999999</v>
      </c>
      <c r="P260" s="19">
        <f t="shared" si="113"/>
        <v>0</v>
      </c>
      <c r="Q260" s="14">
        <f t="shared" ca="1" si="103"/>
        <v>4.6176963200000003</v>
      </c>
      <c r="R260" s="28">
        <f t="shared" si="104"/>
        <v>0</v>
      </c>
      <c r="S260" s="14">
        <f t="shared" si="117"/>
        <v>0</v>
      </c>
      <c r="T260" s="14"/>
      <c r="U260" s="14"/>
      <c r="V260" s="4" t="str">
        <f t="shared" si="114"/>
        <v>A+J=</v>
      </c>
      <c r="W260" s="53">
        <f t="shared" si="115"/>
        <v>43640</v>
      </c>
      <c r="X260" s="14"/>
      <c r="Y260" s="153"/>
      <c r="Z260" s="122">
        <v>42363</v>
      </c>
      <c r="AA260" s="57" t="s">
        <v>70</v>
      </c>
      <c r="AB260" s="23"/>
      <c r="AC260" s="1"/>
      <c r="AD260" s="44"/>
      <c r="AE260" s="55"/>
      <c r="AF260" s="55"/>
      <c r="AG260" s="55"/>
      <c r="AH260" s="3"/>
      <c r="AI260" s="11"/>
      <c r="AJ260" s="3"/>
      <c r="AK260" s="2"/>
      <c r="AL260" s="2"/>
      <c r="AM260" s="2"/>
      <c r="AN260" s="2"/>
      <c r="AO260" s="2"/>
      <c r="AP260" s="2"/>
      <c r="AQ260" s="2"/>
      <c r="AR260" s="15"/>
      <c r="AS260" s="15"/>
      <c r="AT260" s="15"/>
      <c r="AU260" s="2"/>
      <c r="AV260" s="2"/>
      <c r="AW260" s="15"/>
      <c r="AX260" s="15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</row>
    <row r="261" spans="1:164" x14ac:dyDescent="0.15">
      <c r="A261" s="67">
        <f t="shared" si="116"/>
        <v>43627</v>
      </c>
      <c r="B261" s="128">
        <f t="shared" ca="1" si="105"/>
        <v>843.50783113</v>
      </c>
      <c r="C261" s="14">
        <f t="shared" si="106"/>
        <v>838.55932817999997</v>
      </c>
      <c r="D261" s="142">
        <f t="shared" si="107"/>
        <v>43621</v>
      </c>
      <c r="E261" s="13">
        <f ca="1">IF(D261&lt;B$1,VLOOKUP(D261,[1]DI!$A$4:$B$15000,2,FALSE),0)</f>
        <v>6.4000000000000001E-2</v>
      </c>
      <c r="F261" s="14">
        <f t="shared" ca="1" si="99"/>
        <v>1.0002462000000001</v>
      </c>
      <c r="G261" s="14">
        <f ca="1">(TRUNC(PRODUCT($F$12:$F260),16))</f>
        <v>1.06318199347299</v>
      </c>
      <c r="H261" s="14">
        <f t="shared" ca="1" si="108"/>
        <v>1.05926338489579</v>
      </c>
      <c r="I261" s="14">
        <f t="shared" ca="1" si="100"/>
        <v>1.0036993700000001</v>
      </c>
      <c r="J261" s="13">
        <f t="shared" si="109"/>
        <v>3.7499999999999999E-2</v>
      </c>
      <c r="K261" s="53">
        <f t="shared" si="110"/>
        <v>43606</v>
      </c>
      <c r="L261" s="2">
        <f t="shared" si="111"/>
        <v>15</v>
      </c>
      <c r="M261" s="19">
        <f t="shared" si="112"/>
        <v>15</v>
      </c>
      <c r="N261" s="12">
        <f t="shared" si="101"/>
        <v>1.0021937110000001</v>
      </c>
      <c r="O261" s="12">
        <f t="shared" ca="1" si="102"/>
        <v>1.0059011959999999</v>
      </c>
      <c r="P261" s="19">
        <f t="shared" si="113"/>
        <v>0</v>
      </c>
      <c r="Q261" s="14">
        <f t="shared" ca="1" si="103"/>
        <v>4.94850295</v>
      </c>
      <c r="R261" s="28">
        <f t="shared" si="104"/>
        <v>0</v>
      </c>
      <c r="S261" s="14">
        <f t="shared" si="117"/>
        <v>0</v>
      </c>
      <c r="T261" s="14"/>
      <c r="U261" s="14"/>
      <c r="V261" s="4" t="str">
        <f t="shared" si="114"/>
        <v>A+J=</v>
      </c>
      <c r="W261" s="53">
        <f t="shared" si="115"/>
        <v>43640</v>
      </c>
      <c r="X261" s="14"/>
      <c r="Y261" s="153"/>
      <c r="Z261" s="122">
        <v>42370</v>
      </c>
      <c r="AA261" s="57" t="s">
        <v>71</v>
      </c>
      <c r="AB261" s="23"/>
      <c r="AC261" s="1"/>
      <c r="AD261" s="44"/>
      <c r="AE261" s="55"/>
      <c r="AF261" s="55"/>
      <c r="AG261" s="55"/>
      <c r="AH261" s="3"/>
      <c r="AI261" s="11"/>
      <c r="AJ261" s="3"/>
      <c r="AK261" s="2"/>
      <c r="AL261" s="2"/>
      <c r="AM261" s="2"/>
      <c r="AN261" s="2"/>
      <c r="AO261" s="2"/>
      <c r="AP261" s="2"/>
      <c r="AQ261" s="2"/>
      <c r="AR261" s="15"/>
      <c r="AS261" s="15"/>
      <c r="AT261" s="15"/>
      <c r="AU261" s="2"/>
      <c r="AV261" s="2"/>
      <c r="AW261" s="15"/>
      <c r="AX261" s="15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</row>
    <row r="262" spans="1:164" x14ac:dyDescent="0.15">
      <c r="A262" s="67">
        <f t="shared" si="116"/>
        <v>43628</v>
      </c>
      <c r="B262" s="128">
        <f t="shared" ca="1" si="105"/>
        <v>843.83876688999999</v>
      </c>
      <c r="C262" s="14">
        <f t="shared" si="106"/>
        <v>838.55932817999997</v>
      </c>
      <c r="D262" s="142">
        <f t="shared" si="107"/>
        <v>43622</v>
      </c>
      <c r="E262" s="13">
        <f ca="1">IF(D262&lt;B$1,VLOOKUP(D262,[1]DI!$A$4:$B$15000,2,FALSE),0)</f>
        <v>6.4000000000000001E-2</v>
      </c>
      <c r="F262" s="14">
        <f t="shared" ca="1" si="99"/>
        <v>1.0002462000000001</v>
      </c>
      <c r="G262" s="14">
        <f ca="1">(TRUNC(PRODUCT($F$12:$F261),16))</f>
        <v>1.0634437488797801</v>
      </c>
      <c r="H262" s="14">
        <f t="shared" ca="1" si="108"/>
        <v>1.05926338489579</v>
      </c>
      <c r="I262" s="14">
        <f t="shared" ca="1" si="100"/>
        <v>1.00394648</v>
      </c>
      <c r="J262" s="13">
        <f t="shared" si="109"/>
        <v>3.7499999999999999E-2</v>
      </c>
      <c r="K262" s="53">
        <f t="shared" si="110"/>
        <v>43606</v>
      </c>
      <c r="L262" s="2">
        <f t="shared" si="111"/>
        <v>16</v>
      </c>
      <c r="M262" s="19">
        <f t="shared" si="112"/>
        <v>16</v>
      </c>
      <c r="N262" s="12">
        <f t="shared" si="101"/>
        <v>1.002340129</v>
      </c>
      <c r="O262" s="12">
        <f t="shared" ca="1" si="102"/>
        <v>1.0062958440000001</v>
      </c>
      <c r="P262" s="19">
        <f t="shared" si="113"/>
        <v>0</v>
      </c>
      <c r="Q262" s="14">
        <f t="shared" ca="1" si="103"/>
        <v>5.27943871</v>
      </c>
      <c r="R262" s="28">
        <f t="shared" si="104"/>
        <v>0</v>
      </c>
      <c r="S262" s="14">
        <f t="shared" si="117"/>
        <v>0</v>
      </c>
      <c r="T262" s="14"/>
      <c r="U262" s="14"/>
      <c r="V262" s="4" t="str">
        <f t="shared" si="114"/>
        <v>A+J=</v>
      </c>
      <c r="W262" s="53">
        <f t="shared" si="115"/>
        <v>43640</v>
      </c>
      <c r="X262" s="14"/>
      <c r="Y262" s="153"/>
      <c r="Z262" s="122">
        <v>42408</v>
      </c>
      <c r="AA262" s="57" t="s">
        <v>65</v>
      </c>
      <c r="AB262" s="23"/>
      <c r="AC262" s="1"/>
      <c r="AD262" s="44"/>
      <c r="AE262" s="55"/>
      <c r="AF262" s="55"/>
      <c r="AG262" s="55"/>
      <c r="AH262" s="3"/>
      <c r="AI262" s="11"/>
      <c r="AJ262" s="3"/>
      <c r="AK262" s="2"/>
      <c r="AL262" s="2"/>
      <c r="AM262" s="2"/>
      <c r="AN262" s="2"/>
      <c r="AO262" s="2"/>
      <c r="AP262" s="2"/>
      <c r="AQ262" s="2"/>
      <c r="AR262" s="15"/>
      <c r="AS262" s="15"/>
      <c r="AT262" s="15"/>
      <c r="AU262" s="2"/>
      <c r="AV262" s="2"/>
      <c r="AW262" s="15"/>
      <c r="AX262" s="15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</row>
    <row r="263" spans="1:164" x14ac:dyDescent="0.15">
      <c r="A263" s="67">
        <f t="shared" si="116"/>
        <v>43629</v>
      </c>
      <c r="B263" s="128">
        <f t="shared" ca="1" si="105"/>
        <v>844.16983262999997</v>
      </c>
      <c r="C263" s="14">
        <f t="shared" si="106"/>
        <v>838.55932817999997</v>
      </c>
      <c r="D263" s="142">
        <f t="shared" si="107"/>
        <v>43623</v>
      </c>
      <c r="E263" s="13">
        <f ca="1">IF(D263&lt;B$1,VLOOKUP(D263,[1]DI!$A$4:$B$15000,2,FALSE),0)</f>
        <v>6.4000000000000001E-2</v>
      </c>
      <c r="F263" s="14">
        <f t="shared" ca="1" si="99"/>
        <v>1.0002462000000001</v>
      </c>
      <c r="G263" s="14">
        <f ca="1">(TRUNC(PRODUCT($F$12:$F262),16))</f>
        <v>1.0637055687307599</v>
      </c>
      <c r="H263" s="14">
        <f t="shared" ca="1" si="108"/>
        <v>1.05926338489579</v>
      </c>
      <c r="I263" s="14">
        <f t="shared" ca="1" si="100"/>
        <v>1.0041936499999999</v>
      </c>
      <c r="J263" s="13">
        <f t="shared" si="109"/>
        <v>3.7499999999999999E-2</v>
      </c>
      <c r="K263" s="53">
        <f t="shared" si="110"/>
        <v>43606</v>
      </c>
      <c r="L263" s="2">
        <f t="shared" si="111"/>
        <v>17</v>
      </c>
      <c r="M263" s="19">
        <f t="shared" si="112"/>
        <v>17</v>
      </c>
      <c r="N263" s="12">
        <f t="shared" si="101"/>
        <v>1.002486569</v>
      </c>
      <c r="O263" s="12">
        <f t="shared" ca="1" si="102"/>
        <v>1.0066906470000001</v>
      </c>
      <c r="P263" s="19">
        <f t="shared" si="113"/>
        <v>0</v>
      </c>
      <c r="Q263" s="14">
        <f t="shared" ca="1" si="103"/>
        <v>5.6105044499999996</v>
      </c>
      <c r="R263" s="28">
        <f t="shared" si="104"/>
        <v>0</v>
      </c>
      <c r="S263" s="14">
        <f t="shared" si="117"/>
        <v>0</v>
      </c>
      <c r="T263" s="14"/>
      <c r="U263" s="14"/>
      <c r="V263" s="4" t="str">
        <f t="shared" si="114"/>
        <v>A+J=</v>
      </c>
      <c r="W263" s="53">
        <f t="shared" si="115"/>
        <v>43640</v>
      </c>
      <c r="X263" s="14"/>
      <c r="Y263" s="153"/>
      <c r="Z263" s="122">
        <v>42409</v>
      </c>
      <c r="AA263" s="57" t="s">
        <v>65</v>
      </c>
      <c r="AB263" s="23"/>
      <c r="AC263" s="1"/>
      <c r="AD263" s="44"/>
      <c r="AE263" s="55"/>
      <c r="AF263" s="55"/>
      <c r="AG263" s="55"/>
      <c r="AH263" s="3"/>
      <c r="AI263" s="11"/>
      <c r="AJ263" s="3"/>
      <c r="AK263" s="2"/>
      <c r="AL263" s="2"/>
      <c r="AM263" s="2"/>
      <c r="AN263" s="2"/>
      <c r="AO263" s="2"/>
      <c r="AP263" s="2"/>
      <c r="AQ263" s="2"/>
      <c r="AR263" s="15"/>
      <c r="AS263" s="15"/>
      <c r="AT263" s="15"/>
      <c r="AU263" s="2"/>
      <c r="AV263" s="2"/>
      <c r="AW263" s="15"/>
      <c r="AX263" s="15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</row>
    <row r="264" spans="1:164" x14ac:dyDescent="0.15">
      <c r="A264" s="67">
        <f t="shared" si="116"/>
        <v>43630</v>
      </c>
      <c r="B264" s="128">
        <f t="shared" ca="1" si="105"/>
        <v>844.50103504999993</v>
      </c>
      <c r="C264" s="14">
        <f t="shared" si="106"/>
        <v>838.55932817999997</v>
      </c>
      <c r="D264" s="142">
        <f t="shared" si="107"/>
        <v>43626</v>
      </c>
      <c r="E264" s="13">
        <f ca="1">IF(D264&lt;B$1,VLOOKUP(D264,[1]DI!$A$4:$B$15000,2,FALSE),0)</f>
        <v>6.4000000000000001E-2</v>
      </c>
      <c r="F264" s="14">
        <f t="shared" ca="1" si="99"/>
        <v>1.0002462000000001</v>
      </c>
      <c r="G264" s="14">
        <f ca="1">(TRUNC(PRODUCT($F$12:$F263),16))</f>
        <v>1.06396745304178</v>
      </c>
      <c r="H264" s="14">
        <f t="shared" ca="1" si="108"/>
        <v>1.05926338489579</v>
      </c>
      <c r="I264" s="14">
        <f t="shared" ca="1" si="100"/>
        <v>1.0044408899999999</v>
      </c>
      <c r="J264" s="13">
        <f t="shared" si="109"/>
        <v>3.7499999999999999E-2</v>
      </c>
      <c r="K264" s="53">
        <f t="shared" si="110"/>
        <v>43606</v>
      </c>
      <c r="L264" s="2">
        <f t="shared" si="111"/>
        <v>18</v>
      </c>
      <c r="M264" s="19">
        <f t="shared" si="112"/>
        <v>18</v>
      </c>
      <c r="N264" s="12">
        <f t="shared" si="101"/>
        <v>1.0026330299999999</v>
      </c>
      <c r="O264" s="12">
        <f t="shared" ca="1" si="102"/>
        <v>1.0070856130000001</v>
      </c>
      <c r="P264" s="19">
        <f t="shared" si="113"/>
        <v>0</v>
      </c>
      <c r="Q264" s="14">
        <f t="shared" ca="1" si="103"/>
        <v>5.94170687</v>
      </c>
      <c r="R264" s="28">
        <f t="shared" si="104"/>
        <v>0</v>
      </c>
      <c r="S264" s="14">
        <f t="shared" si="117"/>
        <v>0</v>
      </c>
      <c r="T264" s="14"/>
      <c r="U264" s="14"/>
      <c r="V264" s="4" t="str">
        <f t="shared" si="114"/>
        <v>A+J=</v>
      </c>
      <c r="W264" s="53">
        <f t="shared" si="115"/>
        <v>43640</v>
      </c>
      <c r="X264" s="14"/>
      <c r="Y264" s="153"/>
      <c r="Z264" s="122">
        <v>42454</v>
      </c>
      <c r="AA264" s="57" t="s">
        <v>66</v>
      </c>
      <c r="AB264" s="23"/>
      <c r="AC264" s="1"/>
      <c r="AD264" s="44"/>
      <c r="AE264" s="55"/>
      <c r="AF264" s="55"/>
      <c r="AG264" s="55"/>
      <c r="AH264" s="3"/>
      <c r="AI264" s="11"/>
      <c r="AJ264" s="3"/>
      <c r="AK264" s="2"/>
      <c r="AL264" s="2"/>
      <c r="AM264" s="2"/>
      <c r="AN264" s="2"/>
      <c r="AO264" s="2"/>
      <c r="AP264" s="2"/>
      <c r="AQ264" s="2"/>
      <c r="AR264" s="15"/>
      <c r="AS264" s="15"/>
      <c r="AT264" s="15"/>
      <c r="AU264" s="2"/>
      <c r="AV264" s="2"/>
      <c r="AW264" s="15"/>
      <c r="AX264" s="15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</row>
    <row r="265" spans="1:164" ht="15" x14ac:dyDescent="0.25">
      <c r="A265" s="67">
        <f t="shared" si="116"/>
        <v>43633</v>
      </c>
      <c r="B265" s="128">
        <f t="shared" ca="1" si="105"/>
        <v>844.83235822999995</v>
      </c>
      <c r="C265" s="14">
        <f t="shared" si="106"/>
        <v>838.55932817999997</v>
      </c>
      <c r="D265" s="142">
        <f t="shared" si="107"/>
        <v>43627</v>
      </c>
      <c r="E265" s="13">
        <f ca="1">IF(D265&lt;B$1,VLOOKUP(D265,[1]DI!$A$4:$B$15000,2,FALSE),0)</f>
        <v>6.4000000000000001E-2</v>
      </c>
      <c r="F265" s="14">
        <f t="shared" ca="1" si="99"/>
        <v>1.0002462000000001</v>
      </c>
      <c r="G265" s="14">
        <f ca="1">(TRUNC(PRODUCT($F$12:$F264),16))</f>
        <v>1.0642294018287199</v>
      </c>
      <c r="H265" s="14">
        <f t="shared" ca="1" si="108"/>
        <v>1.05926338489579</v>
      </c>
      <c r="I265" s="14">
        <f t="shared" ca="1" si="100"/>
        <v>1.00468818</v>
      </c>
      <c r="J265" s="13">
        <f t="shared" si="109"/>
        <v>3.7499999999999999E-2</v>
      </c>
      <c r="K265" s="53">
        <f t="shared" si="110"/>
        <v>43606</v>
      </c>
      <c r="L265" s="2">
        <f t="shared" si="111"/>
        <v>19</v>
      </c>
      <c r="M265" s="19">
        <f t="shared" si="112"/>
        <v>19</v>
      </c>
      <c r="N265" s="12">
        <f t="shared" si="101"/>
        <v>1.002779512</v>
      </c>
      <c r="O265" s="12">
        <f t="shared" ca="1" si="102"/>
        <v>1.007480723</v>
      </c>
      <c r="P265" s="19">
        <f t="shared" si="113"/>
        <v>0</v>
      </c>
      <c r="Q265" s="14">
        <f t="shared" ca="1" si="103"/>
        <v>6.27303005</v>
      </c>
      <c r="R265" s="28">
        <f t="shared" si="104"/>
        <v>0</v>
      </c>
      <c r="S265" s="14">
        <f t="shared" si="117"/>
        <v>0</v>
      </c>
      <c r="T265" s="14"/>
      <c r="U265" s="14"/>
      <c r="V265" s="4" t="str">
        <f t="shared" si="114"/>
        <v>A+J=</v>
      </c>
      <c r="W265" s="53">
        <f t="shared" si="115"/>
        <v>43640</v>
      </c>
      <c r="X265" s="146" t="s">
        <v>148</v>
      </c>
      <c r="Y265" s="153"/>
      <c r="Z265" s="122">
        <v>42481</v>
      </c>
      <c r="AA265" s="57" t="s">
        <v>67</v>
      </c>
      <c r="AB265" s="23"/>
      <c r="AC265" s="1"/>
      <c r="AD265" s="44"/>
      <c r="AE265" s="55"/>
      <c r="AF265" s="55"/>
      <c r="AG265" s="55"/>
      <c r="AH265" s="3"/>
      <c r="AI265" s="11"/>
      <c r="AJ265" s="3"/>
      <c r="AK265" s="2"/>
      <c r="AL265" s="2"/>
      <c r="AM265" s="2"/>
      <c r="AN265" s="2"/>
      <c r="AO265" s="2"/>
      <c r="AP265" s="2"/>
      <c r="AQ265" s="2"/>
      <c r="AR265" s="15"/>
      <c r="AS265" s="15"/>
      <c r="AT265" s="15"/>
      <c r="AU265" s="2"/>
      <c r="AV265" s="2"/>
      <c r="AW265" s="15"/>
      <c r="AX265" s="15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</row>
    <row r="266" spans="1:164" ht="15" x14ac:dyDescent="0.25">
      <c r="A266" s="67">
        <f t="shared" si="116"/>
        <v>43634</v>
      </c>
      <c r="B266" s="128">
        <f t="shared" ca="1" si="105"/>
        <v>845.16381053999999</v>
      </c>
      <c r="C266" s="14">
        <f t="shared" si="106"/>
        <v>838.55932817999997</v>
      </c>
      <c r="D266" s="142">
        <f t="shared" si="107"/>
        <v>43628</v>
      </c>
      <c r="E266" s="13">
        <f ca="1">IF(D266&lt;B$1,VLOOKUP(D266,[1]DI!$A$4:$B$15000,2,FALSE),0)</f>
        <v>6.4000000000000001E-2</v>
      </c>
      <c r="F266" s="14">
        <f t="shared" ca="1" si="99"/>
        <v>1.0002462000000001</v>
      </c>
      <c r="G266" s="14">
        <f ca="1">(TRUNC(PRODUCT($F$12:$F265),16))</f>
        <v>1.06449141510745</v>
      </c>
      <c r="H266" s="14">
        <f t="shared" ca="1" si="108"/>
        <v>1.05926338489579</v>
      </c>
      <c r="I266" s="14">
        <f t="shared" ca="1" si="100"/>
        <v>1.00493553</v>
      </c>
      <c r="J266" s="13">
        <f t="shared" si="109"/>
        <v>3.7499999999999999E-2</v>
      </c>
      <c r="K266" s="53">
        <f t="shared" si="110"/>
        <v>43606</v>
      </c>
      <c r="L266" s="2">
        <f t="shared" si="111"/>
        <v>20</v>
      </c>
      <c r="M266" s="19">
        <f t="shared" si="112"/>
        <v>20</v>
      </c>
      <c r="N266" s="12">
        <f t="shared" si="101"/>
        <v>1.002926016</v>
      </c>
      <c r="O266" s="12">
        <f t="shared" ca="1" si="102"/>
        <v>1.007875987</v>
      </c>
      <c r="P266" s="19">
        <f t="shared" si="113"/>
        <v>0</v>
      </c>
      <c r="Q266" s="14">
        <f t="shared" ca="1" si="103"/>
        <v>6.6044823600000004</v>
      </c>
      <c r="R266" s="28">
        <f t="shared" si="104"/>
        <v>0</v>
      </c>
      <c r="S266" s="14">
        <f t="shared" si="117"/>
        <v>0</v>
      </c>
      <c r="T266" s="14"/>
      <c r="U266" s="14"/>
      <c r="V266" s="4" t="str">
        <f t="shared" si="114"/>
        <v>A+J=</v>
      </c>
      <c r="W266" s="53">
        <f t="shared" si="115"/>
        <v>43640</v>
      </c>
      <c r="X266" s="150">
        <v>7.5996342600000002</v>
      </c>
      <c r="Y266" s="15" t="s">
        <v>10</v>
      </c>
      <c r="Z266" s="122">
        <v>42516</v>
      </c>
      <c r="AA266" s="57" t="s">
        <v>69</v>
      </c>
      <c r="AB266" s="23"/>
      <c r="AC266" s="1"/>
      <c r="AD266" s="44"/>
      <c r="AE266" s="55"/>
      <c r="AF266" s="55"/>
      <c r="AG266" s="55"/>
      <c r="AH266" s="3"/>
      <c r="AI266" s="11"/>
      <c r="AJ266" s="3"/>
      <c r="AK266" s="2"/>
      <c r="AL266" s="2"/>
      <c r="AM266" s="2"/>
      <c r="AN266" s="2"/>
      <c r="AO266" s="2"/>
      <c r="AP266" s="2"/>
      <c r="AQ266" s="2"/>
      <c r="AR266" s="15"/>
      <c r="AS266" s="15"/>
      <c r="AT266" s="15"/>
      <c r="AU266" s="2"/>
      <c r="AV266" s="2"/>
      <c r="AW266" s="15"/>
      <c r="AX266" s="15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</row>
    <row r="267" spans="1:164" ht="15" x14ac:dyDescent="0.25">
      <c r="A267" s="67">
        <f t="shared" si="116"/>
        <v>43635</v>
      </c>
      <c r="B267" s="128">
        <f t="shared" ca="1" si="105"/>
        <v>845.49540205999995</v>
      </c>
      <c r="C267" s="14">
        <f t="shared" si="106"/>
        <v>838.55932817999997</v>
      </c>
      <c r="D267" s="142">
        <f t="shared" si="107"/>
        <v>43629</v>
      </c>
      <c r="E267" s="13">
        <f ca="1">IF(D267&lt;B$1,VLOOKUP(D267,[1]DI!$A$4:$B$15000,2,FALSE),0)</f>
        <v>6.4000000000000001E-2</v>
      </c>
      <c r="F267" s="14">
        <f t="shared" ca="1" si="99"/>
        <v>1.0002462000000001</v>
      </c>
      <c r="G267" s="14">
        <f ca="1">(TRUNC(PRODUCT($F$12:$F266),16))</f>
        <v>1.06475349289385</v>
      </c>
      <c r="H267" s="14">
        <f t="shared" ca="1" si="108"/>
        <v>1.05926338489579</v>
      </c>
      <c r="I267" s="14">
        <f t="shared" ca="1" si="100"/>
        <v>1.00518295</v>
      </c>
      <c r="J267" s="13">
        <f t="shared" si="109"/>
        <v>3.7499999999999999E-2</v>
      </c>
      <c r="K267" s="53">
        <f t="shared" si="110"/>
        <v>43606</v>
      </c>
      <c r="L267" s="2">
        <f t="shared" si="111"/>
        <v>21</v>
      </c>
      <c r="M267" s="19">
        <f t="shared" si="112"/>
        <v>21</v>
      </c>
      <c r="N267" s="12">
        <f t="shared" si="101"/>
        <v>1.003072542</v>
      </c>
      <c r="O267" s="12">
        <f t="shared" ca="1" si="102"/>
        <v>1.008271417</v>
      </c>
      <c r="P267" s="19">
        <f t="shared" si="113"/>
        <v>0</v>
      </c>
      <c r="Q267" s="14">
        <f t="shared" ca="1" si="103"/>
        <v>6.9360738800000004</v>
      </c>
      <c r="R267" s="28">
        <f t="shared" si="104"/>
        <v>0</v>
      </c>
      <c r="S267" s="14">
        <f t="shared" si="117"/>
        <v>0</v>
      </c>
      <c r="T267" s="14"/>
      <c r="U267" s="14"/>
      <c r="V267" s="4" t="str">
        <f t="shared" si="114"/>
        <v>A+J=</v>
      </c>
      <c r="W267" s="53">
        <f t="shared" si="115"/>
        <v>43640</v>
      </c>
      <c r="X267" s="146">
        <v>0</v>
      </c>
      <c r="Y267" s="15" t="s">
        <v>54</v>
      </c>
      <c r="Z267" s="122">
        <v>42620</v>
      </c>
      <c r="AA267" s="57" t="s">
        <v>61</v>
      </c>
      <c r="AB267" s="23"/>
      <c r="AC267" s="1"/>
      <c r="AD267" s="44"/>
      <c r="AE267" s="55"/>
      <c r="AF267" s="55"/>
      <c r="AG267" s="55"/>
      <c r="AH267" s="3"/>
      <c r="AI267" s="11"/>
      <c r="AJ267" s="3"/>
      <c r="AK267" s="2"/>
      <c r="AL267" s="2"/>
      <c r="AM267" s="2"/>
      <c r="AN267" s="2"/>
      <c r="AO267" s="2"/>
      <c r="AP267" s="2"/>
      <c r="AQ267" s="2"/>
      <c r="AR267" s="15"/>
      <c r="AS267" s="15"/>
      <c r="AT267" s="15"/>
      <c r="AU267" s="2"/>
      <c r="AV267" s="2"/>
      <c r="AW267" s="15"/>
      <c r="AX267" s="15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</row>
    <row r="268" spans="1:164" ht="15" x14ac:dyDescent="0.25">
      <c r="A268" s="67">
        <f t="shared" si="116"/>
        <v>43637</v>
      </c>
      <c r="B268" s="128">
        <f t="shared" ca="1" si="105"/>
        <v>845.82711265</v>
      </c>
      <c r="C268" s="14">
        <f t="shared" si="106"/>
        <v>838.55932817999997</v>
      </c>
      <c r="D268" s="142">
        <f t="shared" si="107"/>
        <v>43630</v>
      </c>
      <c r="E268" s="13">
        <f ca="1">IF(D268&lt;B$1,VLOOKUP(D268,[1]DI!$A$4:$B$15000,2,FALSE),0)</f>
        <v>6.4000000000000001E-2</v>
      </c>
      <c r="F268" s="14">
        <f t="shared" ref="F268:F331" ca="1" si="119">ROUND(((1+E268)^(1/252)),8)</f>
        <v>1.0002462000000001</v>
      </c>
      <c r="G268" s="14">
        <f ca="1">(TRUNC(PRODUCT($F$12:$F267),16))</f>
        <v>1.0650156352038</v>
      </c>
      <c r="H268" s="14">
        <f t="shared" ca="1" si="108"/>
        <v>1.05926338489579</v>
      </c>
      <c r="I268" s="14">
        <f t="shared" ref="I268:I331" ca="1" si="120">ROUND(G268/H268,8)</f>
        <v>1.0054304199999999</v>
      </c>
      <c r="J268" s="13">
        <f t="shared" si="109"/>
        <v>3.7499999999999999E-2</v>
      </c>
      <c r="K268" s="53">
        <f t="shared" si="110"/>
        <v>43606</v>
      </c>
      <c r="L268" s="2">
        <f t="shared" si="111"/>
        <v>22</v>
      </c>
      <c r="M268" s="19">
        <f t="shared" si="112"/>
        <v>22</v>
      </c>
      <c r="N268" s="12">
        <f t="shared" ref="N268:N331" si="121">ROUND((J268+1)^(M268/252),9)</f>
        <v>1.003219088</v>
      </c>
      <c r="O268" s="12">
        <f t="shared" ref="O268:O331" ca="1" si="122">ROUND(I268*N268,9)</f>
        <v>1.008666989</v>
      </c>
      <c r="P268" s="19">
        <f t="shared" si="113"/>
        <v>0</v>
      </c>
      <c r="Q268" s="14">
        <f t="shared" ref="Q268:Q331" ca="1" si="123">TRUNC(((O268-1)*C268),8)</f>
        <v>7.2677844699999996</v>
      </c>
      <c r="R268" s="28">
        <f t="shared" ref="R268:R331" si="124">IF($P268&gt;0,VLOOKUP($P268,$Z$12:$AF$150,7),0)</f>
        <v>0</v>
      </c>
      <c r="S268" s="14">
        <f t="shared" si="117"/>
        <v>0</v>
      </c>
      <c r="T268" s="14"/>
      <c r="U268" s="14"/>
      <c r="V268" s="4" t="str">
        <f t="shared" si="114"/>
        <v>A+J=</v>
      </c>
      <c r="W268" s="53">
        <f t="shared" si="115"/>
        <v>43640</v>
      </c>
      <c r="X268" s="146">
        <v>0</v>
      </c>
      <c r="Y268" s="15" t="s">
        <v>149</v>
      </c>
      <c r="Z268" s="122">
        <v>42655</v>
      </c>
      <c r="AA268" s="57" t="s">
        <v>78</v>
      </c>
      <c r="AB268" s="23"/>
      <c r="AC268" s="1"/>
      <c r="AD268" s="44"/>
      <c r="AE268" s="55"/>
      <c r="AF268" s="55"/>
      <c r="AG268" s="55"/>
      <c r="AH268" s="3"/>
      <c r="AI268" s="11"/>
      <c r="AJ268" s="3"/>
      <c r="AK268" s="2"/>
      <c r="AL268" s="2"/>
      <c r="AM268" s="2"/>
      <c r="AN268" s="2"/>
      <c r="AO268" s="2"/>
      <c r="AP268" s="2"/>
      <c r="AQ268" s="2"/>
      <c r="AR268" s="15"/>
      <c r="AS268" s="15"/>
      <c r="AT268" s="15"/>
      <c r="AU268" s="2"/>
      <c r="AV268" s="2"/>
      <c r="AW268" s="15"/>
      <c r="AX268" s="15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</row>
    <row r="269" spans="1:164" ht="15" x14ac:dyDescent="0.25">
      <c r="A269" s="67">
        <f t="shared" si="116"/>
        <v>43640</v>
      </c>
      <c r="B269" s="128">
        <f t="shared" ref="B269:B332" ca="1" si="125">IF(D269&lt;=TODAY(),C269+Q269,IF(AND(A269&gt;TODAY(),A269&lt;=$B$1),IF(VLOOKUP(TODAY(),$A$10:$E$5000,4,FALSE)=0,"n.d",C269+Q269),"n.d"))</f>
        <v>846.15896243999998</v>
      </c>
      <c r="C269" s="14">
        <f t="shared" ref="C269:C332" si="126">(C268-S268)</f>
        <v>838.55932817999997</v>
      </c>
      <c r="D269" s="142">
        <f t="shared" ref="D269:D332" si="127">WORKDAY(A269,-4,$Z$160:$Z$544)</f>
        <v>43633</v>
      </c>
      <c r="E269" s="13">
        <f ca="1">IF(D269&lt;B$1,VLOOKUP(D269,[1]DI!$A$4:$B$15000,2,FALSE),0)</f>
        <v>6.4000000000000001E-2</v>
      </c>
      <c r="F269" s="14">
        <f t="shared" ca="1" si="119"/>
        <v>1.0002462000000001</v>
      </c>
      <c r="G269" s="14">
        <f ca="1">(TRUNC(PRODUCT($F$12:$F268),16))</f>
        <v>1.0652778420531901</v>
      </c>
      <c r="H269" s="14">
        <f t="shared" ref="H269:H332" ca="1" si="128">IF(P268&gt;0,G268,H268)</f>
        <v>1.05926338489579</v>
      </c>
      <c r="I269" s="14">
        <f t="shared" ca="1" si="120"/>
        <v>1.0056779600000001</v>
      </c>
      <c r="J269" s="13">
        <f t="shared" ref="J269:J332" si="129">J268</f>
        <v>3.7499999999999999E-2</v>
      </c>
      <c r="K269" s="53">
        <f t="shared" ref="K269:K332" si="130">IF(P268&gt;0,VLOOKUP(P268,Z$12:AJ$150,2),K268)</f>
        <v>43606</v>
      </c>
      <c r="L269" s="2">
        <f t="shared" ref="L269:L332" si="131">IF(A269&gt;K269,IF(NETWORKDAYS(K269,A269,$Z$160:$Z$544)-1=0,1,NETWORKDAYS(K269,A269,$Z$160:$Z$544)-1),0)</f>
        <v>23</v>
      </c>
      <c r="M269" s="19">
        <f t="shared" ref="M269:M332" si="132">IF(AND(L269=1,L268=1),1,IF(L269&gt;0,IF(L269=L268,L269+1,L269),0))</f>
        <v>23</v>
      </c>
      <c r="N269" s="12">
        <f t="shared" si="121"/>
        <v>1.003365657</v>
      </c>
      <c r="O269" s="12">
        <f t="shared" ca="1" si="122"/>
        <v>1.0090627270000001</v>
      </c>
      <c r="P269" s="19">
        <f t="shared" ref="P269:P332" si="133">IF(VLOOKUP(A269,AA$12:AH$150,8)=VLOOKUP(A268,AA$12:AH$150,8),0,VLOOKUP(A269,AA$12:AH$150,8))</f>
        <v>13</v>
      </c>
      <c r="Q269" s="146">
        <f t="shared" ca="1" si="123"/>
        <v>7.5996342600000002</v>
      </c>
      <c r="R269" s="147">
        <f t="shared" si="124"/>
        <v>0</v>
      </c>
      <c r="S269" s="146">
        <f t="shared" si="117"/>
        <v>0</v>
      </c>
      <c r="T269" s="146"/>
      <c r="U269" s="146"/>
      <c r="V269" s="148" t="str">
        <f t="shared" ref="V269:V332" si="134">IF(P268&gt;0,VLOOKUP(P268,Z$12:AJ$150,10),V268)</f>
        <v>A+J=</v>
      </c>
      <c r="W269" s="149">
        <f t="shared" ref="W269:W332" si="135">IF(P268&gt;0,VLOOKUP(P268,Z$12:AJ$150,11),W268)</f>
        <v>43640</v>
      </c>
      <c r="X269" s="146">
        <f>X267+X268</f>
        <v>0</v>
      </c>
      <c r="Y269" s="153"/>
      <c r="Z269" s="122">
        <v>42676</v>
      </c>
      <c r="AA269" s="57" t="s">
        <v>63</v>
      </c>
      <c r="AB269" s="23"/>
      <c r="AC269" s="1"/>
      <c r="AD269" s="44"/>
      <c r="AE269" s="55"/>
      <c r="AF269" s="55"/>
      <c r="AG269" s="55"/>
      <c r="AH269" s="3"/>
      <c r="AI269" s="11"/>
      <c r="AJ269" s="3"/>
      <c r="AK269" s="2"/>
      <c r="AL269" s="2"/>
      <c r="AM269" s="2"/>
      <c r="AN269" s="2"/>
      <c r="AO269" s="2"/>
      <c r="AP269" s="2"/>
      <c r="AQ269" s="2"/>
      <c r="AR269" s="15"/>
      <c r="AS269" s="15"/>
      <c r="AT269" s="15"/>
      <c r="AU269" s="2"/>
      <c r="AV269" s="2"/>
      <c r="AW269" s="15"/>
      <c r="AX269" s="15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</row>
    <row r="270" spans="1:164" x14ac:dyDescent="0.15">
      <c r="A270" s="67">
        <f t="shared" ref="A270:A333" si="136">WORKDAY(A269,1,$Z$160:$Z$544)</f>
        <v>43641</v>
      </c>
      <c r="B270" s="128">
        <f t="shared" ca="1" si="125"/>
        <v>838.88832350999996</v>
      </c>
      <c r="C270" s="14">
        <f t="shared" si="126"/>
        <v>838.55932817999997</v>
      </c>
      <c r="D270" s="142">
        <f t="shared" si="127"/>
        <v>43634</v>
      </c>
      <c r="E270" s="13">
        <f ca="1">IF(D270&lt;B$1,VLOOKUP(D270,[1]DI!$A$4:$B$15000,2,FALSE),0)</f>
        <v>6.4000000000000001E-2</v>
      </c>
      <c r="F270" s="14">
        <f t="shared" ca="1" si="119"/>
        <v>1.0002462000000001</v>
      </c>
      <c r="G270" s="14">
        <f ca="1">(TRUNC(PRODUCT($F$12:$F269),16))</f>
        <v>1.0655401134578999</v>
      </c>
      <c r="H270" s="14">
        <f t="shared" ca="1" si="128"/>
        <v>1.0652778420531901</v>
      </c>
      <c r="I270" s="14">
        <f t="shared" ca="1" si="120"/>
        <v>1.0002462000000001</v>
      </c>
      <c r="J270" s="13">
        <f t="shared" si="129"/>
        <v>3.7499999999999999E-2</v>
      </c>
      <c r="K270" s="53">
        <f t="shared" si="130"/>
        <v>43640</v>
      </c>
      <c r="L270" s="2">
        <f t="shared" si="131"/>
        <v>1</v>
      </c>
      <c r="M270" s="19">
        <f t="shared" si="132"/>
        <v>1</v>
      </c>
      <c r="N270" s="12">
        <f t="shared" si="121"/>
        <v>1.0001460980000001</v>
      </c>
      <c r="O270" s="12">
        <f t="shared" ca="1" si="122"/>
        <v>1.000392334</v>
      </c>
      <c r="P270" s="19">
        <f t="shared" si="133"/>
        <v>0</v>
      </c>
      <c r="Q270" s="14">
        <f t="shared" ca="1" si="123"/>
        <v>0.32899532999999997</v>
      </c>
      <c r="R270" s="28">
        <f t="shared" si="124"/>
        <v>0</v>
      </c>
      <c r="S270" s="14">
        <f t="shared" ref="S270:S333" si="137">IF(R270&gt;0,TRUNC(R270*C269,8),0)</f>
        <v>0</v>
      </c>
      <c r="T270" s="14"/>
      <c r="U270" s="14"/>
      <c r="V270" s="4" t="str">
        <f t="shared" si="134"/>
        <v>A+J=</v>
      </c>
      <c r="W270" s="53">
        <f t="shared" si="135"/>
        <v>43669</v>
      </c>
      <c r="X270" s="14"/>
      <c r="Y270" s="153"/>
      <c r="Z270" s="122">
        <v>42689</v>
      </c>
      <c r="AA270" s="57" t="s">
        <v>64</v>
      </c>
      <c r="AB270" s="23"/>
      <c r="AC270" s="1"/>
      <c r="AD270" s="44"/>
      <c r="AE270" s="55"/>
      <c r="AF270" s="55"/>
      <c r="AG270" s="55"/>
      <c r="AH270" s="3"/>
      <c r="AI270" s="11"/>
      <c r="AJ270" s="3"/>
      <c r="AK270" s="2"/>
      <c r="AL270" s="2"/>
      <c r="AM270" s="2"/>
      <c r="AN270" s="2"/>
      <c r="AO270" s="2"/>
      <c r="AP270" s="2"/>
      <c r="AQ270" s="2"/>
      <c r="AR270" s="15"/>
      <c r="AS270" s="15"/>
      <c r="AT270" s="15"/>
      <c r="AU270" s="2"/>
      <c r="AV270" s="2"/>
      <c r="AW270" s="15"/>
      <c r="AX270" s="15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</row>
    <row r="271" spans="1:164" x14ac:dyDescent="0.15">
      <c r="A271" s="67">
        <f t="shared" si="136"/>
        <v>43642</v>
      </c>
      <c r="B271" s="128">
        <f t="shared" ca="1" si="125"/>
        <v>839.21744715</v>
      </c>
      <c r="C271" s="14">
        <f t="shared" si="126"/>
        <v>838.55932817999997</v>
      </c>
      <c r="D271" s="142">
        <f t="shared" si="127"/>
        <v>43635</v>
      </c>
      <c r="E271" s="13">
        <f ca="1">IF(D271&lt;B$1,VLOOKUP(D271,[1]DI!$A$4:$B$15000,2,FALSE),0)</f>
        <v>6.4000000000000001E-2</v>
      </c>
      <c r="F271" s="14">
        <f t="shared" ca="1" si="119"/>
        <v>1.0002462000000001</v>
      </c>
      <c r="G271" s="14">
        <f ca="1">(TRUNC(PRODUCT($F$12:$F270),16))</f>
        <v>1.0658024494338301</v>
      </c>
      <c r="H271" s="14">
        <f t="shared" ca="1" si="128"/>
        <v>1.0652778420531901</v>
      </c>
      <c r="I271" s="14">
        <f t="shared" ca="1" si="120"/>
        <v>1.00049246</v>
      </c>
      <c r="J271" s="13">
        <f t="shared" si="129"/>
        <v>3.7499999999999999E-2</v>
      </c>
      <c r="K271" s="53">
        <f t="shared" si="130"/>
        <v>43640</v>
      </c>
      <c r="L271" s="2">
        <f t="shared" si="131"/>
        <v>2</v>
      </c>
      <c r="M271" s="19">
        <f t="shared" si="132"/>
        <v>2</v>
      </c>
      <c r="N271" s="12">
        <f t="shared" si="121"/>
        <v>1.0002922169999999</v>
      </c>
      <c r="O271" s="12">
        <f t="shared" ca="1" si="122"/>
        <v>1.0007848210000001</v>
      </c>
      <c r="P271" s="19">
        <f t="shared" si="133"/>
        <v>0</v>
      </c>
      <c r="Q271" s="14">
        <f t="shared" ca="1" si="123"/>
        <v>0.65811896999999997</v>
      </c>
      <c r="R271" s="28">
        <f t="shared" si="124"/>
        <v>0</v>
      </c>
      <c r="S271" s="14">
        <f t="shared" si="137"/>
        <v>0</v>
      </c>
      <c r="T271" s="14"/>
      <c r="U271" s="14"/>
      <c r="V271" s="4" t="str">
        <f t="shared" si="134"/>
        <v>A+J=</v>
      </c>
      <c r="W271" s="53">
        <f t="shared" si="135"/>
        <v>43669</v>
      </c>
      <c r="X271" s="14"/>
      <c r="Y271" s="153"/>
      <c r="Z271" s="123">
        <v>42793</v>
      </c>
      <c r="AA271" s="58" t="s">
        <v>72</v>
      </c>
      <c r="AB271" s="23"/>
      <c r="AC271" s="1"/>
      <c r="AD271" s="44"/>
      <c r="AE271" s="55"/>
      <c r="AF271" s="55"/>
      <c r="AG271" s="55"/>
      <c r="AH271" s="3"/>
      <c r="AI271" s="11"/>
      <c r="AJ271" s="3"/>
      <c r="AK271" s="2"/>
      <c r="AL271" s="2"/>
      <c r="AM271" s="2"/>
      <c r="AN271" s="2"/>
      <c r="AO271" s="2"/>
      <c r="AP271" s="2"/>
      <c r="AQ271" s="2"/>
      <c r="AR271" s="15"/>
      <c r="AS271" s="15"/>
      <c r="AT271" s="15"/>
      <c r="AU271" s="2"/>
      <c r="AV271" s="2"/>
      <c r="AW271" s="15"/>
      <c r="AX271" s="15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</row>
    <row r="272" spans="1:164" x14ac:dyDescent="0.15">
      <c r="A272" s="67">
        <f t="shared" si="136"/>
        <v>43643</v>
      </c>
      <c r="B272" s="128">
        <f t="shared" ca="1" si="125"/>
        <v>839.54669991999992</v>
      </c>
      <c r="C272" s="14">
        <f t="shared" si="126"/>
        <v>838.55932817999997</v>
      </c>
      <c r="D272" s="142">
        <f t="shared" si="127"/>
        <v>43637</v>
      </c>
      <c r="E272" s="13">
        <f ca="1">IF(D272&lt;B$1,VLOOKUP(D272,[1]DI!$A$4:$B$15000,2,FALSE),0)</f>
        <v>6.4000000000000001E-2</v>
      </c>
      <c r="F272" s="14">
        <f t="shared" ca="1" si="119"/>
        <v>1.0002462000000001</v>
      </c>
      <c r="G272" s="14">
        <f ca="1">(TRUNC(PRODUCT($F$12:$F271),16))</f>
        <v>1.0660648499968799</v>
      </c>
      <c r="H272" s="14">
        <f t="shared" ca="1" si="128"/>
        <v>1.0652778420531901</v>
      </c>
      <c r="I272" s="14">
        <f t="shared" ca="1" si="120"/>
        <v>1.00073878</v>
      </c>
      <c r="J272" s="13">
        <f t="shared" si="129"/>
        <v>3.7499999999999999E-2</v>
      </c>
      <c r="K272" s="53">
        <f t="shared" si="130"/>
        <v>43640</v>
      </c>
      <c r="L272" s="2">
        <f t="shared" si="131"/>
        <v>3</v>
      </c>
      <c r="M272" s="19">
        <f t="shared" si="132"/>
        <v>3</v>
      </c>
      <c r="N272" s="12">
        <f t="shared" si="121"/>
        <v>1.000438358</v>
      </c>
      <c r="O272" s="12">
        <f t="shared" ca="1" si="122"/>
        <v>1.001177462</v>
      </c>
      <c r="P272" s="19">
        <f t="shared" si="133"/>
        <v>0</v>
      </c>
      <c r="Q272" s="14">
        <f t="shared" ca="1" si="123"/>
        <v>0.98737174000000005</v>
      </c>
      <c r="R272" s="28">
        <f t="shared" si="124"/>
        <v>0</v>
      </c>
      <c r="S272" s="14">
        <f t="shared" si="137"/>
        <v>0</v>
      </c>
      <c r="T272" s="14"/>
      <c r="U272" s="14"/>
      <c r="V272" s="4" t="str">
        <f t="shared" si="134"/>
        <v>A+J=</v>
      </c>
      <c r="W272" s="53">
        <f t="shared" si="135"/>
        <v>43669</v>
      </c>
      <c r="X272" s="14"/>
      <c r="Y272" s="153"/>
      <c r="Z272" s="123">
        <v>42794</v>
      </c>
      <c r="AA272" s="58" t="s">
        <v>72</v>
      </c>
      <c r="AB272" s="23"/>
      <c r="AC272" s="1"/>
      <c r="AD272" s="44"/>
      <c r="AE272" s="55"/>
      <c r="AF272" s="55"/>
      <c r="AG272" s="55"/>
      <c r="AH272" s="3"/>
      <c r="AI272" s="11"/>
      <c r="AJ272" s="3"/>
      <c r="AK272" s="2"/>
      <c r="AL272" s="2"/>
      <c r="AM272" s="2"/>
      <c r="AN272" s="2"/>
      <c r="AO272" s="2"/>
      <c r="AP272" s="2"/>
      <c r="AQ272" s="2"/>
      <c r="AR272" s="15"/>
      <c r="AS272" s="15"/>
      <c r="AT272" s="15"/>
      <c r="AU272" s="2"/>
      <c r="AV272" s="2"/>
      <c r="AW272" s="15"/>
      <c r="AX272" s="15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</row>
    <row r="273" spans="1:164" x14ac:dyDescent="0.15">
      <c r="A273" s="67">
        <f t="shared" si="136"/>
        <v>43644</v>
      </c>
      <c r="B273" s="128">
        <f t="shared" ca="1" si="125"/>
        <v>839.87608098999999</v>
      </c>
      <c r="C273" s="14">
        <f t="shared" si="126"/>
        <v>838.55932817999997</v>
      </c>
      <c r="D273" s="142">
        <f t="shared" si="127"/>
        <v>43640</v>
      </c>
      <c r="E273" s="13">
        <f ca="1">IF(D273&lt;B$1,VLOOKUP(D273,[1]DI!$A$4:$B$15000,2,FALSE),0)</f>
        <v>6.4000000000000001E-2</v>
      </c>
      <c r="F273" s="14">
        <f t="shared" ca="1" si="119"/>
        <v>1.0002462000000001</v>
      </c>
      <c r="G273" s="14">
        <f ca="1">(TRUNC(PRODUCT($F$12:$F272),16))</f>
        <v>1.06632731516295</v>
      </c>
      <c r="H273" s="14">
        <f t="shared" ca="1" si="128"/>
        <v>1.0652778420531901</v>
      </c>
      <c r="I273" s="14">
        <f t="shared" ca="1" si="120"/>
        <v>1.0009851599999999</v>
      </c>
      <c r="J273" s="13">
        <f t="shared" si="129"/>
        <v>3.7499999999999999E-2</v>
      </c>
      <c r="K273" s="53">
        <f t="shared" si="130"/>
        <v>43640</v>
      </c>
      <c r="L273" s="2">
        <f t="shared" si="131"/>
        <v>4</v>
      </c>
      <c r="M273" s="19">
        <f t="shared" si="132"/>
        <v>4</v>
      </c>
      <c r="N273" s="12">
        <f t="shared" si="121"/>
        <v>1.0005845200000001</v>
      </c>
      <c r="O273" s="12">
        <f t="shared" ca="1" si="122"/>
        <v>1.0015702559999999</v>
      </c>
      <c r="P273" s="19">
        <f t="shared" si="133"/>
        <v>0</v>
      </c>
      <c r="Q273" s="14">
        <f t="shared" ca="1" si="123"/>
        <v>1.3167528100000001</v>
      </c>
      <c r="R273" s="28">
        <f t="shared" si="124"/>
        <v>0</v>
      </c>
      <c r="S273" s="14">
        <f t="shared" si="137"/>
        <v>0</v>
      </c>
      <c r="T273" s="14"/>
      <c r="U273" s="14"/>
      <c r="V273" s="4" t="str">
        <f t="shared" si="134"/>
        <v>A+J=</v>
      </c>
      <c r="W273" s="53">
        <f t="shared" si="135"/>
        <v>43669</v>
      </c>
      <c r="X273" s="14"/>
      <c r="Y273" s="153"/>
      <c r="Z273" s="123">
        <v>42839</v>
      </c>
      <c r="AA273" s="58" t="s">
        <v>80</v>
      </c>
      <c r="AB273" s="23"/>
      <c r="AC273" s="1"/>
      <c r="AD273" s="44"/>
      <c r="AE273" s="55"/>
      <c r="AF273" s="55"/>
      <c r="AG273" s="55"/>
      <c r="AH273" s="3"/>
      <c r="AI273" s="11"/>
      <c r="AJ273" s="3"/>
      <c r="AK273" s="2"/>
      <c r="AL273" s="2"/>
      <c r="AM273" s="2"/>
      <c r="AN273" s="2"/>
      <c r="AO273" s="2"/>
      <c r="AP273" s="2"/>
      <c r="AQ273" s="2"/>
      <c r="AR273" s="15"/>
      <c r="AS273" s="15"/>
      <c r="AT273" s="15"/>
      <c r="AU273" s="2"/>
      <c r="AV273" s="2"/>
      <c r="AW273" s="15"/>
      <c r="AX273" s="15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</row>
    <row r="274" spans="1:164" x14ac:dyDescent="0.15">
      <c r="A274" s="67">
        <f t="shared" si="136"/>
        <v>43647</v>
      </c>
      <c r="B274" s="128">
        <f t="shared" ca="1" si="125"/>
        <v>840.20559874999992</v>
      </c>
      <c r="C274" s="14">
        <f t="shared" si="126"/>
        <v>838.55932817999997</v>
      </c>
      <c r="D274" s="142">
        <f t="shared" si="127"/>
        <v>43641</v>
      </c>
      <c r="E274" s="13">
        <f ca="1">IF(D274&lt;B$1,VLOOKUP(D274,[1]DI!$A$4:$B$15000,2,FALSE),0)</f>
        <v>6.4000000000000001E-2</v>
      </c>
      <c r="F274" s="14">
        <f t="shared" ca="1" si="119"/>
        <v>1.0002462000000001</v>
      </c>
      <c r="G274" s="14">
        <f ca="1">(TRUNC(PRODUCT($F$12:$F273),16))</f>
        <v>1.0665898449479501</v>
      </c>
      <c r="H274" s="14">
        <f t="shared" ca="1" si="128"/>
        <v>1.0652778420531901</v>
      </c>
      <c r="I274" s="14">
        <f t="shared" ca="1" si="120"/>
        <v>1.00123161</v>
      </c>
      <c r="J274" s="13">
        <f t="shared" si="129"/>
        <v>3.7499999999999999E-2</v>
      </c>
      <c r="K274" s="53">
        <f t="shared" si="130"/>
        <v>43640</v>
      </c>
      <c r="L274" s="2">
        <f t="shared" si="131"/>
        <v>5</v>
      </c>
      <c r="M274" s="19">
        <f t="shared" si="132"/>
        <v>5</v>
      </c>
      <c r="N274" s="12">
        <f t="shared" si="121"/>
        <v>1.0007307030000001</v>
      </c>
      <c r="O274" s="12">
        <f t="shared" ca="1" si="122"/>
        <v>1.001963213</v>
      </c>
      <c r="P274" s="19">
        <f t="shared" si="133"/>
        <v>0</v>
      </c>
      <c r="Q274" s="14">
        <f t="shared" ca="1" si="123"/>
        <v>1.64627057</v>
      </c>
      <c r="R274" s="28">
        <f t="shared" si="124"/>
        <v>0</v>
      </c>
      <c r="S274" s="14">
        <f t="shared" si="137"/>
        <v>0</v>
      </c>
      <c r="T274" s="14"/>
      <c r="U274" s="14"/>
      <c r="V274" s="4" t="str">
        <f t="shared" si="134"/>
        <v>A+J=</v>
      </c>
      <c r="W274" s="53">
        <f t="shared" si="135"/>
        <v>43669</v>
      </c>
      <c r="X274" s="14"/>
      <c r="Y274" s="153"/>
      <c r="Z274" s="123">
        <v>42846</v>
      </c>
      <c r="AA274" s="58" t="s">
        <v>74</v>
      </c>
      <c r="AB274" s="23"/>
      <c r="AC274" s="1"/>
      <c r="AD274" s="44"/>
      <c r="AE274" s="55"/>
      <c r="AF274" s="55"/>
      <c r="AG274" s="55"/>
      <c r="AH274" s="3"/>
      <c r="AI274" s="11"/>
      <c r="AJ274" s="3"/>
      <c r="AK274" s="2"/>
      <c r="AL274" s="2"/>
      <c r="AM274" s="2"/>
      <c r="AN274" s="2"/>
      <c r="AO274" s="2"/>
      <c r="AP274" s="2"/>
      <c r="AQ274" s="2"/>
      <c r="AR274" s="15"/>
      <c r="AS274" s="15"/>
      <c r="AT274" s="15"/>
      <c r="AU274" s="2"/>
      <c r="AV274" s="2"/>
      <c r="AW274" s="15"/>
      <c r="AX274" s="15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</row>
    <row r="275" spans="1:164" x14ac:dyDescent="0.15">
      <c r="A275" s="67">
        <f t="shared" si="136"/>
        <v>43648</v>
      </c>
      <c r="B275" s="128">
        <f t="shared" ca="1" si="125"/>
        <v>840.53523641999993</v>
      </c>
      <c r="C275" s="14">
        <f t="shared" si="126"/>
        <v>838.55932817999997</v>
      </c>
      <c r="D275" s="142">
        <f t="shared" si="127"/>
        <v>43642</v>
      </c>
      <c r="E275" s="13">
        <f ca="1">IF(D275&lt;B$1,VLOOKUP(D275,[1]DI!$A$4:$B$15000,2,FALSE),0)</f>
        <v>6.4000000000000001E-2</v>
      </c>
      <c r="F275" s="14">
        <f t="shared" ca="1" si="119"/>
        <v>1.0002462000000001</v>
      </c>
      <c r="G275" s="14">
        <f ca="1">(TRUNC(PRODUCT($F$12:$F274),16))</f>
        <v>1.0668524393677701</v>
      </c>
      <c r="H275" s="14">
        <f t="shared" ca="1" si="128"/>
        <v>1.0652778420531901</v>
      </c>
      <c r="I275" s="14">
        <f t="shared" ca="1" si="120"/>
        <v>1.0014781100000001</v>
      </c>
      <c r="J275" s="13">
        <f t="shared" si="129"/>
        <v>3.7499999999999999E-2</v>
      </c>
      <c r="K275" s="53">
        <f t="shared" si="130"/>
        <v>43640</v>
      </c>
      <c r="L275" s="2">
        <f t="shared" si="131"/>
        <v>6</v>
      </c>
      <c r="M275" s="19">
        <f t="shared" si="132"/>
        <v>6</v>
      </c>
      <c r="N275" s="12">
        <f t="shared" si="121"/>
        <v>1.0008769070000001</v>
      </c>
      <c r="O275" s="12">
        <f t="shared" ca="1" si="122"/>
        <v>1.0023563129999999</v>
      </c>
      <c r="P275" s="19">
        <f t="shared" si="133"/>
        <v>0</v>
      </c>
      <c r="Q275" s="14">
        <f t="shared" ca="1" si="123"/>
        <v>1.9759082400000001</v>
      </c>
      <c r="R275" s="28">
        <f t="shared" si="124"/>
        <v>0</v>
      </c>
      <c r="S275" s="14">
        <f t="shared" si="137"/>
        <v>0</v>
      </c>
      <c r="T275" s="14"/>
      <c r="U275" s="14"/>
      <c r="V275" s="4" t="str">
        <f t="shared" si="134"/>
        <v>A+J=</v>
      </c>
      <c r="W275" s="53">
        <f t="shared" si="135"/>
        <v>43669</v>
      </c>
      <c r="X275" s="14"/>
      <c r="Y275" s="153"/>
      <c r="Z275" s="123">
        <v>42856</v>
      </c>
      <c r="AA275" s="58" t="s">
        <v>81</v>
      </c>
      <c r="AB275" s="23"/>
      <c r="AC275" s="1"/>
      <c r="AD275" s="44"/>
      <c r="AE275" s="55"/>
      <c r="AF275" s="55"/>
      <c r="AG275" s="55"/>
      <c r="AH275" s="3"/>
      <c r="AI275" s="11"/>
      <c r="AJ275" s="3"/>
      <c r="AK275" s="2"/>
      <c r="AL275" s="2"/>
      <c r="AM275" s="2"/>
      <c r="AN275" s="2"/>
      <c r="AO275" s="2"/>
      <c r="AP275" s="2"/>
      <c r="AQ275" s="2"/>
      <c r="AR275" s="15"/>
      <c r="AS275" s="15"/>
      <c r="AT275" s="15"/>
      <c r="AU275" s="2"/>
      <c r="AV275" s="2"/>
      <c r="AW275" s="15"/>
      <c r="AX275" s="15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</row>
    <row r="276" spans="1:164" x14ac:dyDescent="0.15">
      <c r="A276" s="67">
        <f t="shared" si="136"/>
        <v>43649</v>
      </c>
      <c r="B276" s="128">
        <f t="shared" ca="1" si="125"/>
        <v>840.86500406999994</v>
      </c>
      <c r="C276" s="14">
        <f t="shared" si="126"/>
        <v>838.55932817999997</v>
      </c>
      <c r="D276" s="142">
        <f t="shared" si="127"/>
        <v>43643</v>
      </c>
      <c r="E276" s="13">
        <f ca="1">IF(D276&lt;B$1,VLOOKUP(D276,[1]DI!$A$4:$B$15000,2,FALSE),0)</f>
        <v>6.4000000000000001E-2</v>
      </c>
      <c r="F276" s="14">
        <f t="shared" ca="1" si="119"/>
        <v>1.0002462000000001</v>
      </c>
      <c r="G276" s="14">
        <f ca="1">(TRUNC(PRODUCT($F$12:$F275),16))</f>
        <v>1.06711509843835</v>
      </c>
      <c r="H276" s="14">
        <f t="shared" ca="1" si="128"/>
        <v>1.0652778420531901</v>
      </c>
      <c r="I276" s="14">
        <f t="shared" ca="1" si="120"/>
        <v>1.00172467</v>
      </c>
      <c r="J276" s="13">
        <f t="shared" si="129"/>
        <v>3.7499999999999999E-2</v>
      </c>
      <c r="K276" s="53">
        <f t="shared" si="130"/>
        <v>43640</v>
      </c>
      <c r="L276" s="2">
        <f t="shared" si="131"/>
        <v>7</v>
      </c>
      <c r="M276" s="19">
        <f t="shared" si="132"/>
        <v>7</v>
      </c>
      <c r="N276" s="12">
        <f t="shared" si="121"/>
        <v>1.0010231329999999</v>
      </c>
      <c r="O276" s="12">
        <f t="shared" ca="1" si="122"/>
        <v>1.002749568</v>
      </c>
      <c r="P276" s="19">
        <f t="shared" si="133"/>
        <v>0</v>
      </c>
      <c r="Q276" s="14">
        <f t="shared" ca="1" si="123"/>
        <v>2.3056758899999998</v>
      </c>
      <c r="R276" s="28">
        <f t="shared" si="124"/>
        <v>0</v>
      </c>
      <c r="S276" s="14">
        <f t="shared" si="137"/>
        <v>0</v>
      </c>
      <c r="T276" s="14"/>
      <c r="U276" s="14"/>
      <c r="V276" s="4" t="str">
        <f t="shared" si="134"/>
        <v>A+J=</v>
      </c>
      <c r="W276" s="53">
        <f t="shared" si="135"/>
        <v>43669</v>
      </c>
      <c r="X276" s="14"/>
      <c r="Y276" s="153"/>
      <c r="Z276" s="123">
        <v>42901</v>
      </c>
      <c r="AA276" s="58" t="s">
        <v>82</v>
      </c>
      <c r="AB276" s="23"/>
      <c r="AC276" s="1"/>
      <c r="AD276" s="44"/>
      <c r="AE276" s="55"/>
      <c r="AF276" s="55"/>
      <c r="AG276" s="55"/>
      <c r="AH276" s="3"/>
      <c r="AI276" s="11"/>
      <c r="AJ276" s="3"/>
      <c r="AK276" s="2"/>
      <c r="AL276" s="2"/>
      <c r="AM276" s="2"/>
      <c r="AN276" s="2"/>
      <c r="AO276" s="2"/>
      <c r="AP276" s="2"/>
      <c r="AQ276" s="2"/>
      <c r="AR276" s="15"/>
      <c r="AS276" s="15"/>
      <c r="AT276" s="15"/>
      <c r="AU276" s="2"/>
      <c r="AV276" s="2"/>
      <c r="AW276" s="15"/>
      <c r="AX276" s="15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</row>
    <row r="277" spans="1:164" x14ac:dyDescent="0.15">
      <c r="A277" s="67">
        <f t="shared" si="136"/>
        <v>43650</v>
      </c>
      <c r="B277" s="128">
        <f t="shared" ca="1" si="125"/>
        <v>841.19490839999992</v>
      </c>
      <c r="C277" s="14">
        <f t="shared" si="126"/>
        <v>838.55932817999997</v>
      </c>
      <c r="D277" s="142">
        <f t="shared" si="127"/>
        <v>43644</v>
      </c>
      <c r="E277" s="13">
        <f ca="1">IF(D277&lt;B$1,VLOOKUP(D277,[1]DI!$A$4:$B$15000,2,FALSE),0)</f>
        <v>6.4000000000000001E-2</v>
      </c>
      <c r="F277" s="14">
        <f t="shared" ca="1" si="119"/>
        <v>1.0002462000000001</v>
      </c>
      <c r="G277" s="14">
        <f ca="1">(TRUNC(PRODUCT($F$12:$F276),16))</f>
        <v>1.0673778221755801</v>
      </c>
      <c r="H277" s="14">
        <f t="shared" ca="1" si="128"/>
        <v>1.0652778420531901</v>
      </c>
      <c r="I277" s="14">
        <f t="shared" ca="1" si="120"/>
        <v>1.0019712999999999</v>
      </c>
      <c r="J277" s="13">
        <f t="shared" si="129"/>
        <v>3.7499999999999999E-2</v>
      </c>
      <c r="K277" s="53">
        <f t="shared" si="130"/>
        <v>43640</v>
      </c>
      <c r="L277" s="2">
        <f t="shared" si="131"/>
        <v>8</v>
      </c>
      <c r="M277" s="19">
        <f t="shared" si="132"/>
        <v>8</v>
      </c>
      <c r="N277" s="12">
        <f t="shared" si="121"/>
        <v>1.001169381</v>
      </c>
      <c r="O277" s="12">
        <f t="shared" ca="1" si="122"/>
        <v>1.0031429860000001</v>
      </c>
      <c r="P277" s="19">
        <f t="shared" si="133"/>
        <v>0</v>
      </c>
      <c r="Q277" s="14">
        <f t="shared" ca="1" si="123"/>
        <v>2.63558022</v>
      </c>
      <c r="R277" s="28">
        <f t="shared" si="124"/>
        <v>0</v>
      </c>
      <c r="S277" s="14">
        <f t="shared" si="137"/>
        <v>0</v>
      </c>
      <c r="T277" s="14"/>
      <c r="U277" s="14"/>
      <c r="V277" s="4" t="str">
        <f t="shared" si="134"/>
        <v>A+J=</v>
      </c>
      <c r="W277" s="53">
        <f t="shared" si="135"/>
        <v>43669</v>
      </c>
      <c r="X277" s="14"/>
      <c r="Y277" s="153"/>
      <c r="Z277" s="123">
        <v>42985</v>
      </c>
      <c r="AA277" s="58" t="s">
        <v>83</v>
      </c>
      <c r="AB277" s="23"/>
      <c r="AC277" s="1"/>
      <c r="AD277" s="3"/>
      <c r="AE277" s="55"/>
      <c r="AF277" s="55"/>
      <c r="AG277" s="55"/>
      <c r="AH277" s="3"/>
      <c r="AI277" s="11"/>
      <c r="AJ277" s="3"/>
      <c r="AK277" s="2"/>
      <c r="AL277" s="2"/>
      <c r="AM277" s="2"/>
      <c r="AN277" s="2"/>
      <c r="AO277" s="2"/>
      <c r="AP277" s="2"/>
      <c r="AQ277" s="2"/>
      <c r="AR277" s="15"/>
      <c r="AS277" s="15"/>
      <c r="AT277" s="15"/>
      <c r="AU277" s="2"/>
      <c r="AV277" s="2"/>
      <c r="AW277" s="15"/>
      <c r="AX277" s="15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</row>
    <row r="278" spans="1:164" x14ac:dyDescent="0.15">
      <c r="A278" s="67">
        <f t="shared" si="136"/>
        <v>43651</v>
      </c>
      <c r="B278" s="128">
        <f t="shared" ca="1" si="125"/>
        <v>841.52493264999998</v>
      </c>
      <c r="C278" s="14">
        <f t="shared" si="126"/>
        <v>838.55932817999997</v>
      </c>
      <c r="D278" s="142">
        <f t="shared" si="127"/>
        <v>43647</v>
      </c>
      <c r="E278" s="13">
        <f ca="1">IF(D278&lt;B$1,VLOOKUP(D278,[1]DI!$A$4:$B$15000,2,FALSE),0)</f>
        <v>6.4000000000000001E-2</v>
      </c>
      <c r="F278" s="14">
        <f t="shared" ca="1" si="119"/>
        <v>1.0002462000000001</v>
      </c>
      <c r="G278" s="14">
        <f ca="1">(TRUNC(PRODUCT($F$12:$F277),16))</f>
        <v>1.0676406105953999</v>
      </c>
      <c r="H278" s="14">
        <f t="shared" ca="1" si="128"/>
        <v>1.0652778420531901</v>
      </c>
      <c r="I278" s="14">
        <f t="shared" ca="1" si="120"/>
        <v>1.00221798</v>
      </c>
      <c r="J278" s="13">
        <f t="shared" si="129"/>
        <v>3.7499999999999999E-2</v>
      </c>
      <c r="K278" s="53">
        <f t="shared" si="130"/>
        <v>43640</v>
      </c>
      <c r="L278" s="2">
        <f t="shared" si="131"/>
        <v>9</v>
      </c>
      <c r="M278" s="19">
        <f t="shared" si="132"/>
        <v>9</v>
      </c>
      <c r="N278" s="12">
        <f t="shared" si="121"/>
        <v>1.0013156489999999</v>
      </c>
      <c r="O278" s="12">
        <f t="shared" ca="1" si="122"/>
        <v>1.0035365469999999</v>
      </c>
      <c r="P278" s="19">
        <f t="shared" si="133"/>
        <v>0</v>
      </c>
      <c r="Q278" s="14">
        <f t="shared" ca="1" si="123"/>
        <v>2.9656044700000002</v>
      </c>
      <c r="R278" s="28">
        <f t="shared" si="124"/>
        <v>0</v>
      </c>
      <c r="S278" s="14">
        <f t="shared" si="137"/>
        <v>0</v>
      </c>
      <c r="T278" s="14"/>
      <c r="U278" s="14"/>
      <c r="V278" s="4" t="str">
        <f t="shared" si="134"/>
        <v>A+J=</v>
      </c>
      <c r="W278" s="53">
        <f t="shared" si="135"/>
        <v>43669</v>
      </c>
      <c r="X278" s="14"/>
      <c r="Y278" s="153"/>
      <c r="Z278" s="123">
        <v>43020</v>
      </c>
      <c r="AA278" s="57" t="s">
        <v>78</v>
      </c>
      <c r="AB278" s="23"/>
      <c r="AC278" s="1"/>
      <c r="AD278" s="3"/>
      <c r="AE278" s="55"/>
      <c r="AF278" s="55"/>
      <c r="AG278" s="55"/>
      <c r="AH278" s="3"/>
      <c r="AI278" s="11"/>
      <c r="AJ278" s="3"/>
      <c r="AK278" s="2"/>
      <c r="AL278" s="2"/>
      <c r="AM278" s="2"/>
      <c r="AN278" s="2"/>
      <c r="AO278" s="2"/>
      <c r="AP278" s="2"/>
      <c r="AQ278" s="2"/>
      <c r="AR278" s="15"/>
      <c r="AS278" s="15"/>
      <c r="AT278" s="15"/>
      <c r="AU278" s="2"/>
      <c r="AV278" s="2"/>
      <c r="AW278" s="15"/>
      <c r="AX278" s="15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</row>
    <row r="279" spans="1:164" x14ac:dyDescent="0.15">
      <c r="A279" s="67">
        <f t="shared" si="136"/>
        <v>43654</v>
      </c>
      <c r="B279" s="128">
        <f t="shared" ca="1" si="125"/>
        <v>841.85509525999998</v>
      </c>
      <c r="C279" s="14">
        <f t="shared" si="126"/>
        <v>838.55932817999997</v>
      </c>
      <c r="D279" s="142">
        <f t="shared" si="127"/>
        <v>43648</v>
      </c>
      <c r="E279" s="13">
        <f ca="1">IF(D279&lt;B$1,VLOOKUP(D279,[1]DI!$A$4:$B$15000,2,FALSE),0)</f>
        <v>6.4000000000000001E-2</v>
      </c>
      <c r="F279" s="14">
        <f t="shared" ca="1" si="119"/>
        <v>1.0002462000000001</v>
      </c>
      <c r="G279" s="14">
        <f ca="1">(TRUNC(PRODUCT($F$12:$F278),16))</f>
        <v>1.0679034637137299</v>
      </c>
      <c r="H279" s="14">
        <f t="shared" ca="1" si="128"/>
        <v>1.0652778420531901</v>
      </c>
      <c r="I279" s="14">
        <f t="shared" ca="1" si="120"/>
        <v>1.00246473</v>
      </c>
      <c r="J279" s="13">
        <f t="shared" si="129"/>
        <v>3.7499999999999999E-2</v>
      </c>
      <c r="K279" s="53">
        <f t="shared" si="130"/>
        <v>43640</v>
      </c>
      <c r="L279" s="2">
        <f t="shared" si="131"/>
        <v>10</v>
      </c>
      <c r="M279" s="19">
        <f t="shared" si="132"/>
        <v>10</v>
      </c>
      <c r="N279" s="12">
        <f t="shared" si="121"/>
        <v>1.00146194</v>
      </c>
      <c r="O279" s="12">
        <f t="shared" ca="1" si="122"/>
        <v>1.0039302729999999</v>
      </c>
      <c r="P279" s="19">
        <f t="shared" si="133"/>
        <v>0</v>
      </c>
      <c r="Q279" s="14">
        <f t="shared" ca="1" si="123"/>
        <v>3.2957670800000001</v>
      </c>
      <c r="R279" s="28">
        <f t="shared" si="124"/>
        <v>0</v>
      </c>
      <c r="S279" s="14">
        <f t="shared" si="137"/>
        <v>0</v>
      </c>
      <c r="T279" s="14"/>
      <c r="U279" s="14"/>
      <c r="V279" s="4" t="str">
        <f t="shared" si="134"/>
        <v>A+J=</v>
      </c>
      <c r="W279" s="53">
        <f t="shared" si="135"/>
        <v>43669</v>
      </c>
      <c r="X279" s="14"/>
      <c r="Y279" s="153"/>
      <c r="Z279" s="123">
        <v>43041</v>
      </c>
      <c r="AA279" s="58" t="s">
        <v>84</v>
      </c>
      <c r="AB279" s="23"/>
      <c r="AC279" s="1"/>
      <c r="AD279" s="3"/>
      <c r="AE279" s="55"/>
      <c r="AF279" s="55"/>
      <c r="AG279" s="55"/>
      <c r="AH279" s="3"/>
      <c r="AI279" s="11"/>
      <c r="AJ279" s="3"/>
      <c r="AK279" s="2"/>
      <c r="AL279" s="2"/>
      <c r="AM279" s="2"/>
      <c r="AN279" s="2"/>
      <c r="AO279" s="2"/>
      <c r="AP279" s="2"/>
      <c r="AQ279" s="2"/>
      <c r="AR279" s="15"/>
      <c r="AS279" s="15"/>
      <c r="AT279" s="15"/>
      <c r="AU279" s="2"/>
      <c r="AV279" s="2"/>
      <c r="AW279" s="15"/>
      <c r="AX279" s="15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</row>
    <row r="280" spans="1:164" x14ac:dyDescent="0.15">
      <c r="A280" s="67">
        <f t="shared" si="136"/>
        <v>43655</v>
      </c>
      <c r="B280" s="128">
        <f t="shared" ca="1" si="125"/>
        <v>842.18538617000002</v>
      </c>
      <c r="C280" s="14">
        <f t="shared" si="126"/>
        <v>838.55932817999997</v>
      </c>
      <c r="D280" s="142">
        <f t="shared" si="127"/>
        <v>43649</v>
      </c>
      <c r="E280" s="13">
        <f ca="1">IF(D280&lt;B$1,VLOOKUP(D280,[1]DI!$A$4:$B$15000,2,FALSE),0)</f>
        <v>6.4000000000000001E-2</v>
      </c>
      <c r="F280" s="14">
        <f t="shared" ca="1" si="119"/>
        <v>1.0002462000000001</v>
      </c>
      <c r="G280" s="14">
        <f ca="1">(TRUNC(PRODUCT($F$12:$F279),16))</f>
        <v>1.0681663815464999</v>
      </c>
      <c r="H280" s="14">
        <f t="shared" ca="1" si="128"/>
        <v>1.0652778420531901</v>
      </c>
      <c r="I280" s="14">
        <f t="shared" ca="1" si="120"/>
        <v>1.00271154</v>
      </c>
      <c r="J280" s="13">
        <f t="shared" si="129"/>
        <v>3.7499999999999999E-2</v>
      </c>
      <c r="K280" s="53">
        <f t="shared" si="130"/>
        <v>43640</v>
      </c>
      <c r="L280" s="2">
        <f t="shared" si="131"/>
        <v>11</v>
      </c>
      <c r="M280" s="19">
        <f t="shared" si="132"/>
        <v>11</v>
      </c>
      <c r="N280" s="12">
        <f t="shared" si="121"/>
        <v>1.0016082509999999</v>
      </c>
      <c r="O280" s="12">
        <f t="shared" ca="1" si="122"/>
        <v>1.0043241519999999</v>
      </c>
      <c r="P280" s="19">
        <f t="shared" si="133"/>
        <v>0</v>
      </c>
      <c r="Q280" s="14">
        <f t="shared" ca="1" si="123"/>
        <v>3.6260579900000001</v>
      </c>
      <c r="R280" s="28">
        <f t="shared" si="124"/>
        <v>0</v>
      </c>
      <c r="S280" s="14">
        <f t="shared" si="137"/>
        <v>0</v>
      </c>
      <c r="T280" s="14"/>
      <c r="U280" s="14"/>
      <c r="V280" s="4" t="str">
        <f t="shared" si="134"/>
        <v>A+J=</v>
      </c>
      <c r="W280" s="53">
        <f t="shared" si="135"/>
        <v>43669</v>
      </c>
      <c r="X280" s="14"/>
      <c r="Y280" s="153"/>
      <c r="Z280" s="123">
        <v>43054</v>
      </c>
      <c r="AA280" s="58" t="s">
        <v>85</v>
      </c>
      <c r="AB280" s="23"/>
      <c r="AC280" s="1"/>
      <c r="AD280" s="3"/>
      <c r="AE280" s="55"/>
      <c r="AF280" s="55"/>
      <c r="AG280" s="55"/>
      <c r="AH280" s="3"/>
      <c r="AI280" s="11"/>
      <c r="AJ280" s="3"/>
      <c r="AK280" s="2"/>
      <c r="AL280" s="2"/>
      <c r="AM280" s="2"/>
      <c r="AN280" s="2"/>
      <c r="AO280" s="2"/>
      <c r="AP280" s="2"/>
      <c r="AQ280" s="2"/>
      <c r="AR280" s="15"/>
      <c r="AS280" s="15"/>
      <c r="AT280" s="15"/>
      <c r="AU280" s="2"/>
      <c r="AV280" s="2"/>
      <c r="AW280" s="15"/>
      <c r="AX280" s="15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</row>
    <row r="281" spans="1:164" x14ac:dyDescent="0.15">
      <c r="A281" s="67">
        <f t="shared" si="136"/>
        <v>43656</v>
      </c>
      <c r="B281" s="128">
        <f t="shared" ca="1" si="125"/>
        <v>842.51579783</v>
      </c>
      <c r="C281" s="14">
        <f t="shared" si="126"/>
        <v>838.55932817999997</v>
      </c>
      <c r="D281" s="142">
        <f t="shared" si="127"/>
        <v>43650</v>
      </c>
      <c r="E281" s="13">
        <f ca="1">IF(D281&lt;B$1,VLOOKUP(D281,[1]DI!$A$4:$B$15000,2,FALSE),0)</f>
        <v>6.4000000000000001E-2</v>
      </c>
      <c r="F281" s="14">
        <f t="shared" ca="1" si="119"/>
        <v>1.0002462000000001</v>
      </c>
      <c r="G281" s="14">
        <f ca="1">(TRUNC(PRODUCT($F$12:$F280),16))</f>
        <v>1.0684293641096301</v>
      </c>
      <c r="H281" s="14">
        <f t="shared" ca="1" si="128"/>
        <v>1.0652778420531901</v>
      </c>
      <c r="I281" s="14">
        <f t="shared" ca="1" si="120"/>
        <v>1.0029584</v>
      </c>
      <c r="J281" s="13">
        <f t="shared" si="129"/>
        <v>3.7499999999999999E-2</v>
      </c>
      <c r="K281" s="53">
        <f t="shared" si="130"/>
        <v>43640</v>
      </c>
      <c r="L281" s="2">
        <f t="shared" si="131"/>
        <v>12</v>
      </c>
      <c r="M281" s="19">
        <f t="shared" si="132"/>
        <v>12</v>
      </c>
      <c r="N281" s="12">
        <f t="shared" si="121"/>
        <v>1.0017545839999999</v>
      </c>
      <c r="O281" s="12">
        <f t="shared" ca="1" si="122"/>
        <v>1.004718175</v>
      </c>
      <c r="P281" s="19">
        <f t="shared" si="133"/>
        <v>0</v>
      </c>
      <c r="Q281" s="14">
        <f t="shared" ca="1" si="123"/>
        <v>3.9564696499999998</v>
      </c>
      <c r="R281" s="28">
        <f t="shared" si="124"/>
        <v>0</v>
      </c>
      <c r="S281" s="14">
        <f t="shared" si="137"/>
        <v>0</v>
      </c>
      <c r="T281" s="14"/>
      <c r="U281" s="14"/>
      <c r="V281" s="4" t="str">
        <f t="shared" si="134"/>
        <v>A+J=</v>
      </c>
      <c r="W281" s="53">
        <f t="shared" si="135"/>
        <v>43669</v>
      </c>
      <c r="X281" s="14"/>
      <c r="Y281" s="153"/>
      <c r="Z281" s="123">
        <v>43094</v>
      </c>
      <c r="AA281" s="58" t="s">
        <v>86</v>
      </c>
      <c r="AB281" s="23"/>
      <c r="AC281" s="1"/>
      <c r="AD281" s="3"/>
      <c r="AE281" s="55"/>
      <c r="AF281" s="55"/>
      <c r="AG281" s="55"/>
      <c r="AH281" s="3"/>
      <c r="AI281" s="11"/>
      <c r="AJ281" s="3"/>
      <c r="AK281" s="2"/>
      <c r="AL281" s="2"/>
      <c r="AM281" s="2"/>
      <c r="AN281" s="2"/>
      <c r="AO281" s="2"/>
      <c r="AP281" s="2"/>
      <c r="AQ281" s="2"/>
      <c r="AR281" s="15"/>
      <c r="AS281" s="15"/>
      <c r="AT281" s="15"/>
      <c r="AU281" s="2"/>
      <c r="AV281" s="2"/>
      <c r="AW281" s="15"/>
      <c r="AX281" s="15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</row>
    <row r="282" spans="1:164" x14ac:dyDescent="0.15">
      <c r="A282" s="67">
        <f t="shared" si="136"/>
        <v>43657</v>
      </c>
      <c r="B282" s="128">
        <f t="shared" ca="1" si="125"/>
        <v>842.84634617999995</v>
      </c>
      <c r="C282" s="14">
        <f t="shared" si="126"/>
        <v>838.55932817999997</v>
      </c>
      <c r="D282" s="142">
        <f t="shared" si="127"/>
        <v>43651</v>
      </c>
      <c r="E282" s="13">
        <f ca="1">IF(D282&lt;B$1,VLOOKUP(D282,[1]DI!$A$4:$B$15000,2,FALSE),0)</f>
        <v>6.4000000000000001E-2</v>
      </c>
      <c r="F282" s="14">
        <f t="shared" ca="1" si="119"/>
        <v>1.0002462000000001</v>
      </c>
      <c r="G282" s="14">
        <f ca="1">(TRUNC(PRODUCT($F$12:$F281),16))</f>
        <v>1.0686924114190799</v>
      </c>
      <c r="H282" s="14">
        <f t="shared" ca="1" si="128"/>
        <v>1.0652778420531901</v>
      </c>
      <c r="I282" s="14">
        <f t="shared" ca="1" si="120"/>
        <v>1.0032053299999999</v>
      </c>
      <c r="J282" s="13">
        <f t="shared" si="129"/>
        <v>3.7499999999999999E-2</v>
      </c>
      <c r="K282" s="53">
        <f t="shared" si="130"/>
        <v>43640</v>
      </c>
      <c r="L282" s="2">
        <f t="shared" si="131"/>
        <v>13</v>
      </c>
      <c r="M282" s="19">
        <f t="shared" si="132"/>
        <v>13</v>
      </c>
      <c r="N282" s="12">
        <f t="shared" si="121"/>
        <v>1.0019009379999999</v>
      </c>
      <c r="O282" s="12">
        <f t="shared" ca="1" si="122"/>
        <v>1.0051123609999999</v>
      </c>
      <c r="P282" s="19">
        <f t="shared" si="133"/>
        <v>0</v>
      </c>
      <c r="Q282" s="14">
        <f t="shared" ca="1" si="123"/>
        <v>4.2870179999999998</v>
      </c>
      <c r="R282" s="28">
        <f t="shared" si="124"/>
        <v>0</v>
      </c>
      <c r="S282" s="14">
        <f t="shared" si="137"/>
        <v>0</v>
      </c>
      <c r="T282" s="14"/>
      <c r="U282" s="14"/>
      <c r="V282" s="4" t="str">
        <f t="shared" si="134"/>
        <v>A+J=</v>
      </c>
      <c r="W282" s="53">
        <f t="shared" si="135"/>
        <v>43669</v>
      </c>
      <c r="X282" s="14"/>
      <c r="Y282" s="153"/>
      <c r="Z282" s="123">
        <v>43101</v>
      </c>
      <c r="AA282" s="58" t="s">
        <v>87</v>
      </c>
      <c r="AB282" s="23"/>
      <c r="AC282" s="1"/>
      <c r="AD282" s="3"/>
      <c r="AE282" s="55"/>
      <c r="AF282" s="55"/>
      <c r="AG282" s="55"/>
      <c r="AH282" s="3"/>
      <c r="AI282" s="11"/>
      <c r="AJ282" s="3"/>
      <c r="AK282" s="2"/>
      <c r="AL282" s="2"/>
      <c r="AM282" s="2"/>
      <c r="AN282" s="2"/>
      <c r="AO282" s="2"/>
      <c r="AP282" s="2"/>
      <c r="AQ282" s="2"/>
      <c r="AR282" s="15"/>
      <c r="AS282" s="15"/>
      <c r="AT282" s="15"/>
      <c r="AU282" s="2"/>
      <c r="AV282" s="2"/>
      <c r="AW282" s="15"/>
      <c r="AX282" s="15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</row>
    <row r="283" spans="1:164" x14ac:dyDescent="0.15">
      <c r="A283" s="67">
        <f t="shared" si="136"/>
        <v>43658</v>
      </c>
      <c r="B283" s="128">
        <f t="shared" ca="1" si="125"/>
        <v>843.17702450000002</v>
      </c>
      <c r="C283" s="14">
        <f t="shared" si="126"/>
        <v>838.55932817999997</v>
      </c>
      <c r="D283" s="142">
        <f t="shared" si="127"/>
        <v>43654</v>
      </c>
      <c r="E283" s="13">
        <f ca="1">IF(D283&lt;B$1,VLOOKUP(D283,[1]DI!$A$4:$B$15000,2,FALSE),0)</f>
        <v>6.4000000000000001E-2</v>
      </c>
      <c r="F283" s="14">
        <f t="shared" ca="1" si="119"/>
        <v>1.0002462000000001</v>
      </c>
      <c r="G283" s="14">
        <f ca="1">(TRUNC(PRODUCT($F$12:$F282),16))</f>
        <v>1.0689555234907699</v>
      </c>
      <c r="H283" s="14">
        <f t="shared" ca="1" si="128"/>
        <v>1.0652778420531901</v>
      </c>
      <c r="I283" s="14">
        <f t="shared" ca="1" si="120"/>
        <v>1.0034523200000001</v>
      </c>
      <c r="J283" s="13">
        <f t="shared" si="129"/>
        <v>3.7499999999999999E-2</v>
      </c>
      <c r="K283" s="53">
        <f t="shared" si="130"/>
        <v>43640</v>
      </c>
      <c r="L283" s="2">
        <f t="shared" si="131"/>
        <v>14</v>
      </c>
      <c r="M283" s="19">
        <f t="shared" si="132"/>
        <v>14</v>
      </c>
      <c r="N283" s="12">
        <f t="shared" si="121"/>
        <v>1.0020473139999999</v>
      </c>
      <c r="O283" s="12">
        <f t="shared" ca="1" si="122"/>
        <v>1.0055067019999999</v>
      </c>
      <c r="P283" s="19">
        <f t="shared" si="133"/>
        <v>0</v>
      </c>
      <c r="Q283" s="14">
        <f t="shared" ca="1" si="123"/>
        <v>4.6176963200000003</v>
      </c>
      <c r="R283" s="28">
        <f t="shared" si="124"/>
        <v>0</v>
      </c>
      <c r="S283" s="14">
        <f t="shared" si="137"/>
        <v>0</v>
      </c>
      <c r="T283" s="14"/>
      <c r="U283" s="14"/>
      <c r="V283" s="4" t="str">
        <f t="shared" si="134"/>
        <v>A+J=</v>
      </c>
      <c r="W283" s="53">
        <f t="shared" si="135"/>
        <v>43669</v>
      </c>
      <c r="X283" s="14"/>
      <c r="Y283" s="153"/>
      <c r="Z283" s="123">
        <v>43143</v>
      </c>
      <c r="AA283" s="58" t="s">
        <v>72</v>
      </c>
      <c r="AB283" s="23"/>
      <c r="AC283" s="1"/>
      <c r="AD283" s="3"/>
      <c r="AE283" s="55"/>
      <c r="AF283" s="55"/>
      <c r="AG283" s="55"/>
      <c r="AH283" s="3"/>
      <c r="AI283" s="11"/>
      <c r="AJ283" s="3"/>
      <c r="AK283" s="2"/>
      <c r="AL283" s="2"/>
      <c r="AM283" s="2"/>
      <c r="AN283" s="2"/>
      <c r="AO283" s="2"/>
      <c r="AP283" s="2"/>
      <c r="AQ283" s="2"/>
      <c r="AR283" s="15"/>
      <c r="AS283" s="15"/>
      <c r="AT283" s="15"/>
      <c r="AU283" s="2"/>
      <c r="AV283" s="2"/>
      <c r="AW283" s="15"/>
      <c r="AX283" s="15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</row>
    <row r="284" spans="1:164" x14ac:dyDescent="0.15">
      <c r="A284" s="67">
        <f t="shared" si="136"/>
        <v>43661</v>
      </c>
      <c r="B284" s="128">
        <f t="shared" ca="1" si="125"/>
        <v>843.50783113</v>
      </c>
      <c r="C284" s="14">
        <f t="shared" si="126"/>
        <v>838.55932817999997</v>
      </c>
      <c r="D284" s="142">
        <f t="shared" si="127"/>
        <v>43655</v>
      </c>
      <c r="E284" s="13">
        <f ca="1">IF(D284&lt;B$1,VLOOKUP(D284,[1]DI!$A$4:$B$15000,2,FALSE),0)</f>
        <v>6.4000000000000001E-2</v>
      </c>
      <c r="F284" s="14">
        <f t="shared" ca="1" si="119"/>
        <v>1.0002462000000001</v>
      </c>
      <c r="G284" s="14">
        <f ca="1">(TRUNC(PRODUCT($F$12:$F283),16))</f>
        <v>1.0692187003406499</v>
      </c>
      <c r="H284" s="14">
        <f t="shared" ca="1" si="128"/>
        <v>1.0652778420531901</v>
      </c>
      <c r="I284" s="14">
        <f t="shared" ca="1" si="120"/>
        <v>1.0036993700000001</v>
      </c>
      <c r="J284" s="13">
        <f t="shared" si="129"/>
        <v>3.7499999999999999E-2</v>
      </c>
      <c r="K284" s="53">
        <f t="shared" si="130"/>
        <v>43640</v>
      </c>
      <c r="L284" s="2">
        <f t="shared" si="131"/>
        <v>15</v>
      </c>
      <c r="M284" s="19">
        <f t="shared" si="132"/>
        <v>15</v>
      </c>
      <c r="N284" s="12">
        <f t="shared" si="121"/>
        <v>1.0021937110000001</v>
      </c>
      <c r="O284" s="12">
        <f t="shared" ca="1" si="122"/>
        <v>1.0059011959999999</v>
      </c>
      <c r="P284" s="19">
        <f t="shared" si="133"/>
        <v>0</v>
      </c>
      <c r="Q284" s="14">
        <f t="shared" ca="1" si="123"/>
        <v>4.94850295</v>
      </c>
      <c r="R284" s="28">
        <f t="shared" si="124"/>
        <v>0</v>
      </c>
      <c r="S284" s="14">
        <f t="shared" si="137"/>
        <v>0</v>
      </c>
      <c r="T284" s="14"/>
      <c r="U284" s="14"/>
      <c r="V284" s="4" t="str">
        <f t="shared" si="134"/>
        <v>A+J=</v>
      </c>
      <c r="W284" s="53">
        <f t="shared" si="135"/>
        <v>43669</v>
      </c>
      <c r="X284" s="14"/>
      <c r="Y284" s="153"/>
      <c r="Z284" s="123">
        <v>43144</v>
      </c>
      <c r="AA284" s="58" t="s">
        <v>72</v>
      </c>
      <c r="AB284" s="23"/>
      <c r="AC284" s="1"/>
      <c r="AD284" s="3"/>
      <c r="AE284" s="55"/>
      <c r="AF284" s="55"/>
      <c r="AG284" s="55"/>
      <c r="AH284" s="3"/>
      <c r="AI284" s="11"/>
      <c r="AJ284" s="3"/>
      <c r="AK284" s="2"/>
      <c r="AL284" s="2"/>
      <c r="AM284" s="2"/>
      <c r="AN284" s="2"/>
      <c r="AO284" s="2"/>
      <c r="AP284" s="2"/>
      <c r="AQ284" s="2"/>
      <c r="AR284" s="15"/>
      <c r="AS284" s="15"/>
      <c r="AT284" s="15"/>
      <c r="AU284" s="2"/>
      <c r="AV284" s="2"/>
      <c r="AW284" s="15"/>
      <c r="AX284" s="15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</row>
    <row r="285" spans="1:164" x14ac:dyDescent="0.15">
      <c r="A285" s="67">
        <f t="shared" si="136"/>
        <v>43662</v>
      </c>
      <c r="B285" s="128">
        <f t="shared" ca="1" si="125"/>
        <v>843.83876688999999</v>
      </c>
      <c r="C285" s="14">
        <f t="shared" si="126"/>
        <v>838.55932817999997</v>
      </c>
      <c r="D285" s="142">
        <f t="shared" si="127"/>
        <v>43656</v>
      </c>
      <c r="E285" s="13">
        <f ca="1">IF(D285&lt;B$1,VLOOKUP(D285,[1]DI!$A$4:$B$15000,2,FALSE),0)</f>
        <v>6.4000000000000001E-2</v>
      </c>
      <c r="F285" s="14">
        <f t="shared" ca="1" si="119"/>
        <v>1.0002462000000001</v>
      </c>
      <c r="G285" s="14">
        <f ca="1">(TRUNC(PRODUCT($F$12:$F284),16))</f>
        <v>1.0694819419846799</v>
      </c>
      <c r="H285" s="14">
        <f t="shared" ca="1" si="128"/>
        <v>1.0652778420531901</v>
      </c>
      <c r="I285" s="14">
        <f t="shared" ca="1" si="120"/>
        <v>1.00394648</v>
      </c>
      <c r="J285" s="13">
        <f t="shared" si="129"/>
        <v>3.7499999999999999E-2</v>
      </c>
      <c r="K285" s="53">
        <f t="shared" si="130"/>
        <v>43640</v>
      </c>
      <c r="L285" s="2">
        <f t="shared" si="131"/>
        <v>16</v>
      </c>
      <c r="M285" s="19">
        <f t="shared" si="132"/>
        <v>16</v>
      </c>
      <c r="N285" s="12">
        <f t="shared" si="121"/>
        <v>1.002340129</v>
      </c>
      <c r="O285" s="12">
        <f t="shared" ca="1" si="122"/>
        <v>1.0062958440000001</v>
      </c>
      <c r="P285" s="19">
        <f t="shared" si="133"/>
        <v>0</v>
      </c>
      <c r="Q285" s="14">
        <f t="shared" ca="1" si="123"/>
        <v>5.27943871</v>
      </c>
      <c r="R285" s="28">
        <f t="shared" si="124"/>
        <v>0</v>
      </c>
      <c r="S285" s="14">
        <f t="shared" si="137"/>
        <v>0</v>
      </c>
      <c r="T285" s="14"/>
      <c r="U285" s="14"/>
      <c r="V285" s="4" t="str">
        <f t="shared" si="134"/>
        <v>A+J=</v>
      </c>
      <c r="W285" s="53">
        <f t="shared" si="135"/>
        <v>43669</v>
      </c>
      <c r="X285" s="14"/>
      <c r="Y285" s="153"/>
      <c r="Z285" s="123">
        <v>43189</v>
      </c>
      <c r="AA285" s="58" t="s">
        <v>80</v>
      </c>
      <c r="AB285" s="23"/>
      <c r="AC285" s="1"/>
      <c r="AD285" s="3"/>
      <c r="AE285" s="55"/>
      <c r="AF285" s="55"/>
      <c r="AG285" s="55"/>
      <c r="AH285" s="3"/>
      <c r="AI285" s="11"/>
      <c r="AJ285" s="3"/>
      <c r="AK285" s="2"/>
      <c r="AL285" s="2"/>
      <c r="AM285" s="2"/>
      <c r="AN285" s="2"/>
      <c r="AO285" s="2"/>
      <c r="AP285" s="2"/>
      <c r="AQ285" s="2"/>
      <c r="AR285" s="15"/>
      <c r="AS285" s="15"/>
      <c r="AT285" s="15"/>
      <c r="AU285" s="2"/>
      <c r="AV285" s="2"/>
      <c r="AW285" s="15"/>
      <c r="AX285" s="15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</row>
    <row r="286" spans="1:164" ht="15" x14ac:dyDescent="0.25">
      <c r="A286" s="67">
        <f t="shared" si="136"/>
        <v>43663</v>
      </c>
      <c r="B286" s="128">
        <f t="shared" ca="1" si="125"/>
        <v>844.16983262999997</v>
      </c>
      <c r="C286" s="14">
        <f t="shared" si="126"/>
        <v>838.55932817999997</v>
      </c>
      <c r="D286" s="142">
        <f t="shared" si="127"/>
        <v>43657</v>
      </c>
      <c r="E286" s="13">
        <f ca="1">IF(D286&lt;B$1,VLOOKUP(D286,[1]DI!$A$4:$B$15000,2,FALSE),0)</f>
        <v>6.4000000000000001E-2</v>
      </c>
      <c r="F286" s="14">
        <f t="shared" ca="1" si="119"/>
        <v>1.0002462000000001</v>
      </c>
      <c r="G286" s="14">
        <f ca="1">(TRUNC(PRODUCT($F$12:$F285),16))</f>
        <v>1.0697452484387899</v>
      </c>
      <c r="H286" s="14">
        <f t="shared" ca="1" si="128"/>
        <v>1.0652778420531901</v>
      </c>
      <c r="I286" s="14">
        <f t="shared" ca="1" si="120"/>
        <v>1.0041936499999999</v>
      </c>
      <c r="J286" s="13">
        <f t="shared" si="129"/>
        <v>3.7499999999999999E-2</v>
      </c>
      <c r="K286" s="53">
        <f t="shared" si="130"/>
        <v>43640</v>
      </c>
      <c r="L286" s="2">
        <f t="shared" si="131"/>
        <v>17</v>
      </c>
      <c r="M286" s="19">
        <f t="shared" si="132"/>
        <v>17</v>
      </c>
      <c r="N286" s="12">
        <f t="shared" si="121"/>
        <v>1.002486569</v>
      </c>
      <c r="O286" s="12">
        <f t="shared" ca="1" si="122"/>
        <v>1.0066906470000001</v>
      </c>
      <c r="P286" s="19">
        <f t="shared" si="133"/>
        <v>0</v>
      </c>
      <c r="Q286" s="14">
        <f t="shared" ca="1" si="123"/>
        <v>5.6105044499999996</v>
      </c>
      <c r="R286" s="28">
        <f t="shared" si="124"/>
        <v>0</v>
      </c>
      <c r="S286" s="14">
        <f t="shared" si="137"/>
        <v>0</v>
      </c>
      <c r="T286" s="14"/>
      <c r="U286" s="14"/>
      <c r="V286" s="4" t="str">
        <f t="shared" si="134"/>
        <v>A+J=</v>
      </c>
      <c r="W286" s="53">
        <f t="shared" si="135"/>
        <v>43669</v>
      </c>
      <c r="X286" s="146" t="s">
        <v>148</v>
      </c>
      <c r="Y286" s="153"/>
      <c r="Z286" s="123">
        <v>43221</v>
      </c>
      <c r="AA286" s="58" t="s">
        <v>81</v>
      </c>
      <c r="AB286" s="23"/>
      <c r="AC286" s="1"/>
      <c r="AD286" s="3"/>
      <c r="AE286" s="55"/>
      <c r="AF286" s="55"/>
      <c r="AG286" s="55"/>
      <c r="AH286" s="3"/>
      <c r="AI286" s="11"/>
      <c r="AJ286" s="3"/>
      <c r="AK286" s="2"/>
      <c r="AL286" s="2"/>
      <c r="AM286" s="2"/>
      <c r="AN286" s="2"/>
      <c r="AO286" s="2"/>
      <c r="AP286" s="2"/>
      <c r="AQ286" s="2"/>
      <c r="AR286" s="15"/>
      <c r="AS286" s="15"/>
      <c r="AT286" s="15"/>
      <c r="AU286" s="2"/>
      <c r="AV286" s="2"/>
      <c r="AW286" s="15"/>
      <c r="AX286" s="15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</row>
    <row r="287" spans="1:164" ht="15" x14ac:dyDescent="0.25">
      <c r="A287" s="67">
        <f t="shared" si="136"/>
        <v>43664</v>
      </c>
      <c r="B287" s="128">
        <f t="shared" ca="1" si="125"/>
        <v>844.50103504999993</v>
      </c>
      <c r="C287" s="14">
        <f t="shared" si="126"/>
        <v>838.55932817999997</v>
      </c>
      <c r="D287" s="142">
        <f t="shared" si="127"/>
        <v>43658</v>
      </c>
      <c r="E287" s="13">
        <f ca="1">IF(D287&lt;B$1,VLOOKUP(D287,[1]DI!$A$4:$B$15000,2,FALSE),0)</f>
        <v>6.4000000000000001E-2</v>
      </c>
      <c r="F287" s="14">
        <f t="shared" ca="1" si="119"/>
        <v>1.0002462000000001</v>
      </c>
      <c r="G287" s="14">
        <f ca="1">(TRUNC(PRODUCT($F$12:$F286),16))</f>
        <v>1.07000861971896</v>
      </c>
      <c r="H287" s="14">
        <f t="shared" ca="1" si="128"/>
        <v>1.0652778420531901</v>
      </c>
      <c r="I287" s="14">
        <f t="shared" ca="1" si="120"/>
        <v>1.0044408899999999</v>
      </c>
      <c r="J287" s="13">
        <f t="shared" si="129"/>
        <v>3.7499999999999999E-2</v>
      </c>
      <c r="K287" s="53">
        <f t="shared" si="130"/>
        <v>43640</v>
      </c>
      <c r="L287" s="2">
        <f t="shared" si="131"/>
        <v>18</v>
      </c>
      <c r="M287" s="19">
        <f t="shared" si="132"/>
        <v>18</v>
      </c>
      <c r="N287" s="12">
        <f t="shared" si="121"/>
        <v>1.0026330299999999</v>
      </c>
      <c r="O287" s="12">
        <f t="shared" ca="1" si="122"/>
        <v>1.0070856130000001</v>
      </c>
      <c r="P287" s="19">
        <f t="shared" si="133"/>
        <v>0</v>
      </c>
      <c r="Q287" s="14">
        <f t="shared" ca="1" si="123"/>
        <v>5.94170687</v>
      </c>
      <c r="R287" s="28">
        <f t="shared" si="124"/>
        <v>0</v>
      </c>
      <c r="S287" s="14">
        <f t="shared" si="137"/>
        <v>0</v>
      </c>
      <c r="T287" s="14"/>
      <c r="U287" s="14"/>
      <c r="V287" s="4" t="str">
        <f t="shared" si="134"/>
        <v>A+J=</v>
      </c>
      <c r="W287" s="53">
        <f t="shared" si="135"/>
        <v>43669</v>
      </c>
      <c r="X287" s="150">
        <v>6.9360738800000004</v>
      </c>
      <c r="Y287" s="15" t="s">
        <v>10</v>
      </c>
      <c r="Z287" s="123">
        <v>43251</v>
      </c>
      <c r="AA287" s="58" t="s">
        <v>82</v>
      </c>
      <c r="AB287" s="23"/>
      <c r="AC287" s="1"/>
      <c r="AD287" s="3"/>
      <c r="AE287" s="55"/>
      <c r="AF287" s="55"/>
      <c r="AG287" s="55"/>
      <c r="AH287" s="3"/>
      <c r="AI287" s="11"/>
      <c r="AJ287" s="3"/>
      <c r="AK287" s="2"/>
      <c r="AL287" s="2"/>
      <c r="AM287" s="2"/>
      <c r="AN287" s="2"/>
      <c r="AO287" s="2"/>
      <c r="AP287" s="2"/>
      <c r="AQ287" s="2"/>
      <c r="AR287" s="15"/>
      <c r="AS287" s="15"/>
      <c r="AT287" s="15"/>
      <c r="AU287" s="2"/>
      <c r="AV287" s="2"/>
      <c r="AW287" s="15"/>
      <c r="AX287" s="15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</row>
    <row r="288" spans="1:164" ht="15" x14ac:dyDescent="0.25">
      <c r="A288" s="67">
        <f t="shared" si="136"/>
        <v>43665</v>
      </c>
      <c r="B288" s="128">
        <f t="shared" ca="1" si="125"/>
        <v>844.83235822999995</v>
      </c>
      <c r="C288" s="14">
        <f t="shared" si="126"/>
        <v>838.55932817999997</v>
      </c>
      <c r="D288" s="142">
        <f t="shared" si="127"/>
        <v>43661</v>
      </c>
      <c r="E288" s="13">
        <f ca="1">IF(D288&lt;B$1,VLOOKUP(D288,[1]DI!$A$4:$B$15000,2,FALSE),0)</f>
        <v>6.4000000000000001E-2</v>
      </c>
      <c r="F288" s="14">
        <f t="shared" ca="1" si="119"/>
        <v>1.0002462000000001</v>
      </c>
      <c r="G288" s="14">
        <f ca="1">(TRUNC(PRODUCT($F$12:$F287),16))</f>
        <v>1.0702720558411301</v>
      </c>
      <c r="H288" s="14">
        <f t="shared" ca="1" si="128"/>
        <v>1.0652778420531901</v>
      </c>
      <c r="I288" s="14">
        <f t="shared" ca="1" si="120"/>
        <v>1.00468818</v>
      </c>
      <c r="J288" s="13">
        <f t="shared" si="129"/>
        <v>3.7499999999999999E-2</v>
      </c>
      <c r="K288" s="53">
        <f t="shared" si="130"/>
        <v>43640</v>
      </c>
      <c r="L288" s="2">
        <f t="shared" si="131"/>
        <v>19</v>
      </c>
      <c r="M288" s="19">
        <f t="shared" si="132"/>
        <v>19</v>
      </c>
      <c r="N288" s="12">
        <f t="shared" si="121"/>
        <v>1.002779512</v>
      </c>
      <c r="O288" s="12">
        <f t="shared" ca="1" si="122"/>
        <v>1.007480723</v>
      </c>
      <c r="P288" s="19">
        <f t="shared" si="133"/>
        <v>0</v>
      </c>
      <c r="Q288" s="14">
        <f t="shared" ca="1" si="123"/>
        <v>6.27303005</v>
      </c>
      <c r="R288" s="28">
        <f t="shared" si="124"/>
        <v>0</v>
      </c>
      <c r="S288" s="14">
        <f t="shared" si="137"/>
        <v>0</v>
      </c>
      <c r="T288" s="14"/>
      <c r="U288" s="14"/>
      <c r="V288" s="4" t="str">
        <f t="shared" si="134"/>
        <v>A+J=</v>
      </c>
      <c r="W288" s="53">
        <f t="shared" si="135"/>
        <v>43669</v>
      </c>
      <c r="X288" s="146">
        <v>0</v>
      </c>
      <c r="Y288" s="15" t="s">
        <v>54</v>
      </c>
      <c r="Z288" s="123">
        <v>43350</v>
      </c>
      <c r="AA288" s="58" t="s">
        <v>83</v>
      </c>
      <c r="AB288" s="23"/>
      <c r="AC288" s="1"/>
      <c r="AD288" s="3"/>
      <c r="AE288" s="55"/>
      <c r="AF288" s="55"/>
      <c r="AG288" s="55"/>
      <c r="AH288" s="3"/>
      <c r="AI288" s="11"/>
      <c r="AJ288" s="3"/>
      <c r="AK288" s="2"/>
      <c r="AL288" s="2"/>
      <c r="AM288" s="2"/>
      <c r="AN288" s="2"/>
      <c r="AO288" s="2"/>
      <c r="AP288" s="2"/>
      <c r="AQ288" s="2"/>
      <c r="AR288" s="15"/>
      <c r="AS288" s="15"/>
      <c r="AT288" s="15"/>
      <c r="AU288" s="2"/>
      <c r="AV288" s="2"/>
      <c r="AW288" s="15"/>
      <c r="AX288" s="15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</row>
    <row r="289" spans="1:164" ht="15" x14ac:dyDescent="0.25">
      <c r="A289" s="67">
        <f t="shared" si="136"/>
        <v>43668</v>
      </c>
      <c r="B289" s="128">
        <f t="shared" ca="1" si="125"/>
        <v>845.16381053999999</v>
      </c>
      <c r="C289" s="14">
        <f t="shared" si="126"/>
        <v>838.55932817999997</v>
      </c>
      <c r="D289" s="142">
        <f t="shared" si="127"/>
        <v>43662</v>
      </c>
      <c r="E289" s="13">
        <f ca="1">IF(D289&lt;B$1,VLOOKUP(D289,[1]DI!$A$4:$B$15000,2,FALSE),0)</f>
        <v>6.4000000000000001E-2</v>
      </c>
      <c r="F289" s="14">
        <f t="shared" ca="1" si="119"/>
        <v>1.0002462000000001</v>
      </c>
      <c r="G289" s="14">
        <f ca="1">(TRUNC(PRODUCT($F$12:$F288),16))</f>
        <v>1.07053555682128</v>
      </c>
      <c r="H289" s="14">
        <f t="shared" ca="1" si="128"/>
        <v>1.0652778420531901</v>
      </c>
      <c r="I289" s="14">
        <f t="shared" ca="1" si="120"/>
        <v>1.00493553</v>
      </c>
      <c r="J289" s="13">
        <f t="shared" si="129"/>
        <v>3.7499999999999999E-2</v>
      </c>
      <c r="K289" s="53">
        <f t="shared" si="130"/>
        <v>43640</v>
      </c>
      <c r="L289" s="2">
        <f t="shared" si="131"/>
        <v>20</v>
      </c>
      <c r="M289" s="19">
        <f t="shared" si="132"/>
        <v>20</v>
      </c>
      <c r="N289" s="12">
        <f t="shared" si="121"/>
        <v>1.002926016</v>
      </c>
      <c r="O289" s="12">
        <f t="shared" ca="1" si="122"/>
        <v>1.007875987</v>
      </c>
      <c r="P289" s="19">
        <f t="shared" si="133"/>
        <v>0</v>
      </c>
      <c r="Q289" s="14">
        <f t="shared" ca="1" si="123"/>
        <v>6.6044823600000004</v>
      </c>
      <c r="R289" s="28">
        <f t="shared" si="124"/>
        <v>0</v>
      </c>
      <c r="S289" s="14">
        <f t="shared" si="137"/>
        <v>0</v>
      </c>
      <c r="T289" s="14"/>
      <c r="U289" s="14"/>
      <c r="V289" s="4" t="str">
        <f t="shared" si="134"/>
        <v>A+J=</v>
      </c>
      <c r="W289" s="53">
        <f t="shared" si="135"/>
        <v>43669</v>
      </c>
      <c r="X289" s="150">
        <v>5.3101044100000001</v>
      </c>
      <c r="Y289" s="15" t="s">
        <v>149</v>
      </c>
      <c r="Z289" s="123">
        <v>43385</v>
      </c>
      <c r="AA289" s="57" t="s">
        <v>78</v>
      </c>
      <c r="AB289" s="23"/>
      <c r="AC289" s="1"/>
      <c r="AD289" s="3"/>
      <c r="AE289" s="55"/>
      <c r="AF289" s="55"/>
      <c r="AG289" s="55"/>
      <c r="AH289" s="3"/>
      <c r="AI289" s="11"/>
      <c r="AJ289" s="3"/>
      <c r="AK289" s="2"/>
      <c r="AL289" s="2"/>
      <c r="AM289" s="2"/>
      <c r="AN289" s="2"/>
      <c r="AO289" s="2"/>
      <c r="AP289" s="2"/>
      <c r="AQ289" s="2"/>
      <c r="AR289" s="15"/>
      <c r="AS289" s="15"/>
      <c r="AT289" s="15"/>
      <c r="AU289" s="2"/>
      <c r="AV289" s="2"/>
      <c r="AW289" s="15"/>
      <c r="AX289" s="15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</row>
    <row r="290" spans="1:164" ht="15" x14ac:dyDescent="0.25">
      <c r="A290" s="67">
        <f t="shared" si="136"/>
        <v>43669</v>
      </c>
      <c r="B290" s="128">
        <f t="shared" ca="1" si="125"/>
        <v>845.49540205999995</v>
      </c>
      <c r="C290" s="14">
        <f t="shared" si="126"/>
        <v>838.55932817999997</v>
      </c>
      <c r="D290" s="142">
        <f t="shared" si="127"/>
        <v>43663</v>
      </c>
      <c r="E290" s="13">
        <f ca="1">IF(D290&lt;B$1,VLOOKUP(D290,[1]DI!$A$4:$B$15000,2,FALSE),0)</f>
        <v>6.4000000000000001E-2</v>
      </c>
      <c r="F290" s="14">
        <f t="shared" ca="1" si="119"/>
        <v>1.0002462000000001</v>
      </c>
      <c r="G290" s="14">
        <f ca="1">(TRUNC(PRODUCT($F$12:$F289),16))</f>
        <v>1.0707991226753699</v>
      </c>
      <c r="H290" s="14">
        <f t="shared" ca="1" si="128"/>
        <v>1.0652778420531901</v>
      </c>
      <c r="I290" s="14">
        <f t="shared" ca="1" si="120"/>
        <v>1.00518295</v>
      </c>
      <c r="J290" s="13">
        <f t="shared" si="129"/>
        <v>3.7499999999999999E-2</v>
      </c>
      <c r="K290" s="53">
        <f t="shared" si="130"/>
        <v>43640</v>
      </c>
      <c r="L290" s="2">
        <f t="shared" si="131"/>
        <v>21</v>
      </c>
      <c r="M290" s="19">
        <f t="shared" si="132"/>
        <v>21</v>
      </c>
      <c r="N290" s="12">
        <f t="shared" si="121"/>
        <v>1.003072542</v>
      </c>
      <c r="O290" s="12">
        <f t="shared" ca="1" si="122"/>
        <v>1.008271417</v>
      </c>
      <c r="P290" s="19">
        <f t="shared" si="133"/>
        <v>14</v>
      </c>
      <c r="Q290" s="146">
        <f t="shared" ca="1" si="123"/>
        <v>6.9360738800000004</v>
      </c>
      <c r="R290" s="147">
        <f t="shared" si="124"/>
        <v>6.3324135014356337E-3</v>
      </c>
      <c r="S290" s="146">
        <f t="shared" si="137"/>
        <v>5.3101044100000001</v>
      </c>
      <c r="T290" s="146"/>
      <c r="U290" s="146"/>
      <c r="V290" s="148" t="str">
        <f t="shared" si="134"/>
        <v>A+J=</v>
      </c>
      <c r="W290" s="149">
        <f t="shared" si="135"/>
        <v>43669</v>
      </c>
      <c r="X290" s="146">
        <f>X288+X289</f>
        <v>5.3101044100000001</v>
      </c>
      <c r="Y290" s="153"/>
      <c r="Z290" s="123">
        <v>43406</v>
      </c>
      <c r="AA290" s="58" t="s">
        <v>84</v>
      </c>
      <c r="AB290" s="23"/>
      <c r="AC290" s="1"/>
      <c r="AD290" s="3"/>
      <c r="AE290" s="55"/>
      <c r="AF290" s="55"/>
      <c r="AG290" s="55"/>
      <c r="AH290" s="3"/>
      <c r="AI290" s="11"/>
      <c r="AJ290" s="3"/>
      <c r="AK290" s="2"/>
      <c r="AL290" s="2"/>
      <c r="AM290" s="2"/>
      <c r="AN290" s="2"/>
      <c r="AO290" s="2"/>
      <c r="AP290" s="2"/>
      <c r="AQ290" s="2"/>
      <c r="AR290" s="15"/>
      <c r="AS290" s="15"/>
      <c r="AT290" s="15"/>
      <c r="AU290" s="2"/>
      <c r="AV290" s="2"/>
      <c r="AW290" s="15"/>
      <c r="AX290" s="15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</row>
    <row r="291" spans="1:164" x14ac:dyDescent="0.15">
      <c r="A291" s="67">
        <f t="shared" si="136"/>
        <v>43670</v>
      </c>
      <c r="B291" s="128">
        <f t="shared" ca="1" si="125"/>
        <v>833.57613576999995</v>
      </c>
      <c r="C291" s="14">
        <f t="shared" si="126"/>
        <v>833.24922376999996</v>
      </c>
      <c r="D291" s="142">
        <f t="shared" si="127"/>
        <v>43664</v>
      </c>
      <c r="E291" s="13">
        <f ca="1">IF(D291&lt;B$1,VLOOKUP(D291,[1]DI!$A$4:$B$15000,2,FALSE),0)</f>
        <v>6.4000000000000001E-2</v>
      </c>
      <c r="F291" s="14">
        <f t="shared" ca="1" si="119"/>
        <v>1.0002462000000001</v>
      </c>
      <c r="G291" s="14">
        <f ca="1">(TRUNC(PRODUCT($F$12:$F290),16))</f>
        <v>1.07106275341937</v>
      </c>
      <c r="H291" s="14">
        <f t="shared" ca="1" si="128"/>
        <v>1.0707991226753699</v>
      </c>
      <c r="I291" s="14">
        <f t="shared" ca="1" si="120"/>
        <v>1.0002462000000001</v>
      </c>
      <c r="J291" s="13">
        <f t="shared" si="129"/>
        <v>3.7499999999999999E-2</v>
      </c>
      <c r="K291" s="53">
        <f t="shared" si="130"/>
        <v>43669</v>
      </c>
      <c r="L291" s="2">
        <f t="shared" si="131"/>
        <v>1</v>
      </c>
      <c r="M291" s="19">
        <f t="shared" si="132"/>
        <v>1</v>
      </c>
      <c r="N291" s="12">
        <f t="shared" si="121"/>
        <v>1.0001460980000001</v>
      </c>
      <c r="O291" s="12">
        <f t="shared" ca="1" si="122"/>
        <v>1.000392334</v>
      </c>
      <c r="P291" s="19">
        <f t="shared" si="133"/>
        <v>0</v>
      </c>
      <c r="Q291" s="14">
        <f t="shared" ca="1" si="123"/>
        <v>0.32691199999999998</v>
      </c>
      <c r="R291" s="28">
        <f t="shared" si="124"/>
        <v>0</v>
      </c>
      <c r="S291" s="14">
        <f t="shared" si="137"/>
        <v>0</v>
      </c>
      <c r="T291" s="14"/>
      <c r="U291" s="14"/>
      <c r="V291" s="4" t="str">
        <f t="shared" si="134"/>
        <v>A+J=</v>
      </c>
      <c r="W291" s="53">
        <f t="shared" si="135"/>
        <v>43698</v>
      </c>
      <c r="X291" s="14"/>
      <c r="Y291" s="153"/>
      <c r="Z291" s="123">
        <v>43419</v>
      </c>
      <c r="AA291" s="58" t="s">
        <v>85</v>
      </c>
      <c r="AB291" s="23"/>
      <c r="AC291" s="1"/>
      <c r="AD291" s="3"/>
      <c r="AE291" s="55"/>
      <c r="AF291" s="55"/>
      <c r="AG291" s="55"/>
      <c r="AH291" s="3"/>
      <c r="AI291" s="11"/>
      <c r="AJ291" s="3"/>
      <c r="AK291" s="2"/>
      <c r="AL291" s="2"/>
      <c r="AM291" s="2"/>
      <c r="AN291" s="2"/>
      <c r="AO291" s="2"/>
      <c r="AP291" s="2"/>
      <c r="AQ291" s="2"/>
      <c r="AR291" s="15"/>
      <c r="AS291" s="15"/>
      <c r="AT291" s="15"/>
      <c r="AU291" s="2"/>
      <c r="AV291" s="2"/>
      <c r="AW291" s="15"/>
      <c r="AX291" s="15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</row>
    <row r="292" spans="1:164" x14ac:dyDescent="0.15">
      <c r="A292" s="67">
        <f t="shared" si="136"/>
        <v>43671</v>
      </c>
      <c r="B292" s="128">
        <f t="shared" ca="1" si="125"/>
        <v>833.90317525</v>
      </c>
      <c r="C292" s="14">
        <f t="shared" si="126"/>
        <v>833.24922376999996</v>
      </c>
      <c r="D292" s="142">
        <f t="shared" si="127"/>
        <v>43665</v>
      </c>
      <c r="E292" s="13">
        <f ca="1">IF(D292&lt;B$1,VLOOKUP(D292,[1]DI!$A$4:$B$15000,2,FALSE),0)</f>
        <v>6.4000000000000001E-2</v>
      </c>
      <c r="F292" s="14">
        <f t="shared" ca="1" si="119"/>
        <v>1.0002462000000001</v>
      </c>
      <c r="G292" s="14">
        <f ca="1">(TRUNC(PRODUCT($F$12:$F291),16))</f>
        <v>1.07132644906927</v>
      </c>
      <c r="H292" s="14">
        <f t="shared" ca="1" si="128"/>
        <v>1.0707991226753699</v>
      </c>
      <c r="I292" s="14">
        <f t="shared" ca="1" si="120"/>
        <v>1.00049246</v>
      </c>
      <c r="J292" s="13">
        <f t="shared" si="129"/>
        <v>3.7499999999999999E-2</v>
      </c>
      <c r="K292" s="53">
        <f t="shared" si="130"/>
        <v>43669</v>
      </c>
      <c r="L292" s="2">
        <f t="shared" si="131"/>
        <v>2</v>
      </c>
      <c r="M292" s="19">
        <f t="shared" si="132"/>
        <v>2</v>
      </c>
      <c r="N292" s="12">
        <f t="shared" si="121"/>
        <v>1.0002922169999999</v>
      </c>
      <c r="O292" s="12">
        <f t="shared" ca="1" si="122"/>
        <v>1.0007848210000001</v>
      </c>
      <c r="P292" s="19">
        <f t="shared" si="133"/>
        <v>0</v>
      </c>
      <c r="Q292" s="14">
        <f t="shared" ca="1" si="123"/>
        <v>0.65395148000000003</v>
      </c>
      <c r="R292" s="28">
        <f t="shared" si="124"/>
        <v>0</v>
      </c>
      <c r="S292" s="14">
        <f t="shared" si="137"/>
        <v>0</v>
      </c>
      <c r="T292" s="14"/>
      <c r="U292" s="14"/>
      <c r="V292" s="4" t="str">
        <f t="shared" si="134"/>
        <v>A+J=</v>
      </c>
      <c r="W292" s="53">
        <f t="shared" si="135"/>
        <v>43698</v>
      </c>
      <c r="X292" s="14"/>
      <c r="Y292" s="153"/>
      <c r="Z292" s="123">
        <v>43459</v>
      </c>
      <c r="AA292" s="58" t="s">
        <v>86</v>
      </c>
      <c r="AB292" s="23"/>
      <c r="AC292" s="1"/>
      <c r="AD292" s="3"/>
      <c r="AE292" s="55"/>
      <c r="AF292" s="55"/>
      <c r="AG292" s="55"/>
      <c r="AH292" s="3"/>
      <c r="AI292" s="11"/>
      <c r="AJ292" s="3"/>
      <c r="AK292" s="2"/>
      <c r="AL292" s="2"/>
      <c r="AM292" s="2"/>
      <c r="AN292" s="2"/>
      <c r="AO292" s="2"/>
      <c r="AP292" s="2"/>
      <c r="AQ292" s="2"/>
      <c r="AR292" s="15"/>
      <c r="AS292" s="15"/>
      <c r="AT292" s="15"/>
      <c r="AU292" s="2"/>
      <c r="AV292" s="2"/>
      <c r="AW292" s="15"/>
      <c r="AX292" s="15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</row>
    <row r="293" spans="1:164" x14ac:dyDescent="0.15">
      <c r="A293" s="67">
        <f t="shared" si="136"/>
        <v>43672</v>
      </c>
      <c r="B293" s="128">
        <f t="shared" ca="1" si="125"/>
        <v>834.23034306</v>
      </c>
      <c r="C293" s="14">
        <f t="shared" si="126"/>
        <v>833.24922376999996</v>
      </c>
      <c r="D293" s="142">
        <f t="shared" si="127"/>
        <v>43668</v>
      </c>
      <c r="E293" s="13">
        <f ca="1">IF(D293&lt;B$1,VLOOKUP(D293,[1]DI!$A$4:$B$15000,2,FALSE),0)</f>
        <v>6.4000000000000001E-2</v>
      </c>
      <c r="F293" s="14">
        <f t="shared" ca="1" si="119"/>
        <v>1.0002462000000001</v>
      </c>
      <c r="G293" s="14">
        <f ca="1">(TRUNC(PRODUCT($F$12:$F292),16))</f>
        <v>1.0715902096410299</v>
      </c>
      <c r="H293" s="14">
        <f t="shared" ca="1" si="128"/>
        <v>1.0707991226753699</v>
      </c>
      <c r="I293" s="14">
        <f t="shared" ca="1" si="120"/>
        <v>1.00073878</v>
      </c>
      <c r="J293" s="13">
        <f t="shared" si="129"/>
        <v>3.7499999999999999E-2</v>
      </c>
      <c r="K293" s="53">
        <f t="shared" si="130"/>
        <v>43669</v>
      </c>
      <c r="L293" s="2">
        <f t="shared" si="131"/>
        <v>3</v>
      </c>
      <c r="M293" s="19">
        <f t="shared" si="132"/>
        <v>3</v>
      </c>
      <c r="N293" s="12">
        <f t="shared" si="121"/>
        <v>1.000438358</v>
      </c>
      <c r="O293" s="12">
        <f t="shared" ca="1" si="122"/>
        <v>1.001177462</v>
      </c>
      <c r="P293" s="19">
        <f t="shared" si="133"/>
        <v>0</v>
      </c>
      <c r="Q293" s="14">
        <f t="shared" ca="1" si="123"/>
        <v>0.98111928999999998</v>
      </c>
      <c r="R293" s="28">
        <f t="shared" si="124"/>
        <v>0</v>
      </c>
      <c r="S293" s="14">
        <f t="shared" si="137"/>
        <v>0</v>
      </c>
      <c r="T293" s="14"/>
      <c r="U293" s="14"/>
      <c r="V293" s="4" t="str">
        <f t="shared" si="134"/>
        <v>A+J=</v>
      </c>
      <c r="W293" s="53">
        <f t="shared" si="135"/>
        <v>43698</v>
      </c>
      <c r="X293" s="14"/>
      <c r="Y293" s="153"/>
      <c r="Z293" s="123">
        <v>43466</v>
      </c>
      <c r="AA293" s="58" t="s">
        <v>87</v>
      </c>
      <c r="AB293" s="23"/>
      <c r="AC293" s="1"/>
      <c r="AD293" s="3"/>
      <c r="AE293" s="55"/>
      <c r="AF293" s="55"/>
      <c r="AG293" s="55"/>
      <c r="AH293" s="3"/>
      <c r="AI293" s="11"/>
      <c r="AJ293" s="3"/>
      <c r="AK293" s="2"/>
      <c r="AL293" s="2"/>
      <c r="AM293" s="2"/>
      <c r="AN293" s="2"/>
      <c r="AO293" s="2"/>
      <c r="AP293" s="2"/>
      <c r="AQ293" s="2"/>
      <c r="AR293" s="15"/>
      <c r="AS293" s="15"/>
      <c r="AT293" s="15"/>
      <c r="AU293" s="2"/>
      <c r="AV293" s="2"/>
      <c r="AW293" s="15"/>
      <c r="AX293" s="15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</row>
    <row r="294" spans="1:164" x14ac:dyDescent="0.15">
      <c r="A294" s="67">
        <f t="shared" si="136"/>
        <v>43675</v>
      </c>
      <c r="B294" s="128">
        <f t="shared" ca="1" si="125"/>
        <v>834.55763835999994</v>
      </c>
      <c r="C294" s="14">
        <f t="shared" si="126"/>
        <v>833.24922376999996</v>
      </c>
      <c r="D294" s="142">
        <f t="shared" si="127"/>
        <v>43669</v>
      </c>
      <c r="E294" s="13">
        <f ca="1">IF(D294&lt;B$1,VLOOKUP(D294,[1]DI!$A$4:$B$15000,2,FALSE),0)</f>
        <v>6.4000000000000001E-2</v>
      </c>
      <c r="F294" s="14">
        <f t="shared" ca="1" si="119"/>
        <v>1.0002462000000001</v>
      </c>
      <c r="G294" s="14">
        <f ca="1">(TRUNC(PRODUCT($F$12:$F293),16))</f>
        <v>1.07185403515064</v>
      </c>
      <c r="H294" s="14">
        <f t="shared" ca="1" si="128"/>
        <v>1.0707991226753699</v>
      </c>
      <c r="I294" s="14">
        <f t="shared" ca="1" si="120"/>
        <v>1.0009851599999999</v>
      </c>
      <c r="J294" s="13">
        <f t="shared" si="129"/>
        <v>3.7499999999999999E-2</v>
      </c>
      <c r="K294" s="53">
        <f t="shared" si="130"/>
        <v>43669</v>
      </c>
      <c r="L294" s="2">
        <f t="shared" si="131"/>
        <v>4</v>
      </c>
      <c r="M294" s="19">
        <f t="shared" si="132"/>
        <v>4</v>
      </c>
      <c r="N294" s="12">
        <f t="shared" si="121"/>
        <v>1.0005845200000001</v>
      </c>
      <c r="O294" s="12">
        <f t="shared" ca="1" si="122"/>
        <v>1.0015702559999999</v>
      </c>
      <c r="P294" s="19">
        <f t="shared" si="133"/>
        <v>0</v>
      </c>
      <c r="Q294" s="14">
        <f t="shared" ca="1" si="123"/>
        <v>1.3084145899999999</v>
      </c>
      <c r="R294" s="28">
        <f t="shared" si="124"/>
        <v>0</v>
      </c>
      <c r="S294" s="14">
        <f t="shared" si="137"/>
        <v>0</v>
      </c>
      <c r="T294" s="14"/>
      <c r="U294" s="14"/>
      <c r="V294" s="4" t="str">
        <f t="shared" si="134"/>
        <v>A+J=</v>
      </c>
      <c r="W294" s="53">
        <f t="shared" si="135"/>
        <v>43698</v>
      </c>
      <c r="X294" s="14"/>
      <c r="Y294" s="153"/>
      <c r="Z294" s="123">
        <v>43528</v>
      </c>
      <c r="AA294" s="58" t="s">
        <v>72</v>
      </c>
      <c r="AB294" s="23"/>
      <c r="AC294" s="1"/>
      <c r="AD294" s="3"/>
      <c r="AE294" s="55"/>
      <c r="AF294" s="55"/>
      <c r="AG294" s="55"/>
      <c r="AH294" s="3"/>
      <c r="AI294" s="11"/>
      <c r="AJ294" s="3"/>
      <c r="AK294" s="2"/>
      <c r="AL294" s="2"/>
      <c r="AM294" s="2"/>
      <c r="AN294" s="2"/>
      <c r="AO294" s="2"/>
      <c r="AP294" s="2"/>
      <c r="AQ294" s="2"/>
      <c r="AR294" s="15"/>
      <c r="AS294" s="15"/>
      <c r="AT294" s="15"/>
      <c r="AU294" s="2"/>
      <c r="AV294" s="2"/>
      <c r="AW294" s="15"/>
      <c r="AX294" s="15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</row>
    <row r="295" spans="1:164" x14ac:dyDescent="0.15">
      <c r="A295" s="67">
        <f t="shared" si="136"/>
        <v>43676</v>
      </c>
      <c r="B295" s="128">
        <f t="shared" ca="1" si="125"/>
        <v>834.88506946999996</v>
      </c>
      <c r="C295" s="14">
        <f t="shared" si="126"/>
        <v>833.24922376999996</v>
      </c>
      <c r="D295" s="142">
        <f t="shared" si="127"/>
        <v>43670</v>
      </c>
      <c r="E295" s="13">
        <f ca="1">IF(D295&lt;B$1,VLOOKUP(D295,[1]DI!$A$4:$B$15000,2,FALSE),0)</f>
        <v>6.4000000000000001E-2</v>
      </c>
      <c r="F295" s="14">
        <f t="shared" ca="1" si="119"/>
        <v>1.0002462000000001</v>
      </c>
      <c r="G295" s="14">
        <f ca="1">(TRUNC(PRODUCT($F$12:$F294),16))</f>
        <v>1.07211792561409</v>
      </c>
      <c r="H295" s="14">
        <f t="shared" ca="1" si="128"/>
        <v>1.0707991226753699</v>
      </c>
      <c r="I295" s="14">
        <f t="shared" ca="1" si="120"/>
        <v>1.00123161</v>
      </c>
      <c r="J295" s="13">
        <f t="shared" si="129"/>
        <v>3.7499999999999999E-2</v>
      </c>
      <c r="K295" s="53">
        <f t="shared" si="130"/>
        <v>43669</v>
      </c>
      <c r="L295" s="2">
        <f t="shared" si="131"/>
        <v>5</v>
      </c>
      <c r="M295" s="19">
        <f t="shared" si="132"/>
        <v>5</v>
      </c>
      <c r="N295" s="12">
        <f t="shared" si="121"/>
        <v>1.0007307030000001</v>
      </c>
      <c r="O295" s="12">
        <f t="shared" ca="1" si="122"/>
        <v>1.001963213</v>
      </c>
      <c r="P295" s="19">
        <f t="shared" si="133"/>
        <v>0</v>
      </c>
      <c r="Q295" s="14">
        <f t="shared" ca="1" si="123"/>
        <v>1.6358457</v>
      </c>
      <c r="R295" s="28">
        <f t="shared" si="124"/>
        <v>0</v>
      </c>
      <c r="S295" s="14">
        <f t="shared" si="137"/>
        <v>0</v>
      </c>
      <c r="T295" s="14"/>
      <c r="U295" s="14"/>
      <c r="V295" s="4" t="str">
        <f t="shared" si="134"/>
        <v>A+J=</v>
      </c>
      <c r="W295" s="53">
        <f t="shared" si="135"/>
        <v>43698</v>
      </c>
      <c r="X295" s="14"/>
      <c r="Y295" s="153"/>
      <c r="Z295" s="123">
        <v>43529</v>
      </c>
      <c r="AA295" s="58" t="s">
        <v>72</v>
      </c>
      <c r="AB295" s="23"/>
      <c r="AC295" s="1"/>
      <c r="AD295" s="3"/>
      <c r="AE295" s="55"/>
      <c r="AF295" s="55"/>
      <c r="AG295" s="55"/>
      <c r="AH295" s="3"/>
      <c r="AI295" s="11"/>
      <c r="AJ295" s="3"/>
      <c r="AK295" s="2"/>
      <c r="AL295" s="2"/>
      <c r="AM295" s="2"/>
      <c r="AN295" s="2"/>
      <c r="AO295" s="2"/>
      <c r="AP295" s="2"/>
      <c r="AQ295" s="2"/>
      <c r="AR295" s="15"/>
      <c r="AS295" s="15"/>
      <c r="AT295" s="15"/>
      <c r="AU295" s="2"/>
      <c r="AV295" s="2"/>
      <c r="AW295" s="15"/>
      <c r="AX295" s="15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</row>
    <row r="296" spans="1:164" x14ac:dyDescent="0.15">
      <c r="A296" s="67">
        <f t="shared" si="136"/>
        <v>43677</v>
      </c>
      <c r="B296" s="128">
        <f t="shared" ca="1" si="125"/>
        <v>835.21261973999992</v>
      </c>
      <c r="C296" s="14">
        <f t="shared" si="126"/>
        <v>833.24922376999996</v>
      </c>
      <c r="D296" s="142">
        <f t="shared" si="127"/>
        <v>43671</v>
      </c>
      <c r="E296" s="13">
        <f ca="1">IF(D296&lt;B$1,VLOOKUP(D296,[1]DI!$A$4:$B$15000,2,FALSE),0)</f>
        <v>6.4000000000000001E-2</v>
      </c>
      <c r="F296" s="14">
        <f t="shared" ca="1" si="119"/>
        <v>1.0002462000000001</v>
      </c>
      <c r="G296" s="14">
        <f ca="1">(TRUNC(PRODUCT($F$12:$F295),16))</f>
        <v>1.07238188104738</v>
      </c>
      <c r="H296" s="14">
        <f t="shared" ca="1" si="128"/>
        <v>1.0707991226753699</v>
      </c>
      <c r="I296" s="14">
        <f t="shared" ca="1" si="120"/>
        <v>1.0014781100000001</v>
      </c>
      <c r="J296" s="13">
        <f t="shared" si="129"/>
        <v>3.7499999999999999E-2</v>
      </c>
      <c r="K296" s="53">
        <f t="shared" si="130"/>
        <v>43669</v>
      </c>
      <c r="L296" s="2">
        <f t="shared" si="131"/>
        <v>6</v>
      </c>
      <c r="M296" s="19">
        <f t="shared" si="132"/>
        <v>6</v>
      </c>
      <c r="N296" s="12">
        <f t="shared" si="121"/>
        <v>1.0008769070000001</v>
      </c>
      <c r="O296" s="12">
        <f t="shared" ca="1" si="122"/>
        <v>1.0023563129999999</v>
      </c>
      <c r="P296" s="19">
        <f t="shared" si="133"/>
        <v>0</v>
      </c>
      <c r="Q296" s="14">
        <f t="shared" ca="1" si="123"/>
        <v>1.9633959700000001</v>
      </c>
      <c r="R296" s="28">
        <f t="shared" si="124"/>
        <v>0</v>
      </c>
      <c r="S296" s="14">
        <f t="shared" si="137"/>
        <v>0</v>
      </c>
      <c r="T296" s="14"/>
      <c r="U296" s="14"/>
      <c r="V296" s="4" t="str">
        <f t="shared" si="134"/>
        <v>A+J=</v>
      </c>
      <c r="W296" s="53">
        <f t="shared" si="135"/>
        <v>43698</v>
      </c>
      <c r="X296" s="14"/>
      <c r="Y296" s="153"/>
      <c r="Z296" s="123">
        <v>43574</v>
      </c>
      <c r="AA296" s="58" t="s">
        <v>80</v>
      </c>
      <c r="AB296" s="23"/>
      <c r="AC296" s="1"/>
      <c r="AD296" s="3"/>
      <c r="AE296" s="55"/>
      <c r="AF296" s="55"/>
      <c r="AG296" s="55"/>
      <c r="AH296" s="3"/>
      <c r="AI296" s="11"/>
      <c r="AJ296" s="3"/>
      <c r="AK296" s="2"/>
      <c r="AL296" s="2"/>
      <c r="AM296" s="2"/>
      <c r="AN296" s="2"/>
      <c r="AO296" s="2"/>
      <c r="AP296" s="2"/>
      <c r="AQ296" s="2"/>
      <c r="AR296" s="15"/>
      <c r="AS296" s="15"/>
      <c r="AT296" s="15"/>
      <c r="AU296" s="2"/>
      <c r="AV296" s="2"/>
      <c r="AW296" s="15"/>
      <c r="AX296" s="15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</row>
    <row r="297" spans="1:164" x14ac:dyDescent="0.15">
      <c r="A297" s="67">
        <f t="shared" si="136"/>
        <v>43678</v>
      </c>
      <c r="B297" s="128">
        <f t="shared" ca="1" si="125"/>
        <v>835.54029916999991</v>
      </c>
      <c r="C297" s="14">
        <f t="shared" si="126"/>
        <v>833.24922376999996</v>
      </c>
      <c r="D297" s="142">
        <f t="shared" si="127"/>
        <v>43672</v>
      </c>
      <c r="E297" s="13">
        <f ca="1">IF(D297&lt;B$1,VLOOKUP(D297,[1]DI!$A$4:$B$15000,2,FALSE),0)</f>
        <v>6.4000000000000001E-2</v>
      </c>
      <c r="F297" s="14">
        <f t="shared" ca="1" si="119"/>
        <v>1.0002462000000001</v>
      </c>
      <c r="G297" s="14">
        <f ca="1">(TRUNC(PRODUCT($F$12:$F296),16))</f>
        <v>1.07264590146649</v>
      </c>
      <c r="H297" s="14">
        <f t="shared" ca="1" si="128"/>
        <v>1.0707991226753699</v>
      </c>
      <c r="I297" s="14">
        <f t="shared" ca="1" si="120"/>
        <v>1.00172467</v>
      </c>
      <c r="J297" s="13">
        <f t="shared" si="129"/>
        <v>3.7499999999999999E-2</v>
      </c>
      <c r="K297" s="53">
        <f t="shared" si="130"/>
        <v>43669</v>
      </c>
      <c r="L297" s="2">
        <f t="shared" si="131"/>
        <v>7</v>
      </c>
      <c r="M297" s="19">
        <f t="shared" si="132"/>
        <v>7</v>
      </c>
      <c r="N297" s="12">
        <f t="shared" si="121"/>
        <v>1.0010231329999999</v>
      </c>
      <c r="O297" s="12">
        <f t="shared" ca="1" si="122"/>
        <v>1.002749568</v>
      </c>
      <c r="P297" s="19">
        <f t="shared" si="133"/>
        <v>0</v>
      </c>
      <c r="Q297" s="14">
        <f t="shared" ca="1" si="123"/>
        <v>2.2910754</v>
      </c>
      <c r="R297" s="28">
        <f t="shared" si="124"/>
        <v>0</v>
      </c>
      <c r="S297" s="14">
        <f t="shared" si="137"/>
        <v>0</v>
      </c>
      <c r="T297" s="14"/>
      <c r="U297" s="14"/>
      <c r="V297" s="4" t="str">
        <f t="shared" si="134"/>
        <v>A+J=</v>
      </c>
      <c r="W297" s="53">
        <f t="shared" si="135"/>
        <v>43698</v>
      </c>
      <c r="X297" s="14"/>
      <c r="Y297" s="153"/>
      <c r="Z297" s="123">
        <v>43586</v>
      </c>
      <c r="AA297" s="58" t="s">
        <v>81</v>
      </c>
      <c r="AB297" s="23"/>
      <c r="AC297" s="1"/>
      <c r="AD297" s="3"/>
      <c r="AE297" s="55"/>
      <c r="AF297" s="55"/>
      <c r="AG297" s="55"/>
      <c r="AH297" s="3"/>
      <c r="AI297" s="11"/>
      <c r="AJ297" s="3"/>
      <c r="AK297" s="2"/>
      <c r="AL297" s="2"/>
      <c r="AM297" s="2"/>
      <c r="AN297" s="2"/>
      <c r="AO297" s="2"/>
      <c r="AP297" s="2"/>
      <c r="AQ297" s="2"/>
      <c r="AR297" s="15"/>
      <c r="AS297" s="15"/>
      <c r="AT297" s="15"/>
      <c r="AU297" s="2"/>
      <c r="AV297" s="2"/>
      <c r="AW297" s="15"/>
      <c r="AX297" s="15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</row>
    <row r="298" spans="1:164" x14ac:dyDescent="0.15">
      <c r="A298" s="67">
        <f t="shared" si="136"/>
        <v>43679</v>
      </c>
      <c r="B298" s="128">
        <f t="shared" ca="1" si="125"/>
        <v>835.86811440999998</v>
      </c>
      <c r="C298" s="14">
        <f t="shared" si="126"/>
        <v>833.24922376999996</v>
      </c>
      <c r="D298" s="142">
        <f t="shared" si="127"/>
        <v>43675</v>
      </c>
      <c r="E298" s="13">
        <f ca="1">IF(D298&lt;B$1,VLOOKUP(D298,[1]DI!$A$4:$B$15000,2,FALSE),0)</f>
        <v>6.4000000000000001E-2</v>
      </c>
      <c r="F298" s="14">
        <f t="shared" ca="1" si="119"/>
        <v>1.0002462000000001</v>
      </c>
      <c r="G298" s="14">
        <f ca="1">(TRUNC(PRODUCT($F$12:$F297),16))</f>
        <v>1.0729099868874401</v>
      </c>
      <c r="H298" s="14">
        <f t="shared" ca="1" si="128"/>
        <v>1.0707991226753699</v>
      </c>
      <c r="I298" s="14">
        <f t="shared" ca="1" si="120"/>
        <v>1.0019712999999999</v>
      </c>
      <c r="J298" s="13">
        <f t="shared" si="129"/>
        <v>3.7499999999999999E-2</v>
      </c>
      <c r="K298" s="53">
        <f t="shared" si="130"/>
        <v>43669</v>
      </c>
      <c r="L298" s="2">
        <f t="shared" si="131"/>
        <v>8</v>
      </c>
      <c r="M298" s="19">
        <f t="shared" si="132"/>
        <v>8</v>
      </c>
      <c r="N298" s="12">
        <f t="shared" si="121"/>
        <v>1.001169381</v>
      </c>
      <c r="O298" s="12">
        <f t="shared" ca="1" si="122"/>
        <v>1.0031429860000001</v>
      </c>
      <c r="P298" s="19">
        <f t="shared" si="133"/>
        <v>0</v>
      </c>
      <c r="Q298" s="14">
        <f t="shared" ca="1" si="123"/>
        <v>2.61889064</v>
      </c>
      <c r="R298" s="28">
        <f t="shared" si="124"/>
        <v>0</v>
      </c>
      <c r="S298" s="14">
        <f t="shared" si="137"/>
        <v>0</v>
      </c>
      <c r="T298" s="14"/>
      <c r="U298" s="14"/>
      <c r="V298" s="4" t="str">
        <f t="shared" si="134"/>
        <v>A+J=</v>
      </c>
      <c r="W298" s="53">
        <f t="shared" si="135"/>
        <v>43698</v>
      </c>
      <c r="X298" s="14"/>
      <c r="Y298" s="153"/>
      <c r="Z298" s="123">
        <v>43636</v>
      </c>
      <c r="AA298" s="58" t="s">
        <v>82</v>
      </c>
      <c r="AB298" s="23"/>
      <c r="AC298" s="1"/>
      <c r="AD298" s="3"/>
      <c r="AE298" s="55"/>
      <c r="AF298" s="55"/>
      <c r="AG298" s="55"/>
      <c r="AH298" s="3"/>
      <c r="AI298" s="11"/>
      <c r="AJ298" s="3"/>
      <c r="AK298" s="2"/>
      <c r="AL298" s="2"/>
      <c r="AM298" s="2"/>
      <c r="AN298" s="2"/>
      <c r="AO298" s="2"/>
      <c r="AP298" s="2"/>
      <c r="AQ298" s="2"/>
      <c r="AR298" s="15"/>
      <c r="AS298" s="15"/>
      <c r="AT298" s="15"/>
      <c r="AU298" s="2"/>
      <c r="AV298" s="2"/>
      <c r="AW298" s="15"/>
      <c r="AX298" s="15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</row>
    <row r="299" spans="1:164" x14ac:dyDescent="0.15">
      <c r="A299" s="67">
        <f t="shared" si="136"/>
        <v>43682</v>
      </c>
      <c r="B299" s="128">
        <f t="shared" ca="1" si="125"/>
        <v>836.19604880999998</v>
      </c>
      <c r="C299" s="14">
        <f t="shared" si="126"/>
        <v>833.24922376999996</v>
      </c>
      <c r="D299" s="142">
        <f t="shared" si="127"/>
        <v>43676</v>
      </c>
      <c r="E299" s="13">
        <f ca="1">IF(D299&lt;B$1,VLOOKUP(D299,[1]DI!$A$4:$B$15000,2,FALSE),0)</f>
        <v>6.4000000000000001E-2</v>
      </c>
      <c r="F299" s="14">
        <f t="shared" ca="1" si="119"/>
        <v>1.0002462000000001</v>
      </c>
      <c r="G299" s="14">
        <f ca="1">(TRUNC(PRODUCT($F$12:$F298),16))</f>
        <v>1.07317413732621</v>
      </c>
      <c r="H299" s="14">
        <f t="shared" ca="1" si="128"/>
        <v>1.0707991226753699</v>
      </c>
      <c r="I299" s="14">
        <f t="shared" ca="1" si="120"/>
        <v>1.00221798</v>
      </c>
      <c r="J299" s="13">
        <f t="shared" si="129"/>
        <v>3.7499999999999999E-2</v>
      </c>
      <c r="K299" s="53">
        <f t="shared" si="130"/>
        <v>43669</v>
      </c>
      <c r="L299" s="2">
        <f t="shared" si="131"/>
        <v>9</v>
      </c>
      <c r="M299" s="19">
        <f t="shared" si="132"/>
        <v>9</v>
      </c>
      <c r="N299" s="12">
        <f t="shared" si="121"/>
        <v>1.0013156489999999</v>
      </c>
      <c r="O299" s="12">
        <f t="shared" ca="1" si="122"/>
        <v>1.0035365469999999</v>
      </c>
      <c r="P299" s="19">
        <f t="shared" si="133"/>
        <v>0</v>
      </c>
      <c r="Q299" s="14">
        <f t="shared" ca="1" si="123"/>
        <v>2.9468250399999998</v>
      </c>
      <c r="R299" s="28">
        <f t="shared" si="124"/>
        <v>0</v>
      </c>
      <c r="S299" s="14">
        <f t="shared" si="137"/>
        <v>0</v>
      </c>
      <c r="T299" s="14"/>
      <c r="U299" s="14"/>
      <c r="V299" s="4" t="str">
        <f t="shared" si="134"/>
        <v>A+J=</v>
      </c>
      <c r="W299" s="53">
        <f t="shared" si="135"/>
        <v>43698</v>
      </c>
      <c r="X299" s="14"/>
      <c r="Y299" s="153"/>
      <c r="Z299" s="123">
        <v>43784</v>
      </c>
      <c r="AA299" s="58" t="s">
        <v>85</v>
      </c>
      <c r="AB299" s="23"/>
      <c r="AC299" s="1"/>
      <c r="AD299" s="3"/>
      <c r="AE299" s="3"/>
      <c r="AF299" s="3"/>
      <c r="AG299" s="3"/>
      <c r="AH299" s="3"/>
      <c r="AI299" s="11"/>
      <c r="AJ299" s="3"/>
      <c r="AK299" s="2"/>
      <c r="AL299" s="2"/>
      <c r="AM299" s="2"/>
      <c r="AN299" s="2"/>
      <c r="AO299" s="2"/>
      <c r="AP299" s="2"/>
      <c r="AQ299" s="2"/>
      <c r="AR299" s="15"/>
      <c r="AS299" s="15"/>
      <c r="AT299" s="15"/>
      <c r="AU299" s="2"/>
      <c r="AV299" s="2"/>
      <c r="AW299" s="15"/>
      <c r="AX299" s="15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</row>
    <row r="300" spans="1:164" x14ac:dyDescent="0.15">
      <c r="A300" s="67">
        <f t="shared" si="136"/>
        <v>43683</v>
      </c>
      <c r="B300" s="128">
        <f t="shared" ca="1" si="125"/>
        <v>836.5241206899999</v>
      </c>
      <c r="C300" s="14">
        <f t="shared" si="126"/>
        <v>833.24922376999996</v>
      </c>
      <c r="D300" s="142">
        <f t="shared" si="127"/>
        <v>43677</v>
      </c>
      <c r="E300" s="13">
        <f ca="1">IF(D300&lt;B$1,VLOOKUP(D300,[1]DI!$A$4:$B$15000,2,FALSE),0)</f>
        <v>6.4000000000000001E-2</v>
      </c>
      <c r="F300" s="14">
        <f t="shared" ca="1" si="119"/>
        <v>1.0002462000000001</v>
      </c>
      <c r="G300" s="14">
        <f ca="1">(TRUNC(PRODUCT($F$12:$F299),16))</f>
        <v>1.0734383527988201</v>
      </c>
      <c r="H300" s="14">
        <f t="shared" ca="1" si="128"/>
        <v>1.0707991226753699</v>
      </c>
      <c r="I300" s="14">
        <f t="shared" ca="1" si="120"/>
        <v>1.00246473</v>
      </c>
      <c r="J300" s="13">
        <f t="shared" si="129"/>
        <v>3.7499999999999999E-2</v>
      </c>
      <c r="K300" s="53">
        <f t="shared" si="130"/>
        <v>43669</v>
      </c>
      <c r="L300" s="2">
        <f t="shared" si="131"/>
        <v>10</v>
      </c>
      <c r="M300" s="19">
        <f t="shared" si="132"/>
        <v>10</v>
      </c>
      <c r="N300" s="12">
        <f t="shared" si="121"/>
        <v>1.00146194</v>
      </c>
      <c r="O300" s="12">
        <f t="shared" ca="1" si="122"/>
        <v>1.0039302729999999</v>
      </c>
      <c r="P300" s="19">
        <f t="shared" si="133"/>
        <v>0</v>
      </c>
      <c r="Q300" s="14">
        <f t="shared" ca="1" si="123"/>
        <v>3.2748969200000002</v>
      </c>
      <c r="R300" s="28">
        <f t="shared" si="124"/>
        <v>0</v>
      </c>
      <c r="S300" s="14">
        <f t="shared" si="137"/>
        <v>0</v>
      </c>
      <c r="T300" s="14"/>
      <c r="U300" s="14"/>
      <c r="V300" s="4" t="str">
        <f t="shared" si="134"/>
        <v>A+J=</v>
      </c>
      <c r="W300" s="53">
        <f t="shared" si="135"/>
        <v>43698</v>
      </c>
      <c r="X300" s="14"/>
      <c r="Y300" s="153"/>
      <c r="Z300" s="123">
        <v>43824</v>
      </c>
      <c r="AA300" s="58" t="s">
        <v>86</v>
      </c>
      <c r="AB300" s="23"/>
      <c r="AC300" s="1"/>
      <c r="AD300" s="3"/>
      <c r="AE300" s="3"/>
      <c r="AF300" s="3"/>
      <c r="AG300" s="3"/>
      <c r="AH300" s="3"/>
      <c r="AI300" s="11"/>
      <c r="AJ300" s="3"/>
      <c r="AK300" s="2"/>
      <c r="AL300" s="2"/>
      <c r="AM300" s="2"/>
      <c r="AN300" s="2"/>
      <c r="AO300" s="2"/>
      <c r="AP300" s="2"/>
      <c r="AQ300" s="2"/>
      <c r="AR300" s="15"/>
      <c r="AS300" s="15"/>
      <c r="AT300" s="15"/>
      <c r="AU300" s="2"/>
      <c r="AV300" s="2"/>
      <c r="AW300" s="15"/>
      <c r="AX300" s="15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</row>
    <row r="301" spans="1:164" x14ac:dyDescent="0.15">
      <c r="A301" s="67">
        <f t="shared" si="136"/>
        <v>43684</v>
      </c>
      <c r="B301" s="128">
        <f t="shared" ca="1" si="125"/>
        <v>836.85232006000001</v>
      </c>
      <c r="C301" s="14">
        <f t="shared" si="126"/>
        <v>833.24922376999996</v>
      </c>
      <c r="D301" s="142">
        <f t="shared" si="127"/>
        <v>43678</v>
      </c>
      <c r="E301" s="13">
        <f ca="1">IF(D301&lt;B$1,VLOOKUP(D301,[1]DI!$A$4:$B$15000,2,FALSE),0)</f>
        <v>5.8999999999999997E-2</v>
      </c>
      <c r="F301" s="14">
        <f t="shared" ca="1" si="119"/>
        <v>1.00022751</v>
      </c>
      <c r="G301" s="14">
        <f ca="1">(TRUNC(PRODUCT($F$12:$F300),16))</f>
        <v>1.07370263332128</v>
      </c>
      <c r="H301" s="14">
        <f t="shared" ca="1" si="128"/>
        <v>1.0707991226753699</v>
      </c>
      <c r="I301" s="14">
        <f t="shared" ca="1" si="120"/>
        <v>1.00271154</v>
      </c>
      <c r="J301" s="13">
        <f t="shared" si="129"/>
        <v>3.7499999999999999E-2</v>
      </c>
      <c r="K301" s="53">
        <f t="shared" si="130"/>
        <v>43669</v>
      </c>
      <c r="L301" s="2">
        <f t="shared" si="131"/>
        <v>11</v>
      </c>
      <c r="M301" s="19">
        <f t="shared" si="132"/>
        <v>11</v>
      </c>
      <c r="N301" s="12">
        <f t="shared" si="121"/>
        <v>1.0016082509999999</v>
      </c>
      <c r="O301" s="12">
        <f t="shared" ca="1" si="122"/>
        <v>1.0043241519999999</v>
      </c>
      <c r="P301" s="19">
        <f t="shared" si="133"/>
        <v>0</v>
      </c>
      <c r="Q301" s="14">
        <f t="shared" ca="1" si="123"/>
        <v>3.6030962899999999</v>
      </c>
      <c r="R301" s="28">
        <f t="shared" si="124"/>
        <v>0</v>
      </c>
      <c r="S301" s="14">
        <f t="shared" si="137"/>
        <v>0</v>
      </c>
      <c r="T301" s="14"/>
      <c r="U301" s="14"/>
      <c r="V301" s="4" t="str">
        <f t="shared" si="134"/>
        <v>A+J=</v>
      </c>
      <c r="W301" s="53">
        <f t="shared" si="135"/>
        <v>43698</v>
      </c>
      <c r="X301" s="14"/>
      <c r="Y301" s="153"/>
      <c r="Z301" s="123">
        <v>43831</v>
      </c>
      <c r="AA301" s="58" t="s">
        <v>87</v>
      </c>
      <c r="AB301" s="23"/>
      <c r="AC301" s="1"/>
      <c r="AD301" s="3"/>
      <c r="AE301" s="3"/>
      <c r="AF301" s="3"/>
      <c r="AG301" s="3"/>
      <c r="AH301" s="3"/>
      <c r="AI301" s="11"/>
      <c r="AJ301" s="3"/>
      <c r="AK301" s="2"/>
      <c r="AL301" s="2"/>
      <c r="AM301" s="2"/>
      <c r="AN301" s="2"/>
      <c r="AO301" s="2"/>
      <c r="AP301" s="2"/>
      <c r="AQ301" s="2"/>
      <c r="AR301" s="15"/>
      <c r="AS301" s="15"/>
      <c r="AT301" s="15"/>
      <c r="AU301" s="2"/>
      <c r="AV301" s="2"/>
      <c r="AW301" s="15"/>
      <c r="AX301" s="15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</row>
    <row r="302" spans="1:164" x14ac:dyDescent="0.15">
      <c r="A302" s="67">
        <f t="shared" si="136"/>
        <v>43685</v>
      </c>
      <c r="B302" s="128">
        <f t="shared" ca="1" si="125"/>
        <v>837.16499682999995</v>
      </c>
      <c r="C302" s="14">
        <f t="shared" si="126"/>
        <v>833.24922376999996</v>
      </c>
      <c r="D302" s="142">
        <f t="shared" si="127"/>
        <v>43679</v>
      </c>
      <c r="E302" s="13">
        <f ca="1">IF(D302&lt;B$1,VLOOKUP(D302,[1]DI!$A$4:$B$15000,2,FALSE),0)</f>
        <v>5.8999999999999997E-2</v>
      </c>
      <c r="F302" s="14">
        <f t="shared" ca="1" si="119"/>
        <v>1.00022751</v>
      </c>
      <c r="G302" s="14">
        <f ca="1">(TRUNC(PRODUCT($F$12:$F301),16))</f>
        <v>1.0739469114073801</v>
      </c>
      <c r="H302" s="14">
        <f t="shared" ca="1" si="128"/>
        <v>1.0707991226753699</v>
      </c>
      <c r="I302" s="14">
        <f t="shared" ca="1" si="120"/>
        <v>1.00293966</v>
      </c>
      <c r="J302" s="13">
        <f t="shared" si="129"/>
        <v>3.7499999999999999E-2</v>
      </c>
      <c r="K302" s="53">
        <f t="shared" si="130"/>
        <v>43669</v>
      </c>
      <c r="L302" s="2">
        <f t="shared" si="131"/>
        <v>12</v>
      </c>
      <c r="M302" s="19">
        <f t="shared" si="132"/>
        <v>12</v>
      </c>
      <c r="N302" s="12">
        <f t="shared" si="121"/>
        <v>1.0017545839999999</v>
      </c>
      <c r="O302" s="12">
        <f t="shared" ca="1" si="122"/>
        <v>1.004699402</v>
      </c>
      <c r="P302" s="19">
        <f t="shared" si="133"/>
        <v>0</v>
      </c>
      <c r="Q302" s="14">
        <f t="shared" ca="1" si="123"/>
        <v>3.9157730599999998</v>
      </c>
      <c r="R302" s="28">
        <f t="shared" si="124"/>
        <v>0</v>
      </c>
      <c r="S302" s="14">
        <f t="shared" si="137"/>
        <v>0</v>
      </c>
      <c r="T302" s="14"/>
      <c r="U302" s="14"/>
      <c r="V302" s="4" t="str">
        <f t="shared" si="134"/>
        <v>A+J=</v>
      </c>
      <c r="W302" s="53">
        <f t="shared" si="135"/>
        <v>43698</v>
      </c>
      <c r="X302" s="14"/>
      <c r="Y302" s="153"/>
      <c r="Z302" s="124">
        <v>43885</v>
      </c>
      <c r="AA302" s="59" t="s">
        <v>72</v>
      </c>
      <c r="AB302" s="45"/>
      <c r="AC302" s="40"/>
      <c r="AD302" s="35"/>
      <c r="AE302" s="3"/>
      <c r="AF302" s="3"/>
      <c r="AG302" s="3"/>
      <c r="AH302" s="3"/>
      <c r="AI302" s="11"/>
      <c r="AJ302" s="3"/>
      <c r="AK302" s="2"/>
      <c r="AL302" s="2"/>
      <c r="AM302" s="2"/>
      <c r="AN302" s="2"/>
      <c r="AO302" s="2"/>
      <c r="AP302" s="2"/>
      <c r="AQ302" s="2"/>
      <c r="AR302" s="15"/>
      <c r="AS302" s="15"/>
      <c r="AT302" s="15"/>
      <c r="AU302" s="2"/>
      <c r="AV302" s="2"/>
      <c r="AW302" s="15"/>
      <c r="AX302" s="15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</row>
    <row r="303" spans="1:164" x14ac:dyDescent="0.15">
      <c r="A303" s="67">
        <f t="shared" si="136"/>
        <v>43686</v>
      </c>
      <c r="B303" s="128">
        <f t="shared" ca="1" si="125"/>
        <v>837.47779692999995</v>
      </c>
      <c r="C303" s="14">
        <f t="shared" si="126"/>
        <v>833.24922376999996</v>
      </c>
      <c r="D303" s="142">
        <f t="shared" si="127"/>
        <v>43682</v>
      </c>
      <c r="E303" s="13">
        <f ca="1">IF(D303&lt;B$1,VLOOKUP(D303,[1]DI!$A$4:$B$15000,2,FALSE),0)</f>
        <v>5.8999999999999997E-2</v>
      </c>
      <c r="F303" s="14">
        <f t="shared" ca="1" si="119"/>
        <v>1.00022751</v>
      </c>
      <c r="G303" s="14">
        <f ca="1">(TRUNC(PRODUCT($F$12:$F302),16))</f>
        <v>1.0741912450691999</v>
      </c>
      <c r="H303" s="14">
        <f t="shared" ca="1" si="128"/>
        <v>1.0707991226753699</v>
      </c>
      <c r="I303" s="14">
        <f t="shared" ca="1" si="120"/>
        <v>1.0031678399999999</v>
      </c>
      <c r="J303" s="13">
        <f t="shared" si="129"/>
        <v>3.7499999999999999E-2</v>
      </c>
      <c r="K303" s="53">
        <f t="shared" si="130"/>
        <v>43669</v>
      </c>
      <c r="L303" s="2">
        <f t="shared" si="131"/>
        <v>13</v>
      </c>
      <c r="M303" s="19">
        <f t="shared" si="132"/>
        <v>13</v>
      </c>
      <c r="N303" s="12">
        <f t="shared" si="121"/>
        <v>1.0019009379999999</v>
      </c>
      <c r="O303" s="12">
        <f t="shared" ca="1" si="122"/>
        <v>1.0050748</v>
      </c>
      <c r="P303" s="19">
        <f t="shared" si="133"/>
        <v>0</v>
      </c>
      <c r="Q303" s="14">
        <f t="shared" ca="1" si="123"/>
        <v>4.2285731599999998</v>
      </c>
      <c r="R303" s="28">
        <f t="shared" si="124"/>
        <v>0</v>
      </c>
      <c r="S303" s="14">
        <f t="shared" si="137"/>
        <v>0</v>
      </c>
      <c r="T303" s="14"/>
      <c r="U303" s="14"/>
      <c r="V303" s="4" t="str">
        <f t="shared" si="134"/>
        <v>A+J=</v>
      </c>
      <c r="W303" s="53">
        <f t="shared" si="135"/>
        <v>43698</v>
      </c>
      <c r="X303" s="14"/>
      <c r="Y303" s="153"/>
      <c r="Z303" s="123">
        <v>43886</v>
      </c>
      <c r="AA303" s="58" t="s">
        <v>72</v>
      </c>
      <c r="AB303" s="23"/>
      <c r="AC303" s="1"/>
      <c r="AD303" s="3"/>
      <c r="AE303" s="3"/>
      <c r="AF303" s="3"/>
      <c r="AG303" s="3"/>
      <c r="AH303" s="3"/>
      <c r="AI303" s="11"/>
      <c r="AJ303" s="3"/>
      <c r="AK303" s="2"/>
      <c r="AL303" s="2"/>
      <c r="AM303" s="2"/>
      <c r="AN303" s="2"/>
      <c r="AO303" s="2"/>
      <c r="AP303" s="2"/>
      <c r="AQ303" s="2"/>
      <c r="AR303" s="15"/>
      <c r="AS303" s="15"/>
      <c r="AT303" s="15"/>
      <c r="AU303" s="2"/>
      <c r="AV303" s="2"/>
      <c r="AW303" s="15"/>
      <c r="AX303" s="15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</row>
    <row r="304" spans="1:164" x14ac:dyDescent="0.15">
      <c r="A304" s="67">
        <f t="shared" si="136"/>
        <v>43689</v>
      </c>
      <c r="B304" s="128">
        <f t="shared" ca="1" si="125"/>
        <v>837.79071283999997</v>
      </c>
      <c r="C304" s="14">
        <f t="shared" si="126"/>
        <v>833.24922376999996</v>
      </c>
      <c r="D304" s="142">
        <f t="shared" si="127"/>
        <v>43683</v>
      </c>
      <c r="E304" s="13">
        <f ca="1">IF(D304&lt;B$1,VLOOKUP(D304,[1]DI!$A$4:$B$15000,2,FALSE),0)</f>
        <v>5.8999999999999997E-2</v>
      </c>
      <c r="F304" s="14">
        <f t="shared" ca="1" si="119"/>
        <v>1.00022751</v>
      </c>
      <c r="G304" s="14">
        <f ca="1">(TRUNC(PRODUCT($F$12:$F303),16))</f>
        <v>1.07443563431936</v>
      </c>
      <c r="H304" s="14">
        <f t="shared" ca="1" si="128"/>
        <v>1.0707991226753699</v>
      </c>
      <c r="I304" s="14">
        <f t="shared" ca="1" si="120"/>
        <v>1.00339607</v>
      </c>
      <c r="J304" s="13">
        <f t="shared" si="129"/>
        <v>3.7499999999999999E-2</v>
      </c>
      <c r="K304" s="53">
        <f t="shared" si="130"/>
        <v>43669</v>
      </c>
      <c r="L304" s="2">
        <f t="shared" si="131"/>
        <v>14</v>
      </c>
      <c r="M304" s="19">
        <f t="shared" si="132"/>
        <v>14</v>
      </c>
      <c r="N304" s="12">
        <f t="shared" si="121"/>
        <v>1.0020473139999999</v>
      </c>
      <c r="O304" s="12">
        <f t="shared" ca="1" si="122"/>
        <v>1.0054503370000001</v>
      </c>
      <c r="P304" s="19">
        <f t="shared" si="133"/>
        <v>0</v>
      </c>
      <c r="Q304" s="14">
        <f t="shared" ca="1" si="123"/>
        <v>4.5414890699999999</v>
      </c>
      <c r="R304" s="28">
        <f t="shared" si="124"/>
        <v>0</v>
      </c>
      <c r="S304" s="14">
        <f t="shared" si="137"/>
        <v>0</v>
      </c>
      <c r="T304" s="14"/>
      <c r="U304" s="14"/>
      <c r="V304" s="4" t="str">
        <f t="shared" si="134"/>
        <v>A+J=</v>
      </c>
      <c r="W304" s="53">
        <f t="shared" si="135"/>
        <v>43698</v>
      </c>
      <c r="X304" s="14"/>
      <c r="Y304" s="153"/>
      <c r="Z304" s="123">
        <v>43931</v>
      </c>
      <c r="AA304" s="58" t="s">
        <v>80</v>
      </c>
      <c r="AB304" s="23"/>
      <c r="AC304" s="1"/>
      <c r="AD304" s="3"/>
      <c r="AE304" s="3"/>
      <c r="AF304" s="3"/>
      <c r="AG304" s="3"/>
      <c r="AH304" s="3"/>
      <c r="AI304" s="11"/>
      <c r="AJ304" s="3"/>
      <c r="AK304" s="2"/>
      <c r="AL304" s="2"/>
      <c r="AM304" s="2"/>
      <c r="AN304" s="2"/>
      <c r="AO304" s="2"/>
      <c r="AP304" s="2"/>
      <c r="AQ304" s="2"/>
      <c r="AR304" s="15"/>
      <c r="AS304" s="15"/>
      <c r="AT304" s="15"/>
      <c r="AU304" s="2"/>
      <c r="AV304" s="2"/>
      <c r="AW304" s="15"/>
      <c r="AX304" s="15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</row>
    <row r="305" spans="1:164" x14ac:dyDescent="0.15">
      <c r="A305" s="67">
        <f t="shared" si="136"/>
        <v>43690</v>
      </c>
      <c r="B305" s="128">
        <f t="shared" ca="1" si="125"/>
        <v>838.10375206999993</v>
      </c>
      <c r="C305" s="14">
        <f t="shared" si="126"/>
        <v>833.24922376999996</v>
      </c>
      <c r="D305" s="142">
        <f t="shared" si="127"/>
        <v>43684</v>
      </c>
      <c r="E305" s="13">
        <f ca="1">IF(D305&lt;B$1,VLOOKUP(D305,[1]DI!$A$4:$B$15000,2,FALSE),0)</f>
        <v>5.8999999999999997E-2</v>
      </c>
      <c r="F305" s="14">
        <f t="shared" ca="1" si="119"/>
        <v>1.00022751</v>
      </c>
      <c r="G305" s="14">
        <f ca="1">(TRUNC(PRODUCT($F$12:$F304),16))</f>
        <v>1.07468007917053</v>
      </c>
      <c r="H305" s="14">
        <f t="shared" ca="1" si="128"/>
        <v>1.0707991226753699</v>
      </c>
      <c r="I305" s="14">
        <f t="shared" ca="1" si="120"/>
        <v>1.0036243600000001</v>
      </c>
      <c r="J305" s="13">
        <f t="shared" si="129"/>
        <v>3.7499999999999999E-2</v>
      </c>
      <c r="K305" s="53">
        <f t="shared" si="130"/>
        <v>43669</v>
      </c>
      <c r="L305" s="2">
        <f t="shared" si="131"/>
        <v>15</v>
      </c>
      <c r="M305" s="19">
        <f t="shared" si="132"/>
        <v>15</v>
      </c>
      <c r="N305" s="12">
        <f t="shared" si="121"/>
        <v>1.0021937110000001</v>
      </c>
      <c r="O305" s="12">
        <f t="shared" ca="1" si="122"/>
        <v>1.0058260219999999</v>
      </c>
      <c r="P305" s="19">
        <f t="shared" si="133"/>
        <v>0</v>
      </c>
      <c r="Q305" s="14">
        <f t="shared" ca="1" si="123"/>
        <v>4.8545283000000001</v>
      </c>
      <c r="R305" s="28">
        <f t="shared" si="124"/>
        <v>0</v>
      </c>
      <c r="S305" s="14">
        <f t="shared" si="137"/>
        <v>0</v>
      </c>
      <c r="T305" s="14"/>
      <c r="U305" s="14"/>
      <c r="V305" s="4" t="str">
        <f t="shared" si="134"/>
        <v>A+J=</v>
      </c>
      <c r="W305" s="53">
        <f t="shared" si="135"/>
        <v>43698</v>
      </c>
      <c r="X305" s="14"/>
      <c r="Y305" s="153"/>
      <c r="Z305" s="123">
        <v>43942</v>
      </c>
      <c r="AA305" s="58" t="s">
        <v>74</v>
      </c>
      <c r="AB305" s="45"/>
      <c r="AC305" s="40"/>
      <c r="AD305" s="35"/>
      <c r="AE305" s="3"/>
      <c r="AF305" s="3"/>
      <c r="AG305" s="3"/>
      <c r="AH305" s="3"/>
      <c r="AI305" s="11"/>
      <c r="AJ305" s="3"/>
      <c r="AK305" s="2"/>
      <c r="AL305" s="2"/>
      <c r="AM305" s="2"/>
      <c r="AN305" s="2"/>
      <c r="AO305" s="2"/>
      <c r="AP305" s="2"/>
      <c r="AQ305" s="2"/>
      <c r="AR305" s="15"/>
      <c r="AS305" s="15"/>
      <c r="AT305" s="15"/>
      <c r="AU305" s="2"/>
      <c r="AV305" s="2"/>
      <c r="AW305" s="15"/>
      <c r="AX305" s="15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</row>
    <row r="306" spans="1:164" x14ac:dyDescent="0.15">
      <c r="A306" s="67">
        <f t="shared" si="136"/>
        <v>43691</v>
      </c>
      <c r="B306" s="128">
        <f t="shared" ca="1" si="125"/>
        <v>838.41689795999991</v>
      </c>
      <c r="C306" s="14">
        <f t="shared" si="126"/>
        <v>833.24922376999996</v>
      </c>
      <c r="D306" s="142">
        <f t="shared" si="127"/>
        <v>43685</v>
      </c>
      <c r="E306" s="13">
        <f ca="1">IF(D306&lt;B$1,VLOOKUP(D306,[1]DI!$A$4:$B$15000,2,FALSE),0)</f>
        <v>5.8999999999999997E-2</v>
      </c>
      <c r="F306" s="14">
        <f t="shared" ca="1" si="119"/>
        <v>1.00022751</v>
      </c>
      <c r="G306" s="14">
        <f ca="1">(TRUNC(PRODUCT($F$12:$F305),16))</f>
        <v>1.0749245796353399</v>
      </c>
      <c r="H306" s="14">
        <f t="shared" ca="1" si="128"/>
        <v>1.0707991226753699</v>
      </c>
      <c r="I306" s="14">
        <f t="shared" ca="1" si="120"/>
        <v>1.00385269</v>
      </c>
      <c r="J306" s="13">
        <f t="shared" si="129"/>
        <v>3.7499999999999999E-2</v>
      </c>
      <c r="K306" s="53">
        <f t="shared" si="130"/>
        <v>43669</v>
      </c>
      <c r="L306" s="2">
        <f t="shared" si="131"/>
        <v>16</v>
      </c>
      <c r="M306" s="19">
        <f t="shared" si="132"/>
        <v>16</v>
      </c>
      <c r="N306" s="12">
        <f t="shared" si="121"/>
        <v>1.002340129</v>
      </c>
      <c r="O306" s="12">
        <f t="shared" ca="1" si="122"/>
        <v>1.0062018349999999</v>
      </c>
      <c r="P306" s="19">
        <f t="shared" si="133"/>
        <v>0</v>
      </c>
      <c r="Q306" s="14">
        <f t="shared" ca="1" si="123"/>
        <v>5.1676741899999996</v>
      </c>
      <c r="R306" s="28">
        <f t="shared" si="124"/>
        <v>0</v>
      </c>
      <c r="S306" s="14">
        <f t="shared" si="137"/>
        <v>0</v>
      </c>
      <c r="T306" s="14"/>
      <c r="U306" s="14"/>
      <c r="V306" s="4" t="str">
        <f t="shared" si="134"/>
        <v>A+J=</v>
      </c>
      <c r="W306" s="53">
        <f t="shared" si="135"/>
        <v>43698</v>
      </c>
      <c r="X306" s="14"/>
      <c r="Y306" s="153"/>
      <c r="Z306" s="123">
        <v>43952</v>
      </c>
      <c r="AA306" s="58" t="s">
        <v>81</v>
      </c>
      <c r="AB306" s="23"/>
      <c r="AC306" s="1"/>
      <c r="AD306" s="3"/>
      <c r="AE306" s="3"/>
      <c r="AF306" s="3"/>
      <c r="AG306" s="3"/>
      <c r="AH306" s="3"/>
      <c r="AI306" s="11"/>
      <c r="AJ306" s="3"/>
      <c r="AK306" s="2"/>
      <c r="AL306" s="2"/>
      <c r="AM306" s="2"/>
      <c r="AN306" s="2"/>
      <c r="AO306" s="2"/>
      <c r="AP306" s="2"/>
      <c r="AQ306" s="2"/>
      <c r="AR306" s="15"/>
      <c r="AS306" s="15"/>
      <c r="AT306" s="15"/>
      <c r="AU306" s="2"/>
      <c r="AV306" s="2"/>
      <c r="AW306" s="15"/>
      <c r="AX306" s="15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</row>
    <row r="307" spans="1:164" ht="15" x14ac:dyDescent="0.25">
      <c r="A307" s="67">
        <f t="shared" si="136"/>
        <v>43692</v>
      </c>
      <c r="B307" s="128">
        <f t="shared" ca="1" si="125"/>
        <v>838.73016800999994</v>
      </c>
      <c r="C307" s="14">
        <f t="shared" si="126"/>
        <v>833.24922376999996</v>
      </c>
      <c r="D307" s="142">
        <f t="shared" si="127"/>
        <v>43686</v>
      </c>
      <c r="E307" s="13">
        <f ca="1">IF(D307&lt;B$1,VLOOKUP(D307,[1]DI!$A$4:$B$15000,2,FALSE),0)</f>
        <v>5.8999999999999997E-2</v>
      </c>
      <c r="F307" s="14">
        <f t="shared" ca="1" si="119"/>
        <v>1.00022751</v>
      </c>
      <c r="G307" s="14">
        <f ca="1">(TRUNC(PRODUCT($F$12:$F306),16))</f>
        <v>1.0751691357264499</v>
      </c>
      <c r="H307" s="14">
        <f t="shared" ca="1" si="128"/>
        <v>1.0707991226753699</v>
      </c>
      <c r="I307" s="14">
        <f t="shared" ca="1" si="120"/>
        <v>1.00408108</v>
      </c>
      <c r="J307" s="13">
        <f t="shared" si="129"/>
        <v>3.7499999999999999E-2</v>
      </c>
      <c r="K307" s="53">
        <f t="shared" si="130"/>
        <v>43669</v>
      </c>
      <c r="L307" s="2">
        <f t="shared" si="131"/>
        <v>17</v>
      </c>
      <c r="M307" s="19">
        <f t="shared" si="132"/>
        <v>17</v>
      </c>
      <c r="N307" s="12">
        <f t="shared" si="121"/>
        <v>1.002486569</v>
      </c>
      <c r="O307" s="12">
        <f t="shared" ca="1" si="122"/>
        <v>1.0065777970000001</v>
      </c>
      <c r="P307" s="19">
        <f t="shared" si="133"/>
        <v>0</v>
      </c>
      <c r="Q307" s="14">
        <f t="shared" ca="1" si="123"/>
        <v>5.4809442400000004</v>
      </c>
      <c r="R307" s="28">
        <f t="shared" si="124"/>
        <v>0</v>
      </c>
      <c r="S307" s="14">
        <f t="shared" si="137"/>
        <v>0</v>
      </c>
      <c r="T307" s="14"/>
      <c r="U307" s="14"/>
      <c r="V307" s="4" t="str">
        <f t="shared" si="134"/>
        <v>A+J=</v>
      </c>
      <c r="W307" s="53">
        <f t="shared" si="135"/>
        <v>43698</v>
      </c>
      <c r="X307" s="146" t="s">
        <v>148</v>
      </c>
      <c r="Y307" s="153"/>
      <c r="Z307" s="123">
        <v>43993</v>
      </c>
      <c r="AA307" s="58" t="s">
        <v>82</v>
      </c>
      <c r="AB307" s="23"/>
      <c r="AC307" s="1"/>
      <c r="AD307" s="3"/>
      <c r="AE307" s="3"/>
      <c r="AF307" s="3"/>
      <c r="AG307" s="3"/>
      <c r="AH307" s="3"/>
      <c r="AI307" s="11"/>
      <c r="AJ307" s="3"/>
      <c r="AK307" s="2"/>
      <c r="AL307" s="2"/>
      <c r="AM307" s="2"/>
      <c r="AN307" s="2"/>
      <c r="AO307" s="2"/>
      <c r="AP307" s="2"/>
      <c r="AQ307" s="2"/>
      <c r="AR307" s="15"/>
      <c r="AS307" s="15"/>
      <c r="AT307" s="15"/>
      <c r="AU307" s="2"/>
      <c r="AV307" s="2"/>
      <c r="AW307" s="15"/>
      <c r="AX307" s="15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</row>
    <row r="308" spans="1:164" ht="15" x14ac:dyDescent="0.25">
      <c r="A308" s="67">
        <f t="shared" si="136"/>
        <v>43693</v>
      </c>
      <c r="B308" s="128">
        <f t="shared" ca="1" si="125"/>
        <v>839.04354470999999</v>
      </c>
      <c r="C308" s="14">
        <f t="shared" si="126"/>
        <v>833.24922376999996</v>
      </c>
      <c r="D308" s="142">
        <f t="shared" si="127"/>
        <v>43689</v>
      </c>
      <c r="E308" s="13">
        <f ca="1">IF(D308&lt;B$1,VLOOKUP(D308,[1]DI!$A$4:$B$15000,2,FALSE),0)</f>
        <v>5.8999999999999997E-2</v>
      </c>
      <c r="F308" s="14">
        <f t="shared" ca="1" si="119"/>
        <v>1.00022751</v>
      </c>
      <c r="G308" s="14">
        <f ca="1">(TRUNC(PRODUCT($F$12:$F307),16))</f>
        <v>1.07541374745652</v>
      </c>
      <c r="H308" s="14">
        <f t="shared" ca="1" si="128"/>
        <v>1.0707991226753699</v>
      </c>
      <c r="I308" s="14">
        <f t="shared" ca="1" si="120"/>
        <v>1.0043095099999999</v>
      </c>
      <c r="J308" s="13">
        <f t="shared" si="129"/>
        <v>3.7499999999999999E-2</v>
      </c>
      <c r="K308" s="53">
        <f t="shared" si="130"/>
        <v>43669</v>
      </c>
      <c r="L308" s="2">
        <f t="shared" si="131"/>
        <v>18</v>
      </c>
      <c r="M308" s="19">
        <f t="shared" si="132"/>
        <v>18</v>
      </c>
      <c r="N308" s="12">
        <f t="shared" si="121"/>
        <v>1.0026330299999999</v>
      </c>
      <c r="O308" s="12">
        <f t="shared" ca="1" si="122"/>
        <v>1.0069538870000001</v>
      </c>
      <c r="P308" s="19">
        <f t="shared" si="133"/>
        <v>0</v>
      </c>
      <c r="Q308" s="14">
        <f t="shared" ca="1" si="123"/>
        <v>5.7943209400000004</v>
      </c>
      <c r="R308" s="28">
        <f t="shared" si="124"/>
        <v>0</v>
      </c>
      <c r="S308" s="14">
        <f t="shared" si="137"/>
        <v>0</v>
      </c>
      <c r="T308" s="14"/>
      <c r="U308" s="14"/>
      <c r="V308" s="4" t="str">
        <f t="shared" si="134"/>
        <v>A+J=</v>
      </c>
      <c r="W308" s="53">
        <f t="shared" si="135"/>
        <v>43698</v>
      </c>
      <c r="X308" s="150">
        <v>6.75087438</v>
      </c>
      <c r="Y308" s="15" t="s">
        <v>10</v>
      </c>
      <c r="Z308" s="123">
        <v>44081</v>
      </c>
      <c r="AA308" s="58" t="s">
        <v>83</v>
      </c>
      <c r="AB308" s="23"/>
      <c r="AC308" s="1"/>
      <c r="AD308" s="3"/>
      <c r="AE308" s="3"/>
      <c r="AF308" s="3"/>
      <c r="AG308" s="3"/>
      <c r="AH308" s="3"/>
      <c r="AI308" s="11"/>
      <c r="AJ308" s="3"/>
      <c r="AK308" s="2"/>
      <c r="AL308" s="2"/>
      <c r="AM308" s="2"/>
      <c r="AN308" s="2"/>
      <c r="AO308" s="2"/>
      <c r="AP308" s="2"/>
      <c r="AQ308" s="2"/>
      <c r="AR308" s="15"/>
      <c r="AS308" s="15"/>
      <c r="AT308" s="15"/>
      <c r="AU308" s="2"/>
      <c r="AV308" s="2"/>
      <c r="AW308" s="15"/>
      <c r="AX308" s="15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</row>
    <row r="309" spans="1:164" ht="15" x14ac:dyDescent="0.25">
      <c r="A309" s="67">
        <f t="shared" si="136"/>
        <v>43696</v>
      </c>
      <c r="B309" s="128">
        <f t="shared" ca="1" si="125"/>
        <v>839.35705306</v>
      </c>
      <c r="C309" s="14">
        <f t="shared" si="126"/>
        <v>833.24922376999996</v>
      </c>
      <c r="D309" s="142">
        <f t="shared" si="127"/>
        <v>43690</v>
      </c>
      <c r="E309" s="13">
        <f ca="1">IF(D309&lt;B$1,VLOOKUP(D309,[1]DI!$A$4:$B$15000,2,FALSE),0)</f>
        <v>5.8999999999999997E-2</v>
      </c>
      <c r="F309" s="14">
        <f t="shared" ca="1" si="119"/>
        <v>1.00022751</v>
      </c>
      <c r="G309" s="14">
        <f ca="1">(TRUNC(PRODUCT($F$12:$F308),16))</f>
        <v>1.07565841483821</v>
      </c>
      <c r="H309" s="14">
        <f t="shared" ca="1" si="128"/>
        <v>1.0707991226753699</v>
      </c>
      <c r="I309" s="14">
        <f t="shared" ca="1" si="120"/>
        <v>1.0045380100000001</v>
      </c>
      <c r="J309" s="13">
        <f t="shared" si="129"/>
        <v>3.7499999999999999E-2</v>
      </c>
      <c r="K309" s="53">
        <f t="shared" si="130"/>
        <v>43669</v>
      </c>
      <c r="L309" s="2">
        <f t="shared" si="131"/>
        <v>19</v>
      </c>
      <c r="M309" s="19">
        <f t="shared" si="132"/>
        <v>19</v>
      </c>
      <c r="N309" s="12">
        <f t="shared" si="121"/>
        <v>1.002779512</v>
      </c>
      <c r="O309" s="12">
        <f t="shared" ca="1" si="122"/>
        <v>1.0073301349999999</v>
      </c>
      <c r="P309" s="19">
        <f t="shared" si="133"/>
        <v>0</v>
      </c>
      <c r="Q309" s="14">
        <f t="shared" ca="1" si="123"/>
        <v>6.1078292899999997</v>
      </c>
      <c r="R309" s="28">
        <f t="shared" si="124"/>
        <v>0</v>
      </c>
      <c r="S309" s="14">
        <f t="shared" si="137"/>
        <v>0</v>
      </c>
      <c r="T309" s="14"/>
      <c r="U309" s="14"/>
      <c r="V309" s="4" t="str">
        <f t="shared" si="134"/>
        <v>A+J=</v>
      </c>
      <c r="W309" s="53">
        <f t="shared" si="135"/>
        <v>43698</v>
      </c>
      <c r="X309" s="146">
        <v>0</v>
      </c>
      <c r="Y309" s="15" t="s">
        <v>54</v>
      </c>
      <c r="Z309" s="123">
        <v>44116</v>
      </c>
      <c r="AA309" s="57" t="s">
        <v>78</v>
      </c>
      <c r="AB309" s="23"/>
      <c r="AC309" s="1"/>
      <c r="AD309" s="3"/>
      <c r="AE309" s="3"/>
      <c r="AF309" s="3"/>
      <c r="AG309" s="3"/>
      <c r="AH309" s="3"/>
      <c r="AI309" s="11"/>
      <c r="AJ309" s="3"/>
      <c r="AK309" s="2"/>
      <c r="AL309" s="2"/>
      <c r="AM309" s="2"/>
      <c r="AN309" s="2"/>
      <c r="AO309" s="2"/>
      <c r="AP309" s="2"/>
      <c r="AQ309" s="2"/>
      <c r="AR309" s="15"/>
      <c r="AS309" s="15"/>
      <c r="AT309" s="15"/>
      <c r="AU309" s="2"/>
      <c r="AV309" s="2"/>
      <c r="AW309" s="15"/>
      <c r="AX309" s="15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</row>
    <row r="310" spans="1:164" ht="15" x14ac:dyDescent="0.25">
      <c r="A310" s="67">
        <f t="shared" si="136"/>
        <v>43697</v>
      </c>
      <c r="B310" s="128">
        <f t="shared" ca="1" si="125"/>
        <v>839.67066973999999</v>
      </c>
      <c r="C310" s="14">
        <f t="shared" si="126"/>
        <v>833.24922376999996</v>
      </c>
      <c r="D310" s="142">
        <f t="shared" si="127"/>
        <v>43691</v>
      </c>
      <c r="E310" s="13">
        <f ca="1">IF(D310&lt;B$1,VLOOKUP(D310,[1]DI!$A$4:$B$15000,2,FALSE),0)</f>
        <v>5.8999999999999997E-2</v>
      </c>
      <c r="F310" s="14">
        <f t="shared" ca="1" si="119"/>
        <v>1.00022751</v>
      </c>
      <c r="G310" s="14">
        <f ca="1">(TRUNC(PRODUCT($F$12:$F309),16))</f>
        <v>1.0759031378841699</v>
      </c>
      <c r="H310" s="14">
        <f t="shared" ca="1" si="128"/>
        <v>1.0707991226753699</v>
      </c>
      <c r="I310" s="14">
        <f t="shared" ca="1" si="120"/>
        <v>1.00476655</v>
      </c>
      <c r="J310" s="13">
        <f t="shared" si="129"/>
        <v>3.7499999999999999E-2</v>
      </c>
      <c r="K310" s="53">
        <f t="shared" si="130"/>
        <v>43669</v>
      </c>
      <c r="L310" s="2">
        <f t="shared" si="131"/>
        <v>20</v>
      </c>
      <c r="M310" s="19">
        <f t="shared" si="132"/>
        <v>20</v>
      </c>
      <c r="N310" s="12">
        <f t="shared" si="121"/>
        <v>1.002926016</v>
      </c>
      <c r="O310" s="12">
        <f t="shared" ca="1" si="122"/>
        <v>1.007706513</v>
      </c>
      <c r="P310" s="19">
        <f t="shared" si="133"/>
        <v>0</v>
      </c>
      <c r="Q310" s="14">
        <f t="shared" ca="1" si="123"/>
        <v>6.4214459699999997</v>
      </c>
      <c r="R310" s="28">
        <f t="shared" si="124"/>
        <v>0</v>
      </c>
      <c r="S310" s="14">
        <f t="shared" si="137"/>
        <v>0</v>
      </c>
      <c r="T310" s="14"/>
      <c r="U310" s="14"/>
      <c r="V310" s="4" t="str">
        <f t="shared" si="134"/>
        <v>A+J=</v>
      </c>
      <c r="W310" s="53">
        <f t="shared" si="135"/>
        <v>43698</v>
      </c>
      <c r="X310" s="150">
        <v>4.7823557900000004</v>
      </c>
      <c r="Y310" s="15" t="s">
        <v>149</v>
      </c>
      <c r="Z310" s="123">
        <v>44137</v>
      </c>
      <c r="AA310" s="58" t="s">
        <v>84</v>
      </c>
      <c r="AB310" s="23"/>
      <c r="AC310" s="1"/>
      <c r="AD310" s="3"/>
      <c r="AE310" s="3"/>
      <c r="AF310" s="3"/>
      <c r="AG310" s="3"/>
      <c r="AH310" s="3"/>
      <c r="AI310" s="11"/>
      <c r="AJ310" s="3"/>
      <c r="AK310" s="2"/>
      <c r="AL310" s="2"/>
      <c r="AM310" s="2"/>
      <c r="AN310" s="2"/>
      <c r="AO310" s="2"/>
      <c r="AP310" s="2"/>
      <c r="AQ310" s="2"/>
      <c r="AR310" s="15"/>
      <c r="AS310" s="15"/>
      <c r="AT310" s="15"/>
      <c r="AU310" s="2"/>
      <c r="AV310" s="2"/>
      <c r="AW310" s="15"/>
      <c r="AX310" s="15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</row>
    <row r="311" spans="1:164" ht="15" x14ac:dyDescent="0.25">
      <c r="A311" s="67">
        <f t="shared" si="136"/>
        <v>43698</v>
      </c>
      <c r="B311" s="128">
        <f t="shared" ca="1" si="125"/>
        <v>839.98440224000001</v>
      </c>
      <c r="C311" s="14">
        <f t="shared" si="126"/>
        <v>833.24922376999996</v>
      </c>
      <c r="D311" s="142">
        <f t="shared" si="127"/>
        <v>43692</v>
      </c>
      <c r="E311" s="13">
        <f ca="1">IF(D311&lt;B$1,VLOOKUP(D311,[1]DI!$A$4:$B$15000,2,FALSE),0)</f>
        <v>5.8999999999999997E-2</v>
      </c>
      <c r="F311" s="14">
        <f t="shared" ca="1" si="119"/>
        <v>1.00022751</v>
      </c>
      <c r="G311" s="14">
        <f ca="1">(TRUNC(PRODUCT($F$12:$F310),16))</f>
        <v>1.07614791660707</v>
      </c>
      <c r="H311" s="14">
        <f t="shared" ca="1" si="128"/>
        <v>1.0707991226753699</v>
      </c>
      <c r="I311" s="14">
        <f t="shared" ca="1" si="120"/>
        <v>1.0049951399999999</v>
      </c>
      <c r="J311" s="13">
        <f t="shared" si="129"/>
        <v>3.7499999999999999E-2</v>
      </c>
      <c r="K311" s="53">
        <f t="shared" si="130"/>
        <v>43669</v>
      </c>
      <c r="L311" s="2">
        <f t="shared" si="131"/>
        <v>21</v>
      </c>
      <c r="M311" s="19">
        <f t="shared" si="132"/>
        <v>21</v>
      </c>
      <c r="N311" s="12">
        <f t="shared" si="121"/>
        <v>1.003072542</v>
      </c>
      <c r="O311" s="12">
        <f t="shared" ca="1" si="122"/>
        <v>1.0080830300000001</v>
      </c>
      <c r="P311" s="19">
        <f t="shared" si="133"/>
        <v>15</v>
      </c>
      <c r="Q311" s="146">
        <f t="shared" ca="1" si="123"/>
        <v>6.7351784700000001</v>
      </c>
      <c r="R311" s="147">
        <f t="shared" si="124"/>
        <v>5.7394062328714945E-3</v>
      </c>
      <c r="S311" s="146">
        <v>4.7823557900000004</v>
      </c>
      <c r="T311" s="146"/>
      <c r="U311" s="146"/>
      <c r="V311" s="148" t="str">
        <f t="shared" si="134"/>
        <v>A+J=</v>
      </c>
      <c r="W311" s="149">
        <f t="shared" si="135"/>
        <v>43698</v>
      </c>
      <c r="X311" s="146">
        <f>X309+X310</f>
        <v>4.7823557900000004</v>
      </c>
      <c r="Y311" s="153"/>
      <c r="Z311" s="123">
        <v>44190</v>
      </c>
      <c r="AA311" s="58" t="s">
        <v>86</v>
      </c>
      <c r="AB311" s="23"/>
      <c r="AC311" s="1"/>
      <c r="AD311" s="3"/>
      <c r="AE311" s="3"/>
      <c r="AF311" s="3"/>
      <c r="AG311" s="3"/>
      <c r="AH311" s="3"/>
      <c r="AI311" s="11"/>
      <c r="AJ311" s="3"/>
      <c r="AK311" s="2"/>
      <c r="AL311" s="2"/>
      <c r="AM311" s="2"/>
      <c r="AN311" s="2"/>
      <c r="AO311" s="2"/>
      <c r="AP311" s="2"/>
      <c r="AQ311" s="2"/>
      <c r="AR311" s="15"/>
      <c r="AS311" s="15"/>
      <c r="AT311" s="15"/>
      <c r="AU311" s="2"/>
      <c r="AV311" s="2"/>
      <c r="AW311" s="15"/>
      <c r="AX311" s="15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</row>
    <row r="312" spans="1:164" x14ac:dyDescent="0.15">
      <c r="A312" s="67">
        <f t="shared" si="136"/>
        <v>43699</v>
      </c>
      <c r="B312" s="128">
        <f t="shared" ca="1" si="125"/>
        <v>828.77641715999994</v>
      </c>
      <c r="C312" s="14">
        <f t="shared" si="126"/>
        <v>828.46686797999996</v>
      </c>
      <c r="D312" s="142">
        <f t="shared" si="127"/>
        <v>43693</v>
      </c>
      <c r="E312" s="13">
        <f ca="1">IF(D312&lt;B$1,VLOOKUP(D312,[1]DI!$A$4:$B$15000,2,FALSE),0)</f>
        <v>5.8999999999999997E-2</v>
      </c>
      <c r="F312" s="14">
        <f t="shared" ca="1" si="119"/>
        <v>1.00022751</v>
      </c>
      <c r="G312" s="14">
        <f ca="1">(TRUNC(PRODUCT($F$12:$F311),16))</f>
        <v>1.0763927510195701</v>
      </c>
      <c r="H312" s="14">
        <f t="shared" ca="1" si="128"/>
        <v>1.07614791660707</v>
      </c>
      <c r="I312" s="14">
        <f t="shared" ca="1" si="120"/>
        <v>1.00022751</v>
      </c>
      <c r="J312" s="13">
        <f t="shared" si="129"/>
        <v>3.7499999999999999E-2</v>
      </c>
      <c r="K312" s="53">
        <f t="shared" si="130"/>
        <v>43698</v>
      </c>
      <c r="L312" s="2">
        <f t="shared" si="131"/>
        <v>1</v>
      </c>
      <c r="M312" s="19">
        <f t="shared" si="132"/>
        <v>1</v>
      </c>
      <c r="N312" s="12">
        <f t="shared" si="121"/>
        <v>1.0001460980000001</v>
      </c>
      <c r="O312" s="12">
        <f t="shared" ca="1" si="122"/>
        <v>1.0003736409999999</v>
      </c>
      <c r="P312" s="19">
        <f t="shared" si="133"/>
        <v>0</v>
      </c>
      <c r="Q312" s="14">
        <f t="shared" ca="1" si="123"/>
        <v>0.30954917999999998</v>
      </c>
      <c r="R312" s="28">
        <f t="shared" si="124"/>
        <v>0</v>
      </c>
      <c r="S312" s="14">
        <f t="shared" si="137"/>
        <v>0</v>
      </c>
      <c r="T312" s="14"/>
      <c r="U312" s="14"/>
      <c r="V312" s="4" t="str">
        <f t="shared" si="134"/>
        <v>A+J=</v>
      </c>
      <c r="W312" s="53">
        <f t="shared" si="135"/>
        <v>43731</v>
      </c>
      <c r="X312" s="14"/>
      <c r="Y312" s="153"/>
      <c r="Z312" s="123">
        <v>44197</v>
      </c>
      <c r="AA312" s="58" t="s">
        <v>87</v>
      </c>
      <c r="AB312" s="23"/>
      <c r="AC312" s="1"/>
      <c r="AD312" s="3"/>
      <c r="AE312" s="3"/>
      <c r="AF312" s="3"/>
      <c r="AG312" s="3"/>
      <c r="AH312" s="3"/>
      <c r="AI312" s="11"/>
      <c r="AJ312" s="3"/>
      <c r="AK312" s="2"/>
      <c r="AL312" s="2"/>
      <c r="AM312" s="2"/>
      <c r="AN312" s="2"/>
      <c r="AO312" s="2"/>
      <c r="AP312" s="2"/>
      <c r="AQ312" s="2"/>
      <c r="AR312" s="15"/>
      <c r="AS312" s="15"/>
      <c r="AT312" s="15"/>
      <c r="AU312" s="2"/>
      <c r="AV312" s="2"/>
      <c r="AW312" s="15"/>
      <c r="AX312" s="15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</row>
    <row r="313" spans="1:164" x14ac:dyDescent="0.15">
      <c r="A313" s="67">
        <f t="shared" si="136"/>
        <v>43700</v>
      </c>
      <c r="B313" s="128">
        <f t="shared" ca="1" si="125"/>
        <v>829.08608068000001</v>
      </c>
      <c r="C313" s="14">
        <f t="shared" si="126"/>
        <v>828.46686797999996</v>
      </c>
      <c r="D313" s="142">
        <f t="shared" si="127"/>
        <v>43696</v>
      </c>
      <c r="E313" s="13">
        <f ca="1">IF(D313&lt;B$1,VLOOKUP(D313,[1]DI!$A$4:$B$15000,2,FALSE),0)</f>
        <v>5.8999999999999997E-2</v>
      </c>
      <c r="F313" s="14">
        <f t="shared" ca="1" si="119"/>
        <v>1.00022751</v>
      </c>
      <c r="G313" s="14">
        <f ca="1">(TRUNC(PRODUCT($F$12:$F312),16))</f>
        <v>1.0766376411343599</v>
      </c>
      <c r="H313" s="14">
        <f t="shared" ca="1" si="128"/>
        <v>1.07614791660707</v>
      </c>
      <c r="I313" s="14">
        <f t="shared" ca="1" si="120"/>
        <v>1.0004550699999999</v>
      </c>
      <c r="J313" s="13">
        <f t="shared" si="129"/>
        <v>3.7499999999999999E-2</v>
      </c>
      <c r="K313" s="53">
        <f t="shared" si="130"/>
        <v>43698</v>
      </c>
      <c r="L313" s="2">
        <f t="shared" si="131"/>
        <v>2</v>
      </c>
      <c r="M313" s="19">
        <f t="shared" si="132"/>
        <v>2</v>
      </c>
      <c r="N313" s="12">
        <f t="shared" si="121"/>
        <v>1.0002922169999999</v>
      </c>
      <c r="O313" s="12">
        <f t="shared" ca="1" si="122"/>
        <v>1.0007474199999999</v>
      </c>
      <c r="P313" s="19">
        <f t="shared" si="133"/>
        <v>0</v>
      </c>
      <c r="Q313" s="14">
        <f t="shared" ca="1" si="123"/>
        <v>0.61921269999999995</v>
      </c>
      <c r="R313" s="28">
        <f t="shared" si="124"/>
        <v>0</v>
      </c>
      <c r="S313" s="14">
        <f t="shared" si="137"/>
        <v>0</v>
      </c>
      <c r="T313" s="14"/>
      <c r="U313" s="14"/>
      <c r="V313" s="4" t="str">
        <f t="shared" si="134"/>
        <v>A+J=</v>
      </c>
      <c r="W313" s="53">
        <f t="shared" si="135"/>
        <v>43731</v>
      </c>
      <c r="X313" s="14"/>
      <c r="Y313" s="153"/>
      <c r="Z313" s="123">
        <v>44242</v>
      </c>
      <c r="AA313" s="58" t="s">
        <v>72</v>
      </c>
      <c r="AB313" s="23"/>
      <c r="AC313" s="1"/>
      <c r="AD313" s="3"/>
      <c r="AE313" s="3"/>
      <c r="AF313" s="3"/>
      <c r="AG313" s="3"/>
      <c r="AH313" s="3"/>
      <c r="AI313" s="11"/>
      <c r="AJ313" s="3"/>
      <c r="AK313" s="2"/>
      <c r="AL313" s="2"/>
      <c r="AM313" s="2"/>
      <c r="AN313" s="2"/>
      <c r="AO313" s="2"/>
      <c r="AP313" s="2"/>
      <c r="AQ313" s="2"/>
      <c r="AR313" s="15"/>
      <c r="AS313" s="15"/>
      <c r="AT313" s="15"/>
      <c r="AU313" s="2"/>
      <c r="AV313" s="2"/>
      <c r="AW313" s="15"/>
      <c r="AX313" s="15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</row>
    <row r="314" spans="1:164" x14ac:dyDescent="0.15">
      <c r="A314" s="67">
        <f t="shared" si="136"/>
        <v>43703</v>
      </c>
      <c r="B314" s="128">
        <f t="shared" ca="1" si="125"/>
        <v>829.39586680999992</v>
      </c>
      <c r="C314" s="14">
        <f t="shared" si="126"/>
        <v>828.46686797999996</v>
      </c>
      <c r="D314" s="142">
        <f t="shared" si="127"/>
        <v>43697</v>
      </c>
      <c r="E314" s="13">
        <f ca="1">IF(D314&lt;B$1,VLOOKUP(D314,[1]DI!$A$4:$B$15000,2,FALSE),0)</f>
        <v>5.8999999999999997E-2</v>
      </c>
      <c r="F314" s="14">
        <f t="shared" ca="1" si="119"/>
        <v>1.00022751</v>
      </c>
      <c r="G314" s="14">
        <f ca="1">(TRUNC(PRODUCT($F$12:$F313),16))</f>
        <v>1.0768825869640899</v>
      </c>
      <c r="H314" s="14">
        <f t="shared" ca="1" si="128"/>
        <v>1.07614791660707</v>
      </c>
      <c r="I314" s="14">
        <f t="shared" ca="1" si="120"/>
        <v>1.0006826900000001</v>
      </c>
      <c r="J314" s="13">
        <f t="shared" si="129"/>
        <v>3.7499999999999999E-2</v>
      </c>
      <c r="K314" s="53">
        <f t="shared" si="130"/>
        <v>43698</v>
      </c>
      <c r="L314" s="2">
        <f t="shared" si="131"/>
        <v>3</v>
      </c>
      <c r="M314" s="19">
        <f t="shared" si="132"/>
        <v>3</v>
      </c>
      <c r="N314" s="12">
        <f t="shared" si="121"/>
        <v>1.000438358</v>
      </c>
      <c r="O314" s="12">
        <f t="shared" ca="1" si="122"/>
        <v>1.001121347</v>
      </c>
      <c r="P314" s="19">
        <f t="shared" si="133"/>
        <v>0</v>
      </c>
      <c r="Q314" s="14">
        <f t="shared" ca="1" si="123"/>
        <v>0.92899883000000005</v>
      </c>
      <c r="R314" s="28">
        <f t="shared" si="124"/>
        <v>0</v>
      </c>
      <c r="S314" s="14">
        <f t="shared" si="137"/>
        <v>0</v>
      </c>
      <c r="T314" s="14"/>
      <c r="U314" s="14"/>
      <c r="V314" s="4" t="str">
        <f t="shared" si="134"/>
        <v>A+J=</v>
      </c>
      <c r="W314" s="53">
        <f t="shared" si="135"/>
        <v>43731</v>
      </c>
      <c r="X314" s="14"/>
      <c r="Y314" s="153"/>
      <c r="Z314" s="123">
        <v>44243</v>
      </c>
      <c r="AA314" s="58" t="s">
        <v>72</v>
      </c>
      <c r="AB314" s="23"/>
      <c r="AC314" s="1"/>
      <c r="AD314" s="3"/>
      <c r="AE314" s="3"/>
      <c r="AF314" s="3"/>
      <c r="AG314" s="3"/>
      <c r="AH314" s="3"/>
      <c r="AI314" s="11"/>
      <c r="AJ314" s="3"/>
      <c r="AK314" s="2"/>
      <c r="AL314" s="2"/>
      <c r="AM314" s="2"/>
      <c r="AN314" s="2"/>
      <c r="AO314" s="2"/>
      <c r="AP314" s="2"/>
      <c r="AQ314" s="2"/>
      <c r="AR314" s="15"/>
      <c r="AS314" s="15"/>
      <c r="AT314" s="15"/>
      <c r="AU314" s="2"/>
      <c r="AV314" s="2"/>
      <c r="AW314" s="15"/>
      <c r="AX314" s="15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</row>
    <row r="315" spans="1:164" x14ac:dyDescent="0.15">
      <c r="A315" s="67">
        <f t="shared" si="136"/>
        <v>43704</v>
      </c>
      <c r="B315" s="128">
        <f t="shared" ca="1" si="125"/>
        <v>829.70575898999994</v>
      </c>
      <c r="C315" s="14">
        <f t="shared" si="126"/>
        <v>828.46686797999996</v>
      </c>
      <c r="D315" s="142">
        <f t="shared" si="127"/>
        <v>43698</v>
      </c>
      <c r="E315" s="13">
        <f ca="1">IF(D315&lt;B$1,VLOOKUP(D315,[1]DI!$A$4:$B$15000,2,FALSE),0)</f>
        <v>5.8999999999999997E-2</v>
      </c>
      <c r="F315" s="14">
        <f t="shared" ca="1" si="119"/>
        <v>1.00022751</v>
      </c>
      <c r="G315" s="14">
        <f ca="1">(TRUNC(PRODUCT($F$12:$F314),16))</f>
        <v>1.07712758852145</v>
      </c>
      <c r="H315" s="14">
        <f t="shared" ca="1" si="128"/>
        <v>1.07614791660707</v>
      </c>
      <c r="I315" s="14">
        <f t="shared" ca="1" si="120"/>
        <v>1.0009103500000001</v>
      </c>
      <c r="J315" s="13">
        <f t="shared" si="129"/>
        <v>3.7499999999999999E-2</v>
      </c>
      <c r="K315" s="53">
        <f t="shared" si="130"/>
        <v>43698</v>
      </c>
      <c r="L315" s="2">
        <f t="shared" si="131"/>
        <v>4</v>
      </c>
      <c r="M315" s="19">
        <f t="shared" si="132"/>
        <v>4</v>
      </c>
      <c r="N315" s="12">
        <f t="shared" si="121"/>
        <v>1.0005845200000001</v>
      </c>
      <c r="O315" s="12">
        <f t="shared" ca="1" si="122"/>
        <v>1.001495402</v>
      </c>
      <c r="P315" s="19">
        <f t="shared" si="133"/>
        <v>0</v>
      </c>
      <c r="Q315" s="14">
        <f t="shared" ca="1" si="123"/>
        <v>1.2388910099999999</v>
      </c>
      <c r="R315" s="28">
        <f t="shared" si="124"/>
        <v>0</v>
      </c>
      <c r="S315" s="14">
        <f t="shared" si="137"/>
        <v>0</v>
      </c>
      <c r="T315" s="14"/>
      <c r="U315" s="14"/>
      <c r="V315" s="4" t="str">
        <f t="shared" si="134"/>
        <v>A+J=</v>
      </c>
      <c r="W315" s="53">
        <f t="shared" si="135"/>
        <v>43731</v>
      </c>
      <c r="X315" s="14"/>
      <c r="Y315" s="153"/>
      <c r="Z315" s="123">
        <v>44288</v>
      </c>
      <c r="AA315" s="58" t="s">
        <v>80</v>
      </c>
      <c r="AB315" s="23"/>
      <c r="AC315" s="1"/>
      <c r="AD315" s="3"/>
      <c r="AE315" s="3"/>
      <c r="AF315" s="3"/>
      <c r="AG315" s="3"/>
      <c r="AH315" s="3"/>
      <c r="AI315" s="11"/>
      <c r="AJ315" s="3"/>
      <c r="AK315" s="2"/>
      <c r="AL315" s="2"/>
      <c r="AM315" s="2"/>
      <c r="AN315" s="2"/>
      <c r="AO315" s="2"/>
      <c r="AP315" s="2"/>
      <c r="AQ315" s="2"/>
      <c r="AR315" s="15"/>
      <c r="AS315" s="15"/>
      <c r="AT315" s="15"/>
      <c r="AU315" s="2"/>
      <c r="AV315" s="2"/>
      <c r="AW315" s="15"/>
      <c r="AX315" s="15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</row>
    <row r="316" spans="1:164" x14ac:dyDescent="0.15">
      <c r="A316" s="67">
        <f t="shared" si="136"/>
        <v>43705</v>
      </c>
      <c r="B316" s="128">
        <f t="shared" ca="1" si="125"/>
        <v>830.01577377000001</v>
      </c>
      <c r="C316" s="14">
        <f t="shared" si="126"/>
        <v>828.46686797999996</v>
      </c>
      <c r="D316" s="142">
        <f t="shared" si="127"/>
        <v>43699</v>
      </c>
      <c r="E316" s="13">
        <f ca="1">IF(D316&lt;B$1,VLOOKUP(D316,[1]DI!$A$4:$B$15000,2,FALSE),0)</f>
        <v>5.8999999999999997E-2</v>
      </c>
      <c r="F316" s="14">
        <f t="shared" ca="1" si="119"/>
        <v>1.00022751</v>
      </c>
      <c r="G316" s="14">
        <f ca="1">(TRUNC(PRODUCT($F$12:$F315),16))</f>
        <v>1.07737264581912</v>
      </c>
      <c r="H316" s="14">
        <f t="shared" ca="1" si="128"/>
        <v>1.07614791660707</v>
      </c>
      <c r="I316" s="14">
        <f t="shared" ca="1" si="120"/>
        <v>1.0011380700000001</v>
      </c>
      <c r="J316" s="13">
        <f t="shared" si="129"/>
        <v>3.7499999999999999E-2</v>
      </c>
      <c r="K316" s="53">
        <f t="shared" si="130"/>
        <v>43698</v>
      </c>
      <c r="L316" s="2">
        <f t="shared" si="131"/>
        <v>5</v>
      </c>
      <c r="M316" s="19">
        <f t="shared" si="132"/>
        <v>5</v>
      </c>
      <c r="N316" s="12">
        <f t="shared" si="121"/>
        <v>1.0007307030000001</v>
      </c>
      <c r="O316" s="12">
        <f t="shared" ca="1" si="122"/>
        <v>1.001869605</v>
      </c>
      <c r="P316" s="19">
        <f t="shared" si="133"/>
        <v>0</v>
      </c>
      <c r="Q316" s="14">
        <f t="shared" ca="1" si="123"/>
        <v>1.5489057900000001</v>
      </c>
      <c r="R316" s="28">
        <f t="shared" si="124"/>
        <v>0</v>
      </c>
      <c r="S316" s="14">
        <f t="shared" si="137"/>
        <v>0</v>
      </c>
      <c r="T316" s="14"/>
      <c r="U316" s="14"/>
      <c r="V316" s="4" t="str">
        <f t="shared" si="134"/>
        <v>A+J=</v>
      </c>
      <c r="W316" s="53">
        <f t="shared" si="135"/>
        <v>43731</v>
      </c>
      <c r="X316" s="14"/>
      <c r="Y316" s="153"/>
      <c r="Z316" s="123">
        <v>44307</v>
      </c>
      <c r="AA316" s="58" t="s">
        <v>74</v>
      </c>
      <c r="AB316" s="23"/>
      <c r="AC316" s="1"/>
      <c r="AD316" s="3"/>
      <c r="AE316" s="3"/>
      <c r="AF316" s="3"/>
      <c r="AG316" s="3"/>
      <c r="AH316" s="3"/>
      <c r="AI316" s="11"/>
      <c r="AJ316" s="3"/>
      <c r="AK316" s="2"/>
      <c r="AL316" s="2"/>
      <c r="AM316" s="2"/>
      <c r="AN316" s="2"/>
      <c r="AO316" s="2"/>
      <c r="AP316" s="2"/>
      <c r="AQ316" s="2"/>
      <c r="AR316" s="15"/>
      <c r="AS316" s="15"/>
      <c r="AT316" s="15"/>
      <c r="AU316" s="2"/>
      <c r="AV316" s="2"/>
      <c r="AW316" s="15"/>
      <c r="AX316" s="15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</row>
    <row r="317" spans="1:164" x14ac:dyDescent="0.15">
      <c r="A317" s="67">
        <f t="shared" si="136"/>
        <v>43706</v>
      </c>
      <c r="B317" s="128">
        <f t="shared" ca="1" si="125"/>
        <v>830.32590205999998</v>
      </c>
      <c r="C317" s="14">
        <f t="shared" si="126"/>
        <v>828.46686797999996</v>
      </c>
      <c r="D317" s="142">
        <f t="shared" si="127"/>
        <v>43700</v>
      </c>
      <c r="E317" s="13">
        <f ca="1">IF(D317&lt;B$1,VLOOKUP(D317,[1]DI!$A$4:$B$15000,2,FALSE),0)</f>
        <v>5.8999999999999997E-2</v>
      </c>
      <c r="F317" s="14">
        <f t="shared" ca="1" si="119"/>
        <v>1.00022751</v>
      </c>
      <c r="G317" s="14">
        <f ca="1">(TRUNC(PRODUCT($F$12:$F316),16))</f>
        <v>1.07761775886977</v>
      </c>
      <c r="H317" s="14">
        <f t="shared" ca="1" si="128"/>
        <v>1.07614791660707</v>
      </c>
      <c r="I317" s="14">
        <f t="shared" ca="1" si="120"/>
        <v>1.0013658400000001</v>
      </c>
      <c r="J317" s="13">
        <f t="shared" si="129"/>
        <v>3.7499999999999999E-2</v>
      </c>
      <c r="K317" s="53">
        <f t="shared" si="130"/>
        <v>43698</v>
      </c>
      <c r="L317" s="2">
        <f t="shared" si="131"/>
        <v>6</v>
      </c>
      <c r="M317" s="19">
        <f t="shared" si="132"/>
        <v>6</v>
      </c>
      <c r="N317" s="12">
        <f t="shared" si="121"/>
        <v>1.0008769070000001</v>
      </c>
      <c r="O317" s="12">
        <f t="shared" ca="1" si="122"/>
        <v>1.002243945</v>
      </c>
      <c r="P317" s="19">
        <f t="shared" si="133"/>
        <v>0</v>
      </c>
      <c r="Q317" s="14">
        <f t="shared" ca="1" si="123"/>
        <v>1.85903408</v>
      </c>
      <c r="R317" s="28">
        <f t="shared" si="124"/>
        <v>0</v>
      </c>
      <c r="S317" s="14">
        <f t="shared" si="137"/>
        <v>0</v>
      </c>
      <c r="T317" s="14"/>
      <c r="U317" s="14"/>
      <c r="V317" s="4" t="str">
        <f t="shared" si="134"/>
        <v>A+J=</v>
      </c>
      <c r="W317" s="53">
        <f t="shared" si="135"/>
        <v>43731</v>
      </c>
      <c r="X317" s="14"/>
      <c r="Y317" s="153"/>
      <c r="Z317" s="123">
        <v>44350</v>
      </c>
      <c r="AA317" s="58" t="s">
        <v>82</v>
      </c>
      <c r="AB317" s="23"/>
      <c r="AC317" s="1"/>
      <c r="AD317" s="3"/>
      <c r="AE317" s="3"/>
      <c r="AF317" s="3"/>
      <c r="AG317" s="3"/>
      <c r="AH317" s="3"/>
      <c r="AI317" s="11"/>
      <c r="AJ317" s="3"/>
      <c r="AK317" s="2"/>
      <c r="AL317" s="2"/>
      <c r="AM317" s="2"/>
      <c r="AN317" s="2"/>
      <c r="AO317" s="2"/>
      <c r="AP317" s="2"/>
      <c r="AQ317" s="2"/>
      <c r="AR317" s="15"/>
      <c r="AS317" s="15"/>
      <c r="AT317" s="15"/>
      <c r="AU317" s="2"/>
      <c r="AV317" s="2"/>
      <c r="AW317" s="15"/>
      <c r="AX317" s="15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</row>
    <row r="318" spans="1:164" x14ac:dyDescent="0.15">
      <c r="A318" s="67">
        <f t="shared" si="136"/>
        <v>43707</v>
      </c>
      <c r="B318" s="128">
        <f t="shared" ca="1" si="125"/>
        <v>830.63614551000001</v>
      </c>
      <c r="C318" s="14">
        <f t="shared" si="126"/>
        <v>828.46686797999996</v>
      </c>
      <c r="D318" s="142">
        <f t="shared" si="127"/>
        <v>43703</v>
      </c>
      <c r="E318" s="13">
        <f ca="1">IF(D318&lt;B$1,VLOOKUP(D318,[1]DI!$A$4:$B$15000,2,FALSE),0)</f>
        <v>5.8999999999999997E-2</v>
      </c>
      <c r="F318" s="14">
        <f t="shared" ca="1" si="119"/>
        <v>1.00022751</v>
      </c>
      <c r="G318" s="14">
        <f ca="1">(TRUNC(PRODUCT($F$12:$F317),16))</f>
        <v>1.07786292768609</v>
      </c>
      <c r="H318" s="14">
        <f t="shared" ca="1" si="128"/>
        <v>1.07614791660707</v>
      </c>
      <c r="I318" s="14">
        <f t="shared" ca="1" si="120"/>
        <v>1.0015936599999999</v>
      </c>
      <c r="J318" s="13">
        <f t="shared" si="129"/>
        <v>3.7499999999999999E-2</v>
      </c>
      <c r="K318" s="53">
        <f t="shared" si="130"/>
        <v>43698</v>
      </c>
      <c r="L318" s="2">
        <f t="shared" si="131"/>
        <v>7</v>
      </c>
      <c r="M318" s="19">
        <f t="shared" si="132"/>
        <v>7</v>
      </c>
      <c r="N318" s="12">
        <f t="shared" si="121"/>
        <v>1.0010231329999999</v>
      </c>
      <c r="O318" s="12">
        <f t="shared" ca="1" si="122"/>
        <v>1.002618424</v>
      </c>
      <c r="P318" s="19">
        <f t="shared" si="133"/>
        <v>0</v>
      </c>
      <c r="Q318" s="14">
        <f t="shared" ca="1" si="123"/>
        <v>2.16927753</v>
      </c>
      <c r="R318" s="28">
        <f t="shared" si="124"/>
        <v>0</v>
      </c>
      <c r="S318" s="14">
        <f t="shared" si="137"/>
        <v>0</v>
      </c>
      <c r="T318" s="14"/>
      <c r="U318" s="14"/>
      <c r="V318" s="4" t="str">
        <f t="shared" si="134"/>
        <v>A+J=</v>
      </c>
      <c r="W318" s="53">
        <f t="shared" si="135"/>
        <v>43731</v>
      </c>
      <c r="X318" s="14"/>
      <c r="Y318" s="153"/>
      <c r="Z318" s="123">
        <v>44446</v>
      </c>
      <c r="AA318" s="58" t="s">
        <v>83</v>
      </c>
      <c r="AB318" s="23"/>
      <c r="AC318" s="1"/>
      <c r="AD318" s="3"/>
      <c r="AE318" s="3"/>
      <c r="AF318" s="3"/>
      <c r="AG318" s="3"/>
      <c r="AH318" s="3"/>
      <c r="AI318" s="11"/>
      <c r="AJ318" s="3"/>
      <c r="AK318" s="2"/>
      <c r="AL318" s="2"/>
      <c r="AM318" s="2"/>
      <c r="AN318" s="2"/>
      <c r="AO318" s="2"/>
      <c r="AP318" s="2"/>
      <c r="AQ318" s="2"/>
      <c r="AR318" s="15"/>
      <c r="AS318" s="15"/>
      <c r="AT318" s="15"/>
      <c r="AU318" s="2"/>
      <c r="AV318" s="2"/>
      <c r="AW318" s="15"/>
      <c r="AX318" s="15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</row>
    <row r="319" spans="1:164" x14ac:dyDescent="0.15">
      <c r="A319" s="67">
        <f t="shared" si="136"/>
        <v>43710</v>
      </c>
      <c r="B319" s="128">
        <f t="shared" ca="1" si="125"/>
        <v>830.94650328</v>
      </c>
      <c r="C319" s="14">
        <f t="shared" si="126"/>
        <v>828.46686797999996</v>
      </c>
      <c r="D319" s="142">
        <f t="shared" si="127"/>
        <v>43704</v>
      </c>
      <c r="E319" s="13">
        <f ca="1">IF(D319&lt;B$1,VLOOKUP(D319,[1]DI!$A$4:$B$15000,2,FALSE),0)</f>
        <v>5.8999999999999997E-2</v>
      </c>
      <c r="F319" s="14">
        <f t="shared" ca="1" si="119"/>
        <v>1.00022751</v>
      </c>
      <c r="G319" s="14">
        <f ca="1">(TRUNC(PRODUCT($F$12:$F318),16))</f>
        <v>1.0781081522807601</v>
      </c>
      <c r="H319" s="14">
        <f t="shared" ca="1" si="128"/>
        <v>1.07614791660707</v>
      </c>
      <c r="I319" s="14">
        <f t="shared" ca="1" si="120"/>
        <v>1.00182153</v>
      </c>
      <c r="J319" s="13">
        <f t="shared" si="129"/>
        <v>3.7499999999999999E-2</v>
      </c>
      <c r="K319" s="53">
        <f t="shared" si="130"/>
        <v>43698</v>
      </c>
      <c r="L319" s="2">
        <f t="shared" si="131"/>
        <v>8</v>
      </c>
      <c r="M319" s="19">
        <f t="shared" si="132"/>
        <v>8</v>
      </c>
      <c r="N319" s="12">
        <f t="shared" si="121"/>
        <v>1.001169381</v>
      </c>
      <c r="O319" s="12">
        <f t="shared" ca="1" si="122"/>
        <v>1.0029930410000001</v>
      </c>
      <c r="P319" s="19">
        <f t="shared" si="133"/>
        <v>0</v>
      </c>
      <c r="Q319" s="14">
        <f t="shared" ca="1" si="123"/>
        <v>2.4796353</v>
      </c>
      <c r="R319" s="28">
        <f t="shared" si="124"/>
        <v>0</v>
      </c>
      <c r="S319" s="14">
        <f t="shared" si="137"/>
        <v>0</v>
      </c>
      <c r="T319" s="14"/>
      <c r="U319" s="14"/>
      <c r="V319" s="4" t="str">
        <f t="shared" si="134"/>
        <v>A+J=</v>
      </c>
      <c r="W319" s="53">
        <f t="shared" si="135"/>
        <v>43731</v>
      </c>
      <c r="X319" s="14"/>
      <c r="Y319" s="153"/>
      <c r="Z319" s="123">
        <v>44481</v>
      </c>
      <c r="AA319" s="57" t="s">
        <v>78</v>
      </c>
      <c r="AB319" s="23"/>
      <c r="AC319" s="1"/>
      <c r="AD319" s="3"/>
      <c r="AE319" s="3"/>
      <c r="AF319" s="3"/>
      <c r="AG319" s="3"/>
      <c r="AH319" s="3"/>
      <c r="AI319" s="11"/>
      <c r="AJ319" s="3"/>
      <c r="AK319" s="2"/>
      <c r="AL319" s="2"/>
      <c r="AM319" s="2"/>
      <c r="AN319" s="2"/>
      <c r="AO319" s="2"/>
      <c r="AP319" s="2"/>
      <c r="AQ319" s="2"/>
      <c r="AR319" s="15"/>
      <c r="AS319" s="15"/>
      <c r="AT319" s="15"/>
      <c r="AU319" s="2"/>
      <c r="AV319" s="2"/>
      <c r="AW319" s="15"/>
      <c r="AX319" s="15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</row>
    <row r="320" spans="1:164" x14ac:dyDescent="0.15">
      <c r="A320" s="67">
        <f t="shared" si="136"/>
        <v>43711</v>
      </c>
      <c r="B320" s="128">
        <f t="shared" ca="1" si="125"/>
        <v>831.25697455</v>
      </c>
      <c r="C320" s="14">
        <f t="shared" si="126"/>
        <v>828.46686797999996</v>
      </c>
      <c r="D320" s="142">
        <f t="shared" si="127"/>
        <v>43705</v>
      </c>
      <c r="E320" s="13">
        <f ca="1">IF(D320&lt;B$1,VLOOKUP(D320,[1]DI!$A$4:$B$15000,2,FALSE),0)</f>
        <v>5.8999999999999997E-2</v>
      </c>
      <c r="F320" s="14">
        <f t="shared" ca="1" si="119"/>
        <v>1.00022751</v>
      </c>
      <c r="G320" s="14">
        <f ca="1">(TRUNC(PRODUCT($F$12:$F319),16))</f>
        <v>1.0783534326664901</v>
      </c>
      <c r="H320" s="14">
        <f t="shared" ca="1" si="128"/>
        <v>1.07614791660707</v>
      </c>
      <c r="I320" s="14">
        <f t="shared" ca="1" si="120"/>
        <v>1.0020494499999999</v>
      </c>
      <c r="J320" s="13">
        <f t="shared" si="129"/>
        <v>3.7499999999999999E-2</v>
      </c>
      <c r="K320" s="53">
        <f t="shared" si="130"/>
        <v>43698</v>
      </c>
      <c r="L320" s="2">
        <f t="shared" si="131"/>
        <v>9</v>
      </c>
      <c r="M320" s="19">
        <f t="shared" si="132"/>
        <v>9</v>
      </c>
      <c r="N320" s="12">
        <f t="shared" si="121"/>
        <v>1.0013156489999999</v>
      </c>
      <c r="O320" s="12">
        <f t="shared" ca="1" si="122"/>
        <v>1.003367795</v>
      </c>
      <c r="P320" s="19">
        <f t="shared" si="133"/>
        <v>0</v>
      </c>
      <c r="Q320" s="14">
        <f t="shared" ca="1" si="123"/>
        <v>2.7901065699999998</v>
      </c>
      <c r="R320" s="28">
        <f t="shared" si="124"/>
        <v>0</v>
      </c>
      <c r="S320" s="14">
        <f t="shared" si="137"/>
        <v>0</v>
      </c>
      <c r="T320" s="14"/>
      <c r="U320" s="14"/>
      <c r="V320" s="4" t="str">
        <f t="shared" si="134"/>
        <v>A+J=</v>
      </c>
      <c r="W320" s="53">
        <f t="shared" si="135"/>
        <v>43731</v>
      </c>
      <c r="X320" s="14"/>
      <c r="Y320" s="153"/>
      <c r="Z320" s="123">
        <v>44502</v>
      </c>
      <c r="AA320" s="58" t="s">
        <v>84</v>
      </c>
      <c r="AB320" s="23"/>
      <c r="AC320" s="1"/>
      <c r="AD320" s="3"/>
      <c r="AE320" s="3"/>
      <c r="AF320" s="3"/>
      <c r="AG320" s="3"/>
      <c r="AH320" s="3"/>
      <c r="AI320" s="11"/>
      <c r="AJ320" s="3"/>
      <c r="AK320" s="2"/>
      <c r="AL320" s="2"/>
      <c r="AM320" s="2"/>
      <c r="AN320" s="2"/>
      <c r="AO320" s="2"/>
      <c r="AP320" s="2"/>
      <c r="AQ320" s="2"/>
      <c r="AR320" s="15"/>
      <c r="AS320" s="15"/>
      <c r="AT320" s="15"/>
      <c r="AU320" s="2"/>
      <c r="AV320" s="2"/>
      <c r="AW320" s="15"/>
      <c r="AX320" s="15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</row>
    <row r="321" spans="1:164" x14ac:dyDescent="0.15">
      <c r="A321" s="67">
        <f t="shared" si="136"/>
        <v>43712</v>
      </c>
      <c r="B321" s="128">
        <f t="shared" ca="1" si="125"/>
        <v>831.56757009</v>
      </c>
      <c r="C321" s="14">
        <f t="shared" si="126"/>
        <v>828.46686797999996</v>
      </c>
      <c r="D321" s="142">
        <f t="shared" si="127"/>
        <v>43706</v>
      </c>
      <c r="E321" s="13">
        <f ca="1">IF(D321&lt;B$1,VLOOKUP(D321,[1]DI!$A$4:$B$15000,2,FALSE),0)</f>
        <v>5.8999999999999997E-2</v>
      </c>
      <c r="F321" s="14">
        <f t="shared" ca="1" si="119"/>
        <v>1.00022751</v>
      </c>
      <c r="G321" s="14">
        <f ca="1">(TRUNC(PRODUCT($F$12:$F320),16))</f>
        <v>1.07859876885596</v>
      </c>
      <c r="H321" s="14">
        <f t="shared" ca="1" si="128"/>
        <v>1.07614791660707</v>
      </c>
      <c r="I321" s="14">
        <f t="shared" ca="1" si="120"/>
        <v>1.0022774299999999</v>
      </c>
      <c r="J321" s="13">
        <f t="shared" si="129"/>
        <v>3.7499999999999999E-2</v>
      </c>
      <c r="K321" s="53">
        <f t="shared" si="130"/>
        <v>43698</v>
      </c>
      <c r="L321" s="2">
        <f t="shared" si="131"/>
        <v>10</v>
      </c>
      <c r="M321" s="19">
        <f t="shared" si="132"/>
        <v>10</v>
      </c>
      <c r="N321" s="12">
        <f t="shared" si="121"/>
        <v>1.00146194</v>
      </c>
      <c r="O321" s="12">
        <f t="shared" ca="1" si="122"/>
        <v>1.003742699</v>
      </c>
      <c r="P321" s="19">
        <f t="shared" si="133"/>
        <v>0</v>
      </c>
      <c r="Q321" s="14">
        <f t="shared" ca="1" si="123"/>
        <v>3.1007021099999998</v>
      </c>
      <c r="R321" s="28">
        <f t="shared" si="124"/>
        <v>0</v>
      </c>
      <c r="S321" s="14">
        <f t="shared" si="137"/>
        <v>0</v>
      </c>
      <c r="T321" s="14"/>
      <c r="U321" s="14"/>
      <c r="V321" s="4" t="str">
        <f t="shared" si="134"/>
        <v>A+J=</v>
      </c>
      <c r="W321" s="53">
        <f t="shared" si="135"/>
        <v>43731</v>
      </c>
      <c r="X321" s="14"/>
      <c r="Y321" s="153"/>
      <c r="Z321" s="123">
        <v>44515</v>
      </c>
      <c r="AA321" s="58" t="s">
        <v>85</v>
      </c>
      <c r="AB321" s="23"/>
      <c r="AC321" s="1"/>
      <c r="AD321" s="3"/>
      <c r="AE321" s="3"/>
      <c r="AF321" s="3"/>
      <c r="AG321" s="3"/>
      <c r="AH321" s="3"/>
      <c r="AI321" s="11"/>
      <c r="AJ321" s="3"/>
      <c r="AK321" s="2"/>
      <c r="AL321" s="2"/>
      <c r="AM321" s="2"/>
      <c r="AN321" s="2"/>
      <c r="AO321" s="2"/>
      <c r="AP321" s="2"/>
      <c r="AQ321" s="2"/>
      <c r="AR321" s="15"/>
      <c r="AS321" s="15"/>
      <c r="AT321" s="15"/>
      <c r="AU321" s="2"/>
      <c r="AV321" s="2"/>
      <c r="AW321" s="15"/>
      <c r="AX321" s="15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</row>
    <row r="322" spans="1:164" x14ac:dyDescent="0.15">
      <c r="A322" s="67">
        <f t="shared" si="136"/>
        <v>43713</v>
      </c>
      <c r="B322" s="128">
        <f t="shared" ca="1" si="125"/>
        <v>831.8782791399999</v>
      </c>
      <c r="C322" s="14">
        <f t="shared" si="126"/>
        <v>828.46686797999996</v>
      </c>
      <c r="D322" s="142">
        <f t="shared" si="127"/>
        <v>43707</v>
      </c>
      <c r="E322" s="13">
        <f ca="1">IF(D322&lt;B$1,VLOOKUP(D322,[1]DI!$A$4:$B$15000,2,FALSE),0)</f>
        <v>5.8999999999999997E-2</v>
      </c>
      <c r="F322" s="14">
        <f t="shared" ca="1" si="119"/>
        <v>1.00022751</v>
      </c>
      <c r="G322" s="14">
        <f ca="1">(TRUNC(PRODUCT($F$12:$F321),16))</f>
        <v>1.07884416086186</v>
      </c>
      <c r="H322" s="14">
        <f t="shared" ca="1" si="128"/>
        <v>1.07614791660707</v>
      </c>
      <c r="I322" s="14">
        <f t="shared" ca="1" si="120"/>
        <v>1.0025054600000001</v>
      </c>
      <c r="J322" s="13">
        <f t="shared" si="129"/>
        <v>3.7499999999999999E-2</v>
      </c>
      <c r="K322" s="53">
        <f t="shared" si="130"/>
        <v>43698</v>
      </c>
      <c r="L322" s="2">
        <f t="shared" si="131"/>
        <v>11</v>
      </c>
      <c r="M322" s="19">
        <f t="shared" si="132"/>
        <v>11</v>
      </c>
      <c r="N322" s="12">
        <f t="shared" si="121"/>
        <v>1.0016082509999999</v>
      </c>
      <c r="O322" s="12">
        <f t="shared" ca="1" si="122"/>
        <v>1.0041177400000001</v>
      </c>
      <c r="P322" s="19">
        <f t="shared" si="133"/>
        <v>0</v>
      </c>
      <c r="Q322" s="14">
        <f t="shared" ca="1" si="123"/>
        <v>3.4114111600000001</v>
      </c>
      <c r="R322" s="28">
        <f t="shared" si="124"/>
        <v>0</v>
      </c>
      <c r="S322" s="14">
        <f t="shared" si="137"/>
        <v>0</v>
      </c>
      <c r="T322" s="14"/>
      <c r="U322" s="14"/>
      <c r="V322" s="4" t="str">
        <f t="shared" si="134"/>
        <v>A+J=</v>
      </c>
      <c r="W322" s="53">
        <f t="shared" si="135"/>
        <v>43731</v>
      </c>
      <c r="X322" s="14"/>
      <c r="Y322" s="153"/>
      <c r="Z322" s="123">
        <v>44242</v>
      </c>
      <c r="AA322" s="58" t="s">
        <v>72</v>
      </c>
      <c r="AB322" s="23"/>
      <c r="AC322" s="1"/>
      <c r="AD322" s="3"/>
      <c r="AE322" s="3"/>
      <c r="AF322" s="3"/>
      <c r="AG322" s="3"/>
      <c r="AH322" s="3"/>
      <c r="AI322" s="11"/>
      <c r="AJ322" s="3"/>
      <c r="AK322" s="2"/>
      <c r="AL322" s="2"/>
      <c r="AM322" s="2"/>
      <c r="AN322" s="2"/>
      <c r="AO322" s="2"/>
      <c r="AP322" s="2"/>
      <c r="AQ322" s="2"/>
      <c r="AR322" s="15"/>
      <c r="AS322" s="15"/>
      <c r="AT322" s="15"/>
      <c r="AU322" s="2"/>
      <c r="AV322" s="2"/>
      <c r="AW322" s="15"/>
      <c r="AX322" s="15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</row>
    <row r="323" spans="1:164" x14ac:dyDescent="0.15">
      <c r="A323" s="67">
        <f t="shared" si="136"/>
        <v>43714</v>
      </c>
      <c r="B323" s="128">
        <f t="shared" ca="1" si="125"/>
        <v>832.18910333999997</v>
      </c>
      <c r="C323" s="14">
        <f t="shared" si="126"/>
        <v>828.46686797999996</v>
      </c>
      <c r="D323" s="142">
        <f t="shared" si="127"/>
        <v>43710</v>
      </c>
      <c r="E323" s="13">
        <f ca="1">IF(D323&lt;B$1,VLOOKUP(D323,[1]DI!$A$4:$B$15000,2,FALSE),0)</f>
        <v>5.8999999999999997E-2</v>
      </c>
      <c r="F323" s="14">
        <f t="shared" ca="1" si="119"/>
        <v>1.00022751</v>
      </c>
      <c r="G323" s="14">
        <f ca="1">(TRUNC(PRODUCT($F$12:$F322),16))</f>
        <v>1.0790896086969</v>
      </c>
      <c r="H323" s="14">
        <f t="shared" ca="1" si="128"/>
        <v>1.07614791660707</v>
      </c>
      <c r="I323" s="14">
        <f t="shared" ca="1" si="120"/>
        <v>1.0027335399999999</v>
      </c>
      <c r="J323" s="13">
        <f t="shared" si="129"/>
        <v>3.7499999999999999E-2</v>
      </c>
      <c r="K323" s="53">
        <f t="shared" si="130"/>
        <v>43698</v>
      </c>
      <c r="L323" s="2">
        <f t="shared" si="131"/>
        <v>12</v>
      </c>
      <c r="M323" s="19">
        <f t="shared" si="132"/>
        <v>12</v>
      </c>
      <c r="N323" s="12">
        <f t="shared" si="121"/>
        <v>1.0017545839999999</v>
      </c>
      <c r="O323" s="12">
        <f t="shared" ca="1" si="122"/>
        <v>1.0044929199999999</v>
      </c>
      <c r="P323" s="19">
        <f t="shared" si="133"/>
        <v>0</v>
      </c>
      <c r="Q323" s="14">
        <f t="shared" ca="1" si="123"/>
        <v>3.72223536</v>
      </c>
      <c r="R323" s="28">
        <f t="shared" si="124"/>
        <v>0</v>
      </c>
      <c r="S323" s="14">
        <f t="shared" si="137"/>
        <v>0</v>
      </c>
      <c r="T323" s="14"/>
      <c r="U323" s="14"/>
      <c r="V323" s="4" t="str">
        <f t="shared" si="134"/>
        <v>A+J=</v>
      </c>
      <c r="W323" s="53">
        <f t="shared" si="135"/>
        <v>43731</v>
      </c>
      <c r="X323" s="14"/>
      <c r="Y323" s="153"/>
      <c r="Z323" s="123">
        <v>44243</v>
      </c>
      <c r="AA323" s="58" t="s">
        <v>72</v>
      </c>
      <c r="AB323" s="23"/>
      <c r="AC323" s="1"/>
      <c r="AD323" s="3"/>
      <c r="AE323" s="3"/>
      <c r="AF323" s="3"/>
      <c r="AG323" s="3"/>
      <c r="AH323" s="3"/>
      <c r="AI323" s="11"/>
      <c r="AJ323" s="3"/>
      <c r="AK323" s="2"/>
      <c r="AL323" s="2"/>
      <c r="AM323" s="2"/>
      <c r="AN323" s="2"/>
      <c r="AO323" s="2"/>
      <c r="AP323" s="2"/>
      <c r="AQ323" s="2"/>
      <c r="AR323" s="15"/>
      <c r="AS323" s="15"/>
      <c r="AT323" s="15"/>
      <c r="AU323" s="2"/>
      <c r="AV323" s="2"/>
      <c r="AW323" s="15"/>
      <c r="AX323" s="15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</row>
    <row r="324" spans="1:164" x14ac:dyDescent="0.15">
      <c r="A324" s="67">
        <f t="shared" si="136"/>
        <v>43717</v>
      </c>
      <c r="B324" s="128">
        <f t="shared" ca="1" si="125"/>
        <v>832.50004186000001</v>
      </c>
      <c r="C324" s="14">
        <f t="shared" si="126"/>
        <v>828.46686797999996</v>
      </c>
      <c r="D324" s="142">
        <f t="shared" si="127"/>
        <v>43711</v>
      </c>
      <c r="E324" s="13">
        <f ca="1">IF(D324&lt;B$1,VLOOKUP(D324,[1]DI!$A$4:$B$15000,2,FALSE),0)</f>
        <v>5.8999999999999997E-2</v>
      </c>
      <c r="F324" s="14">
        <f t="shared" ca="1" si="119"/>
        <v>1.00022751</v>
      </c>
      <c r="G324" s="14">
        <f ca="1">(TRUNC(PRODUCT($F$12:$F323),16))</f>
        <v>1.07933511237377</v>
      </c>
      <c r="H324" s="14">
        <f t="shared" ca="1" si="128"/>
        <v>1.07614791660707</v>
      </c>
      <c r="I324" s="14">
        <f t="shared" ca="1" si="120"/>
        <v>1.0029616699999999</v>
      </c>
      <c r="J324" s="13">
        <f t="shared" si="129"/>
        <v>3.7499999999999999E-2</v>
      </c>
      <c r="K324" s="53">
        <f t="shared" si="130"/>
        <v>43698</v>
      </c>
      <c r="L324" s="2">
        <f t="shared" si="131"/>
        <v>13</v>
      </c>
      <c r="M324" s="19">
        <f t="shared" si="132"/>
        <v>13</v>
      </c>
      <c r="N324" s="12">
        <f t="shared" si="121"/>
        <v>1.0019009379999999</v>
      </c>
      <c r="O324" s="12">
        <f t="shared" ca="1" si="122"/>
        <v>1.004868238</v>
      </c>
      <c r="P324" s="19">
        <f t="shared" si="133"/>
        <v>0</v>
      </c>
      <c r="Q324" s="14">
        <f t="shared" ca="1" si="123"/>
        <v>4.0331738799999997</v>
      </c>
      <c r="R324" s="28">
        <f t="shared" si="124"/>
        <v>0</v>
      </c>
      <c r="S324" s="14">
        <f t="shared" si="137"/>
        <v>0</v>
      </c>
      <c r="T324" s="14"/>
      <c r="U324" s="14"/>
      <c r="V324" s="4" t="str">
        <f t="shared" si="134"/>
        <v>A+J=</v>
      </c>
      <c r="W324" s="53">
        <f t="shared" si="135"/>
        <v>43731</v>
      </c>
      <c r="X324" s="14"/>
      <c r="Y324" s="153"/>
      <c r="Z324" s="123">
        <v>44288</v>
      </c>
      <c r="AA324" s="58" t="s">
        <v>80</v>
      </c>
      <c r="AB324" s="23"/>
      <c r="AC324" s="1"/>
      <c r="AD324" s="3"/>
      <c r="AE324" s="3"/>
      <c r="AF324" s="3"/>
      <c r="AG324" s="3"/>
      <c r="AH324" s="3"/>
      <c r="AI324" s="11"/>
      <c r="AJ324" s="3"/>
      <c r="AK324" s="2"/>
      <c r="AL324" s="2"/>
      <c r="AM324" s="2"/>
      <c r="AN324" s="2"/>
      <c r="AO324" s="2"/>
      <c r="AP324" s="2"/>
      <c r="AQ324" s="2"/>
      <c r="AR324" s="15"/>
      <c r="AS324" s="15"/>
      <c r="AT324" s="15"/>
      <c r="AU324" s="2"/>
      <c r="AV324" s="2"/>
      <c r="AW324" s="15"/>
      <c r="AX324" s="15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</row>
    <row r="325" spans="1:164" x14ac:dyDescent="0.15">
      <c r="A325" s="67">
        <f t="shared" si="136"/>
        <v>43718</v>
      </c>
      <c r="B325" s="128">
        <f t="shared" ca="1" si="125"/>
        <v>832.81109555</v>
      </c>
      <c r="C325" s="14">
        <f t="shared" si="126"/>
        <v>828.46686797999996</v>
      </c>
      <c r="D325" s="142">
        <f t="shared" si="127"/>
        <v>43712</v>
      </c>
      <c r="E325" s="13">
        <f ca="1">IF(D325&lt;B$1,VLOOKUP(D325,[1]DI!$A$4:$B$15000,2,FALSE),0)</f>
        <v>5.8999999999999997E-2</v>
      </c>
      <c r="F325" s="14">
        <f t="shared" ca="1" si="119"/>
        <v>1.00022751</v>
      </c>
      <c r="G325" s="14">
        <f ca="1">(TRUNC(PRODUCT($F$12:$F324),16))</f>
        <v>1.0795806719051899</v>
      </c>
      <c r="H325" s="14">
        <f t="shared" ca="1" si="128"/>
        <v>1.07614791660707</v>
      </c>
      <c r="I325" s="14">
        <f t="shared" ca="1" si="120"/>
        <v>1.00318985</v>
      </c>
      <c r="J325" s="13">
        <f t="shared" si="129"/>
        <v>3.7499999999999999E-2</v>
      </c>
      <c r="K325" s="53">
        <f t="shared" si="130"/>
        <v>43698</v>
      </c>
      <c r="L325" s="2">
        <f t="shared" si="131"/>
        <v>14</v>
      </c>
      <c r="M325" s="19">
        <f t="shared" si="132"/>
        <v>14</v>
      </c>
      <c r="N325" s="12">
        <f t="shared" si="121"/>
        <v>1.0020473139999999</v>
      </c>
      <c r="O325" s="12">
        <f t="shared" ca="1" si="122"/>
        <v>1.0052436950000001</v>
      </c>
      <c r="P325" s="19">
        <f t="shared" si="133"/>
        <v>0</v>
      </c>
      <c r="Q325" s="14">
        <f t="shared" ca="1" si="123"/>
        <v>4.3442275700000001</v>
      </c>
      <c r="R325" s="28">
        <f t="shared" si="124"/>
        <v>0</v>
      </c>
      <c r="S325" s="14">
        <f t="shared" si="137"/>
        <v>0</v>
      </c>
      <c r="T325" s="14"/>
      <c r="U325" s="14"/>
      <c r="V325" s="4" t="str">
        <f t="shared" si="134"/>
        <v>A+J=</v>
      </c>
      <c r="W325" s="53">
        <f t="shared" si="135"/>
        <v>43731</v>
      </c>
      <c r="X325" s="14"/>
      <c r="Y325" s="153"/>
      <c r="Z325" s="123">
        <v>44307</v>
      </c>
      <c r="AA325" s="58" t="s">
        <v>74</v>
      </c>
      <c r="AB325" s="23"/>
      <c r="AC325" s="1"/>
      <c r="AD325" s="3"/>
      <c r="AE325" s="3"/>
      <c r="AF325" s="3"/>
      <c r="AG325" s="3"/>
      <c r="AH325" s="3"/>
      <c r="AI325" s="11"/>
      <c r="AJ325" s="3"/>
      <c r="AK325" s="2"/>
      <c r="AL325" s="2"/>
      <c r="AM325" s="2"/>
      <c r="AN325" s="2"/>
      <c r="AO325" s="2"/>
      <c r="AP325" s="2"/>
      <c r="AQ325" s="2"/>
      <c r="AR325" s="15"/>
      <c r="AS325" s="15"/>
      <c r="AT325" s="15"/>
      <c r="AU325" s="2"/>
      <c r="AV325" s="2"/>
      <c r="AW325" s="15"/>
      <c r="AX325" s="15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</row>
    <row r="326" spans="1:164" x14ac:dyDescent="0.15">
      <c r="A326" s="67">
        <f t="shared" si="136"/>
        <v>43719</v>
      </c>
      <c r="B326" s="128">
        <f t="shared" ca="1" si="125"/>
        <v>833.12227101999997</v>
      </c>
      <c r="C326" s="14">
        <f t="shared" si="126"/>
        <v>828.46686797999996</v>
      </c>
      <c r="D326" s="142">
        <f t="shared" si="127"/>
        <v>43713</v>
      </c>
      <c r="E326" s="13">
        <f ca="1">IF(D326&lt;B$1,VLOOKUP(D326,[1]DI!$A$4:$B$15000,2,FALSE),0)</f>
        <v>5.8999999999999997E-2</v>
      </c>
      <c r="F326" s="14">
        <f t="shared" ca="1" si="119"/>
        <v>1.00022751</v>
      </c>
      <c r="G326" s="14">
        <f ca="1">(TRUNC(PRODUCT($F$12:$F325),16))</f>
        <v>1.07982628730385</v>
      </c>
      <c r="H326" s="14">
        <f t="shared" ca="1" si="128"/>
        <v>1.07614791660707</v>
      </c>
      <c r="I326" s="14">
        <f t="shared" ca="1" si="120"/>
        <v>1.00341809</v>
      </c>
      <c r="J326" s="13">
        <f t="shared" si="129"/>
        <v>3.7499999999999999E-2</v>
      </c>
      <c r="K326" s="53">
        <f t="shared" si="130"/>
        <v>43698</v>
      </c>
      <c r="L326" s="2">
        <f t="shared" si="131"/>
        <v>15</v>
      </c>
      <c r="M326" s="19">
        <f t="shared" si="132"/>
        <v>15</v>
      </c>
      <c r="N326" s="12">
        <f t="shared" si="121"/>
        <v>1.0021937110000001</v>
      </c>
      <c r="O326" s="12">
        <f t="shared" ca="1" si="122"/>
        <v>1.0056192989999999</v>
      </c>
      <c r="P326" s="19">
        <f t="shared" si="133"/>
        <v>0</v>
      </c>
      <c r="Q326" s="14">
        <f t="shared" ca="1" si="123"/>
        <v>4.6554030400000004</v>
      </c>
      <c r="R326" s="28">
        <f t="shared" si="124"/>
        <v>0</v>
      </c>
      <c r="S326" s="14">
        <f t="shared" si="137"/>
        <v>0</v>
      </c>
      <c r="T326" s="14"/>
      <c r="U326" s="14"/>
      <c r="V326" s="4" t="str">
        <f t="shared" si="134"/>
        <v>A+J=</v>
      </c>
      <c r="W326" s="53">
        <f t="shared" si="135"/>
        <v>43731</v>
      </c>
      <c r="X326" s="14"/>
      <c r="Y326" s="153"/>
      <c r="Z326" s="123">
        <v>44350</v>
      </c>
      <c r="AA326" s="58" t="s">
        <v>82</v>
      </c>
      <c r="AB326" s="23"/>
      <c r="AC326" s="1"/>
      <c r="AD326" s="3"/>
      <c r="AE326" s="3"/>
      <c r="AF326" s="3"/>
      <c r="AG326" s="3"/>
      <c r="AH326" s="3"/>
      <c r="AI326" s="11"/>
      <c r="AJ326" s="3"/>
      <c r="AK326" s="2"/>
      <c r="AL326" s="2"/>
      <c r="AM326" s="2"/>
      <c r="AN326" s="2"/>
      <c r="AO326" s="2"/>
      <c r="AP326" s="2"/>
      <c r="AQ326" s="2"/>
      <c r="AR326" s="15"/>
      <c r="AS326" s="15"/>
      <c r="AT326" s="15"/>
      <c r="AU326" s="2"/>
      <c r="AV326" s="2"/>
      <c r="AW326" s="15"/>
      <c r="AX326" s="15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</row>
    <row r="327" spans="1:164" x14ac:dyDescent="0.15">
      <c r="A327" s="67">
        <f t="shared" si="136"/>
        <v>43720</v>
      </c>
      <c r="B327" s="128">
        <f t="shared" ca="1" si="125"/>
        <v>833.43356163999999</v>
      </c>
      <c r="C327" s="14">
        <f t="shared" si="126"/>
        <v>828.46686797999996</v>
      </c>
      <c r="D327" s="142">
        <f t="shared" si="127"/>
        <v>43714</v>
      </c>
      <c r="E327" s="13">
        <f ca="1">IF(D327&lt;B$1,VLOOKUP(D327,[1]DI!$A$4:$B$15000,2,FALSE),0)</f>
        <v>5.8999999999999997E-2</v>
      </c>
      <c r="F327" s="14">
        <f t="shared" ca="1" si="119"/>
        <v>1.00022751</v>
      </c>
      <c r="G327" s="14">
        <f ca="1">(TRUNC(PRODUCT($F$12:$F326),16))</f>
        <v>1.0800719585824801</v>
      </c>
      <c r="H327" s="14">
        <f t="shared" ca="1" si="128"/>
        <v>1.07614791660707</v>
      </c>
      <c r="I327" s="14">
        <f t="shared" ca="1" si="120"/>
        <v>1.0036463799999999</v>
      </c>
      <c r="J327" s="13">
        <f t="shared" si="129"/>
        <v>3.7499999999999999E-2</v>
      </c>
      <c r="K327" s="53">
        <f t="shared" si="130"/>
        <v>43698</v>
      </c>
      <c r="L327" s="2">
        <f t="shared" si="131"/>
        <v>16</v>
      </c>
      <c r="M327" s="19">
        <f t="shared" si="132"/>
        <v>16</v>
      </c>
      <c r="N327" s="12">
        <f t="shared" si="121"/>
        <v>1.002340129</v>
      </c>
      <c r="O327" s="12">
        <f t="shared" ca="1" si="122"/>
        <v>1.0059950419999999</v>
      </c>
      <c r="P327" s="19">
        <f t="shared" si="133"/>
        <v>0</v>
      </c>
      <c r="Q327" s="14">
        <f t="shared" ca="1" si="123"/>
        <v>4.9666936599999998</v>
      </c>
      <c r="R327" s="28">
        <f t="shared" si="124"/>
        <v>0</v>
      </c>
      <c r="S327" s="14">
        <f t="shared" si="137"/>
        <v>0</v>
      </c>
      <c r="T327" s="14"/>
      <c r="U327" s="14"/>
      <c r="V327" s="4" t="str">
        <f t="shared" si="134"/>
        <v>A+J=</v>
      </c>
      <c r="W327" s="53">
        <f t="shared" si="135"/>
        <v>43731</v>
      </c>
      <c r="X327" s="14"/>
      <c r="Y327" s="153"/>
      <c r="Z327" s="123">
        <v>44446</v>
      </c>
      <c r="AA327" s="58" t="s">
        <v>83</v>
      </c>
      <c r="AB327" s="23"/>
      <c r="AC327" s="1"/>
      <c r="AD327" s="3"/>
      <c r="AE327" s="3"/>
      <c r="AF327" s="3"/>
      <c r="AG327" s="3"/>
      <c r="AH327" s="3"/>
      <c r="AI327" s="11"/>
      <c r="AJ327" s="3"/>
      <c r="AK327" s="2"/>
      <c r="AL327" s="2"/>
      <c r="AM327" s="2"/>
      <c r="AN327" s="2"/>
      <c r="AO327" s="2"/>
      <c r="AP327" s="2"/>
      <c r="AQ327" s="2"/>
      <c r="AR327" s="15"/>
      <c r="AS327" s="15"/>
      <c r="AT327" s="15"/>
      <c r="AU327" s="2"/>
      <c r="AV327" s="2"/>
      <c r="AW327" s="15"/>
      <c r="AX327" s="15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</row>
    <row r="328" spans="1:164" x14ac:dyDescent="0.15">
      <c r="A328" s="67">
        <f t="shared" si="136"/>
        <v>43721</v>
      </c>
      <c r="B328" s="128">
        <f t="shared" ca="1" si="125"/>
        <v>833.74496742999997</v>
      </c>
      <c r="C328" s="14">
        <f t="shared" si="126"/>
        <v>828.46686797999996</v>
      </c>
      <c r="D328" s="142">
        <f t="shared" si="127"/>
        <v>43717</v>
      </c>
      <c r="E328" s="13">
        <f ca="1">IF(D328&lt;B$1,VLOOKUP(D328,[1]DI!$A$4:$B$15000,2,FALSE),0)</f>
        <v>5.8999999999999997E-2</v>
      </c>
      <c r="F328" s="14">
        <f t="shared" ca="1" si="119"/>
        <v>1.00022751</v>
      </c>
      <c r="G328" s="14">
        <f ca="1">(TRUNC(PRODUCT($F$12:$F327),16))</f>
        <v>1.08031768575377</v>
      </c>
      <c r="H328" s="14">
        <f t="shared" ca="1" si="128"/>
        <v>1.07614791660707</v>
      </c>
      <c r="I328" s="14">
        <f t="shared" ca="1" si="120"/>
        <v>1.00387472</v>
      </c>
      <c r="J328" s="13">
        <f t="shared" si="129"/>
        <v>3.7499999999999999E-2</v>
      </c>
      <c r="K328" s="53">
        <f t="shared" si="130"/>
        <v>43698</v>
      </c>
      <c r="L328" s="2">
        <f t="shared" si="131"/>
        <v>17</v>
      </c>
      <c r="M328" s="19">
        <f t="shared" si="132"/>
        <v>17</v>
      </c>
      <c r="N328" s="12">
        <f t="shared" si="121"/>
        <v>1.002486569</v>
      </c>
      <c r="O328" s="12">
        <f t="shared" ca="1" si="122"/>
        <v>1.0063709240000001</v>
      </c>
      <c r="P328" s="19">
        <f t="shared" si="133"/>
        <v>0</v>
      </c>
      <c r="Q328" s="14">
        <f t="shared" ca="1" si="123"/>
        <v>5.27809945</v>
      </c>
      <c r="R328" s="28">
        <f t="shared" si="124"/>
        <v>0</v>
      </c>
      <c r="S328" s="14">
        <f t="shared" si="137"/>
        <v>0</v>
      </c>
      <c r="T328" s="14"/>
      <c r="U328" s="14"/>
      <c r="V328" s="4" t="str">
        <f t="shared" si="134"/>
        <v>A+J=</v>
      </c>
      <c r="W328" s="53">
        <f t="shared" si="135"/>
        <v>43731</v>
      </c>
      <c r="X328" s="14"/>
      <c r="Y328" s="153"/>
      <c r="Z328" s="123">
        <v>44481</v>
      </c>
      <c r="AA328" s="57" t="s">
        <v>78</v>
      </c>
      <c r="AB328" s="23"/>
      <c r="AC328" s="1"/>
      <c r="AD328" s="3"/>
      <c r="AE328" s="3"/>
      <c r="AF328" s="3"/>
      <c r="AG328" s="3"/>
      <c r="AH328" s="3"/>
      <c r="AI328" s="11"/>
      <c r="AJ328" s="3"/>
      <c r="AK328" s="2"/>
      <c r="AL328" s="2"/>
      <c r="AM328" s="2"/>
      <c r="AN328" s="2"/>
      <c r="AO328" s="2"/>
      <c r="AP328" s="2"/>
      <c r="AQ328" s="2"/>
      <c r="AR328" s="15"/>
      <c r="AS328" s="15"/>
      <c r="AT328" s="15"/>
      <c r="AU328" s="2"/>
      <c r="AV328" s="2"/>
      <c r="AW328" s="15"/>
      <c r="AX328" s="15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</row>
    <row r="329" spans="1:164" x14ac:dyDescent="0.15">
      <c r="A329" s="67">
        <f t="shared" si="136"/>
        <v>43724</v>
      </c>
      <c r="B329" s="128">
        <f t="shared" ca="1" si="125"/>
        <v>834.05648753999992</v>
      </c>
      <c r="C329" s="14">
        <f t="shared" si="126"/>
        <v>828.46686797999996</v>
      </c>
      <c r="D329" s="142">
        <f t="shared" si="127"/>
        <v>43718</v>
      </c>
      <c r="E329" s="13">
        <f ca="1">IF(D329&lt;B$1,VLOOKUP(D329,[1]DI!$A$4:$B$15000,2,FALSE),0)</f>
        <v>5.8999999999999997E-2</v>
      </c>
      <c r="F329" s="14">
        <f t="shared" ca="1" si="119"/>
        <v>1.00022751</v>
      </c>
      <c r="G329" s="14">
        <f ca="1">(TRUNC(PRODUCT($F$12:$F328),16))</f>
        <v>1.0805634688304599</v>
      </c>
      <c r="H329" s="14">
        <f t="shared" ca="1" si="128"/>
        <v>1.07614791660707</v>
      </c>
      <c r="I329" s="14">
        <f t="shared" ca="1" si="120"/>
        <v>1.00410311</v>
      </c>
      <c r="J329" s="13">
        <f t="shared" si="129"/>
        <v>3.7499999999999999E-2</v>
      </c>
      <c r="K329" s="53">
        <f t="shared" si="130"/>
        <v>43698</v>
      </c>
      <c r="L329" s="2">
        <f t="shared" si="131"/>
        <v>18</v>
      </c>
      <c r="M329" s="19">
        <f t="shared" si="132"/>
        <v>18</v>
      </c>
      <c r="N329" s="12">
        <f t="shared" si="121"/>
        <v>1.0026330299999999</v>
      </c>
      <c r="O329" s="12">
        <f t="shared" ca="1" si="122"/>
        <v>1.0067469440000001</v>
      </c>
      <c r="P329" s="19">
        <f t="shared" si="133"/>
        <v>0</v>
      </c>
      <c r="Q329" s="14">
        <f t="shared" ca="1" si="123"/>
        <v>5.58961956</v>
      </c>
      <c r="R329" s="28">
        <f t="shared" si="124"/>
        <v>0</v>
      </c>
      <c r="S329" s="14">
        <f t="shared" si="137"/>
        <v>0</v>
      </c>
      <c r="T329" s="14"/>
      <c r="U329" s="14"/>
      <c r="V329" s="4" t="str">
        <f t="shared" si="134"/>
        <v>A+J=</v>
      </c>
      <c r="W329" s="53">
        <f t="shared" si="135"/>
        <v>43731</v>
      </c>
      <c r="X329" s="14"/>
      <c r="Y329" s="153"/>
      <c r="Z329" s="123">
        <v>44502</v>
      </c>
      <c r="AA329" s="58" t="s">
        <v>84</v>
      </c>
      <c r="AB329" s="23"/>
      <c r="AC329" s="1"/>
      <c r="AD329" s="3"/>
      <c r="AE329" s="3"/>
      <c r="AF329" s="3"/>
      <c r="AG329" s="3"/>
      <c r="AH329" s="3"/>
      <c r="AI329" s="11"/>
      <c r="AJ329" s="3"/>
      <c r="AK329" s="2"/>
      <c r="AL329" s="2"/>
      <c r="AM329" s="2"/>
      <c r="AN329" s="2"/>
      <c r="AO329" s="2"/>
      <c r="AP329" s="2"/>
      <c r="AQ329" s="2"/>
      <c r="AR329" s="15"/>
      <c r="AS329" s="15"/>
      <c r="AT329" s="15"/>
      <c r="AU329" s="2"/>
      <c r="AV329" s="2"/>
      <c r="AW329" s="15"/>
      <c r="AX329" s="15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</row>
    <row r="330" spans="1:164" ht="15" x14ac:dyDescent="0.25">
      <c r="A330" s="67">
        <f t="shared" si="136"/>
        <v>43725</v>
      </c>
      <c r="B330" s="128">
        <f t="shared" ca="1" si="125"/>
        <v>834.36812197999996</v>
      </c>
      <c r="C330" s="14">
        <f t="shared" si="126"/>
        <v>828.46686797999996</v>
      </c>
      <c r="D330" s="142">
        <f t="shared" si="127"/>
        <v>43719</v>
      </c>
      <c r="E330" s="13">
        <f ca="1">IF(D330&lt;B$1,VLOOKUP(D330,[1]DI!$A$4:$B$15000,2,FALSE),0)</f>
        <v>5.8999999999999997E-2</v>
      </c>
      <c r="F330" s="14">
        <f t="shared" ca="1" si="119"/>
        <v>1.00022751</v>
      </c>
      <c r="G330" s="14">
        <f ca="1">(TRUNC(PRODUCT($F$12:$F329),16))</f>
        <v>1.0808093078252501</v>
      </c>
      <c r="H330" s="14">
        <f t="shared" ca="1" si="128"/>
        <v>1.07614791660707</v>
      </c>
      <c r="I330" s="14">
        <f t="shared" ca="1" si="120"/>
        <v>1.0043315500000001</v>
      </c>
      <c r="J330" s="13">
        <f t="shared" si="129"/>
        <v>3.7499999999999999E-2</v>
      </c>
      <c r="K330" s="53">
        <f t="shared" si="130"/>
        <v>43698</v>
      </c>
      <c r="L330" s="2">
        <f t="shared" si="131"/>
        <v>19</v>
      </c>
      <c r="M330" s="19">
        <f t="shared" si="132"/>
        <v>19</v>
      </c>
      <c r="N330" s="12">
        <f t="shared" si="121"/>
        <v>1.002779512</v>
      </c>
      <c r="O330" s="12">
        <f t="shared" ca="1" si="122"/>
        <v>1.007123102</v>
      </c>
      <c r="P330" s="19">
        <f t="shared" si="133"/>
        <v>0</v>
      </c>
      <c r="Q330" s="14">
        <f t="shared" ca="1" si="123"/>
        <v>5.9012539999999998</v>
      </c>
      <c r="R330" s="28">
        <f t="shared" si="124"/>
        <v>0</v>
      </c>
      <c r="S330" s="14">
        <f t="shared" si="137"/>
        <v>0</v>
      </c>
      <c r="T330" s="14"/>
      <c r="U330" s="14"/>
      <c r="V330" s="4" t="str">
        <f t="shared" si="134"/>
        <v>A+J=</v>
      </c>
      <c r="W330" s="53">
        <f t="shared" si="135"/>
        <v>43731</v>
      </c>
      <c r="X330" s="146" t="s">
        <v>148</v>
      </c>
      <c r="Y330" s="153"/>
      <c r="Z330" s="123">
        <v>44515</v>
      </c>
      <c r="AA330" s="58" t="s">
        <v>85</v>
      </c>
      <c r="AB330" s="23"/>
      <c r="AC330" s="1"/>
      <c r="AD330" s="3"/>
      <c r="AE330" s="3"/>
      <c r="AF330" s="3"/>
      <c r="AG330" s="3"/>
      <c r="AH330" s="3"/>
      <c r="AI330" s="11"/>
      <c r="AJ330" s="3"/>
      <c r="AK330" s="2"/>
      <c r="AL330" s="2"/>
      <c r="AM330" s="2"/>
      <c r="AN330" s="2"/>
      <c r="AO330" s="2"/>
      <c r="AP330" s="2"/>
      <c r="AQ330" s="2"/>
      <c r="AR330" s="15"/>
      <c r="AS330" s="15"/>
      <c r="AT330" s="15"/>
      <c r="AU330" s="2"/>
      <c r="AV330" s="2"/>
      <c r="AW330" s="15"/>
      <c r="AX330" s="15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</row>
    <row r="331" spans="1:164" ht="15" x14ac:dyDescent="0.25">
      <c r="A331" s="67">
        <f t="shared" si="136"/>
        <v>43726</v>
      </c>
      <c r="B331" s="128">
        <f t="shared" ca="1" si="125"/>
        <v>834.67987985999991</v>
      </c>
      <c r="C331" s="14">
        <f t="shared" si="126"/>
        <v>828.46686797999996</v>
      </c>
      <c r="D331" s="142">
        <f t="shared" si="127"/>
        <v>43720</v>
      </c>
      <c r="E331" s="13">
        <f ca="1">IF(D331&lt;B$1,VLOOKUP(D331,[1]DI!$A$4:$B$15000,2,FALSE),0)</f>
        <v>5.8999999999999997E-2</v>
      </c>
      <c r="F331" s="14">
        <f t="shared" ca="1" si="119"/>
        <v>1.00022751</v>
      </c>
      <c r="G331" s="14">
        <f ca="1">(TRUNC(PRODUCT($F$12:$F330),16))</f>
        <v>1.08105520275088</v>
      </c>
      <c r="H331" s="14">
        <f t="shared" ca="1" si="128"/>
        <v>1.07614791660707</v>
      </c>
      <c r="I331" s="14">
        <f t="shared" ca="1" si="120"/>
        <v>1.00456005</v>
      </c>
      <c r="J331" s="13">
        <f t="shared" si="129"/>
        <v>3.7499999999999999E-2</v>
      </c>
      <c r="K331" s="53">
        <f t="shared" si="130"/>
        <v>43698</v>
      </c>
      <c r="L331" s="2">
        <f t="shared" si="131"/>
        <v>20</v>
      </c>
      <c r="M331" s="19">
        <f t="shared" si="132"/>
        <v>20</v>
      </c>
      <c r="N331" s="12">
        <f t="shared" si="121"/>
        <v>1.002926016</v>
      </c>
      <c r="O331" s="12">
        <f t="shared" ca="1" si="122"/>
        <v>1.007499409</v>
      </c>
      <c r="P331" s="19">
        <f t="shared" si="133"/>
        <v>0</v>
      </c>
      <c r="Q331" s="14">
        <f t="shared" ca="1" si="123"/>
        <v>6.2130118799999998</v>
      </c>
      <c r="R331" s="28">
        <f t="shared" si="124"/>
        <v>0</v>
      </c>
      <c r="S331" s="14">
        <f t="shared" si="137"/>
        <v>0</v>
      </c>
      <c r="T331" s="14"/>
      <c r="U331" s="14"/>
      <c r="V331" s="4" t="str">
        <f t="shared" si="134"/>
        <v>A+J=</v>
      </c>
      <c r="W331" s="53">
        <f t="shared" si="135"/>
        <v>43731</v>
      </c>
      <c r="X331" s="150">
        <v>7.1489756399999997</v>
      </c>
      <c r="Y331" s="15" t="s">
        <v>10</v>
      </c>
      <c r="Z331" s="123">
        <v>44620</v>
      </c>
      <c r="AA331" s="58" t="s">
        <v>72</v>
      </c>
      <c r="AB331" s="23"/>
      <c r="AC331" s="1"/>
      <c r="AD331" s="3"/>
      <c r="AE331" s="3"/>
      <c r="AF331" s="3"/>
      <c r="AG331" s="3"/>
      <c r="AH331" s="3"/>
      <c r="AI331" s="11"/>
      <c r="AJ331" s="3"/>
      <c r="AK331" s="2"/>
      <c r="AL331" s="2"/>
      <c r="AM331" s="2"/>
      <c r="AN331" s="2"/>
      <c r="AO331" s="2"/>
      <c r="AP331" s="2"/>
      <c r="AQ331" s="2"/>
      <c r="AR331" s="15"/>
      <c r="AS331" s="15"/>
      <c r="AT331" s="15"/>
      <c r="AU331" s="2"/>
      <c r="AV331" s="2"/>
      <c r="AW331" s="15"/>
      <c r="AX331" s="15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</row>
    <row r="332" spans="1:164" ht="15" x14ac:dyDescent="0.25">
      <c r="A332" s="67">
        <f t="shared" si="136"/>
        <v>43727</v>
      </c>
      <c r="B332" s="128">
        <f t="shared" ca="1" si="125"/>
        <v>834.99175289999994</v>
      </c>
      <c r="C332" s="14">
        <f t="shared" si="126"/>
        <v>828.46686797999996</v>
      </c>
      <c r="D332" s="142">
        <f t="shared" si="127"/>
        <v>43721</v>
      </c>
      <c r="E332" s="13">
        <f ca="1">IF(D332&lt;B$1,VLOOKUP(D332,[1]DI!$A$4:$B$15000,2,FALSE),0)</f>
        <v>5.8999999999999997E-2</v>
      </c>
      <c r="F332" s="14">
        <f t="shared" ref="F332:F395" ca="1" si="138">ROUND(((1+E332)^(1/252)),8)</f>
        <v>1.00022751</v>
      </c>
      <c r="G332" s="14">
        <f ca="1">(TRUNC(PRODUCT($F$12:$F331),16))</f>
        <v>1.0813011536200501</v>
      </c>
      <c r="H332" s="14">
        <f t="shared" ca="1" si="128"/>
        <v>1.07614791660707</v>
      </c>
      <c r="I332" s="14">
        <f t="shared" ref="I332:I395" ca="1" si="139">ROUND(G332/H332,8)</f>
        <v>1.0047885999999999</v>
      </c>
      <c r="J332" s="13">
        <f t="shared" si="129"/>
        <v>3.7499999999999999E-2</v>
      </c>
      <c r="K332" s="53">
        <f t="shared" si="130"/>
        <v>43698</v>
      </c>
      <c r="L332" s="2">
        <f t="shared" si="131"/>
        <v>21</v>
      </c>
      <c r="M332" s="19">
        <f t="shared" si="132"/>
        <v>21</v>
      </c>
      <c r="N332" s="12">
        <f t="shared" ref="N332:N395" si="140">ROUND((J332+1)^(M332/252),9)</f>
        <v>1.003072542</v>
      </c>
      <c r="O332" s="12">
        <f t="shared" ref="O332:O395" ca="1" si="141">ROUND(I332*N332,9)</f>
        <v>1.007875855</v>
      </c>
      <c r="P332" s="19">
        <f t="shared" si="133"/>
        <v>0</v>
      </c>
      <c r="Q332" s="14">
        <f t="shared" ref="Q332:Q395" ca="1" si="142">TRUNC(((O332-1)*C332),8)</f>
        <v>6.5248849199999999</v>
      </c>
      <c r="R332" s="28">
        <f t="shared" ref="R332:R395" si="143">IF($P332&gt;0,VLOOKUP($P332,$Z$12:$AF$150,7),0)</f>
        <v>0</v>
      </c>
      <c r="S332" s="14">
        <f t="shared" si="137"/>
        <v>0</v>
      </c>
      <c r="T332" s="14"/>
      <c r="U332" s="14"/>
      <c r="V332" s="4" t="str">
        <f t="shared" si="134"/>
        <v>A+J=</v>
      </c>
      <c r="W332" s="53">
        <f t="shared" si="135"/>
        <v>43731</v>
      </c>
      <c r="X332" s="146">
        <v>0</v>
      </c>
      <c r="Y332" s="15" t="s">
        <v>54</v>
      </c>
      <c r="Z332" s="123">
        <v>44621</v>
      </c>
      <c r="AA332" s="58" t="s">
        <v>72</v>
      </c>
      <c r="AB332" s="23"/>
      <c r="AC332" s="1"/>
      <c r="AD332" s="3"/>
      <c r="AE332" s="3"/>
      <c r="AF332" s="3"/>
      <c r="AG332" s="3"/>
      <c r="AH332" s="3"/>
      <c r="AI332" s="11"/>
      <c r="AJ332" s="3"/>
      <c r="AK332" s="2"/>
      <c r="AL332" s="2"/>
      <c r="AM332" s="2"/>
      <c r="AN332" s="2"/>
      <c r="AO332" s="2"/>
      <c r="AP332" s="2"/>
      <c r="AQ332" s="2"/>
      <c r="AR332" s="15"/>
      <c r="AS332" s="15"/>
      <c r="AT332" s="15"/>
      <c r="AU332" s="2"/>
      <c r="AV332" s="2"/>
      <c r="AW332" s="15"/>
      <c r="AX332" s="15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</row>
    <row r="333" spans="1:164" ht="15" x14ac:dyDescent="0.25">
      <c r="A333" s="67">
        <f t="shared" si="136"/>
        <v>43728</v>
      </c>
      <c r="B333" s="128">
        <f t="shared" ref="B333:B396" ca="1" si="144">IF(D333&lt;=TODAY(),C333+Q333,IF(AND(A333&gt;TODAY(),A333&lt;=$B$1),IF(VLOOKUP(TODAY(),$A$10:$E$5000,4,FALSE)=0,"n.d",C333+Q333),"n.d"))</f>
        <v>835.30373197999995</v>
      </c>
      <c r="C333" s="14">
        <f t="shared" ref="C333:C396" si="145">(C332-S332)</f>
        <v>828.46686797999996</v>
      </c>
      <c r="D333" s="142">
        <f t="shared" ref="D333:D396" si="146">WORKDAY(A333,-4,$Z$160:$Z$544)</f>
        <v>43724</v>
      </c>
      <c r="E333" s="13">
        <f ca="1">IF(D333&lt;B$1,VLOOKUP(D333,[1]DI!$A$4:$B$15000,2,FALSE),0)</f>
        <v>5.8999999999999997E-2</v>
      </c>
      <c r="F333" s="14">
        <f t="shared" ca="1" si="138"/>
        <v>1.00022751</v>
      </c>
      <c r="G333" s="14">
        <f ca="1">(TRUNC(PRODUCT($F$12:$F332),16))</f>
        <v>1.08154716044551</v>
      </c>
      <c r="H333" s="14">
        <f t="shared" ref="H333:H396" ca="1" si="147">IF(P332&gt;0,G332,H332)</f>
        <v>1.07614791660707</v>
      </c>
      <c r="I333" s="14">
        <f t="shared" ca="1" si="139"/>
        <v>1.00501719</v>
      </c>
      <c r="J333" s="13">
        <f t="shared" ref="J333:J396" si="148">J332</f>
        <v>3.7499999999999999E-2</v>
      </c>
      <c r="K333" s="53">
        <f t="shared" ref="K333:K396" si="149">IF(P332&gt;0,VLOOKUP(P332,Z$12:AJ$150,2),K332)</f>
        <v>43698</v>
      </c>
      <c r="L333" s="2">
        <f t="shared" ref="L333:L396" si="150">IF(A333&gt;K333,IF(NETWORKDAYS(K333,A333,$Z$160:$Z$544)-1=0,1,NETWORKDAYS(K333,A333,$Z$160:$Z$544)-1),0)</f>
        <v>22</v>
      </c>
      <c r="M333" s="19">
        <f t="shared" ref="M333:M396" si="151">IF(AND(L333=1,L332=1),1,IF(L333&gt;0,IF(L333=L332,L333+1,L333),0))</f>
        <v>22</v>
      </c>
      <c r="N333" s="12">
        <f t="shared" si="140"/>
        <v>1.003219088</v>
      </c>
      <c r="O333" s="12">
        <f t="shared" ca="1" si="141"/>
        <v>1.0082524289999999</v>
      </c>
      <c r="P333" s="19">
        <f t="shared" ref="P333:P396" si="152">IF(VLOOKUP(A333,AA$12:AH$150,8)=VLOOKUP(A332,AA$12:AH$150,8),0,VLOOKUP(A333,AA$12:AH$150,8))</f>
        <v>0</v>
      </c>
      <c r="Q333" s="14">
        <f t="shared" ca="1" si="142"/>
        <v>6.8368640000000003</v>
      </c>
      <c r="R333" s="28">
        <f t="shared" si="143"/>
        <v>0</v>
      </c>
      <c r="S333" s="14">
        <f t="shared" si="137"/>
        <v>0</v>
      </c>
      <c r="T333" s="14"/>
      <c r="U333" s="14"/>
      <c r="V333" s="4" t="str">
        <f t="shared" ref="V333:V396" si="153">IF(P332&gt;0,VLOOKUP(P332,Z$12:AJ$150,10),V332)</f>
        <v>A+J=</v>
      </c>
      <c r="W333" s="53">
        <f t="shared" ref="W333:W396" si="154">IF(P332&gt;0,VLOOKUP(P332,Z$12:AJ$150,11),W332)</f>
        <v>43731</v>
      </c>
      <c r="X333" s="150">
        <v>12.53061647</v>
      </c>
      <c r="Y333" s="15" t="s">
        <v>149</v>
      </c>
      <c r="Z333" s="123">
        <v>44666</v>
      </c>
      <c r="AA333" s="58" t="s">
        <v>80</v>
      </c>
      <c r="AB333" s="23"/>
      <c r="AC333" s="1"/>
      <c r="AD333" s="3"/>
      <c r="AE333" s="3"/>
      <c r="AF333" s="3"/>
      <c r="AG333" s="3"/>
      <c r="AH333" s="3"/>
      <c r="AI333" s="11"/>
      <c r="AJ333" s="3"/>
      <c r="AK333" s="2"/>
      <c r="AL333" s="2"/>
      <c r="AM333" s="2"/>
      <c r="AN333" s="2"/>
      <c r="AO333" s="2"/>
      <c r="AP333" s="2"/>
      <c r="AQ333" s="2"/>
      <c r="AR333" s="15"/>
      <c r="AS333" s="15"/>
      <c r="AT333" s="15"/>
      <c r="AU333" s="2"/>
      <c r="AV333" s="2"/>
      <c r="AW333" s="15"/>
      <c r="AX333" s="15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</row>
    <row r="334" spans="1:164" ht="15" x14ac:dyDescent="0.25">
      <c r="A334" s="67">
        <f t="shared" ref="A334:A397" si="155">WORKDAY(A333,1,$Z$160:$Z$544)</f>
        <v>43731</v>
      </c>
      <c r="B334" s="128">
        <f t="shared" ca="1" si="144"/>
        <v>835.61584361999996</v>
      </c>
      <c r="C334" s="14">
        <f t="shared" si="145"/>
        <v>828.46686797999996</v>
      </c>
      <c r="D334" s="142">
        <f t="shared" si="146"/>
        <v>43725</v>
      </c>
      <c r="E334" s="13">
        <f ca="1">IF(D334&lt;B$1,VLOOKUP(D334,[1]DI!$A$4:$B$15000,2,FALSE),0)</f>
        <v>5.8999999999999997E-2</v>
      </c>
      <c r="F334" s="14">
        <f t="shared" ca="1" si="138"/>
        <v>1.00022751</v>
      </c>
      <c r="G334" s="14">
        <f ca="1">(TRUNC(PRODUCT($F$12:$F333),16))</f>
        <v>1.0817932232399901</v>
      </c>
      <c r="H334" s="14">
        <f t="shared" ca="1" si="147"/>
        <v>1.07614791660707</v>
      </c>
      <c r="I334" s="14">
        <f t="shared" ca="1" si="139"/>
        <v>1.0052458500000001</v>
      </c>
      <c r="J334" s="13">
        <f t="shared" si="148"/>
        <v>3.7499999999999999E-2</v>
      </c>
      <c r="K334" s="53">
        <f t="shared" si="149"/>
        <v>43698</v>
      </c>
      <c r="L334" s="2">
        <f t="shared" si="150"/>
        <v>23</v>
      </c>
      <c r="M334" s="19">
        <f t="shared" si="151"/>
        <v>23</v>
      </c>
      <c r="N334" s="12">
        <f t="shared" si="140"/>
        <v>1.003365657</v>
      </c>
      <c r="O334" s="12">
        <f t="shared" ca="1" si="141"/>
        <v>1.0086291629999999</v>
      </c>
      <c r="P334" s="19">
        <f t="shared" si="152"/>
        <v>16</v>
      </c>
      <c r="Q334" s="146">
        <f t="shared" ca="1" si="142"/>
        <v>7.1489756399999997</v>
      </c>
      <c r="R334" s="147">
        <f t="shared" si="143"/>
        <v>1.5125066522411374E-2</v>
      </c>
      <c r="S334" s="146">
        <v>12.53061647</v>
      </c>
      <c r="T334" s="146"/>
      <c r="U334" s="146"/>
      <c r="V334" s="148" t="str">
        <f t="shared" si="153"/>
        <v>A+J=</v>
      </c>
      <c r="W334" s="149">
        <f t="shared" si="154"/>
        <v>43731</v>
      </c>
      <c r="X334" s="146">
        <f>X332+X333</f>
        <v>12.53061647</v>
      </c>
      <c r="Y334" s="153"/>
      <c r="Z334" s="123">
        <v>44672</v>
      </c>
      <c r="AA334" s="58" t="s">
        <v>74</v>
      </c>
      <c r="AB334" s="23"/>
      <c r="AC334" s="1"/>
      <c r="AD334" s="3"/>
      <c r="AE334" s="3"/>
      <c r="AF334" s="3"/>
      <c r="AG334" s="3"/>
      <c r="AH334" s="3"/>
      <c r="AI334" s="11"/>
      <c r="AJ334" s="3"/>
      <c r="AK334" s="2"/>
      <c r="AL334" s="2"/>
      <c r="AM334" s="2"/>
      <c r="AN334" s="2"/>
      <c r="AO334" s="2"/>
      <c r="AP334" s="2"/>
      <c r="AQ334" s="2"/>
      <c r="AR334" s="15"/>
      <c r="AS334" s="15"/>
      <c r="AT334" s="15"/>
      <c r="AU334" s="2"/>
      <c r="AV334" s="2"/>
      <c r="AW334" s="15"/>
      <c r="AX334" s="15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</row>
    <row r="335" spans="1:164" x14ac:dyDescent="0.15">
      <c r="A335" s="67">
        <f t="shared" si="155"/>
        <v>43732</v>
      </c>
      <c r="B335" s="128">
        <f t="shared" ca="1" si="144"/>
        <v>816.24111873999993</v>
      </c>
      <c r="C335" s="14">
        <f t="shared" si="145"/>
        <v>815.93625150999992</v>
      </c>
      <c r="D335" s="142">
        <f t="shared" si="146"/>
        <v>43726</v>
      </c>
      <c r="E335" s="13">
        <f ca="1">IF(D335&lt;B$1,VLOOKUP(D335,[1]DI!$A$4:$B$15000,2,FALSE),0)</f>
        <v>5.8999999999999997E-2</v>
      </c>
      <c r="F335" s="14">
        <f t="shared" ca="1" si="138"/>
        <v>1.00022751</v>
      </c>
      <c r="G335" s="14">
        <f ca="1">(TRUNC(PRODUCT($F$12:$F334),16))</f>
        <v>1.08203934201621</v>
      </c>
      <c r="H335" s="14">
        <f t="shared" ca="1" si="147"/>
        <v>1.0817932232399901</v>
      </c>
      <c r="I335" s="14">
        <f t="shared" ca="1" si="139"/>
        <v>1.00022751</v>
      </c>
      <c r="J335" s="13">
        <f t="shared" si="148"/>
        <v>3.7499999999999999E-2</v>
      </c>
      <c r="K335" s="53">
        <f t="shared" si="149"/>
        <v>43731</v>
      </c>
      <c r="L335" s="2">
        <f t="shared" si="150"/>
        <v>1</v>
      </c>
      <c r="M335" s="19">
        <f t="shared" si="151"/>
        <v>1</v>
      </c>
      <c r="N335" s="12">
        <f t="shared" si="140"/>
        <v>1.0001460980000001</v>
      </c>
      <c r="O335" s="12">
        <f t="shared" ca="1" si="141"/>
        <v>1.0003736409999999</v>
      </c>
      <c r="P335" s="19">
        <f t="shared" si="152"/>
        <v>0</v>
      </c>
      <c r="Q335" s="14">
        <f t="shared" ca="1" si="142"/>
        <v>0.30486722999999999</v>
      </c>
      <c r="R335" s="28">
        <f t="shared" si="143"/>
        <v>0</v>
      </c>
      <c r="S335" s="14">
        <f t="shared" ref="S335:S397" si="156">IF(R335&gt;0,TRUNC(R335*C334,8),0)</f>
        <v>0</v>
      </c>
      <c r="T335" s="14"/>
      <c r="U335" s="14"/>
      <c r="V335" s="4" t="str">
        <f t="shared" si="153"/>
        <v>A+J=</v>
      </c>
      <c r="W335" s="53">
        <f t="shared" si="154"/>
        <v>43760</v>
      </c>
      <c r="X335" s="14"/>
      <c r="Y335" s="153"/>
      <c r="Z335" s="123">
        <v>44728</v>
      </c>
      <c r="AA335" s="58" t="s">
        <v>82</v>
      </c>
      <c r="AB335" s="23"/>
      <c r="AC335" s="1"/>
      <c r="AD335" s="3"/>
      <c r="AE335" s="3"/>
      <c r="AF335" s="3"/>
      <c r="AG335" s="3"/>
      <c r="AH335" s="3"/>
      <c r="AI335" s="11"/>
      <c r="AJ335" s="3"/>
      <c r="AK335" s="2"/>
      <c r="AL335" s="2"/>
      <c r="AM335" s="2"/>
      <c r="AN335" s="2"/>
      <c r="AO335" s="2"/>
      <c r="AP335" s="2"/>
      <c r="AQ335" s="2"/>
      <c r="AR335" s="15"/>
      <c r="AS335" s="15"/>
      <c r="AT335" s="15"/>
      <c r="AU335" s="2"/>
      <c r="AV335" s="2"/>
      <c r="AW335" s="15"/>
      <c r="AX335" s="15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</row>
    <row r="336" spans="1:164" x14ac:dyDescent="0.15">
      <c r="A336" s="67">
        <f t="shared" si="155"/>
        <v>43733</v>
      </c>
      <c r="B336" s="128">
        <f t="shared" ca="1" si="144"/>
        <v>816.54609857999992</v>
      </c>
      <c r="C336" s="14">
        <f t="shared" si="145"/>
        <v>815.93625150999992</v>
      </c>
      <c r="D336" s="142">
        <f t="shared" si="146"/>
        <v>43727</v>
      </c>
      <c r="E336" s="13">
        <f ca="1">IF(D336&lt;B$1,VLOOKUP(D336,[1]DI!$A$4:$B$15000,2,FALSE),0)</f>
        <v>5.3999999999999999E-2</v>
      </c>
      <c r="F336" s="14">
        <f t="shared" ca="1" si="138"/>
        <v>1.0002087200000001</v>
      </c>
      <c r="G336" s="14">
        <f ca="1">(TRUNC(PRODUCT($F$12:$F335),16))</f>
        <v>1.0822855167869101</v>
      </c>
      <c r="H336" s="14">
        <f t="shared" ca="1" si="147"/>
        <v>1.0817932232399901</v>
      </c>
      <c r="I336" s="14">
        <f t="shared" ca="1" si="139"/>
        <v>1.0004550699999999</v>
      </c>
      <c r="J336" s="13">
        <f t="shared" si="148"/>
        <v>3.7499999999999999E-2</v>
      </c>
      <c r="K336" s="53">
        <f t="shared" si="149"/>
        <v>43731</v>
      </c>
      <c r="L336" s="2">
        <f t="shared" si="150"/>
        <v>2</v>
      </c>
      <c r="M336" s="19">
        <f t="shared" si="151"/>
        <v>2</v>
      </c>
      <c r="N336" s="12">
        <f t="shared" si="140"/>
        <v>1.0002922169999999</v>
      </c>
      <c r="O336" s="12">
        <f t="shared" ca="1" si="141"/>
        <v>1.0007474199999999</v>
      </c>
      <c r="P336" s="19">
        <f t="shared" si="152"/>
        <v>0</v>
      </c>
      <c r="Q336" s="14">
        <f t="shared" ca="1" si="142"/>
        <v>0.60984707000000005</v>
      </c>
      <c r="R336" s="28">
        <f t="shared" si="143"/>
        <v>0</v>
      </c>
      <c r="S336" s="14">
        <f t="shared" si="156"/>
        <v>0</v>
      </c>
      <c r="T336" s="14"/>
      <c r="U336" s="14"/>
      <c r="V336" s="4" t="str">
        <f t="shared" si="153"/>
        <v>A+J=</v>
      </c>
      <c r="W336" s="53">
        <f t="shared" si="154"/>
        <v>43760</v>
      </c>
      <c r="X336" s="14"/>
      <c r="Y336" s="153"/>
      <c r="Z336" s="123">
        <v>44811</v>
      </c>
      <c r="AA336" s="58" t="s">
        <v>83</v>
      </c>
      <c r="AB336" s="23"/>
      <c r="AC336" s="1"/>
      <c r="AD336" s="3"/>
      <c r="AE336" s="3"/>
      <c r="AF336" s="3"/>
      <c r="AG336" s="3"/>
      <c r="AH336" s="3"/>
      <c r="AI336" s="11"/>
      <c r="AJ336" s="3"/>
      <c r="AK336" s="2"/>
      <c r="AL336" s="2"/>
      <c r="AM336" s="2"/>
      <c r="AN336" s="2"/>
      <c r="AO336" s="2"/>
      <c r="AP336" s="2"/>
      <c r="AQ336" s="2"/>
      <c r="AR336" s="15"/>
      <c r="AS336" s="15"/>
      <c r="AT336" s="15"/>
      <c r="AU336" s="2"/>
      <c r="AV336" s="2"/>
      <c r="AW336" s="15"/>
      <c r="AX336" s="15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</row>
    <row r="337" spans="1:164" x14ac:dyDescent="0.15">
      <c r="A337" s="67">
        <f t="shared" si="155"/>
        <v>43734</v>
      </c>
      <c r="B337" s="128">
        <f t="shared" ca="1" si="144"/>
        <v>816.83585303999996</v>
      </c>
      <c r="C337" s="14">
        <f t="shared" si="145"/>
        <v>815.93625150999992</v>
      </c>
      <c r="D337" s="142">
        <f t="shared" si="146"/>
        <v>43728</v>
      </c>
      <c r="E337" s="13">
        <f ca="1">IF(D337&lt;B$1,VLOOKUP(D337,[1]DI!$A$4:$B$15000,2,FALSE),0)</f>
        <v>5.3999999999999999E-2</v>
      </c>
      <c r="F337" s="14">
        <f t="shared" ca="1" si="138"/>
        <v>1.0002087200000001</v>
      </c>
      <c r="G337" s="14">
        <f ca="1">(TRUNC(PRODUCT($F$12:$F336),16))</f>
        <v>1.0825114114199701</v>
      </c>
      <c r="H337" s="14">
        <f t="shared" ca="1" si="147"/>
        <v>1.0817932232399901</v>
      </c>
      <c r="I337" s="14">
        <f t="shared" ca="1" si="139"/>
        <v>1.00066389</v>
      </c>
      <c r="J337" s="13">
        <f t="shared" si="148"/>
        <v>3.7499999999999999E-2</v>
      </c>
      <c r="K337" s="53">
        <f t="shared" si="149"/>
        <v>43731</v>
      </c>
      <c r="L337" s="2">
        <f t="shared" si="150"/>
        <v>3</v>
      </c>
      <c r="M337" s="19">
        <f t="shared" si="151"/>
        <v>3</v>
      </c>
      <c r="N337" s="12">
        <f t="shared" si="140"/>
        <v>1.000438358</v>
      </c>
      <c r="O337" s="12">
        <f t="shared" ca="1" si="141"/>
        <v>1.0011025389999999</v>
      </c>
      <c r="P337" s="19">
        <f t="shared" si="152"/>
        <v>0</v>
      </c>
      <c r="Q337" s="14">
        <f t="shared" ca="1" si="142"/>
        <v>0.89960152999999998</v>
      </c>
      <c r="R337" s="28">
        <f t="shared" si="143"/>
        <v>0</v>
      </c>
      <c r="S337" s="14">
        <f t="shared" si="156"/>
        <v>0</v>
      </c>
      <c r="T337" s="14"/>
      <c r="U337" s="14"/>
      <c r="V337" s="4" t="str">
        <f t="shared" si="153"/>
        <v>A+J=</v>
      </c>
      <c r="W337" s="53">
        <f t="shared" si="154"/>
        <v>43760</v>
      </c>
      <c r="X337" s="14"/>
      <c r="Y337" s="153"/>
      <c r="Z337" s="123">
        <v>44846</v>
      </c>
      <c r="AA337" s="57" t="s">
        <v>78</v>
      </c>
      <c r="AB337" s="23"/>
      <c r="AC337" s="1"/>
      <c r="AD337" s="3"/>
      <c r="AE337" s="3"/>
      <c r="AF337" s="3"/>
      <c r="AG337" s="3"/>
      <c r="AH337" s="3"/>
      <c r="AI337" s="11"/>
      <c r="AJ337" s="3"/>
      <c r="AK337" s="2"/>
      <c r="AL337" s="2"/>
      <c r="AM337" s="2"/>
      <c r="AN337" s="2"/>
      <c r="AO337" s="2"/>
      <c r="AP337" s="2"/>
      <c r="AQ337" s="2"/>
      <c r="AR337" s="15"/>
      <c r="AS337" s="15"/>
      <c r="AT337" s="15"/>
      <c r="AU337" s="2"/>
      <c r="AV337" s="2"/>
      <c r="AW337" s="15"/>
      <c r="AX337" s="15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</row>
    <row r="338" spans="1:164" x14ac:dyDescent="0.15">
      <c r="A338" s="67">
        <f t="shared" si="155"/>
        <v>43735</v>
      </c>
      <c r="B338" s="128">
        <f t="shared" ca="1" si="144"/>
        <v>817.12570704999996</v>
      </c>
      <c r="C338" s="14">
        <f t="shared" si="145"/>
        <v>815.93625150999992</v>
      </c>
      <c r="D338" s="142">
        <f t="shared" si="146"/>
        <v>43731</v>
      </c>
      <c r="E338" s="13">
        <f ca="1">IF(D338&lt;B$1,VLOOKUP(D338,[1]DI!$A$4:$B$15000,2,FALSE),0)</f>
        <v>5.3999999999999999E-2</v>
      </c>
      <c r="F338" s="14">
        <f t="shared" ca="1" si="138"/>
        <v>1.0002087200000001</v>
      </c>
      <c r="G338" s="14">
        <f ca="1">(TRUNC(PRODUCT($F$12:$F337),16))</f>
        <v>1.0827373532017599</v>
      </c>
      <c r="H338" s="14">
        <f t="shared" ca="1" si="147"/>
        <v>1.0817932232399901</v>
      </c>
      <c r="I338" s="14">
        <f t="shared" ca="1" si="139"/>
        <v>1.0008727500000001</v>
      </c>
      <c r="J338" s="13">
        <f t="shared" si="148"/>
        <v>3.7499999999999999E-2</v>
      </c>
      <c r="K338" s="53">
        <f t="shared" si="149"/>
        <v>43731</v>
      </c>
      <c r="L338" s="2">
        <f t="shared" si="150"/>
        <v>4</v>
      </c>
      <c r="M338" s="19">
        <f t="shared" si="151"/>
        <v>4</v>
      </c>
      <c r="N338" s="12">
        <f t="shared" si="140"/>
        <v>1.0005845200000001</v>
      </c>
      <c r="O338" s="12">
        <f t="shared" ca="1" si="141"/>
        <v>1.00145778</v>
      </c>
      <c r="P338" s="19">
        <f t="shared" si="152"/>
        <v>0</v>
      </c>
      <c r="Q338" s="14">
        <f t="shared" ca="1" si="142"/>
        <v>1.18945554</v>
      </c>
      <c r="R338" s="28">
        <f t="shared" si="143"/>
        <v>0</v>
      </c>
      <c r="S338" s="14">
        <f t="shared" si="156"/>
        <v>0</v>
      </c>
      <c r="T338" s="14"/>
      <c r="U338" s="14"/>
      <c r="V338" s="4" t="str">
        <f t="shared" si="153"/>
        <v>A+J=</v>
      </c>
      <c r="W338" s="53">
        <f t="shared" si="154"/>
        <v>43760</v>
      </c>
      <c r="X338" s="14"/>
      <c r="Y338" s="153"/>
      <c r="Z338" s="123">
        <v>44867</v>
      </c>
      <c r="AA338" s="58" t="s">
        <v>84</v>
      </c>
      <c r="AB338" s="23"/>
      <c r="AC338" s="1"/>
      <c r="AD338" s="3"/>
      <c r="AE338" s="3"/>
      <c r="AF338" s="3"/>
      <c r="AG338" s="3"/>
      <c r="AH338" s="3"/>
      <c r="AI338" s="11"/>
      <c r="AJ338" s="3"/>
      <c r="AK338" s="2"/>
      <c r="AL338" s="2"/>
      <c r="AM338" s="2"/>
      <c r="AN338" s="2"/>
      <c r="AO338" s="2"/>
      <c r="AP338" s="2"/>
      <c r="AQ338" s="2"/>
      <c r="AR338" s="15"/>
      <c r="AS338" s="15"/>
      <c r="AT338" s="15"/>
      <c r="AU338" s="2"/>
      <c r="AV338" s="2"/>
      <c r="AW338" s="15"/>
      <c r="AX338" s="15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</row>
    <row r="339" spans="1:164" x14ac:dyDescent="0.15">
      <c r="A339" s="67">
        <f t="shared" si="155"/>
        <v>43738</v>
      </c>
      <c r="B339" s="128">
        <f t="shared" ca="1" si="144"/>
        <v>817.41566060999992</v>
      </c>
      <c r="C339" s="14">
        <f t="shared" si="145"/>
        <v>815.93625150999992</v>
      </c>
      <c r="D339" s="142">
        <f t="shared" si="146"/>
        <v>43732</v>
      </c>
      <c r="E339" s="13">
        <f ca="1">IF(D339&lt;B$1,VLOOKUP(D339,[1]DI!$A$4:$B$15000,2,FALSE),0)</f>
        <v>5.3999999999999999E-2</v>
      </c>
      <c r="F339" s="14">
        <f t="shared" ca="1" si="138"/>
        <v>1.0002087200000001</v>
      </c>
      <c r="G339" s="14">
        <f ca="1">(TRUNC(PRODUCT($F$12:$F338),16))</f>
        <v>1.0829633421421201</v>
      </c>
      <c r="H339" s="14">
        <f t="shared" ca="1" si="147"/>
        <v>1.0817932232399901</v>
      </c>
      <c r="I339" s="14">
        <f t="shared" ca="1" si="139"/>
        <v>1.0010816499999999</v>
      </c>
      <c r="J339" s="13">
        <f t="shared" si="148"/>
        <v>3.7499999999999999E-2</v>
      </c>
      <c r="K339" s="53">
        <f t="shared" si="149"/>
        <v>43731</v>
      </c>
      <c r="L339" s="2">
        <f t="shared" si="150"/>
        <v>5</v>
      </c>
      <c r="M339" s="19">
        <f t="shared" si="151"/>
        <v>5</v>
      </c>
      <c r="N339" s="12">
        <f t="shared" si="140"/>
        <v>1.0007307030000001</v>
      </c>
      <c r="O339" s="12">
        <f t="shared" ca="1" si="141"/>
        <v>1.0018131429999999</v>
      </c>
      <c r="P339" s="19">
        <f t="shared" si="152"/>
        <v>0</v>
      </c>
      <c r="Q339" s="14">
        <f t="shared" ca="1" si="142"/>
        <v>1.4794091</v>
      </c>
      <c r="R339" s="28">
        <f t="shared" si="143"/>
        <v>0</v>
      </c>
      <c r="S339" s="14">
        <f t="shared" si="156"/>
        <v>0</v>
      </c>
      <c r="T339" s="14"/>
      <c r="U339" s="14"/>
      <c r="V339" s="4" t="str">
        <f t="shared" si="153"/>
        <v>A+J=</v>
      </c>
      <c r="W339" s="53">
        <f t="shared" si="154"/>
        <v>43760</v>
      </c>
      <c r="X339" s="14"/>
      <c r="Y339" s="153"/>
      <c r="Z339" s="123">
        <v>44880</v>
      </c>
      <c r="AA339" s="58" t="s">
        <v>85</v>
      </c>
      <c r="AB339" s="23"/>
      <c r="AC339" s="1"/>
      <c r="AD339" s="3"/>
      <c r="AE339" s="3"/>
      <c r="AF339" s="3"/>
      <c r="AG339" s="3"/>
      <c r="AH339" s="3"/>
      <c r="AI339" s="11"/>
      <c r="AJ339" s="3"/>
      <c r="AK339" s="2"/>
      <c r="AL339" s="2"/>
      <c r="AM339" s="2"/>
      <c r="AN339" s="2"/>
      <c r="AO339" s="2"/>
      <c r="AP339" s="2"/>
      <c r="AQ339" s="2"/>
      <c r="AR339" s="15"/>
      <c r="AS339" s="15"/>
      <c r="AT339" s="15"/>
      <c r="AU339" s="2"/>
      <c r="AV339" s="2"/>
      <c r="AW339" s="15"/>
      <c r="AX339" s="15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</row>
    <row r="340" spans="1:164" x14ac:dyDescent="0.15">
      <c r="A340" s="67">
        <f t="shared" si="155"/>
        <v>43739</v>
      </c>
      <c r="B340" s="128">
        <f t="shared" ca="1" si="144"/>
        <v>817.7057145199999</v>
      </c>
      <c r="C340" s="14">
        <f t="shared" si="145"/>
        <v>815.93625150999992</v>
      </c>
      <c r="D340" s="142">
        <f t="shared" si="146"/>
        <v>43733</v>
      </c>
      <c r="E340" s="13">
        <f ca="1">IF(D340&lt;B$1,VLOOKUP(D340,[1]DI!$A$4:$B$15000,2,FALSE),0)</f>
        <v>5.3999999999999999E-2</v>
      </c>
      <c r="F340" s="14">
        <f t="shared" ca="1" si="138"/>
        <v>1.0002087200000001</v>
      </c>
      <c r="G340" s="14">
        <f ca="1">(TRUNC(PRODUCT($F$12:$F339),16))</f>
        <v>1.0831893782508999</v>
      </c>
      <c r="H340" s="14">
        <f t="shared" ca="1" si="147"/>
        <v>1.0817932232399901</v>
      </c>
      <c r="I340" s="14">
        <f t="shared" ca="1" si="139"/>
        <v>1.00129059</v>
      </c>
      <c r="J340" s="13">
        <f t="shared" si="148"/>
        <v>3.7499999999999999E-2</v>
      </c>
      <c r="K340" s="53">
        <f t="shared" si="149"/>
        <v>43731</v>
      </c>
      <c r="L340" s="2">
        <f t="shared" si="150"/>
        <v>6</v>
      </c>
      <c r="M340" s="19">
        <f t="shared" si="151"/>
        <v>6</v>
      </c>
      <c r="N340" s="12">
        <f t="shared" si="140"/>
        <v>1.0008769070000001</v>
      </c>
      <c r="O340" s="12">
        <f t="shared" ca="1" si="141"/>
        <v>1.002168629</v>
      </c>
      <c r="P340" s="19">
        <f t="shared" si="152"/>
        <v>0</v>
      </c>
      <c r="Q340" s="14">
        <f t="shared" ca="1" si="142"/>
        <v>1.7694630099999999</v>
      </c>
      <c r="R340" s="28">
        <f t="shared" si="143"/>
        <v>0</v>
      </c>
      <c r="S340" s="14">
        <f t="shared" si="156"/>
        <v>0</v>
      </c>
      <c r="T340" s="14"/>
      <c r="U340" s="14"/>
      <c r="V340" s="4" t="str">
        <f t="shared" si="153"/>
        <v>A+J=</v>
      </c>
      <c r="W340" s="53">
        <f t="shared" si="154"/>
        <v>43760</v>
      </c>
      <c r="X340" s="14"/>
      <c r="Y340" s="153"/>
      <c r="Z340" s="123">
        <v>44977</v>
      </c>
      <c r="AA340" s="58" t="s">
        <v>72</v>
      </c>
      <c r="AB340" s="23"/>
      <c r="AC340" s="1"/>
      <c r="AD340" s="3"/>
      <c r="AE340" s="3"/>
      <c r="AF340" s="3"/>
      <c r="AG340" s="3"/>
      <c r="AH340" s="3"/>
      <c r="AI340" s="11"/>
      <c r="AJ340" s="3"/>
      <c r="AK340" s="2"/>
      <c r="AL340" s="2"/>
      <c r="AM340" s="2"/>
      <c r="AN340" s="2"/>
      <c r="AO340" s="2"/>
      <c r="AP340" s="2"/>
      <c r="AQ340" s="2"/>
      <c r="AR340" s="15"/>
      <c r="AS340" s="15"/>
      <c r="AT340" s="15"/>
      <c r="AU340" s="2"/>
      <c r="AV340" s="2"/>
      <c r="AW340" s="15"/>
      <c r="AX340" s="15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</row>
    <row r="341" spans="1:164" x14ac:dyDescent="0.15">
      <c r="A341" s="67">
        <f t="shared" si="155"/>
        <v>43740</v>
      </c>
      <c r="B341" s="128">
        <f t="shared" ca="1" si="144"/>
        <v>817.99587613999995</v>
      </c>
      <c r="C341" s="14">
        <f t="shared" si="145"/>
        <v>815.93625150999992</v>
      </c>
      <c r="D341" s="142">
        <f t="shared" si="146"/>
        <v>43734</v>
      </c>
      <c r="E341" s="13">
        <f ca="1">IF(D341&lt;B$1,VLOOKUP(D341,[1]DI!$A$4:$B$15000,2,FALSE),0)</f>
        <v>5.3999999999999999E-2</v>
      </c>
      <c r="F341" s="14">
        <f t="shared" ca="1" si="138"/>
        <v>1.0002087200000001</v>
      </c>
      <c r="G341" s="14">
        <f ca="1">(TRUNC(PRODUCT($F$12:$F340),16))</f>
        <v>1.0834154615379299</v>
      </c>
      <c r="H341" s="14">
        <f t="shared" ca="1" si="147"/>
        <v>1.0817932232399901</v>
      </c>
      <c r="I341" s="14">
        <f t="shared" ca="1" si="139"/>
        <v>1.0014995799999999</v>
      </c>
      <c r="J341" s="13">
        <f t="shared" si="148"/>
        <v>3.7499999999999999E-2</v>
      </c>
      <c r="K341" s="53">
        <f t="shared" si="149"/>
        <v>43731</v>
      </c>
      <c r="L341" s="2">
        <f t="shared" si="150"/>
        <v>7</v>
      </c>
      <c r="M341" s="19">
        <f t="shared" si="151"/>
        <v>7</v>
      </c>
      <c r="N341" s="12">
        <f t="shared" si="140"/>
        <v>1.0010231329999999</v>
      </c>
      <c r="O341" s="12">
        <f t="shared" ca="1" si="141"/>
        <v>1.002524247</v>
      </c>
      <c r="P341" s="19">
        <f t="shared" si="152"/>
        <v>0</v>
      </c>
      <c r="Q341" s="14">
        <f t="shared" ca="1" si="142"/>
        <v>2.0596246300000001</v>
      </c>
      <c r="R341" s="28">
        <f t="shared" si="143"/>
        <v>0</v>
      </c>
      <c r="S341" s="14">
        <f t="shared" si="156"/>
        <v>0</v>
      </c>
      <c r="T341" s="14"/>
      <c r="U341" s="14"/>
      <c r="V341" s="4" t="str">
        <f t="shared" si="153"/>
        <v>A+J=</v>
      </c>
      <c r="W341" s="53">
        <f t="shared" si="154"/>
        <v>43760</v>
      </c>
      <c r="X341" s="14"/>
      <c r="Y341" s="153"/>
      <c r="Z341" s="123">
        <v>44978</v>
      </c>
      <c r="AA341" s="58" t="s">
        <v>72</v>
      </c>
      <c r="AB341" s="23"/>
      <c r="AC341" s="1"/>
      <c r="AD341" s="3"/>
      <c r="AE341" s="3"/>
      <c r="AF341" s="3"/>
      <c r="AG341" s="3"/>
      <c r="AH341" s="3"/>
      <c r="AI341" s="11"/>
      <c r="AJ341" s="3"/>
      <c r="AK341" s="2"/>
      <c r="AL341" s="2"/>
      <c r="AM341" s="2"/>
      <c r="AN341" s="2"/>
      <c r="AO341" s="2"/>
      <c r="AP341" s="2"/>
      <c r="AQ341" s="2"/>
      <c r="AR341" s="15"/>
      <c r="AS341" s="15"/>
      <c r="AT341" s="15"/>
      <c r="AU341" s="2"/>
      <c r="AV341" s="2"/>
      <c r="AW341" s="15"/>
      <c r="AX341" s="15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</row>
    <row r="342" spans="1:164" x14ac:dyDescent="0.15">
      <c r="A342" s="67">
        <f t="shared" si="155"/>
        <v>43741</v>
      </c>
      <c r="B342" s="128">
        <f t="shared" ca="1" si="144"/>
        <v>818.28614708999987</v>
      </c>
      <c r="C342" s="14">
        <f t="shared" si="145"/>
        <v>815.93625150999992</v>
      </c>
      <c r="D342" s="142">
        <f t="shared" si="146"/>
        <v>43735</v>
      </c>
      <c r="E342" s="13">
        <f ca="1">IF(D342&lt;B$1,VLOOKUP(D342,[1]DI!$A$4:$B$15000,2,FALSE),0)</f>
        <v>5.3999999999999999E-2</v>
      </c>
      <c r="F342" s="14">
        <f t="shared" ca="1" si="138"/>
        <v>1.0002087200000001</v>
      </c>
      <c r="G342" s="14">
        <f ca="1">(TRUNC(PRODUCT($F$12:$F341),16))</f>
        <v>1.08364159201306</v>
      </c>
      <c r="H342" s="14">
        <f t="shared" ca="1" si="147"/>
        <v>1.0817932232399901</v>
      </c>
      <c r="I342" s="14">
        <f t="shared" ca="1" si="139"/>
        <v>1.00170862</v>
      </c>
      <c r="J342" s="13">
        <f t="shared" si="148"/>
        <v>3.7499999999999999E-2</v>
      </c>
      <c r="K342" s="53">
        <f t="shared" si="149"/>
        <v>43731</v>
      </c>
      <c r="L342" s="2">
        <f t="shared" si="150"/>
        <v>8</v>
      </c>
      <c r="M342" s="19">
        <f t="shared" si="151"/>
        <v>8</v>
      </c>
      <c r="N342" s="12">
        <f t="shared" si="140"/>
        <v>1.001169381</v>
      </c>
      <c r="O342" s="12">
        <f t="shared" ca="1" si="141"/>
        <v>1.0028799989999999</v>
      </c>
      <c r="P342" s="19">
        <f t="shared" si="152"/>
        <v>0</v>
      </c>
      <c r="Q342" s="14">
        <f t="shared" ca="1" si="142"/>
        <v>2.3498955800000001</v>
      </c>
      <c r="R342" s="28">
        <f t="shared" si="143"/>
        <v>0</v>
      </c>
      <c r="S342" s="14">
        <f t="shared" si="156"/>
        <v>0</v>
      </c>
      <c r="T342" s="14"/>
      <c r="U342" s="14"/>
      <c r="V342" s="4" t="str">
        <f t="shared" si="153"/>
        <v>A+J=</v>
      </c>
      <c r="W342" s="53">
        <f t="shared" si="154"/>
        <v>43760</v>
      </c>
      <c r="X342" s="14"/>
      <c r="Y342" s="153"/>
      <c r="Z342" s="123">
        <v>45023</v>
      </c>
      <c r="AA342" s="58" t="s">
        <v>80</v>
      </c>
      <c r="AB342" s="23"/>
      <c r="AC342" s="1"/>
      <c r="AD342" s="3"/>
      <c r="AE342" s="3"/>
      <c r="AF342" s="3"/>
      <c r="AG342" s="3"/>
      <c r="AH342" s="3"/>
      <c r="AI342" s="11"/>
      <c r="AJ342" s="3"/>
      <c r="AK342" s="2"/>
      <c r="AL342" s="2"/>
      <c r="AM342" s="2"/>
      <c r="AN342" s="2"/>
      <c r="AO342" s="2"/>
      <c r="AP342" s="2"/>
      <c r="AQ342" s="2"/>
      <c r="AR342" s="15"/>
      <c r="AS342" s="15"/>
      <c r="AT342" s="15"/>
      <c r="AU342" s="2"/>
      <c r="AV342" s="2"/>
      <c r="AW342" s="15"/>
      <c r="AX342" s="15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</row>
    <row r="343" spans="1:164" x14ac:dyDescent="0.15">
      <c r="A343" s="67">
        <f t="shared" si="155"/>
        <v>43742</v>
      </c>
      <c r="B343" s="128">
        <f t="shared" ca="1" si="144"/>
        <v>818.57650861999991</v>
      </c>
      <c r="C343" s="14">
        <f t="shared" si="145"/>
        <v>815.93625150999992</v>
      </c>
      <c r="D343" s="142">
        <f t="shared" si="146"/>
        <v>43738</v>
      </c>
      <c r="E343" s="13">
        <f ca="1">IF(D343&lt;B$1,VLOOKUP(D343,[1]DI!$A$4:$B$15000,2,FALSE),0)</f>
        <v>5.3999999999999999E-2</v>
      </c>
      <c r="F343" s="14">
        <f t="shared" ca="1" si="138"/>
        <v>1.0002087200000001</v>
      </c>
      <c r="G343" s="14">
        <f ca="1">(TRUNC(PRODUCT($F$12:$F342),16))</f>
        <v>1.0838677696861401</v>
      </c>
      <c r="H343" s="14">
        <f t="shared" ca="1" si="147"/>
        <v>1.0817932232399901</v>
      </c>
      <c r="I343" s="14">
        <f t="shared" ca="1" si="139"/>
        <v>1.00191769</v>
      </c>
      <c r="J343" s="13">
        <f t="shared" si="148"/>
        <v>3.7499999999999999E-2</v>
      </c>
      <c r="K343" s="53">
        <f t="shared" si="149"/>
        <v>43731</v>
      </c>
      <c r="L343" s="2">
        <f t="shared" si="150"/>
        <v>9</v>
      </c>
      <c r="M343" s="19">
        <f t="shared" si="151"/>
        <v>9</v>
      </c>
      <c r="N343" s="12">
        <f t="shared" si="140"/>
        <v>1.0013156489999999</v>
      </c>
      <c r="O343" s="12">
        <f t="shared" ca="1" si="141"/>
        <v>1.0032358619999999</v>
      </c>
      <c r="P343" s="19">
        <f t="shared" si="152"/>
        <v>0</v>
      </c>
      <c r="Q343" s="14">
        <f t="shared" ca="1" si="142"/>
        <v>2.6402571099999999</v>
      </c>
      <c r="R343" s="28">
        <f t="shared" si="143"/>
        <v>0</v>
      </c>
      <c r="S343" s="14">
        <f t="shared" si="156"/>
        <v>0</v>
      </c>
      <c r="T343" s="14"/>
      <c r="U343" s="14"/>
      <c r="V343" s="4" t="str">
        <f t="shared" si="153"/>
        <v>A+J=</v>
      </c>
      <c r="W343" s="53">
        <f t="shared" si="154"/>
        <v>43760</v>
      </c>
      <c r="X343" s="14"/>
      <c r="Y343" s="153"/>
      <c r="Z343" s="123">
        <v>45037</v>
      </c>
      <c r="AA343" s="58" t="s">
        <v>74</v>
      </c>
      <c r="AB343" s="23"/>
      <c r="AC343" s="1"/>
      <c r="AD343" s="3"/>
      <c r="AE343" s="3"/>
      <c r="AF343" s="3"/>
      <c r="AG343" s="3"/>
      <c r="AH343" s="3"/>
      <c r="AI343" s="11"/>
      <c r="AJ343" s="3"/>
      <c r="AK343" s="2"/>
      <c r="AL343" s="2"/>
      <c r="AM343" s="2"/>
      <c r="AN343" s="2"/>
      <c r="AO343" s="2"/>
      <c r="AP343" s="2"/>
      <c r="AQ343" s="2"/>
      <c r="AR343" s="15"/>
      <c r="AS343" s="15"/>
      <c r="AT343" s="15"/>
      <c r="AU343" s="2"/>
      <c r="AV343" s="2"/>
      <c r="AW343" s="15"/>
      <c r="AX343" s="15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</row>
    <row r="344" spans="1:164" x14ac:dyDescent="0.15">
      <c r="A344" s="67">
        <f t="shared" si="155"/>
        <v>43745</v>
      </c>
      <c r="B344" s="128">
        <f t="shared" ca="1" si="144"/>
        <v>818.86697946999993</v>
      </c>
      <c r="C344" s="14">
        <f t="shared" si="145"/>
        <v>815.93625150999992</v>
      </c>
      <c r="D344" s="142">
        <f t="shared" si="146"/>
        <v>43739</v>
      </c>
      <c r="E344" s="13">
        <f ca="1">IF(D344&lt;B$1,VLOOKUP(D344,[1]DI!$A$4:$B$15000,2,FALSE),0)</f>
        <v>5.3999999999999999E-2</v>
      </c>
      <c r="F344" s="14">
        <f t="shared" ca="1" si="138"/>
        <v>1.0002087200000001</v>
      </c>
      <c r="G344" s="14">
        <f ca="1">(TRUNC(PRODUCT($F$12:$F343),16))</f>
        <v>1.08409399456703</v>
      </c>
      <c r="H344" s="14">
        <f t="shared" ca="1" si="147"/>
        <v>1.0817932232399901</v>
      </c>
      <c r="I344" s="14">
        <f t="shared" ca="1" si="139"/>
        <v>1.00212681</v>
      </c>
      <c r="J344" s="13">
        <f t="shared" si="148"/>
        <v>3.7499999999999999E-2</v>
      </c>
      <c r="K344" s="53">
        <f t="shared" si="149"/>
        <v>43731</v>
      </c>
      <c r="L344" s="2">
        <f t="shared" si="150"/>
        <v>10</v>
      </c>
      <c r="M344" s="19">
        <f t="shared" si="151"/>
        <v>10</v>
      </c>
      <c r="N344" s="12">
        <f t="shared" si="140"/>
        <v>1.00146194</v>
      </c>
      <c r="O344" s="12">
        <f t="shared" ca="1" si="141"/>
        <v>1.0035918589999999</v>
      </c>
      <c r="P344" s="19">
        <f t="shared" si="152"/>
        <v>0</v>
      </c>
      <c r="Q344" s="14">
        <f t="shared" ca="1" si="142"/>
        <v>2.93072796</v>
      </c>
      <c r="R344" s="28">
        <f t="shared" si="143"/>
        <v>0</v>
      </c>
      <c r="S344" s="14">
        <f t="shared" si="156"/>
        <v>0</v>
      </c>
      <c r="T344" s="14"/>
      <c r="U344" s="14"/>
      <c r="V344" s="4" t="str">
        <f t="shared" si="153"/>
        <v>A+J=</v>
      </c>
      <c r="W344" s="53">
        <f t="shared" si="154"/>
        <v>43760</v>
      </c>
      <c r="X344" s="14"/>
      <c r="Y344" s="153"/>
      <c r="Z344" s="123">
        <v>45047</v>
      </c>
      <c r="AA344" s="58" t="s">
        <v>81</v>
      </c>
      <c r="AB344" s="23"/>
      <c r="AC344" s="1"/>
      <c r="AD344" s="3"/>
      <c r="AE344" s="3"/>
      <c r="AF344" s="3"/>
      <c r="AG344" s="3"/>
      <c r="AH344" s="3"/>
      <c r="AI344" s="11"/>
      <c r="AJ344" s="3"/>
      <c r="AK344" s="2"/>
      <c r="AL344" s="2"/>
      <c r="AM344" s="2"/>
      <c r="AN344" s="2"/>
      <c r="AO344" s="2"/>
      <c r="AP344" s="2"/>
      <c r="AQ344" s="2"/>
      <c r="AR344" s="15"/>
      <c r="AS344" s="15"/>
      <c r="AT344" s="15"/>
      <c r="AU344" s="2"/>
      <c r="AV344" s="2"/>
      <c r="AW344" s="15"/>
      <c r="AX344" s="15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</row>
    <row r="345" spans="1:164" x14ac:dyDescent="0.15">
      <c r="A345" s="67">
        <f t="shared" si="155"/>
        <v>43746</v>
      </c>
      <c r="B345" s="128">
        <f t="shared" ca="1" si="144"/>
        <v>819.1575580299999</v>
      </c>
      <c r="C345" s="14">
        <f t="shared" si="145"/>
        <v>815.93625150999992</v>
      </c>
      <c r="D345" s="142">
        <f t="shared" si="146"/>
        <v>43740</v>
      </c>
      <c r="E345" s="13">
        <f ca="1">IF(D345&lt;B$1,VLOOKUP(D345,[1]DI!$A$4:$B$15000,2,FALSE),0)</f>
        <v>5.3999999999999999E-2</v>
      </c>
      <c r="F345" s="14">
        <f t="shared" ca="1" si="138"/>
        <v>1.0002087200000001</v>
      </c>
      <c r="G345" s="14">
        <f ca="1">(TRUNC(PRODUCT($F$12:$F344),16))</f>
        <v>1.08432026666558</v>
      </c>
      <c r="H345" s="14">
        <f t="shared" ca="1" si="147"/>
        <v>1.0817932232399901</v>
      </c>
      <c r="I345" s="14">
        <f t="shared" ca="1" si="139"/>
        <v>1.00233598</v>
      </c>
      <c r="J345" s="13">
        <f t="shared" si="148"/>
        <v>3.7499999999999999E-2</v>
      </c>
      <c r="K345" s="53">
        <f t="shared" si="149"/>
        <v>43731</v>
      </c>
      <c r="L345" s="2">
        <f t="shared" si="150"/>
        <v>11</v>
      </c>
      <c r="M345" s="19">
        <f t="shared" si="151"/>
        <v>11</v>
      </c>
      <c r="N345" s="12">
        <f t="shared" si="140"/>
        <v>1.0016082509999999</v>
      </c>
      <c r="O345" s="12">
        <f t="shared" ca="1" si="141"/>
        <v>1.003947988</v>
      </c>
      <c r="P345" s="19">
        <f t="shared" si="152"/>
        <v>0</v>
      </c>
      <c r="Q345" s="14">
        <f t="shared" ca="1" si="142"/>
        <v>3.2213065200000002</v>
      </c>
      <c r="R345" s="28">
        <f t="shared" si="143"/>
        <v>0</v>
      </c>
      <c r="S345" s="14">
        <f t="shared" si="156"/>
        <v>0</v>
      </c>
      <c r="T345" s="14"/>
      <c r="U345" s="14"/>
      <c r="V345" s="4" t="str">
        <f t="shared" si="153"/>
        <v>A+J=</v>
      </c>
      <c r="W345" s="53">
        <f t="shared" si="154"/>
        <v>43760</v>
      </c>
      <c r="X345" s="14"/>
      <c r="Y345" s="153"/>
      <c r="Z345" s="123">
        <v>45085</v>
      </c>
      <c r="AA345" s="58" t="s">
        <v>82</v>
      </c>
      <c r="AB345" s="23"/>
      <c r="AC345" s="1"/>
      <c r="AD345" s="3"/>
      <c r="AE345" s="3"/>
      <c r="AF345" s="3"/>
      <c r="AG345" s="3"/>
      <c r="AH345" s="3"/>
      <c r="AI345" s="11"/>
      <c r="AJ345" s="3"/>
      <c r="AK345" s="2"/>
      <c r="AL345" s="2"/>
      <c r="AM345" s="2"/>
      <c r="AN345" s="2"/>
      <c r="AO345" s="2"/>
      <c r="AP345" s="2"/>
      <c r="AQ345" s="2"/>
      <c r="AR345" s="15"/>
      <c r="AS345" s="15"/>
      <c r="AT345" s="15"/>
      <c r="AU345" s="2"/>
      <c r="AV345" s="2"/>
      <c r="AW345" s="15"/>
      <c r="AX345" s="15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</row>
    <row r="346" spans="1:164" x14ac:dyDescent="0.15">
      <c r="A346" s="67">
        <f t="shared" si="155"/>
        <v>43747</v>
      </c>
      <c r="B346" s="128">
        <f t="shared" ca="1" si="144"/>
        <v>819.44822879999992</v>
      </c>
      <c r="C346" s="14">
        <f t="shared" si="145"/>
        <v>815.93625150999992</v>
      </c>
      <c r="D346" s="142">
        <f t="shared" si="146"/>
        <v>43741</v>
      </c>
      <c r="E346" s="13">
        <f ca="1">IF(D346&lt;B$1,VLOOKUP(D346,[1]DI!$A$4:$B$15000,2,FALSE),0)</f>
        <v>5.3999999999999999E-2</v>
      </c>
      <c r="F346" s="14">
        <f t="shared" ca="1" si="138"/>
        <v>1.0002087200000001</v>
      </c>
      <c r="G346" s="14">
        <f ca="1">(TRUNC(PRODUCT($F$12:$F345),16))</f>
        <v>1.0845465859916401</v>
      </c>
      <c r="H346" s="14">
        <f t="shared" ca="1" si="147"/>
        <v>1.0817932232399901</v>
      </c>
      <c r="I346" s="14">
        <f t="shared" ca="1" si="139"/>
        <v>1.00254518</v>
      </c>
      <c r="J346" s="13">
        <f t="shared" si="148"/>
        <v>3.7499999999999999E-2</v>
      </c>
      <c r="K346" s="53">
        <f t="shared" si="149"/>
        <v>43731</v>
      </c>
      <c r="L346" s="2">
        <f t="shared" si="150"/>
        <v>12</v>
      </c>
      <c r="M346" s="19">
        <f t="shared" si="151"/>
        <v>12</v>
      </c>
      <c r="N346" s="12">
        <f t="shared" si="140"/>
        <v>1.0017545839999999</v>
      </c>
      <c r="O346" s="12">
        <f t="shared" ca="1" si="141"/>
        <v>1.00430423</v>
      </c>
      <c r="P346" s="19">
        <f t="shared" si="152"/>
        <v>0</v>
      </c>
      <c r="Q346" s="14">
        <f t="shared" ca="1" si="142"/>
        <v>3.5119772899999999</v>
      </c>
      <c r="R346" s="28">
        <f t="shared" si="143"/>
        <v>0</v>
      </c>
      <c r="S346" s="14">
        <f t="shared" si="156"/>
        <v>0</v>
      </c>
      <c r="T346" s="14"/>
      <c r="U346" s="14"/>
      <c r="V346" s="4" t="str">
        <f t="shared" si="153"/>
        <v>A+J=</v>
      </c>
      <c r="W346" s="53">
        <f t="shared" si="154"/>
        <v>43760</v>
      </c>
      <c r="X346" s="14"/>
      <c r="Y346" s="153"/>
      <c r="Z346" s="123">
        <v>45176</v>
      </c>
      <c r="AA346" s="58" t="s">
        <v>83</v>
      </c>
      <c r="AB346" s="23"/>
      <c r="AC346" s="1"/>
      <c r="AD346" s="3"/>
      <c r="AE346" s="3"/>
      <c r="AF346" s="3"/>
      <c r="AG346" s="3"/>
      <c r="AH346" s="3"/>
      <c r="AI346" s="11"/>
      <c r="AJ346" s="3"/>
      <c r="AK346" s="2"/>
      <c r="AL346" s="2"/>
      <c r="AM346" s="2"/>
      <c r="AN346" s="2"/>
      <c r="AO346" s="2"/>
      <c r="AP346" s="2"/>
      <c r="AQ346" s="2"/>
      <c r="AR346" s="15"/>
      <c r="AS346" s="15"/>
      <c r="AT346" s="15"/>
      <c r="AU346" s="2"/>
      <c r="AV346" s="2"/>
      <c r="AW346" s="15"/>
      <c r="AX346" s="15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</row>
    <row r="347" spans="1:164" x14ac:dyDescent="0.15">
      <c r="A347" s="67">
        <f t="shared" si="155"/>
        <v>43748</v>
      </c>
      <c r="B347" s="128">
        <f t="shared" ca="1" si="144"/>
        <v>819.73901541999987</v>
      </c>
      <c r="C347" s="14">
        <f t="shared" si="145"/>
        <v>815.93625150999992</v>
      </c>
      <c r="D347" s="142">
        <f t="shared" si="146"/>
        <v>43742</v>
      </c>
      <c r="E347" s="13">
        <f ca="1">IF(D347&lt;B$1,VLOOKUP(D347,[1]DI!$A$4:$B$15000,2,FALSE),0)</f>
        <v>5.3999999999999999E-2</v>
      </c>
      <c r="F347" s="14">
        <f t="shared" ca="1" si="138"/>
        <v>1.0002087200000001</v>
      </c>
      <c r="G347" s="14">
        <f ca="1">(TRUNC(PRODUCT($F$12:$F346),16))</f>
        <v>1.08477295255506</v>
      </c>
      <c r="H347" s="14">
        <f t="shared" ca="1" si="147"/>
        <v>1.0817932232399901</v>
      </c>
      <c r="I347" s="14">
        <f t="shared" ca="1" si="139"/>
        <v>1.0027544399999999</v>
      </c>
      <c r="J347" s="13">
        <f t="shared" si="148"/>
        <v>3.7499999999999999E-2</v>
      </c>
      <c r="K347" s="53">
        <f t="shared" si="149"/>
        <v>43731</v>
      </c>
      <c r="L347" s="2">
        <f t="shared" si="150"/>
        <v>13</v>
      </c>
      <c r="M347" s="19">
        <f t="shared" si="151"/>
        <v>13</v>
      </c>
      <c r="N347" s="12">
        <f t="shared" si="140"/>
        <v>1.0019009379999999</v>
      </c>
      <c r="O347" s="12">
        <f t="shared" ca="1" si="141"/>
        <v>1.0046606140000001</v>
      </c>
      <c r="P347" s="19">
        <f t="shared" si="152"/>
        <v>0</v>
      </c>
      <c r="Q347" s="14">
        <f t="shared" ca="1" si="142"/>
        <v>3.8027639099999999</v>
      </c>
      <c r="R347" s="28">
        <f t="shared" si="143"/>
        <v>0</v>
      </c>
      <c r="S347" s="14">
        <f t="shared" si="156"/>
        <v>0</v>
      </c>
      <c r="T347" s="14"/>
      <c r="U347" s="14"/>
      <c r="V347" s="4" t="str">
        <f t="shared" si="153"/>
        <v>A+J=</v>
      </c>
      <c r="W347" s="53">
        <f t="shared" si="154"/>
        <v>43760</v>
      </c>
      <c r="X347" s="14"/>
      <c r="Y347" s="153"/>
      <c r="Z347" s="123">
        <v>45211</v>
      </c>
      <c r="AA347" s="57" t="s">
        <v>78</v>
      </c>
      <c r="AB347" s="23"/>
      <c r="AC347" s="1"/>
      <c r="AD347" s="3"/>
      <c r="AE347" s="3"/>
      <c r="AF347" s="3"/>
      <c r="AG347" s="3"/>
      <c r="AH347" s="3"/>
      <c r="AI347" s="11"/>
      <c r="AJ347" s="3"/>
      <c r="AK347" s="2"/>
      <c r="AL347" s="2"/>
      <c r="AM347" s="2"/>
      <c r="AN347" s="2"/>
      <c r="AO347" s="2"/>
      <c r="AP347" s="2"/>
      <c r="AQ347" s="2"/>
      <c r="AR347" s="15"/>
      <c r="AS347" s="15"/>
      <c r="AT347" s="15"/>
      <c r="AU347" s="2"/>
      <c r="AV347" s="2"/>
      <c r="AW347" s="15"/>
      <c r="AX347" s="15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</row>
    <row r="348" spans="1:164" x14ac:dyDescent="0.15">
      <c r="A348" s="67">
        <f t="shared" si="155"/>
        <v>43749</v>
      </c>
      <c r="B348" s="128">
        <f t="shared" ca="1" si="144"/>
        <v>820.02989505999994</v>
      </c>
      <c r="C348" s="14">
        <f t="shared" si="145"/>
        <v>815.93625150999992</v>
      </c>
      <c r="D348" s="142">
        <f t="shared" si="146"/>
        <v>43745</v>
      </c>
      <c r="E348" s="13">
        <f ca="1">IF(D348&lt;B$1,VLOOKUP(D348,[1]DI!$A$4:$B$15000,2,FALSE),0)</f>
        <v>5.3999999999999999E-2</v>
      </c>
      <c r="F348" s="14">
        <f t="shared" ca="1" si="138"/>
        <v>1.0002087200000001</v>
      </c>
      <c r="G348" s="14">
        <f ca="1">(TRUNC(PRODUCT($F$12:$F347),16))</f>
        <v>1.08499936636572</v>
      </c>
      <c r="H348" s="14">
        <f t="shared" ca="1" si="147"/>
        <v>1.0817932232399901</v>
      </c>
      <c r="I348" s="14">
        <f t="shared" ca="1" si="139"/>
        <v>1.0029637300000001</v>
      </c>
      <c r="J348" s="13">
        <f t="shared" si="148"/>
        <v>3.7499999999999999E-2</v>
      </c>
      <c r="K348" s="53">
        <f t="shared" si="149"/>
        <v>43731</v>
      </c>
      <c r="L348" s="2">
        <f t="shared" si="150"/>
        <v>14</v>
      </c>
      <c r="M348" s="19">
        <f t="shared" si="151"/>
        <v>14</v>
      </c>
      <c r="N348" s="12">
        <f t="shared" si="140"/>
        <v>1.0020473139999999</v>
      </c>
      <c r="O348" s="12">
        <f t="shared" ca="1" si="141"/>
        <v>1.005017112</v>
      </c>
      <c r="P348" s="19">
        <f t="shared" si="152"/>
        <v>0</v>
      </c>
      <c r="Q348" s="14">
        <f t="shared" ca="1" si="142"/>
        <v>4.0936435500000004</v>
      </c>
      <c r="R348" s="28">
        <f t="shared" si="143"/>
        <v>0</v>
      </c>
      <c r="S348" s="14">
        <f t="shared" si="156"/>
        <v>0</v>
      </c>
      <c r="T348" s="14"/>
      <c r="U348" s="14"/>
      <c r="V348" s="4" t="str">
        <f t="shared" si="153"/>
        <v>A+J=</v>
      </c>
      <c r="W348" s="53">
        <f t="shared" si="154"/>
        <v>43760</v>
      </c>
      <c r="X348" s="14"/>
      <c r="Y348" s="153"/>
      <c r="Z348" s="123">
        <v>45232</v>
      </c>
      <c r="AA348" s="58" t="s">
        <v>84</v>
      </c>
      <c r="AB348" s="23"/>
      <c r="AC348" s="1"/>
      <c r="AD348" s="3"/>
      <c r="AE348" s="3"/>
      <c r="AF348" s="3"/>
      <c r="AG348" s="3"/>
      <c r="AH348" s="3"/>
      <c r="AI348" s="11"/>
      <c r="AJ348" s="3"/>
      <c r="AK348" s="2"/>
      <c r="AL348" s="2"/>
      <c r="AM348" s="2"/>
      <c r="AN348" s="2"/>
      <c r="AO348" s="2"/>
      <c r="AP348" s="2"/>
      <c r="AQ348" s="2"/>
      <c r="AR348" s="15"/>
      <c r="AS348" s="15"/>
      <c r="AT348" s="15"/>
      <c r="AU348" s="2"/>
      <c r="AV348" s="2"/>
      <c r="AW348" s="15"/>
      <c r="AX348" s="15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</row>
    <row r="349" spans="1:164" x14ac:dyDescent="0.15">
      <c r="A349" s="67">
        <f t="shared" si="155"/>
        <v>43752</v>
      </c>
      <c r="B349" s="128">
        <f t="shared" ca="1" si="144"/>
        <v>820.32088240999997</v>
      </c>
      <c r="C349" s="14">
        <f t="shared" si="145"/>
        <v>815.93625150999992</v>
      </c>
      <c r="D349" s="142">
        <f t="shared" si="146"/>
        <v>43746</v>
      </c>
      <c r="E349" s="13">
        <f ca="1">IF(D349&lt;B$1,VLOOKUP(D349,[1]DI!$A$4:$B$15000,2,FALSE),0)</f>
        <v>5.3999999999999999E-2</v>
      </c>
      <c r="F349" s="14">
        <f t="shared" ca="1" si="138"/>
        <v>1.0002087200000001</v>
      </c>
      <c r="G349" s="14">
        <f ca="1">(TRUNC(PRODUCT($F$12:$F348),16))</f>
        <v>1.0852258274334701</v>
      </c>
      <c r="H349" s="14">
        <f t="shared" ca="1" si="147"/>
        <v>1.0817932232399901</v>
      </c>
      <c r="I349" s="14">
        <f t="shared" ca="1" si="139"/>
        <v>1.0031730699999999</v>
      </c>
      <c r="J349" s="13">
        <f t="shared" si="148"/>
        <v>3.7499999999999999E-2</v>
      </c>
      <c r="K349" s="53">
        <f t="shared" si="149"/>
        <v>43731</v>
      </c>
      <c r="L349" s="2">
        <f t="shared" si="150"/>
        <v>15</v>
      </c>
      <c r="M349" s="19">
        <f t="shared" si="151"/>
        <v>15</v>
      </c>
      <c r="N349" s="12">
        <f t="shared" si="140"/>
        <v>1.0021937110000001</v>
      </c>
      <c r="O349" s="12">
        <f t="shared" ca="1" si="141"/>
        <v>1.005373742</v>
      </c>
      <c r="P349" s="19">
        <f t="shared" si="152"/>
        <v>0</v>
      </c>
      <c r="Q349" s="14">
        <f t="shared" ca="1" si="142"/>
        <v>4.3846309000000003</v>
      </c>
      <c r="R349" s="28">
        <f t="shared" si="143"/>
        <v>0</v>
      </c>
      <c r="S349" s="14">
        <f t="shared" si="156"/>
        <v>0</v>
      </c>
      <c r="T349" s="14"/>
      <c r="U349" s="14"/>
      <c r="V349" s="4" t="str">
        <f t="shared" si="153"/>
        <v>A+J=</v>
      </c>
      <c r="W349" s="53">
        <f t="shared" si="154"/>
        <v>43760</v>
      </c>
      <c r="X349" s="14"/>
      <c r="Y349" s="153"/>
      <c r="Z349" s="123">
        <v>45245</v>
      </c>
      <c r="AA349" s="58" t="s">
        <v>85</v>
      </c>
      <c r="AB349" s="23"/>
      <c r="AC349" s="1"/>
      <c r="AD349" s="3"/>
      <c r="AE349" s="3"/>
      <c r="AF349" s="3"/>
      <c r="AG349" s="3"/>
      <c r="AH349" s="3"/>
      <c r="AI349" s="11"/>
      <c r="AJ349" s="3"/>
      <c r="AK349" s="2"/>
      <c r="AL349" s="2"/>
      <c r="AM349" s="2"/>
      <c r="AN349" s="2"/>
      <c r="AO349" s="2"/>
      <c r="AP349" s="2"/>
      <c r="AQ349" s="2"/>
      <c r="AR349" s="15"/>
      <c r="AS349" s="15"/>
      <c r="AT349" s="15"/>
      <c r="AU349" s="2"/>
      <c r="AV349" s="2"/>
      <c r="AW349" s="15"/>
      <c r="AX349" s="15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</row>
    <row r="350" spans="1:164" x14ac:dyDescent="0.15">
      <c r="A350" s="67">
        <f t="shared" si="155"/>
        <v>43753</v>
      </c>
      <c r="B350" s="128">
        <f t="shared" ca="1" si="144"/>
        <v>820.61196929999994</v>
      </c>
      <c r="C350" s="14">
        <f t="shared" si="145"/>
        <v>815.93625150999992</v>
      </c>
      <c r="D350" s="142">
        <f t="shared" si="146"/>
        <v>43747</v>
      </c>
      <c r="E350" s="13">
        <f ca="1">IF(D350&lt;B$1,VLOOKUP(D350,[1]DI!$A$4:$B$15000,2,FALSE),0)</f>
        <v>5.3999999999999999E-2</v>
      </c>
      <c r="F350" s="14">
        <f t="shared" ca="1" si="138"/>
        <v>1.0002087200000001</v>
      </c>
      <c r="G350" s="14">
        <f ca="1">(TRUNC(PRODUCT($F$12:$F349),16))</f>
        <v>1.08545233576817</v>
      </c>
      <c r="H350" s="14">
        <f t="shared" ca="1" si="147"/>
        <v>1.0817932232399901</v>
      </c>
      <c r="I350" s="14">
        <f t="shared" ca="1" si="139"/>
        <v>1.0033824499999999</v>
      </c>
      <c r="J350" s="13">
        <f t="shared" si="148"/>
        <v>3.7499999999999999E-2</v>
      </c>
      <c r="K350" s="53">
        <f t="shared" si="149"/>
        <v>43731</v>
      </c>
      <c r="L350" s="2">
        <f t="shared" si="150"/>
        <v>16</v>
      </c>
      <c r="M350" s="19">
        <f t="shared" si="151"/>
        <v>16</v>
      </c>
      <c r="N350" s="12">
        <f t="shared" si="140"/>
        <v>1.002340129</v>
      </c>
      <c r="O350" s="12">
        <f t="shared" ca="1" si="141"/>
        <v>1.005730494</v>
      </c>
      <c r="P350" s="19">
        <f t="shared" si="152"/>
        <v>0</v>
      </c>
      <c r="Q350" s="14">
        <f t="shared" ca="1" si="142"/>
        <v>4.6757177900000002</v>
      </c>
      <c r="R350" s="28">
        <f t="shared" si="143"/>
        <v>0</v>
      </c>
      <c r="S350" s="14">
        <f t="shared" si="156"/>
        <v>0</v>
      </c>
      <c r="T350" s="14"/>
      <c r="U350" s="14"/>
      <c r="V350" s="4" t="str">
        <f t="shared" si="153"/>
        <v>A+J=</v>
      </c>
      <c r="W350" s="53">
        <f t="shared" si="154"/>
        <v>43760</v>
      </c>
      <c r="X350" s="14"/>
      <c r="Y350" s="153"/>
      <c r="Z350" s="123">
        <v>45285</v>
      </c>
      <c r="AA350" s="58" t="s">
        <v>86</v>
      </c>
      <c r="AB350" s="23"/>
      <c r="AC350" s="1"/>
      <c r="AD350" s="3"/>
      <c r="AE350" s="3"/>
      <c r="AF350" s="3"/>
      <c r="AG350" s="3"/>
      <c r="AH350" s="3"/>
      <c r="AI350" s="11"/>
      <c r="AJ350" s="3"/>
      <c r="AK350" s="2"/>
      <c r="AL350" s="2"/>
      <c r="AM350" s="2"/>
      <c r="AN350" s="2"/>
      <c r="AO350" s="2"/>
      <c r="AP350" s="2"/>
      <c r="AQ350" s="2"/>
      <c r="AR350" s="15"/>
      <c r="AS350" s="15"/>
      <c r="AT350" s="15"/>
      <c r="AU350" s="2"/>
      <c r="AV350" s="2"/>
      <c r="AW350" s="15"/>
      <c r="AX350" s="15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</row>
    <row r="351" spans="1:164" ht="15" x14ac:dyDescent="0.25">
      <c r="A351" s="67">
        <f t="shared" si="155"/>
        <v>43754</v>
      </c>
      <c r="B351" s="128">
        <f t="shared" ca="1" si="144"/>
        <v>820.9031655199999</v>
      </c>
      <c r="C351" s="14">
        <f t="shared" si="145"/>
        <v>815.93625150999992</v>
      </c>
      <c r="D351" s="142">
        <f t="shared" si="146"/>
        <v>43748</v>
      </c>
      <c r="E351" s="13">
        <f ca="1">IF(D351&lt;B$1,VLOOKUP(D351,[1]DI!$A$4:$B$15000,2,FALSE),0)</f>
        <v>5.3999999999999999E-2</v>
      </c>
      <c r="F351" s="14">
        <f t="shared" ca="1" si="138"/>
        <v>1.0002087200000001</v>
      </c>
      <c r="G351" s="14">
        <f ca="1">(TRUNC(PRODUCT($F$12:$F350),16))</f>
        <v>1.08567889137969</v>
      </c>
      <c r="H351" s="14">
        <f t="shared" ca="1" si="147"/>
        <v>1.0817932232399901</v>
      </c>
      <c r="I351" s="14">
        <f t="shared" ca="1" si="139"/>
        <v>1.0035918800000001</v>
      </c>
      <c r="J351" s="13">
        <f t="shared" si="148"/>
        <v>3.7499999999999999E-2</v>
      </c>
      <c r="K351" s="53">
        <f t="shared" si="149"/>
        <v>43731</v>
      </c>
      <c r="L351" s="2">
        <f t="shared" si="150"/>
        <v>17</v>
      </c>
      <c r="M351" s="19">
        <f t="shared" si="151"/>
        <v>17</v>
      </c>
      <c r="N351" s="12">
        <f t="shared" si="140"/>
        <v>1.002486569</v>
      </c>
      <c r="O351" s="12">
        <f t="shared" ca="1" si="141"/>
        <v>1.0060873800000001</v>
      </c>
      <c r="P351" s="19">
        <f t="shared" si="152"/>
        <v>0</v>
      </c>
      <c r="Q351" s="14">
        <f t="shared" ca="1" si="142"/>
        <v>4.96691401</v>
      </c>
      <c r="R351" s="28">
        <f t="shared" si="143"/>
        <v>0</v>
      </c>
      <c r="S351" s="14">
        <f t="shared" si="156"/>
        <v>0</v>
      </c>
      <c r="T351" s="14"/>
      <c r="U351" s="14"/>
      <c r="V351" s="4" t="str">
        <f t="shared" si="153"/>
        <v>A+J=</v>
      </c>
      <c r="W351" s="53">
        <f t="shared" si="154"/>
        <v>43760</v>
      </c>
      <c r="X351" s="146" t="s">
        <v>148</v>
      </c>
      <c r="Y351" s="153"/>
      <c r="Z351" s="56">
        <v>41640</v>
      </c>
      <c r="AA351" s="56" t="s">
        <v>88</v>
      </c>
      <c r="AB351" s="23"/>
      <c r="AC351" s="1"/>
      <c r="AD351" s="3"/>
      <c r="AE351" s="3"/>
      <c r="AF351" s="3"/>
      <c r="AG351" s="3"/>
      <c r="AH351" s="3"/>
      <c r="AI351" s="11"/>
      <c r="AJ351" s="3"/>
      <c r="AK351" s="2"/>
      <c r="AL351" s="2"/>
      <c r="AM351" s="2"/>
      <c r="AN351" s="2"/>
      <c r="AO351" s="2"/>
      <c r="AP351" s="2"/>
      <c r="AQ351" s="2"/>
      <c r="AR351" s="15"/>
      <c r="AS351" s="15"/>
      <c r="AT351" s="15"/>
      <c r="AU351" s="2"/>
      <c r="AV351" s="2"/>
      <c r="AW351" s="15"/>
      <c r="AX351" s="15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</row>
    <row r="352" spans="1:164" ht="15" x14ac:dyDescent="0.25">
      <c r="A352" s="67">
        <f t="shared" si="155"/>
        <v>43755</v>
      </c>
      <c r="B352" s="128">
        <f t="shared" ca="1" si="144"/>
        <v>821.1944621099999</v>
      </c>
      <c r="C352" s="14">
        <f t="shared" si="145"/>
        <v>815.93625150999992</v>
      </c>
      <c r="D352" s="142">
        <f t="shared" si="146"/>
        <v>43749</v>
      </c>
      <c r="E352" s="13">
        <f ca="1">IF(D352&lt;B$1,VLOOKUP(D352,[1]DI!$A$4:$B$15000,2,FALSE),0)</f>
        <v>5.3999999999999999E-2</v>
      </c>
      <c r="F352" s="14">
        <f t="shared" ca="1" si="138"/>
        <v>1.0002087200000001</v>
      </c>
      <c r="G352" s="14">
        <f ca="1">(TRUNC(PRODUCT($F$12:$F351),16))</f>
        <v>1.0859054942779001</v>
      </c>
      <c r="H352" s="14">
        <f t="shared" ca="1" si="147"/>
        <v>1.0817932232399901</v>
      </c>
      <c r="I352" s="14">
        <f t="shared" ca="1" si="139"/>
        <v>1.00380135</v>
      </c>
      <c r="J352" s="13">
        <f t="shared" si="148"/>
        <v>3.7499999999999999E-2</v>
      </c>
      <c r="K352" s="53">
        <f t="shared" si="149"/>
        <v>43731</v>
      </c>
      <c r="L352" s="2">
        <f t="shared" si="150"/>
        <v>18</v>
      </c>
      <c r="M352" s="19">
        <f t="shared" si="151"/>
        <v>18</v>
      </c>
      <c r="N352" s="12">
        <f t="shared" si="140"/>
        <v>1.0026330299999999</v>
      </c>
      <c r="O352" s="12">
        <f t="shared" ca="1" si="141"/>
        <v>1.0064443890000001</v>
      </c>
      <c r="P352" s="19">
        <f t="shared" si="152"/>
        <v>0</v>
      </c>
      <c r="Q352" s="14">
        <f t="shared" ca="1" si="142"/>
        <v>5.2582106</v>
      </c>
      <c r="R352" s="28">
        <f t="shared" si="143"/>
        <v>0</v>
      </c>
      <c r="S352" s="14">
        <f t="shared" si="156"/>
        <v>0</v>
      </c>
      <c r="T352" s="14"/>
      <c r="U352" s="14"/>
      <c r="V352" s="4" t="str">
        <f t="shared" si="153"/>
        <v>A+J=</v>
      </c>
      <c r="W352" s="53">
        <f t="shared" si="154"/>
        <v>43760</v>
      </c>
      <c r="X352" s="150">
        <v>6.1327180200000004</v>
      </c>
      <c r="Y352" s="15" t="s">
        <v>10</v>
      </c>
      <c r="Z352" s="56">
        <v>41701</v>
      </c>
      <c r="AA352" s="56" t="s">
        <v>72</v>
      </c>
      <c r="AB352" s="23"/>
      <c r="AC352" s="1"/>
      <c r="AD352" s="3"/>
      <c r="AE352" s="3"/>
      <c r="AF352" s="3"/>
      <c r="AG352" s="3"/>
      <c r="AH352" s="3"/>
      <c r="AI352" s="11"/>
      <c r="AJ352" s="3"/>
      <c r="AK352" s="2"/>
      <c r="AL352" s="2"/>
      <c r="AM352" s="2"/>
      <c r="AN352" s="2"/>
      <c r="AO352" s="2"/>
      <c r="AP352" s="2"/>
      <c r="AQ352" s="2"/>
      <c r="AR352" s="15"/>
      <c r="AS352" s="15"/>
      <c r="AT352" s="15"/>
      <c r="AU352" s="2"/>
      <c r="AV352" s="2"/>
      <c r="AW352" s="15"/>
      <c r="AX352" s="15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</row>
    <row r="353" spans="1:164" ht="15" x14ac:dyDescent="0.25">
      <c r="A353" s="67">
        <f t="shared" si="155"/>
        <v>43756</v>
      </c>
      <c r="B353" s="128">
        <f t="shared" ca="1" si="144"/>
        <v>821.48585823999997</v>
      </c>
      <c r="C353" s="14">
        <f t="shared" si="145"/>
        <v>815.93625150999992</v>
      </c>
      <c r="D353" s="142">
        <f t="shared" si="146"/>
        <v>43752</v>
      </c>
      <c r="E353" s="13">
        <f ca="1">IF(D353&lt;B$1,VLOOKUP(D353,[1]DI!$A$4:$B$15000,2,FALSE),0)</f>
        <v>5.3999999999999999E-2</v>
      </c>
      <c r="F353" s="14">
        <f t="shared" ca="1" si="138"/>
        <v>1.0002087200000001</v>
      </c>
      <c r="G353" s="14">
        <f ca="1">(TRUNC(PRODUCT($F$12:$F352),16))</f>
        <v>1.0861321444726699</v>
      </c>
      <c r="H353" s="14">
        <f t="shared" ca="1" si="147"/>
        <v>1.0817932232399901</v>
      </c>
      <c r="I353" s="14">
        <f t="shared" ca="1" si="139"/>
        <v>1.0040108599999999</v>
      </c>
      <c r="J353" s="13">
        <f t="shared" si="148"/>
        <v>3.7499999999999999E-2</v>
      </c>
      <c r="K353" s="53">
        <f t="shared" si="149"/>
        <v>43731</v>
      </c>
      <c r="L353" s="2">
        <f t="shared" si="150"/>
        <v>19</v>
      </c>
      <c r="M353" s="19">
        <f t="shared" si="151"/>
        <v>19</v>
      </c>
      <c r="N353" s="12">
        <f t="shared" si="140"/>
        <v>1.002779512</v>
      </c>
      <c r="O353" s="12">
        <f t="shared" ca="1" si="141"/>
        <v>1.00680152</v>
      </c>
      <c r="P353" s="19">
        <f t="shared" si="152"/>
        <v>0</v>
      </c>
      <c r="Q353" s="14">
        <f t="shared" ca="1" si="142"/>
        <v>5.5496067299999998</v>
      </c>
      <c r="R353" s="28">
        <f t="shared" si="143"/>
        <v>0</v>
      </c>
      <c r="S353" s="14">
        <f t="shared" si="156"/>
        <v>0</v>
      </c>
      <c r="T353" s="14"/>
      <c r="U353" s="14"/>
      <c r="V353" s="4" t="str">
        <f t="shared" si="153"/>
        <v>A+J=</v>
      </c>
      <c r="W353" s="53">
        <f t="shared" si="154"/>
        <v>43760</v>
      </c>
      <c r="X353" s="146">
        <v>0</v>
      </c>
      <c r="Y353" s="15" t="s">
        <v>54</v>
      </c>
      <c r="Z353" s="56">
        <v>41702</v>
      </c>
      <c r="AA353" s="56" t="s">
        <v>72</v>
      </c>
      <c r="AB353" s="23"/>
      <c r="AC353" s="1"/>
      <c r="AD353" s="3"/>
      <c r="AE353" s="3"/>
      <c r="AF353" s="3"/>
      <c r="AG353" s="3"/>
      <c r="AH353" s="3"/>
      <c r="AI353" s="11"/>
      <c r="AJ353" s="3"/>
      <c r="AK353" s="2"/>
      <c r="AL353" s="2"/>
      <c r="AM353" s="2"/>
      <c r="AN353" s="2"/>
      <c r="AO353" s="2"/>
      <c r="AP353" s="2"/>
      <c r="AQ353" s="2"/>
      <c r="AR353" s="15"/>
      <c r="AS353" s="15"/>
      <c r="AT353" s="15"/>
      <c r="AU353" s="2"/>
      <c r="AV353" s="2"/>
      <c r="AW353" s="15"/>
      <c r="AX353" s="15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</row>
    <row r="354" spans="1:164" ht="15" x14ac:dyDescent="0.25">
      <c r="A354" s="67">
        <f t="shared" si="155"/>
        <v>43759</v>
      </c>
      <c r="B354" s="128">
        <f t="shared" ca="1" si="144"/>
        <v>821.77736369999991</v>
      </c>
      <c r="C354" s="14">
        <f t="shared" si="145"/>
        <v>815.93625150999992</v>
      </c>
      <c r="D354" s="142">
        <f t="shared" si="146"/>
        <v>43753</v>
      </c>
      <c r="E354" s="13">
        <f ca="1">IF(D354&lt;B$1,VLOOKUP(D354,[1]DI!$A$4:$B$15000,2,FALSE),0)</f>
        <v>5.3999999999999999E-2</v>
      </c>
      <c r="F354" s="14">
        <f t="shared" ca="1" si="138"/>
        <v>1.0002087200000001</v>
      </c>
      <c r="G354" s="14">
        <f ca="1">(TRUNC(PRODUCT($F$12:$F353),16))</f>
        <v>1.0863588419738599</v>
      </c>
      <c r="H354" s="14">
        <f t="shared" ca="1" si="147"/>
        <v>1.0817932232399901</v>
      </c>
      <c r="I354" s="14">
        <f t="shared" ca="1" si="139"/>
        <v>1.00422042</v>
      </c>
      <c r="J354" s="13">
        <f t="shared" si="148"/>
        <v>3.7499999999999999E-2</v>
      </c>
      <c r="K354" s="53">
        <f t="shared" si="149"/>
        <v>43731</v>
      </c>
      <c r="L354" s="2">
        <f t="shared" si="150"/>
        <v>20</v>
      </c>
      <c r="M354" s="19">
        <f t="shared" si="151"/>
        <v>20</v>
      </c>
      <c r="N354" s="12">
        <f t="shared" si="140"/>
        <v>1.002926016</v>
      </c>
      <c r="O354" s="12">
        <f t="shared" ca="1" si="141"/>
        <v>1.0071587849999999</v>
      </c>
      <c r="P354" s="19">
        <f t="shared" si="152"/>
        <v>0</v>
      </c>
      <c r="Q354" s="14">
        <f t="shared" ca="1" si="142"/>
        <v>5.8411121899999996</v>
      </c>
      <c r="R354" s="28">
        <f t="shared" si="143"/>
        <v>0</v>
      </c>
      <c r="S354" s="14">
        <f t="shared" si="156"/>
        <v>0</v>
      </c>
      <c r="T354" s="14"/>
      <c r="U354" s="14"/>
      <c r="V354" s="4" t="str">
        <f t="shared" si="153"/>
        <v>A+J=</v>
      </c>
      <c r="W354" s="53">
        <f t="shared" si="154"/>
        <v>43760</v>
      </c>
      <c r="X354" s="150">
        <v>18.182720929999999</v>
      </c>
      <c r="Y354" s="15" t="s">
        <v>149</v>
      </c>
      <c r="Z354" s="56">
        <v>41747</v>
      </c>
      <c r="AA354" s="56" t="s">
        <v>89</v>
      </c>
      <c r="AB354" s="23"/>
      <c r="AC354" s="1"/>
      <c r="AD354" s="3"/>
      <c r="AE354" s="3"/>
      <c r="AF354" s="3"/>
      <c r="AG354" s="3"/>
      <c r="AH354" s="3"/>
      <c r="AI354" s="11"/>
      <c r="AJ354" s="3"/>
      <c r="AK354" s="2"/>
      <c r="AL354" s="2"/>
      <c r="AM354" s="2"/>
      <c r="AN354" s="2"/>
      <c r="AO354" s="2"/>
      <c r="AP354" s="2"/>
      <c r="AQ354" s="2"/>
      <c r="AR354" s="15"/>
      <c r="AS354" s="15"/>
      <c r="AT354" s="15"/>
      <c r="AU354" s="2"/>
      <c r="AV354" s="2"/>
      <c r="AW354" s="15"/>
      <c r="AX354" s="15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</row>
    <row r="355" spans="1:164" ht="15" x14ac:dyDescent="0.25">
      <c r="A355" s="67">
        <f t="shared" si="155"/>
        <v>43760</v>
      </c>
      <c r="B355" s="128">
        <f t="shared" ca="1" si="144"/>
        <v>822.06896952999989</v>
      </c>
      <c r="C355" s="14">
        <f t="shared" si="145"/>
        <v>815.93625150999992</v>
      </c>
      <c r="D355" s="142">
        <f t="shared" si="146"/>
        <v>43754</v>
      </c>
      <c r="E355" s="13">
        <f ca="1">IF(D355&lt;B$1,VLOOKUP(D355,[1]DI!$A$4:$B$15000,2,FALSE),0)</f>
        <v>5.3999999999999999E-2</v>
      </c>
      <c r="F355" s="14">
        <f t="shared" ca="1" si="138"/>
        <v>1.0002087200000001</v>
      </c>
      <c r="G355" s="14">
        <f ca="1">(TRUNC(PRODUCT($F$12:$F354),16))</f>
        <v>1.0865855867913601</v>
      </c>
      <c r="H355" s="14">
        <f t="shared" ca="1" si="147"/>
        <v>1.0817932232399901</v>
      </c>
      <c r="I355" s="14">
        <f t="shared" ca="1" si="139"/>
        <v>1.00443002</v>
      </c>
      <c r="J355" s="13">
        <f t="shared" si="148"/>
        <v>3.7499999999999999E-2</v>
      </c>
      <c r="K355" s="53">
        <f t="shared" si="149"/>
        <v>43731</v>
      </c>
      <c r="L355" s="2">
        <f t="shared" si="150"/>
        <v>21</v>
      </c>
      <c r="M355" s="19">
        <f t="shared" si="151"/>
        <v>21</v>
      </c>
      <c r="N355" s="12">
        <f t="shared" si="140"/>
        <v>1.003072542</v>
      </c>
      <c r="O355" s="12">
        <f t="shared" ca="1" si="141"/>
        <v>1.007516173</v>
      </c>
      <c r="P355" s="19">
        <f t="shared" si="152"/>
        <v>17</v>
      </c>
      <c r="Q355" s="146">
        <f t="shared" ca="1" si="142"/>
        <v>6.1327180200000004</v>
      </c>
      <c r="R355" s="147">
        <f t="shared" si="143"/>
        <v>2.2284487172143975E-2</v>
      </c>
      <c r="S355" s="146">
        <v>18.182720929999999</v>
      </c>
      <c r="T355" s="146"/>
      <c r="U355" s="146"/>
      <c r="V355" s="148" t="str">
        <f t="shared" si="153"/>
        <v>A+J=</v>
      </c>
      <c r="W355" s="149">
        <f t="shared" si="154"/>
        <v>43760</v>
      </c>
      <c r="X355" s="146">
        <f>X353+X354</f>
        <v>18.182720929999999</v>
      </c>
      <c r="Y355" s="153"/>
      <c r="Z355" s="56">
        <v>41750</v>
      </c>
      <c r="AA355" s="56" t="s">
        <v>74</v>
      </c>
      <c r="AB355" s="23"/>
      <c r="AC355" s="1"/>
      <c r="AD355" s="3"/>
      <c r="AE355" s="3"/>
      <c r="AF355" s="3"/>
      <c r="AG355" s="3"/>
      <c r="AH355" s="3"/>
      <c r="AI355" s="11"/>
      <c r="AJ355" s="3"/>
      <c r="AK355" s="2"/>
      <c r="AL355" s="2"/>
      <c r="AM355" s="2"/>
      <c r="AN355" s="2"/>
      <c r="AO355" s="2"/>
      <c r="AP355" s="2"/>
      <c r="AQ355" s="2"/>
      <c r="AR355" s="15"/>
      <c r="AS355" s="15"/>
      <c r="AT355" s="15"/>
      <c r="AU355" s="2"/>
      <c r="AV355" s="2"/>
      <c r="AW355" s="15"/>
      <c r="AX355" s="15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</row>
    <row r="356" spans="1:164" x14ac:dyDescent="0.15">
      <c r="A356" s="67">
        <f t="shared" si="155"/>
        <v>43761</v>
      </c>
      <c r="B356" s="128">
        <f t="shared" ca="1" si="144"/>
        <v>798.03661181999996</v>
      </c>
      <c r="C356" s="14">
        <f t="shared" si="145"/>
        <v>797.75353057999996</v>
      </c>
      <c r="D356" s="142">
        <f t="shared" si="146"/>
        <v>43755</v>
      </c>
      <c r="E356" s="13">
        <f ca="1">IF(D356&lt;B$1,VLOOKUP(D356,[1]DI!$A$4:$B$15000,2,FALSE),0)</f>
        <v>5.3999999999999999E-2</v>
      </c>
      <c r="F356" s="14">
        <f t="shared" ca="1" si="138"/>
        <v>1.0002087200000001</v>
      </c>
      <c r="G356" s="14">
        <f ca="1">(TRUNC(PRODUCT($F$12:$F355),16))</f>
        <v>1.0868123789350299</v>
      </c>
      <c r="H356" s="14">
        <f t="shared" ca="1" si="147"/>
        <v>1.0865855867913601</v>
      </c>
      <c r="I356" s="14">
        <f t="shared" ca="1" si="139"/>
        <v>1.0002087200000001</v>
      </c>
      <c r="J356" s="13">
        <f t="shared" si="148"/>
        <v>3.7499999999999999E-2</v>
      </c>
      <c r="K356" s="53">
        <f t="shared" si="149"/>
        <v>43760</v>
      </c>
      <c r="L356" s="2">
        <f t="shared" si="150"/>
        <v>1</v>
      </c>
      <c r="M356" s="19">
        <f t="shared" si="151"/>
        <v>1</v>
      </c>
      <c r="N356" s="12">
        <f t="shared" si="140"/>
        <v>1.0001460980000001</v>
      </c>
      <c r="O356" s="12">
        <f t="shared" ca="1" si="141"/>
        <v>1.000354848</v>
      </c>
      <c r="P356" s="19">
        <f t="shared" si="152"/>
        <v>0</v>
      </c>
      <c r="Q356" s="14">
        <f t="shared" ca="1" si="142"/>
        <v>0.28308124000000001</v>
      </c>
      <c r="R356" s="28">
        <f t="shared" si="143"/>
        <v>0</v>
      </c>
      <c r="S356" s="14">
        <f t="shared" si="156"/>
        <v>0</v>
      </c>
      <c r="T356" s="14"/>
      <c r="U356" s="14"/>
      <c r="V356" s="4" t="str">
        <f t="shared" si="153"/>
        <v>A+J=</v>
      </c>
      <c r="W356" s="53">
        <f t="shared" si="154"/>
        <v>43790</v>
      </c>
      <c r="X356" s="14"/>
      <c r="Y356" s="153"/>
      <c r="Z356" s="56">
        <v>41760</v>
      </c>
      <c r="AA356" s="56" t="s">
        <v>81</v>
      </c>
      <c r="AB356" s="23"/>
      <c r="AC356" s="1"/>
      <c r="AD356" s="3"/>
      <c r="AE356" s="3"/>
      <c r="AF356" s="3"/>
      <c r="AG356" s="3"/>
      <c r="AH356" s="3"/>
      <c r="AI356" s="11"/>
      <c r="AJ356" s="3"/>
      <c r="AK356" s="2"/>
      <c r="AL356" s="2"/>
      <c r="AM356" s="2"/>
      <c r="AN356" s="2"/>
      <c r="AO356" s="2"/>
      <c r="AP356" s="2"/>
      <c r="AQ356" s="2"/>
      <c r="AR356" s="15"/>
      <c r="AS356" s="15"/>
      <c r="AT356" s="15"/>
      <c r="AU356" s="2"/>
      <c r="AV356" s="2"/>
      <c r="AW356" s="15"/>
      <c r="AX356" s="15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</row>
    <row r="357" spans="1:164" x14ac:dyDescent="0.15">
      <c r="A357" s="67">
        <f t="shared" si="155"/>
        <v>43762</v>
      </c>
      <c r="B357" s="128">
        <f t="shared" ca="1" si="144"/>
        <v>798.31979118999993</v>
      </c>
      <c r="C357" s="14">
        <f t="shared" si="145"/>
        <v>797.75353057999996</v>
      </c>
      <c r="D357" s="142">
        <f t="shared" si="146"/>
        <v>43756</v>
      </c>
      <c r="E357" s="13">
        <f ca="1">IF(D357&lt;B$1,VLOOKUP(D357,[1]DI!$A$4:$B$15000,2,FALSE),0)</f>
        <v>5.3999999999999999E-2</v>
      </c>
      <c r="F357" s="14">
        <f t="shared" ca="1" si="138"/>
        <v>1.0002087200000001</v>
      </c>
      <c r="G357" s="14">
        <f ca="1">(TRUNC(PRODUCT($F$12:$F356),16))</f>
        <v>1.0870392184147699</v>
      </c>
      <c r="H357" s="14">
        <f t="shared" ca="1" si="147"/>
        <v>1.0865855867913601</v>
      </c>
      <c r="I357" s="14">
        <f t="shared" ca="1" si="139"/>
        <v>1.0004174800000001</v>
      </c>
      <c r="J357" s="13">
        <f t="shared" si="148"/>
        <v>3.7499999999999999E-2</v>
      </c>
      <c r="K357" s="53">
        <f t="shared" si="149"/>
        <v>43760</v>
      </c>
      <c r="L357" s="2">
        <f t="shared" si="150"/>
        <v>2</v>
      </c>
      <c r="M357" s="19">
        <f t="shared" si="151"/>
        <v>2</v>
      </c>
      <c r="N357" s="12">
        <f t="shared" si="140"/>
        <v>1.0002922169999999</v>
      </c>
      <c r="O357" s="12">
        <f t="shared" ca="1" si="141"/>
        <v>1.0007098189999999</v>
      </c>
      <c r="P357" s="19">
        <f t="shared" si="152"/>
        <v>0</v>
      </c>
      <c r="Q357" s="14">
        <f t="shared" ca="1" si="142"/>
        <v>0.56626061000000005</v>
      </c>
      <c r="R357" s="28">
        <f t="shared" si="143"/>
        <v>0</v>
      </c>
      <c r="S357" s="14">
        <f t="shared" si="156"/>
        <v>0</v>
      </c>
      <c r="T357" s="14"/>
      <c r="U357" s="14"/>
      <c r="V357" s="4" t="str">
        <f t="shared" si="153"/>
        <v>A+J=</v>
      </c>
      <c r="W357" s="53">
        <f t="shared" si="154"/>
        <v>43790</v>
      </c>
      <c r="X357" s="14"/>
      <c r="Y357" s="153"/>
      <c r="Z357" s="56">
        <v>41809</v>
      </c>
      <c r="AA357" s="56" t="s">
        <v>90</v>
      </c>
      <c r="AB357" s="23"/>
      <c r="AC357" s="1"/>
      <c r="AD357" s="3"/>
      <c r="AE357" s="3"/>
      <c r="AF357" s="3"/>
      <c r="AG357" s="3"/>
      <c r="AH357" s="3"/>
      <c r="AI357" s="11"/>
      <c r="AJ357" s="3"/>
      <c r="AK357" s="2"/>
      <c r="AL357" s="2"/>
      <c r="AM357" s="2"/>
      <c r="AN357" s="2"/>
      <c r="AO357" s="2"/>
      <c r="AP357" s="2"/>
      <c r="AQ357" s="2"/>
      <c r="AR357" s="15"/>
      <c r="AS357" s="15"/>
      <c r="AT357" s="15"/>
      <c r="AU357" s="2"/>
      <c r="AV357" s="2"/>
      <c r="AW357" s="15"/>
      <c r="AX357" s="15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</row>
    <row r="358" spans="1:164" x14ac:dyDescent="0.15">
      <c r="A358" s="67">
        <f t="shared" si="155"/>
        <v>43763</v>
      </c>
      <c r="B358" s="128">
        <f t="shared" ca="1" si="144"/>
        <v>798.60307665999994</v>
      </c>
      <c r="C358" s="14">
        <f t="shared" si="145"/>
        <v>797.75353057999996</v>
      </c>
      <c r="D358" s="142">
        <f t="shared" si="146"/>
        <v>43759</v>
      </c>
      <c r="E358" s="13">
        <f ca="1">IF(D358&lt;B$1,VLOOKUP(D358,[1]DI!$A$4:$B$15000,2,FALSE),0)</f>
        <v>5.3999999999999999E-2</v>
      </c>
      <c r="F358" s="14">
        <f t="shared" ca="1" si="138"/>
        <v>1.0002087200000001</v>
      </c>
      <c r="G358" s="14">
        <f ca="1">(TRUNC(PRODUCT($F$12:$F357),16))</f>
        <v>1.08726610524043</v>
      </c>
      <c r="H358" s="14">
        <f t="shared" ca="1" si="147"/>
        <v>1.0865855867913601</v>
      </c>
      <c r="I358" s="14">
        <f t="shared" ca="1" si="139"/>
        <v>1.00062629</v>
      </c>
      <c r="J358" s="13">
        <f t="shared" si="148"/>
        <v>3.7499999999999999E-2</v>
      </c>
      <c r="K358" s="53">
        <f t="shared" si="149"/>
        <v>43760</v>
      </c>
      <c r="L358" s="2">
        <f t="shared" si="150"/>
        <v>3</v>
      </c>
      <c r="M358" s="19">
        <f t="shared" si="151"/>
        <v>3</v>
      </c>
      <c r="N358" s="12">
        <f t="shared" si="140"/>
        <v>1.000438358</v>
      </c>
      <c r="O358" s="12">
        <f t="shared" ca="1" si="141"/>
        <v>1.0010649229999999</v>
      </c>
      <c r="P358" s="19">
        <f t="shared" si="152"/>
        <v>0</v>
      </c>
      <c r="Q358" s="14">
        <f t="shared" ca="1" si="142"/>
        <v>0.84954607999999998</v>
      </c>
      <c r="R358" s="28">
        <f t="shared" si="143"/>
        <v>0</v>
      </c>
      <c r="S358" s="14">
        <f t="shared" si="156"/>
        <v>0</v>
      </c>
      <c r="T358" s="14"/>
      <c r="U358" s="14"/>
      <c r="V358" s="4" t="str">
        <f t="shared" si="153"/>
        <v>A+J=</v>
      </c>
      <c r="W358" s="53">
        <f t="shared" si="154"/>
        <v>43790</v>
      </c>
      <c r="X358" s="14"/>
      <c r="Y358" s="153"/>
      <c r="Z358" s="56">
        <v>41998</v>
      </c>
      <c r="AA358" s="56" t="s">
        <v>86</v>
      </c>
      <c r="AB358" s="23"/>
      <c r="AC358" s="1"/>
      <c r="AD358" s="3"/>
      <c r="AE358" s="3"/>
      <c r="AF358" s="3"/>
      <c r="AG358" s="3"/>
      <c r="AH358" s="3"/>
      <c r="AI358" s="11"/>
      <c r="AJ358" s="3"/>
      <c r="AK358" s="2"/>
      <c r="AL358" s="2"/>
      <c r="AM358" s="2"/>
      <c r="AN358" s="2"/>
      <c r="AO358" s="2"/>
      <c r="AP358" s="2"/>
      <c r="AQ358" s="2"/>
      <c r="AR358" s="15"/>
      <c r="AS358" s="15"/>
      <c r="AT358" s="15"/>
      <c r="AU358" s="2"/>
      <c r="AV358" s="2"/>
      <c r="AW358" s="15"/>
      <c r="AX358" s="15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</row>
    <row r="359" spans="1:164" x14ac:dyDescent="0.15">
      <c r="A359" s="67">
        <f t="shared" si="155"/>
        <v>43766</v>
      </c>
      <c r="B359" s="128">
        <f t="shared" ca="1" si="144"/>
        <v>798.88645866000002</v>
      </c>
      <c r="C359" s="14">
        <f t="shared" si="145"/>
        <v>797.75353057999996</v>
      </c>
      <c r="D359" s="142">
        <f t="shared" si="146"/>
        <v>43760</v>
      </c>
      <c r="E359" s="13">
        <f ca="1">IF(D359&lt;B$1,VLOOKUP(D359,[1]DI!$A$4:$B$15000,2,FALSE),0)</f>
        <v>5.3999999999999999E-2</v>
      </c>
      <c r="F359" s="14">
        <f t="shared" ca="1" si="138"/>
        <v>1.0002087200000001</v>
      </c>
      <c r="G359" s="14">
        <f ca="1">(TRUNC(PRODUCT($F$12:$F358),16))</f>
        <v>1.08749303942192</v>
      </c>
      <c r="H359" s="14">
        <f t="shared" ca="1" si="147"/>
        <v>1.0865855867913601</v>
      </c>
      <c r="I359" s="14">
        <f t="shared" ca="1" si="139"/>
        <v>1.00083514</v>
      </c>
      <c r="J359" s="13">
        <f t="shared" si="148"/>
        <v>3.7499999999999999E-2</v>
      </c>
      <c r="K359" s="53">
        <f t="shared" si="149"/>
        <v>43760</v>
      </c>
      <c r="L359" s="2">
        <f t="shared" si="150"/>
        <v>4</v>
      </c>
      <c r="M359" s="19">
        <f t="shared" si="151"/>
        <v>4</v>
      </c>
      <c r="N359" s="12">
        <f t="shared" si="140"/>
        <v>1.0005845200000001</v>
      </c>
      <c r="O359" s="12">
        <f t="shared" ca="1" si="141"/>
        <v>1.001420148</v>
      </c>
      <c r="P359" s="19">
        <f t="shared" si="152"/>
        <v>0</v>
      </c>
      <c r="Q359" s="14">
        <f t="shared" ca="1" si="142"/>
        <v>1.1329280799999999</v>
      </c>
      <c r="R359" s="28">
        <f t="shared" si="143"/>
        <v>0</v>
      </c>
      <c r="S359" s="14">
        <f t="shared" si="156"/>
        <v>0</v>
      </c>
      <c r="T359" s="14"/>
      <c r="U359" s="14"/>
      <c r="V359" s="4" t="str">
        <f t="shared" si="153"/>
        <v>A+J=</v>
      </c>
      <c r="W359" s="53">
        <f t="shared" si="154"/>
        <v>43790</v>
      </c>
      <c r="X359" s="14"/>
      <c r="Y359" s="153"/>
      <c r="Z359" s="56">
        <v>42005</v>
      </c>
      <c r="AA359" s="56" t="s">
        <v>88</v>
      </c>
      <c r="AB359" s="23"/>
      <c r="AC359" s="1"/>
      <c r="AD359" s="3"/>
      <c r="AE359" s="3"/>
      <c r="AF359" s="3"/>
      <c r="AG359" s="3"/>
      <c r="AH359" s="3"/>
      <c r="AI359" s="11"/>
      <c r="AJ359" s="3"/>
      <c r="AK359" s="2"/>
      <c r="AL359" s="2"/>
      <c r="AM359" s="2"/>
      <c r="AN359" s="2"/>
      <c r="AO359" s="2"/>
      <c r="AP359" s="2"/>
      <c r="AQ359" s="2"/>
      <c r="AR359" s="15"/>
      <c r="AS359" s="15"/>
      <c r="AT359" s="15"/>
      <c r="AU359" s="2"/>
      <c r="AV359" s="2"/>
      <c r="AW359" s="15"/>
      <c r="AX359" s="15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</row>
    <row r="360" spans="1:164" x14ac:dyDescent="0.15">
      <c r="A360" s="67">
        <f t="shared" si="155"/>
        <v>43767</v>
      </c>
      <c r="B360" s="128">
        <f t="shared" ca="1" si="144"/>
        <v>799.16994676000002</v>
      </c>
      <c r="C360" s="14">
        <f t="shared" si="145"/>
        <v>797.75353057999996</v>
      </c>
      <c r="D360" s="142">
        <f t="shared" si="146"/>
        <v>43761</v>
      </c>
      <c r="E360" s="13">
        <f ca="1">IF(D360&lt;B$1,VLOOKUP(D360,[1]DI!$A$4:$B$15000,2,FALSE),0)</f>
        <v>5.3999999999999999E-2</v>
      </c>
      <c r="F360" s="14">
        <f t="shared" ca="1" si="138"/>
        <v>1.0002087200000001</v>
      </c>
      <c r="G360" s="14">
        <f ca="1">(TRUNC(PRODUCT($F$12:$F359),16))</f>
        <v>1.08772002096911</v>
      </c>
      <c r="H360" s="14">
        <f t="shared" ca="1" si="147"/>
        <v>1.0865855867913601</v>
      </c>
      <c r="I360" s="14">
        <f t="shared" ca="1" si="139"/>
        <v>1.00104404</v>
      </c>
      <c r="J360" s="13">
        <f t="shared" si="148"/>
        <v>3.7499999999999999E-2</v>
      </c>
      <c r="K360" s="53">
        <f t="shared" si="149"/>
        <v>43760</v>
      </c>
      <c r="L360" s="2">
        <f t="shared" si="150"/>
        <v>5</v>
      </c>
      <c r="M360" s="19">
        <f t="shared" si="151"/>
        <v>5</v>
      </c>
      <c r="N360" s="12">
        <f t="shared" si="140"/>
        <v>1.0007307030000001</v>
      </c>
      <c r="O360" s="12">
        <f t="shared" ca="1" si="141"/>
        <v>1.001775506</v>
      </c>
      <c r="P360" s="19">
        <f t="shared" si="152"/>
        <v>0</v>
      </c>
      <c r="Q360" s="14">
        <f t="shared" ca="1" si="142"/>
        <v>1.4164161799999999</v>
      </c>
      <c r="R360" s="28">
        <f t="shared" si="143"/>
        <v>0</v>
      </c>
      <c r="S360" s="14">
        <f t="shared" si="156"/>
        <v>0</v>
      </c>
      <c r="T360" s="14"/>
      <c r="U360" s="14"/>
      <c r="V360" s="4" t="str">
        <f t="shared" si="153"/>
        <v>A+J=</v>
      </c>
      <c r="W360" s="53">
        <f t="shared" si="154"/>
        <v>43790</v>
      </c>
      <c r="X360" s="14"/>
      <c r="Y360" s="153"/>
      <c r="Z360" s="56">
        <v>42051</v>
      </c>
      <c r="AA360" s="56" t="s">
        <v>72</v>
      </c>
      <c r="AB360" s="23"/>
      <c r="AC360" s="1"/>
      <c r="AD360" s="3"/>
      <c r="AE360" s="3"/>
      <c r="AF360" s="3"/>
      <c r="AG360" s="3"/>
      <c r="AH360" s="3"/>
      <c r="AI360" s="11"/>
      <c r="AJ360" s="3"/>
      <c r="AK360" s="2"/>
      <c r="AL360" s="2"/>
      <c r="AM360" s="2"/>
      <c r="AN360" s="2"/>
      <c r="AO360" s="2"/>
      <c r="AP360" s="2"/>
      <c r="AQ360" s="2"/>
      <c r="AR360" s="15"/>
      <c r="AS360" s="15"/>
      <c r="AT360" s="15"/>
      <c r="AU360" s="2"/>
      <c r="AV360" s="2"/>
      <c r="AW360" s="15"/>
      <c r="AX360" s="15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</row>
    <row r="361" spans="1:164" x14ac:dyDescent="0.15">
      <c r="A361" s="67">
        <f t="shared" si="155"/>
        <v>43768</v>
      </c>
      <c r="B361" s="128">
        <f t="shared" ca="1" si="144"/>
        <v>799.45352419999995</v>
      </c>
      <c r="C361" s="14">
        <f t="shared" si="145"/>
        <v>797.75353057999996</v>
      </c>
      <c r="D361" s="142">
        <f t="shared" si="146"/>
        <v>43762</v>
      </c>
      <c r="E361" s="13">
        <f ca="1">IF(D361&lt;B$1,VLOOKUP(D361,[1]DI!$A$4:$B$15000,2,FALSE),0)</f>
        <v>5.3999999999999999E-2</v>
      </c>
      <c r="F361" s="14">
        <f t="shared" ca="1" si="138"/>
        <v>1.0002087200000001</v>
      </c>
      <c r="G361" s="14">
        <f ca="1">(TRUNC(PRODUCT($F$12:$F360),16))</f>
        <v>1.08794704989188</v>
      </c>
      <c r="H361" s="14">
        <f t="shared" ca="1" si="147"/>
        <v>1.0865855867913601</v>
      </c>
      <c r="I361" s="14">
        <f t="shared" ca="1" si="139"/>
        <v>1.0012529699999999</v>
      </c>
      <c r="J361" s="13">
        <f t="shared" si="148"/>
        <v>3.7499999999999999E-2</v>
      </c>
      <c r="K361" s="53">
        <f t="shared" si="149"/>
        <v>43760</v>
      </c>
      <c r="L361" s="2">
        <f t="shared" si="150"/>
        <v>6</v>
      </c>
      <c r="M361" s="19">
        <f t="shared" si="151"/>
        <v>6</v>
      </c>
      <c r="N361" s="12">
        <f t="shared" si="140"/>
        <v>1.0008769070000001</v>
      </c>
      <c r="O361" s="12">
        <f t="shared" ca="1" si="141"/>
        <v>1.0021309759999999</v>
      </c>
      <c r="P361" s="19">
        <f t="shared" si="152"/>
        <v>0</v>
      </c>
      <c r="Q361" s="14">
        <f t="shared" ca="1" si="142"/>
        <v>1.6999936200000001</v>
      </c>
      <c r="R361" s="28">
        <f t="shared" si="143"/>
        <v>0</v>
      </c>
      <c r="S361" s="14">
        <f t="shared" si="156"/>
        <v>0</v>
      </c>
      <c r="T361" s="14"/>
      <c r="U361" s="14"/>
      <c r="V361" s="4" t="str">
        <f t="shared" si="153"/>
        <v>A+J=</v>
      </c>
      <c r="W361" s="53">
        <f t="shared" si="154"/>
        <v>43790</v>
      </c>
      <c r="X361" s="14"/>
      <c r="Y361" s="153"/>
      <c r="Z361" s="56">
        <v>42052</v>
      </c>
      <c r="AA361" s="56" t="s">
        <v>72</v>
      </c>
      <c r="AB361" s="23"/>
      <c r="AC361" s="1"/>
      <c r="AD361" s="3"/>
      <c r="AE361" s="3"/>
      <c r="AF361" s="3"/>
      <c r="AG361" s="3"/>
      <c r="AH361" s="3"/>
      <c r="AI361" s="11"/>
      <c r="AJ361" s="3"/>
      <c r="AK361" s="2"/>
      <c r="AL361" s="2"/>
      <c r="AM361" s="2"/>
      <c r="AN361" s="2"/>
      <c r="AO361" s="2"/>
      <c r="AP361" s="2"/>
      <c r="AQ361" s="2"/>
      <c r="AR361" s="15"/>
      <c r="AS361" s="15"/>
      <c r="AT361" s="15"/>
      <c r="AU361" s="2"/>
      <c r="AV361" s="2"/>
      <c r="AW361" s="15"/>
      <c r="AX361" s="15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</row>
    <row r="362" spans="1:164" x14ac:dyDescent="0.15">
      <c r="A362" s="67">
        <f t="shared" si="155"/>
        <v>43769</v>
      </c>
      <c r="B362" s="128">
        <f t="shared" ca="1" si="144"/>
        <v>799.73721573</v>
      </c>
      <c r="C362" s="14">
        <f t="shared" si="145"/>
        <v>797.75353057999996</v>
      </c>
      <c r="D362" s="142">
        <f t="shared" si="146"/>
        <v>43763</v>
      </c>
      <c r="E362" s="13">
        <f ca="1">IF(D362&lt;B$1,VLOOKUP(D362,[1]DI!$A$4:$B$15000,2,FALSE),0)</f>
        <v>5.3999999999999999E-2</v>
      </c>
      <c r="F362" s="14">
        <f t="shared" ca="1" si="138"/>
        <v>1.0002087200000001</v>
      </c>
      <c r="G362" s="14">
        <f ca="1">(TRUNC(PRODUCT($F$12:$F361),16))</f>
        <v>1.0881741262001401</v>
      </c>
      <c r="H362" s="14">
        <f t="shared" ca="1" si="147"/>
        <v>1.0865855867913601</v>
      </c>
      <c r="I362" s="14">
        <f t="shared" ca="1" si="139"/>
        <v>1.0014619600000001</v>
      </c>
      <c r="J362" s="13">
        <f t="shared" si="148"/>
        <v>3.7499999999999999E-2</v>
      </c>
      <c r="K362" s="53">
        <f t="shared" si="149"/>
        <v>43760</v>
      </c>
      <c r="L362" s="2">
        <f t="shared" si="150"/>
        <v>7</v>
      </c>
      <c r="M362" s="19">
        <f t="shared" si="151"/>
        <v>7</v>
      </c>
      <c r="N362" s="12">
        <f t="shared" si="140"/>
        <v>1.0010231329999999</v>
      </c>
      <c r="O362" s="12">
        <f t="shared" ca="1" si="141"/>
        <v>1.0024865890000001</v>
      </c>
      <c r="P362" s="19">
        <f t="shared" si="152"/>
        <v>0</v>
      </c>
      <c r="Q362" s="14">
        <f t="shared" ca="1" si="142"/>
        <v>1.9836851499999999</v>
      </c>
      <c r="R362" s="28">
        <f t="shared" si="143"/>
        <v>0</v>
      </c>
      <c r="S362" s="14">
        <f t="shared" si="156"/>
        <v>0</v>
      </c>
      <c r="T362" s="14"/>
      <c r="U362" s="14"/>
      <c r="V362" s="4" t="str">
        <f t="shared" si="153"/>
        <v>A+J=</v>
      </c>
      <c r="W362" s="53">
        <f t="shared" si="154"/>
        <v>43790</v>
      </c>
      <c r="X362" s="14"/>
      <c r="Y362" s="153"/>
      <c r="Z362" s="56">
        <v>42097</v>
      </c>
      <c r="AA362" s="56" t="s">
        <v>89</v>
      </c>
      <c r="AB362" s="23"/>
      <c r="AC362" s="1"/>
      <c r="AD362" s="3"/>
      <c r="AE362" s="3"/>
      <c r="AF362" s="3"/>
      <c r="AG362" s="3"/>
      <c r="AH362" s="3"/>
      <c r="AI362" s="11"/>
      <c r="AJ362" s="3"/>
      <c r="AK362" s="2"/>
      <c r="AL362" s="2"/>
      <c r="AM362" s="2"/>
      <c r="AN362" s="2"/>
      <c r="AO362" s="2"/>
      <c r="AP362" s="2"/>
      <c r="AQ362" s="2"/>
      <c r="AR362" s="15"/>
      <c r="AS362" s="15"/>
      <c r="AT362" s="15"/>
      <c r="AU362" s="2"/>
      <c r="AV362" s="2"/>
      <c r="AW362" s="15"/>
      <c r="AX362" s="15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</row>
    <row r="363" spans="1:164" x14ac:dyDescent="0.15">
      <c r="A363" s="67">
        <f t="shared" si="155"/>
        <v>43770</v>
      </c>
      <c r="B363" s="128">
        <f t="shared" ca="1" si="144"/>
        <v>800.02099739999994</v>
      </c>
      <c r="C363" s="14">
        <f t="shared" si="145"/>
        <v>797.75353057999996</v>
      </c>
      <c r="D363" s="142">
        <f t="shared" si="146"/>
        <v>43766</v>
      </c>
      <c r="E363" s="13">
        <f ca="1">IF(D363&lt;B$1,VLOOKUP(D363,[1]DI!$A$4:$B$15000,2,FALSE),0)</f>
        <v>5.3999999999999999E-2</v>
      </c>
      <c r="F363" s="14">
        <f t="shared" ca="1" si="138"/>
        <v>1.0002087200000001</v>
      </c>
      <c r="G363" s="14">
        <f ca="1">(TRUNC(PRODUCT($F$12:$F362),16))</f>
        <v>1.0884012499037601</v>
      </c>
      <c r="H363" s="14">
        <f t="shared" ca="1" si="147"/>
        <v>1.0865855867913601</v>
      </c>
      <c r="I363" s="14">
        <f t="shared" ca="1" si="139"/>
        <v>1.0016709800000001</v>
      </c>
      <c r="J363" s="13">
        <f t="shared" si="148"/>
        <v>3.7499999999999999E-2</v>
      </c>
      <c r="K363" s="53">
        <f t="shared" si="149"/>
        <v>43760</v>
      </c>
      <c r="L363" s="2">
        <f t="shared" si="150"/>
        <v>8</v>
      </c>
      <c r="M363" s="19">
        <f t="shared" si="151"/>
        <v>8</v>
      </c>
      <c r="N363" s="12">
        <f t="shared" si="140"/>
        <v>1.001169381</v>
      </c>
      <c r="O363" s="12">
        <f t="shared" ca="1" si="141"/>
        <v>1.0028423150000001</v>
      </c>
      <c r="P363" s="19">
        <f t="shared" si="152"/>
        <v>0</v>
      </c>
      <c r="Q363" s="14">
        <f t="shared" ca="1" si="142"/>
        <v>2.2674668200000001</v>
      </c>
      <c r="R363" s="28">
        <f t="shared" si="143"/>
        <v>0</v>
      </c>
      <c r="S363" s="14">
        <f t="shared" si="156"/>
        <v>0</v>
      </c>
      <c r="T363" s="14"/>
      <c r="U363" s="14"/>
      <c r="V363" s="4" t="str">
        <f t="shared" si="153"/>
        <v>A+J=</v>
      </c>
      <c r="W363" s="53">
        <f t="shared" si="154"/>
        <v>43790</v>
      </c>
      <c r="X363" s="14"/>
      <c r="Y363" s="153"/>
      <c r="Z363" s="56">
        <v>42115</v>
      </c>
      <c r="AA363" s="56" t="s">
        <v>74</v>
      </c>
      <c r="AB363" s="23"/>
      <c r="AC363" s="1"/>
      <c r="AD363" s="3"/>
      <c r="AE363" s="3"/>
      <c r="AF363" s="3"/>
      <c r="AG363" s="3"/>
      <c r="AH363" s="3"/>
      <c r="AI363" s="11"/>
      <c r="AJ363" s="3"/>
      <c r="AK363" s="2"/>
      <c r="AL363" s="2"/>
      <c r="AM363" s="2"/>
      <c r="AN363" s="2"/>
      <c r="AO363" s="2"/>
      <c r="AP363" s="2"/>
      <c r="AQ363" s="2"/>
      <c r="AR363" s="15"/>
      <c r="AS363" s="15"/>
      <c r="AT363" s="15"/>
      <c r="AU363" s="2"/>
      <c r="AV363" s="2"/>
      <c r="AW363" s="15"/>
      <c r="AX363" s="15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</row>
    <row r="364" spans="1:164" x14ac:dyDescent="0.15">
      <c r="A364" s="67">
        <f t="shared" si="155"/>
        <v>43773</v>
      </c>
      <c r="B364" s="128">
        <f t="shared" ca="1" si="144"/>
        <v>800.30488357999991</v>
      </c>
      <c r="C364" s="14">
        <f t="shared" si="145"/>
        <v>797.75353057999996</v>
      </c>
      <c r="D364" s="142">
        <f t="shared" si="146"/>
        <v>43767</v>
      </c>
      <c r="E364" s="13">
        <f ca="1">IF(D364&lt;B$1,VLOOKUP(D364,[1]DI!$A$4:$B$15000,2,FALSE),0)</f>
        <v>5.3999999999999999E-2</v>
      </c>
      <c r="F364" s="14">
        <f t="shared" ca="1" si="138"/>
        <v>1.0002087200000001</v>
      </c>
      <c r="G364" s="14">
        <f ca="1">(TRUNC(PRODUCT($F$12:$F363),16))</f>
        <v>1.08862842101264</v>
      </c>
      <c r="H364" s="14">
        <f t="shared" ca="1" si="147"/>
        <v>1.0865855867913601</v>
      </c>
      <c r="I364" s="14">
        <f t="shared" ca="1" si="139"/>
        <v>1.00188005</v>
      </c>
      <c r="J364" s="13">
        <f t="shared" si="148"/>
        <v>3.7499999999999999E-2</v>
      </c>
      <c r="K364" s="53">
        <f t="shared" si="149"/>
        <v>43760</v>
      </c>
      <c r="L364" s="2">
        <f t="shared" si="150"/>
        <v>9</v>
      </c>
      <c r="M364" s="19">
        <f t="shared" si="151"/>
        <v>9</v>
      </c>
      <c r="N364" s="12">
        <f t="shared" si="140"/>
        <v>1.0013156489999999</v>
      </c>
      <c r="O364" s="12">
        <f t="shared" ca="1" si="141"/>
        <v>1.0031981720000001</v>
      </c>
      <c r="P364" s="19">
        <f t="shared" si="152"/>
        <v>0</v>
      </c>
      <c r="Q364" s="14">
        <f t="shared" ca="1" si="142"/>
        <v>2.5513530000000002</v>
      </c>
      <c r="R364" s="28">
        <f t="shared" si="143"/>
        <v>0</v>
      </c>
      <c r="S364" s="14">
        <f t="shared" si="156"/>
        <v>0</v>
      </c>
      <c r="T364" s="14"/>
      <c r="U364" s="14"/>
      <c r="V364" s="4" t="str">
        <f t="shared" si="153"/>
        <v>A+J=</v>
      </c>
      <c r="W364" s="53">
        <f t="shared" si="154"/>
        <v>43790</v>
      </c>
      <c r="X364" s="14"/>
      <c r="Y364" s="153"/>
      <c r="Z364" s="56">
        <v>42125</v>
      </c>
      <c r="AA364" s="56" t="s">
        <v>91</v>
      </c>
      <c r="AB364" s="23"/>
      <c r="AC364" s="1"/>
      <c r="AD364" s="3"/>
      <c r="AE364" s="3"/>
      <c r="AF364" s="3"/>
      <c r="AG364" s="3"/>
      <c r="AH364" s="3"/>
      <c r="AI364" s="11"/>
      <c r="AJ364" s="3"/>
      <c r="AK364" s="2"/>
      <c r="AL364" s="2"/>
      <c r="AM364" s="2"/>
      <c r="AN364" s="2"/>
      <c r="AO364" s="2"/>
      <c r="AP364" s="2"/>
      <c r="AQ364" s="2"/>
      <c r="AR364" s="15"/>
      <c r="AS364" s="15"/>
      <c r="AT364" s="15"/>
      <c r="AU364" s="2"/>
      <c r="AV364" s="2"/>
      <c r="AW364" s="15"/>
      <c r="AX364" s="15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</row>
    <row r="365" spans="1:164" x14ac:dyDescent="0.15">
      <c r="A365" s="67">
        <f t="shared" si="155"/>
        <v>43774</v>
      </c>
      <c r="B365" s="128">
        <f t="shared" ca="1" si="144"/>
        <v>800.58886947999997</v>
      </c>
      <c r="C365" s="14">
        <f t="shared" si="145"/>
        <v>797.75353057999996</v>
      </c>
      <c r="D365" s="142">
        <f t="shared" si="146"/>
        <v>43768</v>
      </c>
      <c r="E365" s="13">
        <f ca="1">IF(D365&lt;B$1,VLOOKUP(D365,[1]DI!$A$4:$B$15000,2,FALSE),0)</f>
        <v>5.3999999999999999E-2</v>
      </c>
      <c r="F365" s="14">
        <f t="shared" ca="1" si="138"/>
        <v>1.0002087200000001</v>
      </c>
      <c r="G365" s="14">
        <f ca="1">(TRUNC(PRODUCT($F$12:$F364),16))</f>
        <v>1.08885563953667</v>
      </c>
      <c r="H365" s="14">
        <f t="shared" ca="1" si="147"/>
        <v>1.0865855867913601</v>
      </c>
      <c r="I365" s="14">
        <f t="shared" ca="1" si="139"/>
        <v>1.0020891599999999</v>
      </c>
      <c r="J365" s="13">
        <f t="shared" si="148"/>
        <v>3.7499999999999999E-2</v>
      </c>
      <c r="K365" s="53">
        <f t="shared" si="149"/>
        <v>43760</v>
      </c>
      <c r="L365" s="2">
        <f t="shared" si="150"/>
        <v>10</v>
      </c>
      <c r="M365" s="19">
        <f t="shared" si="151"/>
        <v>10</v>
      </c>
      <c r="N365" s="12">
        <f t="shared" si="140"/>
        <v>1.00146194</v>
      </c>
      <c r="O365" s="12">
        <f t="shared" ca="1" si="141"/>
        <v>1.0035541539999999</v>
      </c>
      <c r="P365" s="19">
        <f t="shared" si="152"/>
        <v>0</v>
      </c>
      <c r="Q365" s="14">
        <f t="shared" ca="1" si="142"/>
        <v>2.8353389</v>
      </c>
      <c r="R365" s="28">
        <f t="shared" si="143"/>
        <v>0</v>
      </c>
      <c r="S365" s="14">
        <f t="shared" si="156"/>
        <v>0</v>
      </c>
      <c r="T365" s="14"/>
      <c r="U365" s="14"/>
      <c r="V365" s="4" t="str">
        <f t="shared" si="153"/>
        <v>A+J=</v>
      </c>
      <c r="W365" s="53">
        <f t="shared" si="154"/>
        <v>43790</v>
      </c>
      <c r="X365" s="14"/>
      <c r="Y365" s="153"/>
      <c r="Z365" s="56">
        <v>42159</v>
      </c>
      <c r="AA365" s="56" t="s">
        <v>90</v>
      </c>
      <c r="AB365" s="23"/>
      <c r="AC365" s="1"/>
      <c r="AD365" s="3"/>
      <c r="AE365" s="3"/>
      <c r="AF365" s="3"/>
      <c r="AG365" s="3"/>
      <c r="AH365" s="3"/>
      <c r="AI365" s="11"/>
      <c r="AJ365" s="3"/>
      <c r="AK365" s="2"/>
      <c r="AL365" s="2"/>
      <c r="AM365" s="2"/>
      <c r="AN365" s="2"/>
      <c r="AO365" s="2"/>
      <c r="AP365" s="2"/>
      <c r="AQ365" s="2"/>
      <c r="AR365" s="15"/>
      <c r="AS365" s="15"/>
      <c r="AT365" s="15"/>
      <c r="AU365" s="2"/>
      <c r="AV365" s="2"/>
      <c r="AW365" s="15"/>
      <c r="AX365" s="15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</row>
    <row r="366" spans="1:164" x14ac:dyDescent="0.15">
      <c r="A366" s="67">
        <f t="shared" si="155"/>
        <v>43775</v>
      </c>
      <c r="B366" s="128">
        <f t="shared" ca="1" si="144"/>
        <v>800.87295987999994</v>
      </c>
      <c r="C366" s="14">
        <f t="shared" si="145"/>
        <v>797.75353057999996</v>
      </c>
      <c r="D366" s="142">
        <f t="shared" si="146"/>
        <v>43769</v>
      </c>
      <c r="E366" s="13">
        <f ca="1">IF(D366&lt;B$1,VLOOKUP(D366,[1]DI!$A$4:$B$15000,2,FALSE),0)</f>
        <v>4.9000000000000002E-2</v>
      </c>
      <c r="F366" s="14">
        <f t="shared" ca="1" si="138"/>
        <v>1.0001898499999999</v>
      </c>
      <c r="G366" s="14">
        <f ca="1">(TRUNC(PRODUCT($F$12:$F365),16))</f>
        <v>1.08908290548576</v>
      </c>
      <c r="H366" s="14">
        <f t="shared" ca="1" si="147"/>
        <v>1.0865855867913601</v>
      </c>
      <c r="I366" s="14">
        <f t="shared" ca="1" si="139"/>
        <v>1.00229832</v>
      </c>
      <c r="J366" s="13">
        <f t="shared" si="148"/>
        <v>3.7499999999999999E-2</v>
      </c>
      <c r="K366" s="53">
        <f t="shared" si="149"/>
        <v>43760</v>
      </c>
      <c r="L366" s="2">
        <f t="shared" si="150"/>
        <v>11</v>
      </c>
      <c r="M366" s="19">
        <f t="shared" si="151"/>
        <v>11</v>
      </c>
      <c r="N366" s="12">
        <f t="shared" si="140"/>
        <v>1.0016082509999999</v>
      </c>
      <c r="O366" s="12">
        <f t="shared" ca="1" si="141"/>
        <v>1.003910267</v>
      </c>
      <c r="P366" s="19">
        <f t="shared" si="152"/>
        <v>0</v>
      </c>
      <c r="Q366" s="14">
        <f t="shared" ca="1" si="142"/>
        <v>3.1194293000000002</v>
      </c>
      <c r="R366" s="28">
        <f t="shared" si="143"/>
        <v>0</v>
      </c>
      <c r="S366" s="14">
        <f t="shared" si="156"/>
        <v>0</v>
      </c>
      <c r="T366" s="14"/>
      <c r="U366" s="14"/>
      <c r="V366" s="4" t="str">
        <f t="shared" si="153"/>
        <v>A+J=</v>
      </c>
      <c r="W366" s="53">
        <f t="shared" si="154"/>
        <v>43790</v>
      </c>
      <c r="X366" s="14"/>
      <c r="Y366" s="153"/>
      <c r="Z366" s="56">
        <v>42254</v>
      </c>
      <c r="AA366" s="56" t="s">
        <v>92</v>
      </c>
      <c r="AB366" s="23"/>
      <c r="AC366" s="1"/>
      <c r="AD366" s="3"/>
      <c r="AE366" s="3"/>
      <c r="AF366" s="3"/>
      <c r="AG366" s="3"/>
      <c r="AH366" s="3"/>
      <c r="AI366" s="11"/>
      <c r="AJ366" s="3"/>
      <c r="AK366" s="2"/>
      <c r="AL366" s="2"/>
      <c r="AM366" s="2"/>
      <c r="AN366" s="2"/>
      <c r="AO366" s="2"/>
      <c r="AP366" s="2"/>
      <c r="AQ366" s="2"/>
      <c r="AR366" s="15"/>
      <c r="AS366" s="15"/>
      <c r="AT366" s="15"/>
      <c r="AU366" s="2"/>
      <c r="AV366" s="2"/>
      <c r="AW366" s="15"/>
      <c r="AX366" s="15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</row>
    <row r="367" spans="1:164" x14ac:dyDescent="0.15">
      <c r="A367" s="67">
        <f t="shared" si="155"/>
        <v>43776</v>
      </c>
      <c r="B367" s="128">
        <f t="shared" ca="1" si="144"/>
        <v>801.14202857999999</v>
      </c>
      <c r="C367" s="14">
        <f t="shared" si="145"/>
        <v>797.75353057999996</v>
      </c>
      <c r="D367" s="142">
        <f t="shared" si="146"/>
        <v>43770</v>
      </c>
      <c r="E367" s="13">
        <f ca="1">IF(D367&lt;B$1,VLOOKUP(D367,[1]DI!$A$4:$B$15000,2,FALSE),0)</f>
        <v>4.9000000000000002E-2</v>
      </c>
      <c r="F367" s="14">
        <f t="shared" ca="1" si="138"/>
        <v>1.0001898499999999</v>
      </c>
      <c r="G367" s="14">
        <f ca="1">(TRUNC(PRODUCT($F$12:$F366),16))</f>
        <v>1.0892896678753601</v>
      </c>
      <c r="H367" s="14">
        <f t="shared" ca="1" si="147"/>
        <v>1.0865855867913601</v>
      </c>
      <c r="I367" s="14">
        <f t="shared" ca="1" si="139"/>
        <v>1.0024886</v>
      </c>
      <c r="J367" s="13">
        <f t="shared" si="148"/>
        <v>3.7499999999999999E-2</v>
      </c>
      <c r="K367" s="53">
        <f t="shared" si="149"/>
        <v>43760</v>
      </c>
      <c r="L367" s="2">
        <f t="shared" si="150"/>
        <v>12</v>
      </c>
      <c r="M367" s="19">
        <f t="shared" si="151"/>
        <v>12</v>
      </c>
      <c r="N367" s="12">
        <f t="shared" si="140"/>
        <v>1.0017545839999999</v>
      </c>
      <c r="O367" s="12">
        <f t="shared" ca="1" si="141"/>
        <v>1.0042475500000001</v>
      </c>
      <c r="P367" s="19">
        <f t="shared" si="152"/>
        <v>0</v>
      </c>
      <c r="Q367" s="14">
        <f t="shared" ca="1" si="142"/>
        <v>3.3884979999999998</v>
      </c>
      <c r="R367" s="28">
        <f t="shared" si="143"/>
        <v>0</v>
      </c>
      <c r="S367" s="14">
        <f t="shared" si="156"/>
        <v>0</v>
      </c>
      <c r="T367" s="14"/>
      <c r="U367" s="14"/>
      <c r="V367" s="4" t="str">
        <f t="shared" si="153"/>
        <v>A+J=</v>
      </c>
      <c r="W367" s="53">
        <f t="shared" si="154"/>
        <v>43790</v>
      </c>
      <c r="X367" s="14"/>
      <c r="Y367" s="153"/>
      <c r="Z367" s="56">
        <v>42289</v>
      </c>
      <c r="AA367" s="57" t="s">
        <v>78</v>
      </c>
      <c r="AB367" s="23"/>
      <c r="AC367" s="1"/>
      <c r="AD367" s="3"/>
      <c r="AE367" s="3"/>
      <c r="AF367" s="3"/>
      <c r="AG367" s="3"/>
      <c r="AH367" s="3"/>
      <c r="AI367" s="11"/>
      <c r="AJ367" s="3"/>
      <c r="AK367" s="2"/>
      <c r="AL367" s="2"/>
      <c r="AM367" s="2"/>
      <c r="AN367" s="2"/>
      <c r="AO367" s="2"/>
      <c r="AP367" s="2"/>
      <c r="AQ367" s="2"/>
      <c r="AR367" s="15"/>
      <c r="AS367" s="15"/>
      <c r="AT367" s="15"/>
      <c r="AU367" s="2"/>
      <c r="AV367" s="2"/>
      <c r="AW367" s="15"/>
      <c r="AX367" s="15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</row>
    <row r="368" spans="1:164" x14ac:dyDescent="0.15">
      <c r="A368" s="67">
        <f t="shared" si="155"/>
        <v>43777</v>
      </c>
      <c r="B368" s="128">
        <f t="shared" ca="1" si="144"/>
        <v>801.41119859999992</v>
      </c>
      <c r="C368" s="14">
        <f t="shared" si="145"/>
        <v>797.75353057999996</v>
      </c>
      <c r="D368" s="142">
        <f t="shared" si="146"/>
        <v>43773</v>
      </c>
      <c r="E368" s="13">
        <f ca="1">IF(D368&lt;B$1,VLOOKUP(D368,[1]DI!$A$4:$B$15000,2,FALSE),0)</f>
        <v>4.9000000000000002E-2</v>
      </c>
      <c r="F368" s="14">
        <f t="shared" ca="1" si="138"/>
        <v>1.0001898499999999</v>
      </c>
      <c r="G368" s="14">
        <f ca="1">(TRUNC(PRODUCT($F$12:$F367),16))</f>
        <v>1.0894964695188101</v>
      </c>
      <c r="H368" s="14">
        <f t="shared" ca="1" si="147"/>
        <v>1.0865855867913601</v>
      </c>
      <c r="I368" s="14">
        <f t="shared" ca="1" si="139"/>
        <v>1.0026789300000001</v>
      </c>
      <c r="J368" s="13">
        <f t="shared" si="148"/>
        <v>3.7499999999999999E-2</v>
      </c>
      <c r="K368" s="53">
        <f t="shared" si="149"/>
        <v>43760</v>
      </c>
      <c r="L368" s="2">
        <f t="shared" si="150"/>
        <v>13</v>
      </c>
      <c r="M368" s="19">
        <f t="shared" si="151"/>
        <v>13</v>
      </c>
      <c r="N368" s="12">
        <f t="shared" si="140"/>
        <v>1.0019009379999999</v>
      </c>
      <c r="O368" s="12">
        <f t="shared" ca="1" si="141"/>
        <v>1.0045849600000001</v>
      </c>
      <c r="P368" s="19">
        <f t="shared" si="152"/>
        <v>0</v>
      </c>
      <c r="Q368" s="14">
        <f t="shared" ca="1" si="142"/>
        <v>3.65766802</v>
      </c>
      <c r="R368" s="28">
        <f t="shared" si="143"/>
        <v>0</v>
      </c>
      <c r="S368" s="14">
        <f t="shared" si="156"/>
        <v>0</v>
      </c>
      <c r="T368" s="14"/>
      <c r="U368" s="14"/>
      <c r="V368" s="4" t="str">
        <f t="shared" si="153"/>
        <v>A+J=</v>
      </c>
      <c r="W368" s="53">
        <f t="shared" si="154"/>
        <v>43790</v>
      </c>
      <c r="X368" s="14"/>
      <c r="Y368" s="153"/>
      <c r="Z368" s="56">
        <v>42310</v>
      </c>
      <c r="AA368" s="56" t="s">
        <v>84</v>
      </c>
      <c r="AB368" s="23"/>
      <c r="AC368" s="1"/>
      <c r="AD368" s="3"/>
      <c r="AE368" s="3"/>
      <c r="AF368" s="3"/>
      <c r="AG368" s="3"/>
      <c r="AH368" s="3"/>
      <c r="AI368" s="11"/>
      <c r="AJ368" s="3"/>
      <c r="AK368" s="2"/>
      <c r="AL368" s="2"/>
      <c r="AM368" s="2"/>
      <c r="AN368" s="2"/>
      <c r="AO368" s="2"/>
      <c r="AP368" s="2"/>
      <c r="AQ368" s="2"/>
      <c r="AR368" s="15"/>
      <c r="AS368" s="15"/>
      <c r="AT368" s="15"/>
      <c r="AU368" s="2"/>
      <c r="AV368" s="2"/>
      <c r="AW368" s="15"/>
      <c r="AX368" s="15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</row>
    <row r="369" spans="1:164" x14ac:dyDescent="0.15">
      <c r="A369" s="67">
        <f t="shared" si="155"/>
        <v>43780</v>
      </c>
      <c r="B369" s="128">
        <f t="shared" ca="1" si="144"/>
        <v>801.68044679999991</v>
      </c>
      <c r="C369" s="14">
        <f t="shared" si="145"/>
        <v>797.75353057999996</v>
      </c>
      <c r="D369" s="142">
        <f t="shared" si="146"/>
        <v>43774</v>
      </c>
      <c r="E369" s="13">
        <f ca="1">IF(D369&lt;B$1,VLOOKUP(D369,[1]DI!$A$4:$B$15000,2,FALSE),0)</f>
        <v>4.9000000000000002E-2</v>
      </c>
      <c r="F369" s="14">
        <f t="shared" ca="1" si="138"/>
        <v>1.0001898499999999</v>
      </c>
      <c r="G369" s="14">
        <f ca="1">(TRUNC(PRODUCT($F$12:$F368),16))</f>
        <v>1.0897033104235501</v>
      </c>
      <c r="H369" s="14">
        <f t="shared" ca="1" si="147"/>
        <v>1.0865855867913601</v>
      </c>
      <c r="I369" s="14">
        <f t="shared" ca="1" si="139"/>
        <v>1.0028692800000001</v>
      </c>
      <c r="J369" s="13">
        <f t="shared" si="148"/>
        <v>3.7499999999999999E-2</v>
      </c>
      <c r="K369" s="53">
        <f t="shared" si="149"/>
        <v>43760</v>
      </c>
      <c r="L369" s="2">
        <f t="shared" si="150"/>
        <v>14</v>
      </c>
      <c r="M369" s="19">
        <f t="shared" si="151"/>
        <v>14</v>
      </c>
      <c r="N369" s="12">
        <f t="shared" si="140"/>
        <v>1.0020473139999999</v>
      </c>
      <c r="O369" s="12">
        <f t="shared" ca="1" si="141"/>
        <v>1.004922468</v>
      </c>
      <c r="P369" s="19">
        <f t="shared" si="152"/>
        <v>0</v>
      </c>
      <c r="Q369" s="14">
        <f t="shared" ca="1" si="142"/>
        <v>3.9269162199999998</v>
      </c>
      <c r="R369" s="28">
        <f t="shared" si="143"/>
        <v>0</v>
      </c>
      <c r="S369" s="14">
        <f t="shared" si="156"/>
        <v>0</v>
      </c>
      <c r="T369" s="14"/>
      <c r="U369" s="14"/>
      <c r="V369" s="4" t="str">
        <f t="shared" si="153"/>
        <v>A+J=</v>
      </c>
      <c r="W369" s="53">
        <f t="shared" si="154"/>
        <v>43790</v>
      </c>
      <c r="X369" s="14"/>
      <c r="Y369" s="153"/>
      <c r="Z369" s="56">
        <v>42363</v>
      </c>
      <c r="AA369" s="56" t="s">
        <v>86</v>
      </c>
      <c r="AB369" s="23"/>
      <c r="AC369" s="1"/>
      <c r="AD369" s="3"/>
      <c r="AE369" s="3"/>
      <c r="AF369" s="3"/>
      <c r="AG369" s="3"/>
      <c r="AH369" s="3"/>
      <c r="AI369" s="11"/>
      <c r="AJ369" s="3"/>
      <c r="AK369" s="2"/>
      <c r="AL369" s="2"/>
      <c r="AM369" s="2"/>
      <c r="AN369" s="2"/>
      <c r="AO369" s="2"/>
      <c r="AP369" s="2"/>
      <c r="AQ369" s="2"/>
      <c r="AR369" s="15"/>
      <c r="AS369" s="15"/>
      <c r="AT369" s="15"/>
      <c r="AU369" s="2"/>
      <c r="AV369" s="2"/>
      <c r="AW369" s="15"/>
      <c r="AX369" s="15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</row>
    <row r="370" spans="1:164" x14ac:dyDescent="0.15">
      <c r="A370" s="67">
        <f t="shared" si="155"/>
        <v>43781</v>
      </c>
      <c r="B370" s="128">
        <f t="shared" ca="1" si="144"/>
        <v>801.94979631000001</v>
      </c>
      <c r="C370" s="14">
        <f t="shared" si="145"/>
        <v>797.75353057999996</v>
      </c>
      <c r="D370" s="142">
        <f t="shared" si="146"/>
        <v>43775</v>
      </c>
      <c r="E370" s="13">
        <f ca="1">IF(D370&lt;B$1,VLOOKUP(D370,[1]DI!$A$4:$B$15000,2,FALSE),0)</f>
        <v>4.9000000000000002E-2</v>
      </c>
      <c r="F370" s="14">
        <f t="shared" ca="1" si="138"/>
        <v>1.0001898499999999</v>
      </c>
      <c r="G370" s="14">
        <f ca="1">(TRUNC(PRODUCT($F$12:$F369),16))</f>
        <v>1.0899101905970301</v>
      </c>
      <c r="H370" s="14">
        <f t="shared" ca="1" si="147"/>
        <v>1.0865855867913601</v>
      </c>
      <c r="I370" s="14">
        <f t="shared" ca="1" si="139"/>
        <v>1.00305968</v>
      </c>
      <c r="J370" s="13">
        <f t="shared" si="148"/>
        <v>3.7499999999999999E-2</v>
      </c>
      <c r="K370" s="53">
        <f t="shared" si="149"/>
        <v>43760</v>
      </c>
      <c r="L370" s="2">
        <f t="shared" si="150"/>
        <v>15</v>
      </c>
      <c r="M370" s="19">
        <f t="shared" si="151"/>
        <v>15</v>
      </c>
      <c r="N370" s="12">
        <f t="shared" si="140"/>
        <v>1.0021937110000001</v>
      </c>
      <c r="O370" s="12">
        <f t="shared" ca="1" si="141"/>
        <v>1.0052601029999999</v>
      </c>
      <c r="P370" s="19">
        <f t="shared" si="152"/>
        <v>0</v>
      </c>
      <c r="Q370" s="14">
        <f t="shared" ca="1" si="142"/>
        <v>4.1962657300000004</v>
      </c>
      <c r="R370" s="28">
        <f t="shared" si="143"/>
        <v>0</v>
      </c>
      <c r="S370" s="14">
        <f t="shared" si="156"/>
        <v>0</v>
      </c>
      <c r="T370" s="14"/>
      <c r="U370" s="14"/>
      <c r="V370" s="4" t="str">
        <f t="shared" si="153"/>
        <v>A+J=</v>
      </c>
      <c r="W370" s="53">
        <f t="shared" si="154"/>
        <v>43790</v>
      </c>
      <c r="X370" s="14"/>
      <c r="Y370" s="153"/>
      <c r="Z370" s="56">
        <v>42370</v>
      </c>
      <c r="AA370" s="56" t="s">
        <v>88</v>
      </c>
      <c r="AB370" s="23"/>
      <c r="AC370" s="1"/>
      <c r="AD370" s="3"/>
      <c r="AE370" s="3"/>
      <c r="AF370" s="3"/>
      <c r="AG370" s="3"/>
      <c r="AH370" s="3"/>
      <c r="AI370" s="11"/>
      <c r="AJ370" s="3"/>
      <c r="AK370" s="2"/>
      <c r="AL370" s="2"/>
      <c r="AM370" s="2"/>
      <c r="AN370" s="2"/>
      <c r="AO370" s="2"/>
      <c r="AP370" s="2"/>
      <c r="AQ370" s="2"/>
      <c r="AR370" s="15"/>
      <c r="AS370" s="15"/>
      <c r="AT370" s="15"/>
      <c r="AU370" s="2"/>
      <c r="AV370" s="2"/>
      <c r="AW370" s="15"/>
      <c r="AX370" s="15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</row>
    <row r="371" spans="1:164" x14ac:dyDescent="0.15">
      <c r="A371" s="67">
        <f t="shared" si="155"/>
        <v>43782</v>
      </c>
      <c r="B371" s="128">
        <f t="shared" ca="1" si="144"/>
        <v>802.21923118999996</v>
      </c>
      <c r="C371" s="14">
        <f t="shared" si="145"/>
        <v>797.75353057999996</v>
      </c>
      <c r="D371" s="142">
        <f t="shared" si="146"/>
        <v>43776</v>
      </c>
      <c r="E371" s="13">
        <f ca="1">IF(D371&lt;B$1,VLOOKUP(D371,[1]DI!$A$4:$B$15000,2,FALSE),0)</f>
        <v>4.9000000000000002E-2</v>
      </c>
      <c r="F371" s="14">
        <f t="shared" ca="1" si="138"/>
        <v>1.0001898499999999</v>
      </c>
      <c r="G371" s="14">
        <f ca="1">(TRUNC(PRODUCT($F$12:$F370),16))</f>
        <v>1.09011711004671</v>
      </c>
      <c r="H371" s="14">
        <f t="shared" ca="1" si="147"/>
        <v>1.0865855867913601</v>
      </c>
      <c r="I371" s="14">
        <f t="shared" ca="1" si="139"/>
        <v>1.00325011</v>
      </c>
      <c r="J371" s="13">
        <f t="shared" si="148"/>
        <v>3.7499999999999999E-2</v>
      </c>
      <c r="K371" s="53">
        <f t="shared" si="149"/>
        <v>43760</v>
      </c>
      <c r="L371" s="2">
        <f t="shared" si="150"/>
        <v>16</v>
      </c>
      <c r="M371" s="19">
        <f t="shared" si="151"/>
        <v>16</v>
      </c>
      <c r="N371" s="12">
        <f t="shared" si="140"/>
        <v>1.002340129</v>
      </c>
      <c r="O371" s="12">
        <f t="shared" ca="1" si="141"/>
        <v>1.005597845</v>
      </c>
      <c r="P371" s="19">
        <f t="shared" si="152"/>
        <v>0</v>
      </c>
      <c r="Q371" s="14">
        <f t="shared" ca="1" si="142"/>
        <v>4.4657006099999998</v>
      </c>
      <c r="R371" s="28">
        <f t="shared" si="143"/>
        <v>0</v>
      </c>
      <c r="S371" s="14">
        <f t="shared" si="156"/>
        <v>0</v>
      </c>
      <c r="T371" s="14"/>
      <c r="U371" s="14"/>
      <c r="V371" s="4" t="str">
        <f t="shared" si="153"/>
        <v>A+J=</v>
      </c>
      <c r="W371" s="53">
        <f t="shared" si="154"/>
        <v>43790</v>
      </c>
      <c r="X371" s="14"/>
      <c r="Y371" s="153"/>
      <c r="Z371" s="56">
        <v>42408</v>
      </c>
      <c r="AA371" s="56" t="s">
        <v>72</v>
      </c>
      <c r="AB371" s="23"/>
      <c r="AC371" s="1"/>
      <c r="AD371" s="3"/>
      <c r="AE371" s="3"/>
      <c r="AF371" s="3"/>
      <c r="AG371" s="3"/>
      <c r="AH371" s="3"/>
      <c r="AI371" s="11"/>
      <c r="AJ371" s="3"/>
      <c r="AK371" s="2"/>
      <c r="AL371" s="2"/>
      <c r="AM371" s="2"/>
      <c r="AN371" s="2"/>
      <c r="AO371" s="2"/>
      <c r="AP371" s="2"/>
      <c r="AQ371" s="2"/>
      <c r="AR371" s="15"/>
      <c r="AS371" s="15"/>
      <c r="AT371" s="15"/>
      <c r="AU371" s="2"/>
      <c r="AV371" s="2"/>
      <c r="AW371" s="15"/>
      <c r="AX371" s="15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</row>
    <row r="372" spans="1:164" ht="15" x14ac:dyDescent="0.25">
      <c r="A372" s="67">
        <f t="shared" si="155"/>
        <v>43783</v>
      </c>
      <c r="B372" s="128">
        <f t="shared" ca="1" si="144"/>
        <v>802.48875939999994</v>
      </c>
      <c r="C372" s="14">
        <f t="shared" si="145"/>
        <v>797.75353057999996</v>
      </c>
      <c r="D372" s="142">
        <f t="shared" si="146"/>
        <v>43777</v>
      </c>
      <c r="E372" s="13">
        <f ca="1">IF(D372&lt;B$1,VLOOKUP(D372,[1]DI!$A$4:$B$15000,2,FALSE),0)</f>
        <v>4.9000000000000002E-2</v>
      </c>
      <c r="F372" s="14">
        <f t="shared" ca="1" si="138"/>
        <v>1.0001898499999999</v>
      </c>
      <c r="G372" s="14">
        <f ca="1">(TRUNC(PRODUCT($F$12:$F371),16))</f>
        <v>1.0903240687800599</v>
      </c>
      <c r="H372" s="14">
        <f t="shared" ca="1" si="147"/>
        <v>1.0865855867913601</v>
      </c>
      <c r="I372" s="14">
        <f t="shared" ca="1" si="139"/>
        <v>1.0034405799999999</v>
      </c>
      <c r="J372" s="13">
        <f t="shared" si="148"/>
        <v>3.7499999999999999E-2</v>
      </c>
      <c r="K372" s="53">
        <f t="shared" si="149"/>
        <v>43760</v>
      </c>
      <c r="L372" s="2">
        <f t="shared" si="150"/>
        <v>17</v>
      </c>
      <c r="M372" s="19">
        <f t="shared" si="151"/>
        <v>17</v>
      </c>
      <c r="N372" s="12">
        <f t="shared" si="140"/>
        <v>1.002486569</v>
      </c>
      <c r="O372" s="12">
        <f t="shared" ca="1" si="141"/>
        <v>1.0059357040000001</v>
      </c>
      <c r="P372" s="19">
        <f t="shared" si="152"/>
        <v>0</v>
      </c>
      <c r="Q372" s="14">
        <f t="shared" ca="1" si="142"/>
        <v>4.7352288199999997</v>
      </c>
      <c r="R372" s="28">
        <f t="shared" si="143"/>
        <v>0</v>
      </c>
      <c r="S372" s="14">
        <f t="shared" si="156"/>
        <v>0</v>
      </c>
      <c r="T372" s="14"/>
      <c r="U372" s="14"/>
      <c r="V372" s="4" t="str">
        <f t="shared" si="153"/>
        <v>A+J=</v>
      </c>
      <c r="W372" s="53">
        <f t="shared" si="154"/>
        <v>43790</v>
      </c>
      <c r="X372" s="146" t="s">
        <v>148</v>
      </c>
      <c r="Y372" s="153"/>
      <c r="Z372" s="56">
        <v>42409</v>
      </c>
      <c r="AA372" s="56" t="s">
        <v>72</v>
      </c>
      <c r="AB372" s="23"/>
      <c r="AC372" s="1"/>
      <c r="AD372" s="3"/>
      <c r="AE372" s="3"/>
      <c r="AF372" s="3"/>
      <c r="AG372" s="3"/>
      <c r="AH372" s="3"/>
      <c r="AI372" s="11"/>
      <c r="AJ372" s="3"/>
      <c r="AK372" s="2"/>
      <c r="AL372" s="2"/>
      <c r="AM372" s="2"/>
      <c r="AN372" s="2"/>
      <c r="AO372" s="2"/>
      <c r="AP372" s="2"/>
      <c r="AQ372" s="2"/>
      <c r="AR372" s="15"/>
      <c r="AS372" s="15"/>
      <c r="AT372" s="15"/>
      <c r="AU372" s="2"/>
      <c r="AV372" s="2"/>
      <c r="AW372" s="15"/>
      <c r="AX372" s="15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</row>
    <row r="373" spans="1:164" ht="15" x14ac:dyDescent="0.25">
      <c r="A373" s="67">
        <f t="shared" si="155"/>
        <v>43787</v>
      </c>
      <c r="B373" s="128">
        <f t="shared" ca="1" si="144"/>
        <v>802.75837375999993</v>
      </c>
      <c r="C373" s="14">
        <f t="shared" si="145"/>
        <v>797.75353057999996</v>
      </c>
      <c r="D373" s="142">
        <f t="shared" si="146"/>
        <v>43780</v>
      </c>
      <c r="E373" s="13">
        <f ca="1">IF(D373&lt;B$1,VLOOKUP(D373,[1]DI!$A$4:$B$15000,2,FALSE),0)</f>
        <v>4.9000000000000002E-2</v>
      </c>
      <c r="F373" s="14">
        <f t="shared" ca="1" si="138"/>
        <v>1.0001898499999999</v>
      </c>
      <c r="G373" s="14">
        <f ca="1">(TRUNC(PRODUCT($F$12:$F372),16))</f>
        <v>1.0905310668045101</v>
      </c>
      <c r="H373" s="14">
        <f t="shared" ca="1" si="147"/>
        <v>1.0865855867913601</v>
      </c>
      <c r="I373" s="14">
        <f t="shared" ca="1" si="139"/>
        <v>1.0036310799999999</v>
      </c>
      <c r="J373" s="13">
        <f t="shared" si="148"/>
        <v>3.7499999999999999E-2</v>
      </c>
      <c r="K373" s="53">
        <f t="shared" si="149"/>
        <v>43760</v>
      </c>
      <c r="L373" s="2">
        <f t="shared" si="150"/>
        <v>18</v>
      </c>
      <c r="M373" s="19">
        <f t="shared" si="151"/>
        <v>18</v>
      </c>
      <c r="N373" s="12">
        <f t="shared" si="140"/>
        <v>1.0026330299999999</v>
      </c>
      <c r="O373" s="12">
        <f t="shared" ca="1" si="141"/>
        <v>1.006273671</v>
      </c>
      <c r="P373" s="19">
        <f t="shared" si="152"/>
        <v>0</v>
      </c>
      <c r="Q373" s="14">
        <f t="shared" ca="1" si="142"/>
        <v>5.0048431799999999</v>
      </c>
      <c r="R373" s="28">
        <f t="shared" si="143"/>
        <v>0</v>
      </c>
      <c r="S373" s="14">
        <f t="shared" si="156"/>
        <v>0</v>
      </c>
      <c r="T373" s="14"/>
      <c r="U373" s="14"/>
      <c r="V373" s="4" t="str">
        <f t="shared" si="153"/>
        <v>A+J=</v>
      </c>
      <c r="W373" s="53">
        <f t="shared" si="154"/>
        <v>43790</v>
      </c>
      <c r="X373" s="150">
        <v>5.8142391299999998</v>
      </c>
      <c r="Y373" s="15" t="s">
        <v>10</v>
      </c>
      <c r="Z373" s="56">
        <v>42454</v>
      </c>
      <c r="AA373" s="56" t="s">
        <v>89</v>
      </c>
      <c r="AB373" s="23"/>
      <c r="AC373" s="1"/>
      <c r="AD373" s="3"/>
      <c r="AE373" s="3"/>
      <c r="AF373" s="3"/>
      <c r="AG373" s="3"/>
      <c r="AH373" s="3"/>
      <c r="AI373" s="11"/>
      <c r="AJ373" s="3"/>
      <c r="AK373" s="2"/>
      <c r="AL373" s="2"/>
      <c r="AM373" s="2"/>
      <c r="AN373" s="2"/>
      <c r="AO373" s="2"/>
      <c r="AP373" s="2"/>
      <c r="AQ373" s="2"/>
      <c r="AR373" s="15"/>
      <c r="AS373" s="15"/>
      <c r="AT373" s="15"/>
      <c r="AU373" s="2"/>
      <c r="AV373" s="2"/>
      <c r="AW373" s="15"/>
      <c r="AX373" s="15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</row>
    <row r="374" spans="1:164" ht="15" x14ac:dyDescent="0.25">
      <c r="A374" s="67">
        <f t="shared" si="155"/>
        <v>43788</v>
      </c>
      <c r="B374" s="128">
        <f t="shared" ca="1" si="144"/>
        <v>803.02808067000001</v>
      </c>
      <c r="C374" s="14">
        <f t="shared" si="145"/>
        <v>797.75353057999996</v>
      </c>
      <c r="D374" s="142">
        <f t="shared" si="146"/>
        <v>43781</v>
      </c>
      <c r="E374" s="13">
        <f ca="1">IF(D374&lt;B$1,VLOOKUP(D374,[1]DI!$A$4:$B$15000,2,FALSE),0)</f>
        <v>4.9000000000000002E-2</v>
      </c>
      <c r="F374" s="14">
        <f t="shared" ca="1" si="138"/>
        <v>1.0001898499999999</v>
      </c>
      <c r="G374" s="14">
        <f ca="1">(TRUNC(PRODUCT($F$12:$F373),16))</f>
        <v>1.0907381041275499</v>
      </c>
      <c r="H374" s="14">
        <f t="shared" ca="1" si="147"/>
        <v>1.0865855867913601</v>
      </c>
      <c r="I374" s="14">
        <f t="shared" ca="1" si="139"/>
        <v>1.0038216200000001</v>
      </c>
      <c r="J374" s="13">
        <f t="shared" si="148"/>
        <v>3.7499999999999999E-2</v>
      </c>
      <c r="K374" s="53">
        <f t="shared" si="149"/>
        <v>43760</v>
      </c>
      <c r="L374" s="2">
        <f t="shared" si="150"/>
        <v>19</v>
      </c>
      <c r="M374" s="19">
        <f t="shared" si="151"/>
        <v>19</v>
      </c>
      <c r="N374" s="12">
        <f t="shared" si="140"/>
        <v>1.002779512</v>
      </c>
      <c r="O374" s="12">
        <f t="shared" ca="1" si="141"/>
        <v>1.0066117539999999</v>
      </c>
      <c r="P374" s="19">
        <f t="shared" si="152"/>
        <v>0</v>
      </c>
      <c r="Q374" s="14">
        <f t="shared" ca="1" si="142"/>
        <v>5.27455009</v>
      </c>
      <c r="R374" s="28">
        <f t="shared" si="143"/>
        <v>0</v>
      </c>
      <c r="S374" s="14">
        <f t="shared" si="156"/>
        <v>0</v>
      </c>
      <c r="T374" s="14"/>
      <c r="U374" s="14"/>
      <c r="V374" s="4" t="str">
        <f t="shared" si="153"/>
        <v>A+J=</v>
      </c>
      <c r="W374" s="53">
        <f t="shared" si="154"/>
        <v>43790</v>
      </c>
      <c r="X374" s="146">
        <v>0</v>
      </c>
      <c r="Y374" s="15" t="s">
        <v>54</v>
      </c>
      <c r="Z374" s="56">
        <v>42481</v>
      </c>
      <c r="AA374" s="56" t="s">
        <v>74</v>
      </c>
      <c r="AB374" s="23"/>
      <c r="AC374" s="1"/>
      <c r="AD374" s="3"/>
      <c r="AE374" s="3"/>
      <c r="AF374" s="3"/>
      <c r="AG374" s="3"/>
      <c r="AH374" s="3"/>
      <c r="AI374" s="11"/>
      <c r="AJ374" s="3"/>
      <c r="AK374" s="2"/>
      <c r="AL374" s="2"/>
      <c r="AM374" s="2"/>
      <c r="AN374" s="2"/>
      <c r="AO374" s="2"/>
      <c r="AP374" s="2"/>
      <c r="AQ374" s="2"/>
      <c r="AR374" s="15"/>
      <c r="AS374" s="15"/>
      <c r="AT374" s="15"/>
      <c r="AU374" s="2"/>
      <c r="AV374" s="2"/>
      <c r="AW374" s="15"/>
      <c r="AX374" s="15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</row>
    <row r="375" spans="1:164" ht="15" x14ac:dyDescent="0.25">
      <c r="A375" s="67">
        <f t="shared" si="155"/>
        <v>43789</v>
      </c>
      <c r="B375" s="128">
        <f t="shared" ca="1" si="144"/>
        <v>803.29788250999991</v>
      </c>
      <c r="C375" s="14">
        <f t="shared" si="145"/>
        <v>797.75353057999996</v>
      </c>
      <c r="D375" s="142">
        <f t="shared" si="146"/>
        <v>43782</v>
      </c>
      <c r="E375" s="13">
        <f ca="1">IF(D375&lt;B$1,VLOOKUP(D375,[1]DI!$A$4:$B$15000,2,FALSE),0)</f>
        <v>4.9000000000000002E-2</v>
      </c>
      <c r="F375" s="14">
        <f t="shared" ca="1" si="138"/>
        <v>1.0001898499999999</v>
      </c>
      <c r="G375" s="14">
        <f ca="1">(TRUNC(PRODUCT($F$12:$F374),16))</f>
        <v>1.0909451807566199</v>
      </c>
      <c r="H375" s="14">
        <f t="shared" ca="1" si="147"/>
        <v>1.0865855867913601</v>
      </c>
      <c r="I375" s="14">
        <f t="shared" ca="1" si="139"/>
        <v>1.0040122</v>
      </c>
      <c r="J375" s="13">
        <f t="shared" si="148"/>
        <v>3.7499999999999999E-2</v>
      </c>
      <c r="K375" s="53">
        <f t="shared" si="149"/>
        <v>43760</v>
      </c>
      <c r="L375" s="2">
        <f t="shared" si="150"/>
        <v>20</v>
      </c>
      <c r="M375" s="19">
        <f t="shared" si="151"/>
        <v>20</v>
      </c>
      <c r="N375" s="12">
        <f t="shared" si="140"/>
        <v>1.002926016</v>
      </c>
      <c r="O375" s="12">
        <f t="shared" ca="1" si="141"/>
        <v>1.0069499559999999</v>
      </c>
      <c r="P375" s="19">
        <f t="shared" si="152"/>
        <v>0</v>
      </c>
      <c r="Q375" s="14">
        <f t="shared" ca="1" si="142"/>
        <v>5.5443519300000004</v>
      </c>
      <c r="R375" s="28">
        <f t="shared" si="143"/>
        <v>0</v>
      </c>
      <c r="S375" s="14">
        <f t="shared" si="156"/>
        <v>0</v>
      </c>
      <c r="T375" s="14"/>
      <c r="U375" s="14"/>
      <c r="V375" s="4" t="str">
        <f t="shared" si="153"/>
        <v>A+J=</v>
      </c>
      <c r="W375" s="53">
        <f t="shared" si="154"/>
        <v>43790</v>
      </c>
      <c r="X375" s="150">
        <v>20.232063499999999</v>
      </c>
      <c r="Y375" s="15" t="s">
        <v>149</v>
      </c>
      <c r="Z375" s="56">
        <v>42516</v>
      </c>
      <c r="AA375" s="56" t="s">
        <v>90</v>
      </c>
      <c r="AB375" s="23"/>
      <c r="AC375" s="1"/>
      <c r="AD375" s="3"/>
      <c r="AE375" s="3"/>
      <c r="AF375" s="3"/>
      <c r="AG375" s="3"/>
      <c r="AH375" s="3"/>
      <c r="AI375" s="11"/>
      <c r="AJ375" s="3"/>
      <c r="AK375" s="2"/>
      <c r="AL375" s="2"/>
      <c r="AM375" s="2"/>
      <c r="AN375" s="2"/>
      <c r="AO375" s="2"/>
      <c r="AP375" s="2"/>
      <c r="AQ375" s="2"/>
      <c r="AR375" s="15"/>
      <c r="AS375" s="15"/>
      <c r="AT375" s="15"/>
      <c r="AU375" s="2"/>
      <c r="AV375" s="2"/>
      <c r="AW375" s="15"/>
      <c r="AX375" s="15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</row>
    <row r="376" spans="1:164" ht="15" x14ac:dyDescent="0.25">
      <c r="A376" s="67">
        <f t="shared" si="155"/>
        <v>43790</v>
      </c>
      <c r="B376" s="128">
        <f t="shared" ca="1" si="144"/>
        <v>803.56776970999999</v>
      </c>
      <c r="C376" s="14">
        <f t="shared" si="145"/>
        <v>797.75353057999996</v>
      </c>
      <c r="D376" s="142">
        <f t="shared" si="146"/>
        <v>43783</v>
      </c>
      <c r="E376" s="13">
        <f ca="1">IF(D376&lt;B$1,VLOOKUP(D376,[1]DI!$A$4:$B$15000,2,FALSE),0)</f>
        <v>4.9000000000000002E-2</v>
      </c>
      <c r="F376" s="14">
        <f t="shared" ca="1" si="138"/>
        <v>1.0001898499999999</v>
      </c>
      <c r="G376" s="14">
        <f ca="1">(TRUNC(PRODUCT($F$12:$F375),16))</f>
        <v>1.09115229669918</v>
      </c>
      <c r="H376" s="14">
        <f t="shared" ca="1" si="147"/>
        <v>1.0865855867913601</v>
      </c>
      <c r="I376" s="14">
        <f t="shared" ca="1" si="139"/>
        <v>1.00420281</v>
      </c>
      <c r="J376" s="13">
        <f t="shared" si="148"/>
        <v>3.7499999999999999E-2</v>
      </c>
      <c r="K376" s="53">
        <f t="shared" si="149"/>
        <v>43760</v>
      </c>
      <c r="L376" s="2">
        <f t="shared" si="150"/>
        <v>21</v>
      </c>
      <c r="M376" s="19">
        <f t="shared" si="151"/>
        <v>21</v>
      </c>
      <c r="N376" s="12">
        <f t="shared" si="140"/>
        <v>1.003072542</v>
      </c>
      <c r="O376" s="12">
        <f t="shared" ca="1" si="141"/>
        <v>1.0072882649999999</v>
      </c>
      <c r="P376" s="19">
        <f t="shared" si="152"/>
        <v>18</v>
      </c>
      <c r="Q376" s="146">
        <f t="shared" ca="1" si="142"/>
        <v>5.8142391299999998</v>
      </c>
      <c r="R376" s="147">
        <f t="shared" si="143"/>
        <v>2.5361295919993879E-2</v>
      </c>
      <c r="S376" s="146">
        <v>20.232063499999999</v>
      </c>
      <c r="T376" s="146"/>
      <c r="U376" s="146"/>
      <c r="V376" s="148" t="str">
        <f t="shared" si="153"/>
        <v>A+J=</v>
      </c>
      <c r="W376" s="149">
        <f t="shared" si="154"/>
        <v>43790</v>
      </c>
      <c r="X376" s="146">
        <f>X374+X375</f>
        <v>20.232063499999999</v>
      </c>
      <c r="Y376" s="153"/>
      <c r="Z376" s="56">
        <v>42620</v>
      </c>
      <c r="AA376" s="56" t="s">
        <v>92</v>
      </c>
      <c r="AB376" s="23"/>
      <c r="AC376" s="1"/>
      <c r="AD376" s="3"/>
      <c r="AE376" s="3"/>
      <c r="AF376" s="3"/>
      <c r="AG376" s="3"/>
      <c r="AH376" s="3"/>
      <c r="AI376" s="11"/>
      <c r="AJ376" s="3"/>
      <c r="AK376" s="2"/>
      <c r="AL376" s="2"/>
      <c r="AM376" s="2"/>
      <c r="AN376" s="2"/>
      <c r="AO376" s="2"/>
      <c r="AP376" s="2"/>
      <c r="AQ376" s="2"/>
      <c r="AR376" s="15"/>
      <c r="AS376" s="15"/>
      <c r="AT376" s="15"/>
      <c r="AU376" s="2"/>
      <c r="AV376" s="2"/>
      <c r="AW376" s="15"/>
      <c r="AX376" s="15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</row>
    <row r="377" spans="1:164" x14ac:dyDescent="0.15">
      <c r="A377" s="67">
        <f t="shared" si="155"/>
        <v>43791</v>
      </c>
      <c r="B377" s="128">
        <f t="shared" ca="1" si="144"/>
        <v>777.78269563000003</v>
      </c>
      <c r="C377" s="14">
        <f t="shared" si="145"/>
        <v>777.52146707999998</v>
      </c>
      <c r="D377" s="142">
        <f t="shared" si="146"/>
        <v>43787</v>
      </c>
      <c r="E377" s="13">
        <f ca="1">IF(D377&lt;B$1,VLOOKUP(D377,[1]DI!$A$4:$B$15000,2,FALSE),0)</f>
        <v>4.9000000000000002E-2</v>
      </c>
      <c r="F377" s="14">
        <f t="shared" ca="1" si="138"/>
        <v>1.0001898499999999</v>
      </c>
      <c r="G377" s="14">
        <f ca="1">(TRUNC(PRODUCT($F$12:$F376),16))</f>
        <v>1.0913594519627099</v>
      </c>
      <c r="H377" s="14">
        <f t="shared" ca="1" si="147"/>
        <v>1.09115229669918</v>
      </c>
      <c r="I377" s="14">
        <f t="shared" ca="1" si="139"/>
        <v>1.0001898499999999</v>
      </c>
      <c r="J377" s="13">
        <f t="shared" si="148"/>
        <v>3.7499999999999999E-2</v>
      </c>
      <c r="K377" s="53">
        <f t="shared" si="149"/>
        <v>43790</v>
      </c>
      <c r="L377" s="2">
        <f t="shared" si="150"/>
        <v>1</v>
      </c>
      <c r="M377" s="19">
        <f t="shared" si="151"/>
        <v>1</v>
      </c>
      <c r="N377" s="12">
        <f t="shared" si="140"/>
        <v>1.0001460980000001</v>
      </c>
      <c r="O377" s="12">
        <f t="shared" ca="1" si="141"/>
        <v>1.0003359759999999</v>
      </c>
      <c r="P377" s="19">
        <f t="shared" si="152"/>
        <v>0</v>
      </c>
      <c r="Q377" s="14">
        <f t="shared" ca="1" si="142"/>
        <v>0.26122855</v>
      </c>
      <c r="R377" s="28">
        <f t="shared" si="143"/>
        <v>0</v>
      </c>
      <c r="S377" s="14">
        <f t="shared" si="156"/>
        <v>0</v>
      </c>
      <c r="T377" s="14"/>
      <c r="U377" s="14"/>
      <c r="V377" s="4" t="str">
        <f t="shared" si="153"/>
        <v>A+J=</v>
      </c>
      <c r="W377" s="53">
        <f t="shared" si="154"/>
        <v>43822</v>
      </c>
      <c r="X377" s="37"/>
      <c r="Y377" s="156"/>
      <c r="Z377" s="56">
        <v>42655</v>
      </c>
      <c r="AA377" s="57" t="s">
        <v>78</v>
      </c>
      <c r="AB377" s="23"/>
      <c r="AC377" s="1"/>
      <c r="AD377" s="3"/>
      <c r="AE377" s="3"/>
      <c r="AF377" s="3"/>
      <c r="AG377" s="3"/>
      <c r="AH377" s="35"/>
      <c r="AI377" s="36"/>
      <c r="AJ377" s="35"/>
      <c r="AK377" s="38"/>
      <c r="AL377" s="38"/>
      <c r="AM377" s="38"/>
      <c r="AN377" s="38"/>
      <c r="AO377" s="38"/>
      <c r="AP377" s="38"/>
      <c r="AQ377" s="38"/>
      <c r="AR377" s="41"/>
      <c r="AS377" s="41"/>
      <c r="AT377" s="41"/>
      <c r="AU377" s="38"/>
      <c r="AV377" s="38"/>
      <c r="AW377" s="41"/>
      <c r="AX377" s="41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8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  <c r="CU377" s="38"/>
      <c r="CV377" s="38"/>
      <c r="CW377" s="38"/>
      <c r="CX377" s="38"/>
      <c r="CY377" s="38"/>
      <c r="CZ377" s="38"/>
      <c r="DA377" s="38"/>
      <c r="DB377" s="38"/>
      <c r="DC377" s="38"/>
      <c r="DD377" s="38"/>
      <c r="DE377" s="38"/>
      <c r="DF377" s="38"/>
      <c r="DG377" s="38"/>
      <c r="DH377" s="38"/>
      <c r="DI377" s="38"/>
      <c r="DJ377" s="38"/>
      <c r="DK377" s="38"/>
      <c r="DL377" s="38"/>
      <c r="DM377" s="38"/>
      <c r="DN377" s="38"/>
      <c r="DO377" s="38"/>
      <c r="DP377" s="38"/>
      <c r="DQ377" s="38"/>
      <c r="DR377" s="38"/>
      <c r="DS377" s="38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  <c r="ED377" s="38"/>
      <c r="EE377" s="38"/>
      <c r="EF377" s="38"/>
      <c r="EG377" s="38"/>
      <c r="EH377" s="38"/>
      <c r="EI377" s="38"/>
      <c r="EJ377" s="38"/>
      <c r="EK377" s="38"/>
      <c r="EL377" s="38"/>
      <c r="EM377" s="38"/>
      <c r="EN377" s="38"/>
      <c r="EO377" s="38"/>
      <c r="EP377" s="38"/>
      <c r="EQ377" s="38"/>
      <c r="ER377" s="38"/>
      <c r="ES377" s="38"/>
      <c r="ET377" s="38"/>
      <c r="EU377" s="38"/>
      <c r="EV377" s="38"/>
      <c r="EW377" s="38"/>
      <c r="EX377" s="38"/>
      <c r="EY377" s="38"/>
      <c r="EZ377" s="38"/>
      <c r="FA377" s="38"/>
      <c r="FB377" s="38"/>
      <c r="FC377" s="38"/>
      <c r="FD377" s="38"/>
      <c r="FE377" s="38"/>
      <c r="FF377" s="38"/>
      <c r="FG377" s="38"/>
      <c r="FH377" s="38"/>
    </row>
    <row r="378" spans="1:164" x14ac:dyDescent="0.15">
      <c r="A378" s="67">
        <f t="shared" si="155"/>
        <v>43794</v>
      </c>
      <c r="B378" s="128">
        <f t="shared" ca="1" si="144"/>
        <v>778.04401437000001</v>
      </c>
      <c r="C378" s="14">
        <f t="shared" si="145"/>
        <v>777.52146707999998</v>
      </c>
      <c r="D378" s="142">
        <f t="shared" si="146"/>
        <v>43788</v>
      </c>
      <c r="E378" s="13">
        <f ca="1">IF(D378&lt;B$1,VLOOKUP(D378,[1]DI!$A$4:$B$15000,2,FALSE),0)</f>
        <v>4.9000000000000002E-2</v>
      </c>
      <c r="F378" s="14">
        <f t="shared" ca="1" si="138"/>
        <v>1.0001898499999999</v>
      </c>
      <c r="G378" s="14">
        <f ca="1">(TRUNC(PRODUCT($F$12:$F377),16))</f>
        <v>1.0915666465546701</v>
      </c>
      <c r="H378" s="14">
        <f t="shared" ca="1" si="147"/>
        <v>1.09115229669918</v>
      </c>
      <c r="I378" s="14">
        <f t="shared" ca="1" si="139"/>
        <v>1.0003797400000001</v>
      </c>
      <c r="J378" s="13">
        <f t="shared" si="148"/>
        <v>3.7499999999999999E-2</v>
      </c>
      <c r="K378" s="53">
        <f t="shared" si="149"/>
        <v>43790</v>
      </c>
      <c r="L378" s="2">
        <f t="shared" si="150"/>
        <v>2</v>
      </c>
      <c r="M378" s="19">
        <f t="shared" si="151"/>
        <v>2</v>
      </c>
      <c r="N378" s="12">
        <f t="shared" si="140"/>
        <v>1.0002922169999999</v>
      </c>
      <c r="O378" s="12">
        <f t="shared" ca="1" si="141"/>
        <v>1.0006720680000001</v>
      </c>
      <c r="P378" s="19">
        <f t="shared" si="152"/>
        <v>0</v>
      </c>
      <c r="Q378" s="14">
        <f t="shared" ca="1" si="142"/>
        <v>0.52254729</v>
      </c>
      <c r="R378" s="28">
        <f t="shared" si="143"/>
        <v>0</v>
      </c>
      <c r="S378" s="14">
        <f t="shared" si="156"/>
        <v>0</v>
      </c>
      <c r="T378" s="14"/>
      <c r="U378" s="14"/>
      <c r="V378" s="4" t="str">
        <f t="shared" si="153"/>
        <v>A+J=</v>
      </c>
      <c r="W378" s="53">
        <f t="shared" si="154"/>
        <v>43822</v>
      </c>
      <c r="X378" s="37"/>
      <c r="Y378" s="156"/>
      <c r="Z378" s="56">
        <v>42676</v>
      </c>
      <c r="AA378" s="56" t="s">
        <v>84</v>
      </c>
      <c r="AB378" s="23"/>
      <c r="AC378" s="1"/>
      <c r="AD378" s="3"/>
      <c r="AE378" s="3"/>
      <c r="AF378" s="3"/>
      <c r="AG378" s="3"/>
      <c r="AH378" s="35"/>
      <c r="AI378" s="36"/>
      <c r="AJ378" s="35"/>
      <c r="AK378" s="38"/>
      <c r="AL378" s="38"/>
      <c r="AM378" s="38"/>
      <c r="AN378" s="38"/>
      <c r="AO378" s="38"/>
      <c r="AP378" s="38"/>
      <c r="AQ378" s="38"/>
      <c r="AR378" s="41"/>
      <c r="AS378" s="41"/>
      <c r="AT378" s="41"/>
      <c r="AU378" s="38"/>
      <c r="AV378" s="38"/>
      <c r="AW378" s="41"/>
      <c r="AX378" s="41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38"/>
      <c r="BM378" s="38"/>
      <c r="BN378" s="38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  <c r="BY378" s="38"/>
      <c r="BZ378" s="38"/>
      <c r="CA378" s="38"/>
      <c r="CB378" s="38"/>
      <c r="CC378" s="38"/>
      <c r="CD378" s="38"/>
      <c r="CE378" s="38"/>
      <c r="CF378" s="38"/>
      <c r="CG378" s="38"/>
      <c r="CH378" s="38"/>
      <c r="CI378" s="38"/>
      <c r="CJ378" s="38"/>
      <c r="CK378" s="38"/>
      <c r="CL378" s="38"/>
      <c r="CM378" s="38"/>
      <c r="CN378" s="38"/>
      <c r="CO378" s="38"/>
      <c r="CP378" s="38"/>
      <c r="CQ378" s="38"/>
      <c r="CR378" s="38"/>
      <c r="CS378" s="38"/>
      <c r="CT378" s="38"/>
      <c r="CU378" s="38"/>
      <c r="CV378" s="38"/>
      <c r="CW378" s="38"/>
      <c r="CX378" s="38"/>
      <c r="CY378" s="38"/>
      <c r="CZ378" s="38"/>
      <c r="DA378" s="38"/>
      <c r="DB378" s="38"/>
      <c r="DC378" s="38"/>
      <c r="DD378" s="38"/>
      <c r="DE378" s="38"/>
      <c r="DF378" s="38"/>
      <c r="DG378" s="38"/>
      <c r="DH378" s="38"/>
      <c r="DI378" s="38"/>
      <c r="DJ378" s="38"/>
      <c r="DK378" s="38"/>
      <c r="DL378" s="38"/>
      <c r="DM378" s="38"/>
      <c r="DN378" s="38"/>
      <c r="DO378" s="38"/>
      <c r="DP378" s="38"/>
      <c r="DQ378" s="38"/>
      <c r="DR378" s="38"/>
      <c r="DS378" s="38"/>
      <c r="DT378" s="38"/>
      <c r="DU378" s="38"/>
      <c r="DV378" s="38"/>
      <c r="DW378" s="38"/>
      <c r="DX378" s="38"/>
      <c r="DY378" s="38"/>
      <c r="DZ378" s="38"/>
      <c r="EA378" s="38"/>
      <c r="EB378" s="38"/>
      <c r="EC378" s="38"/>
      <c r="ED378" s="38"/>
      <c r="EE378" s="38"/>
      <c r="EF378" s="38"/>
      <c r="EG378" s="38"/>
      <c r="EH378" s="38"/>
      <c r="EI378" s="38"/>
      <c r="EJ378" s="38"/>
      <c r="EK378" s="38"/>
      <c r="EL378" s="38"/>
      <c r="EM378" s="38"/>
      <c r="EN378" s="38"/>
      <c r="EO378" s="38"/>
      <c r="EP378" s="38"/>
      <c r="EQ378" s="38"/>
      <c r="ER378" s="38"/>
      <c r="ES378" s="38"/>
      <c r="ET378" s="38"/>
      <c r="EU378" s="38"/>
      <c r="EV378" s="38"/>
      <c r="EW378" s="38"/>
      <c r="EX378" s="38"/>
      <c r="EY378" s="38"/>
      <c r="EZ378" s="38"/>
      <c r="FA378" s="38"/>
      <c r="FB378" s="38"/>
      <c r="FC378" s="38"/>
      <c r="FD378" s="38"/>
      <c r="FE378" s="38"/>
      <c r="FF378" s="38"/>
      <c r="FG378" s="38"/>
      <c r="FH378" s="38"/>
    </row>
    <row r="379" spans="1:164" x14ac:dyDescent="0.15">
      <c r="A379" s="67">
        <f t="shared" si="155"/>
        <v>43795</v>
      </c>
      <c r="B379" s="128">
        <f t="shared" ca="1" si="144"/>
        <v>778.30541708999999</v>
      </c>
      <c r="C379" s="14">
        <f t="shared" si="145"/>
        <v>777.52146707999998</v>
      </c>
      <c r="D379" s="142">
        <f t="shared" si="146"/>
        <v>43789</v>
      </c>
      <c r="E379" s="13">
        <f ca="1">IF(D379&lt;B$1,VLOOKUP(D379,[1]DI!$A$4:$B$15000,2,FALSE),0)</f>
        <v>4.9000000000000002E-2</v>
      </c>
      <c r="F379" s="14">
        <f t="shared" ca="1" si="138"/>
        <v>1.0001898499999999</v>
      </c>
      <c r="G379" s="14">
        <f ca="1">(TRUNC(PRODUCT($F$12:$F378),16))</f>
        <v>1.0917738804825099</v>
      </c>
      <c r="H379" s="14">
        <f t="shared" ca="1" si="147"/>
        <v>1.09115229669918</v>
      </c>
      <c r="I379" s="14">
        <f t="shared" ca="1" si="139"/>
        <v>1.00056966</v>
      </c>
      <c r="J379" s="13">
        <f t="shared" si="148"/>
        <v>3.7499999999999999E-2</v>
      </c>
      <c r="K379" s="53">
        <f t="shared" si="149"/>
        <v>43790</v>
      </c>
      <c r="L379" s="2">
        <f t="shared" si="150"/>
        <v>3</v>
      </c>
      <c r="M379" s="19">
        <f t="shared" si="151"/>
        <v>3</v>
      </c>
      <c r="N379" s="12">
        <f t="shared" si="140"/>
        <v>1.000438358</v>
      </c>
      <c r="O379" s="12">
        <f t="shared" ca="1" si="141"/>
        <v>1.0010082680000001</v>
      </c>
      <c r="P379" s="19">
        <f t="shared" si="152"/>
        <v>0</v>
      </c>
      <c r="Q379" s="14">
        <f t="shared" ca="1" si="142"/>
        <v>0.78395000999999997</v>
      </c>
      <c r="R379" s="28">
        <f t="shared" si="143"/>
        <v>0</v>
      </c>
      <c r="S379" s="14">
        <f t="shared" si="156"/>
        <v>0</v>
      </c>
      <c r="T379" s="14"/>
      <c r="U379" s="14"/>
      <c r="V379" s="4" t="str">
        <f t="shared" si="153"/>
        <v>A+J=</v>
      </c>
      <c r="W379" s="53">
        <f t="shared" si="154"/>
        <v>43822</v>
      </c>
      <c r="X379" s="14"/>
      <c r="Y379" s="153"/>
      <c r="Z379" s="56">
        <v>42689</v>
      </c>
      <c r="AA379" s="56" t="s">
        <v>93</v>
      </c>
      <c r="AB379" s="23"/>
      <c r="AC379" s="1"/>
      <c r="AD379" s="3"/>
      <c r="AE379" s="3"/>
      <c r="AF379" s="3"/>
      <c r="AG379" s="3"/>
      <c r="AH379" s="3"/>
      <c r="AI379" s="11"/>
      <c r="AJ379" s="3"/>
      <c r="AK379" s="2"/>
      <c r="AL379" s="2"/>
      <c r="AM379" s="2"/>
      <c r="AN379" s="2"/>
      <c r="AO379" s="2"/>
      <c r="AP379" s="2"/>
      <c r="AQ379" s="2"/>
      <c r="AR379" s="15"/>
      <c r="AS379" s="15"/>
      <c r="AT379" s="15"/>
      <c r="AU379" s="2"/>
      <c r="AV379" s="2"/>
      <c r="AW379" s="15"/>
      <c r="AX379" s="15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</row>
    <row r="380" spans="1:164" x14ac:dyDescent="0.15">
      <c r="A380" s="67">
        <f t="shared" si="155"/>
        <v>43796</v>
      </c>
      <c r="B380" s="128">
        <f t="shared" ca="1" si="144"/>
        <v>778.56691000000001</v>
      </c>
      <c r="C380" s="14">
        <f t="shared" si="145"/>
        <v>777.52146707999998</v>
      </c>
      <c r="D380" s="142">
        <f t="shared" si="146"/>
        <v>43790</v>
      </c>
      <c r="E380" s="13">
        <f ca="1">IF(D380&lt;B$1,VLOOKUP(D380,[1]DI!$A$4:$B$15000,2,FALSE),0)</f>
        <v>4.9000000000000002E-2</v>
      </c>
      <c r="F380" s="14">
        <f t="shared" ca="1" si="138"/>
        <v>1.0001898499999999</v>
      </c>
      <c r="G380" s="14">
        <f ca="1">(TRUNC(PRODUCT($F$12:$F379),16))</f>
        <v>1.0919811537537201</v>
      </c>
      <c r="H380" s="14">
        <f t="shared" ca="1" si="147"/>
        <v>1.09115229669918</v>
      </c>
      <c r="I380" s="14">
        <f t="shared" ca="1" si="139"/>
        <v>1.00075962</v>
      </c>
      <c r="J380" s="13">
        <f t="shared" si="148"/>
        <v>3.7499999999999999E-2</v>
      </c>
      <c r="K380" s="53">
        <f t="shared" si="149"/>
        <v>43790</v>
      </c>
      <c r="L380" s="2">
        <f t="shared" si="150"/>
        <v>4</v>
      </c>
      <c r="M380" s="19">
        <f t="shared" si="151"/>
        <v>4</v>
      </c>
      <c r="N380" s="12">
        <f t="shared" si="140"/>
        <v>1.0005845200000001</v>
      </c>
      <c r="O380" s="12">
        <f t="shared" ca="1" si="141"/>
        <v>1.0013445839999999</v>
      </c>
      <c r="P380" s="19">
        <f t="shared" si="152"/>
        <v>0</v>
      </c>
      <c r="Q380" s="14">
        <f t="shared" ca="1" si="142"/>
        <v>1.0454429199999999</v>
      </c>
      <c r="R380" s="28">
        <f t="shared" si="143"/>
        <v>0</v>
      </c>
      <c r="S380" s="14">
        <f t="shared" si="156"/>
        <v>0</v>
      </c>
      <c r="T380" s="14"/>
      <c r="U380" s="14"/>
      <c r="V380" s="4" t="str">
        <f t="shared" si="153"/>
        <v>A+J=</v>
      </c>
      <c r="W380" s="53">
        <f t="shared" si="154"/>
        <v>43822</v>
      </c>
      <c r="X380" s="14"/>
      <c r="Y380" s="153"/>
      <c r="Z380" s="56">
        <v>42793</v>
      </c>
      <c r="AA380" s="56" t="s">
        <v>72</v>
      </c>
      <c r="AB380" s="23"/>
      <c r="AC380" s="1"/>
      <c r="AD380" s="3"/>
      <c r="AE380" s="3"/>
      <c r="AF380" s="3"/>
      <c r="AG380" s="3"/>
      <c r="AH380" s="3"/>
      <c r="AI380" s="11"/>
      <c r="AJ380" s="3"/>
      <c r="AK380" s="2"/>
      <c r="AL380" s="2"/>
      <c r="AM380" s="2"/>
      <c r="AN380" s="2"/>
      <c r="AO380" s="2"/>
      <c r="AP380" s="2"/>
      <c r="AQ380" s="2"/>
      <c r="AR380" s="15"/>
      <c r="AS380" s="15"/>
      <c r="AT380" s="15"/>
      <c r="AU380" s="2"/>
      <c r="AV380" s="2"/>
      <c r="AW380" s="15"/>
      <c r="AX380" s="15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</row>
    <row r="381" spans="1:164" x14ac:dyDescent="0.15">
      <c r="A381" s="67">
        <f t="shared" si="155"/>
        <v>43797</v>
      </c>
      <c r="B381" s="128">
        <f t="shared" ca="1" si="144"/>
        <v>778.82848609999996</v>
      </c>
      <c r="C381" s="14">
        <f t="shared" si="145"/>
        <v>777.52146707999998</v>
      </c>
      <c r="D381" s="142">
        <f t="shared" si="146"/>
        <v>43791</v>
      </c>
      <c r="E381" s="13">
        <f ca="1">IF(D381&lt;B$1,VLOOKUP(D381,[1]DI!$A$4:$B$15000,2,FALSE),0)</f>
        <v>4.9000000000000002E-2</v>
      </c>
      <c r="F381" s="14">
        <f t="shared" ca="1" si="138"/>
        <v>1.0001898499999999</v>
      </c>
      <c r="G381" s="14">
        <f ca="1">(TRUNC(PRODUCT($F$12:$F380),16))</f>
        <v>1.0921884663757599</v>
      </c>
      <c r="H381" s="14">
        <f t="shared" ca="1" si="147"/>
        <v>1.09115229669918</v>
      </c>
      <c r="I381" s="14">
        <f t="shared" ca="1" si="139"/>
        <v>1.0009496099999999</v>
      </c>
      <c r="J381" s="13">
        <f t="shared" si="148"/>
        <v>3.7499999999999999E-2</v>
      </c>
      <c r="K381" s="53">
        <f t="shared" si="149"/>
        <v>43790</v>
      </c>
      <c r="L381" s="2">
        <f t="shared" si="150"/>
        <v>5</v>
      </c>
      <c r="M381" s="19">
        <f t="shared" si="151"/>
        <v>5</v>
      </c>
      <c r="N381" s="12">
        <f t="shared" si="140"/>
        <v>1.0007307030000001</v>
      </c>
      <c r="O381" s="12">
        <f t="shared" ca="1" si="141"/>
        <v>1.001681007</v>
      </c>
      <c r="P381" s="19">
        <f t="shared" si="152"/>
        <v>0</v>
      </c>
      <c r="Q381" s="14">
        <f t="shared" ca="1" si="142"/>
        <v>1.30701902</v>
      </c>
      <c r="R381" s="28">
        <f t="shared" si="143"/>
        <v>0</v>
      </c>
      <c r="S381" s="14">
        <f t="shared" si="156"/>
        <v>0</v>
      </c>
      <c r="T381" s="14"/>
      <c r="U381" s="14"/>
      <c r="V381" s="4" t="str">
        <f t="shared" si="153"/>
        <v>A+J=</v>
      </c>
      <c r="W381" s="53">
        <f t="shared" si="154"/>
        <v>43822</v>
      </c>
      <c r="X381" s="14"/>
      <c r="Y381" s="153"/>
      <c r="Z381" s="56">
        <v>42794</v>
      </c>
      <c r="AA381" s="56" t="s">
        <v>72</v>
      </c>
      <c r="AB381" s="23"/>
      <c r="AC381" s="1"/>
      <c r="AD381" s="3"/>
      <c r="AE381" s="3"/>
      <c r="AF381" s="3"/>
      <c r="AG381" s="3"/>
      <c r="AH381" s="3"/>
      <c r="AI381" s="11"/>
      <c r="AJ381" s="3"/>
      <c r="AK381" s="2"/>
      <c r="AL381" s="2"/>
      <c r="AM381" s="2"/>
      <c r="AN381" s="2"/>
      <c r="AO381" s="2"/>
      <c r="AP381" s="2"/>
      <c r="AQ381" s="2"/>
      <c r="AR381" s="15"/>
      <c r="AS381" s="15"/>
      <c r="AT381" s="15"/>
      <c r="AU381" s="2"/>
      <c r="AV381" s="2"/>
      <c r="AW381" s="15"/>
      <c r="AX381" s="15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</row>
    <row r="382" spans="1:164" x14ac:dyDescent="0.15">
      <c r="A382" s="67">
        <f t="shared" si="155"/>
        <v>43798</v>
      </c>
      <c r="B382" s="128">
        <f t="shared" ca="1" si="144"/>
        <v>779.09015239999997</v>
      </c>
      <c r="C382" s="14">
        <f t="shared" si="145"/>
        <v>777.52146707999998</v>
      </c>
      <c r="D382" s="142">
        <f t="shared" si="146"/>
        <v>43794</v>
      </c>
      <c r="E382" s="13">
        <f ca="1">IF(D382&lt;B$1,VLOOKUP(D382,[1]DI!$A$4:$B$15000,2,FALSE),0)</f>
        <v>4.9000000000000002E-2</v>
      </c>
      <c r="F382" s="14">
        <f t="shared" ca="1" si="138"/>
        <v>1.0001898499999999</v>
      </c>
      <c r="G382" s="14">
        <f ca="1">(TRUNC(PRODUCT($F$12:$F381),16))</f>
        <v>1.09239581835611</v>
      </c>
      <c r="H382" s="14">
        <f t="shared" ca="1" si="147"/>
        <v>1.09115229669918</v>
      </c>
      <c r="I382" s="14">
        <f t="shared" ca="1" si="139"/>
        <v>1.0011396400000001</v>
      </c>
      <c r="J382" s="13">
        <f t="shared" si="148"/>
        <v>3.7499999999999999E-2</v>
      </c>
      <c r="K382" s="53">
        <f t="shared" si="149"/>
        <v>43790</v>
      </c>
      <c r="L382" s="2">
        <f t="shared" si="150"/>
        <v>6</v>
      </c>
      <c r="M382" s="19">
        <f t="shared" si="151"/>
        <v>6</v>
      </c>
      <c r="N382" s="12">
        <f t="shared" si="140"/>
        <v>1.0008769070000001</v>
      </c>
      <c r="O382" s="12">
        <f t="shared" ca="1" si="141"/>
        <v>1.002017546</v>
      </c>
      <c r="P382" s="19">
        <f t="shared" si="152"/>
        <v>0</v>
      </c>
      <c r="Q382" s="14">
        <f t="shared" ca="1" si="142"/>
        <v>1.5686853199999999</v>
      </c>
      <c r="R382" s="28">
        <f t="shared" si="143"/>
        <v>0</v>
      </c>
      <c r="S382" s="14">
        <f t="shared" si="156"/>
        <v>0</v>
      </c>
      <c r="T382" s="14"/>
      <c r="U382" s="14"/>
      <c r="V382" s="4" t="str">
        <f t="shared" si="153"/>
        <v>A+J=</v>
      </c>
      <c r="W382" s="53">
        <f t="shared" si="154"/>
        <v>43822</v>
      </c>
      <c r="X382" s="14"/>
      <c r="Y382" s="153"/>
      <c r="Z382" s="56">
        <v>42839</v>
      </c>
      <c r="AA382" s="56" t="s">
        <v>89</v>
      </c>
      <c r="AB382" s="23"/>
      <c r="AC382" s="1"/>
      <c r="AD382" s="3"/>
      <c r="AE382" s="3"/>
      <c r="AF382" s="3"/>
      <c r="AG382" s="3"/>
      <c r="AH382" s="3"/>
      <c r="AI382" s="11"/>
      <c r="AJ382" s="3"/>
      <c r="AK382" s="2"/>
      <c r="AL382" s="2"/>
      <c r="AM382" s="2"/>
      <c r="AN382" s="2"/>
      <c r="AO382" s="2"/>
      <c r="AP382" s="2"/>
      <c r="AQ382" s="2"/>
      <c r="AR382" s="15"/>
      <c r="AS382" s="15"/>
      <c r="AT382" s="15"/>
      <c r="AU382" s="2"/>
      <c r="AV382" s="2"/>
      <c r="AW382" s="15"/>
      <c r="AX382" s="15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</row>
    <row r="383" spans="1:164" x14ac:dyDescent="0.15">
      <c r="A383" s="67">
        <f t="shared" si="155"/>
        <v>43801</v>
      </c>
      <c r="B383" s="128">
        <f t="shared" ca="1" si="144"/>
        <v>779.35191044999999</v>
      </c>
      <c r="C383" s="14">
        <f t="shared" si="145"/>
        <v>777.52146707999998</v>
      </c>
      <c r="D383" s="142">
        <f t="shared" si="146"/>
        <v>43795</v>
      </c>
      <c r="E383" s="13">
        <f ca="1">IF(D383&lt;B$1,VLOOKUP(D383,[1]DI!$A$4:$B$15000,2,FALSE),0)</f>
        <v>4.9000000000000002E-2</v>
      </c>
      <c r="F383" s="14">
        <f t="shared" ca="1" si="138"/>
        <v>1.0001898499999999</v>
      </c>
      <c r="G383" s="14">
        <f ca="1">(TRUNC(PRODUCT($F$12:$F382),16))</f>
        <v>1.09260320970222</v>
      </c>
      <c r="H383" s="14">
        <f t="shared" ca="1" si="147"/>
        <v>1.09115229669918</v>
      </c>
      <c r="I383" s="14">
        <f t="shared" ca="1" si="139"/>
        <v>1.00132971</v>
      </c>
      <c r="J383" s="13">
        <f t="shared" si="148"/>
        <v>3.7499999999999999E-2</v>
      </c>
      <c r="K383" s="53">
        <f t="shared" si="149"/>
        <v>43790</v>
      </c>
      <c r="L383" s="2">
        <f t="shared" si="150"/>
        <v>7</v>
      </c>
      <c r="M383" s="19">
        <f t="shared" si="151"/>
        <v>7</v>
      </c>
      <c r="N383" s="12">
        <f t="shared" si="140"/>
        <v>1.0010231329999999</v>
      </c>
      <c r="O383" s="12">
        <f t="shared" ca="1" si="141"/>
        <v>1.0023542030000001</v>
      </c>
      <c r="P383" s="19">
        <f t="shared" si="152"/>
        <v>0</v>
      </c>
      <c r="Q383" s="14">
        <f t="shared" ca="1" si="142"/>
        <v>1.83044337</v>
      </c>
      <c r="R383" s="28">
        <f t="shared" si="143"/>
        <v>0</v>
      </c>
      <c r="S383" s="14">
        <f t="shared" si="156"/>
        <v>0</v>
      </c>
      <c r="T383" s="14"/>
      <c r="U383" s="14"/>
      <c r="V383" s="4" t="str">
        <f t="shared" si="153"/>
        <v>A+J=</v>
      </c>
      <c r="W383" s="53">
        <f t="shared" si="154"/>
        <v>43822</v>
      </c>
      <c r="X383" s="14"/>
      <c r="Y383" s="153"/>
      <c r="Z383" s="56">
        <v>42846</v>
      </c>
      <c r="AA383" s="56" t="s">
        <v>74</v>
      </c>
      <c r="AB383" s="23"/>
      <c r="AC383" s="1"/>
      <c r="AD383" s="3"/>
      <c r="AE383" s="3"/>
      <c r="AF383" s="3"/>
      <c r="AG383" s="3"/>
      <c r="AH383" s="3"/>
      <c r="AI383" s="11"/>
      <c r="AJ383" s="3"/>
      <c r="AK383" s="2"/>
      <c r="AL383" s="2"/>
      <c r="AM383" s="2"/>
      <c r="AN383" s="2"/>
      <c r="AO383" s="2"/>
      <c r="AP383" s="2"/>
      <c r="AQ383" s="2"/>
      <c r="AR383" s="15"/>
      <c r="AS383" s="15"/>
      <c r="AT383" s="15"/>
      <c r="AU383" s="2"/>
      <c r="AV383" s="2"/>
      <c r="AW383" s="15"/>
      <c r="AX383" s="15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</row>
    <row r="384" spans="1:164" x14ac:dyDescent="0.15">
      <c r="A384" s="67">
        <f t="shared" si="155"/>
        <v>43802</v>
      </c>
      <c r="B384" s="128">
        <f t="shared" ca="1" si="144"/>
        <v>779.61375246</v>
      </c>
      <c r="C384" s="14">
        <f t="shared" si="145"/>
        <v>777.52146707999998</v>
      </c>
      <c r="D384" s="142">
        <f t="shared" si="146"/>
        <v>43796</v>
      </c>
      <c r="E384" s="13">
        <f ca="1">IF(D384&lt;B$1,VLOOKUP(D384,[1]DI!$A$4:$B$15000,2,FALSE),0)</f>
        <v>4.9000000000000002E-2</v>
      </c>
      <c r="F384" s="14">
        <f t="shared" ca="1" si="138"/>
        <v>1.0001898499999999</v>
      </c>
      <c r="G384" s="14">
        <f ca="1">(TRUNC(PRODUCT($F$12:$F383),16))</f>
        <v>1.09281064042158</v>
      </c>
      <c r="H384" s="14">
        <f t="shared" ca="1" si="147"/>
        <v>1.09115229669918</v>
      </c>
      <c r="I384" s="14">
        <f t="shared" ca="1" si="139"/>
        <v>1.00151981</v>
      </c>
      <c r="J384" s="13">
        <f t="shared" si="148"/>
        <v>3.7499999999999999E-2</v>
      </c>
      <c r="K384" s="53">
        <f t="shared" si="149"/>
        <v>43790</v>
      </c>
      <c r="L384" s="2">
        <f t="shared" si="150"/>
        <v>8</v>
      </c>
      <c r="M384" s="19">
        <f t="shared" si="151"/>
        <v>8</v>
      </c>
      <c r="N384" s="12">
        <f t="shared" si="140"/>
        <v>1.001169381</v>
      </c>
      <c r="O384" s="12">
        <f t="shared" ca="1" si="141"/>
        <v>1.002690968</v>
      </c>
      <c r="P384" s="19">
        <f t="shared" si="152"/>
        <v>0</v>
      </c>
      <c r="Q384" s="14">
        <f t="shared" ca="1" si="142"/>
        <v>2.0922853799999999</v>
      </c>
      <c r="R384" s="28">
        <f t="shared" si="143"/>
        <v>0</v>
      </c>
      <c r="S384" s="14">
        <f t="shared" si="156"/>
        <v>0</v>
      </c>
      <c r="T384" s="14"/>
      <c r="U384" s="14"/>
      <c r="V384" s="4" t="str">
        <f t="shared" si="153"/>
        <v>A+J=</v>
      </c>
      <c r="W384" s="53">
        <f t="shared" si="154"/>
        <v>43822</v>
      </c>
      <c r="X384" s="14"/>
      <c r="Y384" s="153"/>
      <c r="Z384" s="56">
        <v>42856</v>
      </c>
      <c r="AA384" s="56" t="s">
        <v>91</v>
      </c>
      <c r="AB384" s="23"/>
      <c r="AC384" s="1"/>
      <c r="AD384" s="3"/>
      <c r="AE384" s="3"/>
      <c r="AF384" s="3"/>
      <c r="AG384" s="3"/>
      <c r="AH384" s="3"/>
      <c r="AI384" s="11"/>
      <c r="AJ384" s="3"/>
      <c r="AK384" s="2"/>
      <c r="AL384" s="2"/>
      <c r="AM384" s="2"/>
      <c r="AN384" s="2"/>
      <c r="AO384" s="2"/>
      <c r="AP384" s="2"/>
      <c r="AQ384" s="2"/>
      <c r="AR384" s="15"/>
      <c r="AS384" s="15"/>
      <c r="AT384" s="15"/>
      <c r="AU384" s="2"/>
      <c r="AV384" s="2"/>
      <c r="AW384" s="15"/>
      <c r="AX384" s="15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</row>
    <row r="385" spans="1:164" x14ac:dyDescent="0.15">
      <c r="A385" s="67">
        <f t="shared" si="155"/>
        <v>43803</v>
      </c>
      <c r="B385" s="128">
        <f t="shared" ca="1" si="144"/>
        <v>779.87568466999994</v>
      </c>
      <c r="C385" s="14">
        <f t="shared" si="145"/>
        <v>777.52146707999998</v>
      </c>
      <c r="D385" s="142">
        <f t="shared" si="146"/>
        <v>43797</v>
      </c>
      <c r="E385" s="13">
        <f ca="1">IF(D385&lt;B$1,VLOOKUP(D385,[1]DI!$A$4:$B$15000,2,FALSE),0)</f>
        <v>4.9000000000000002E-2</v>
      </c>
      <c r="F385" s="14">
        <f t="shared" ca="1" si="138"/>
        <v>1.0001898499999999</v>
      </c>
      <c r="G385" s="14">
        <f ca="1">(TRUNC(PRODUCT($F$12:$F384),16))</f>
        <v>1.0930181105216701</v>
      </c>
      <c r="H385" s="14">
        <f t="shared" ca="1" si="147"/>
        <v>1.09115229669918</v>
      </c>
      <c r="I385" s="14">
        <f t="shared" ca="1" si="139"/>
        <v>1.00170995</v>
      </c>
      <c r="J385" s="13">
        <f t="shared" si="148"/>
        <v>3.7499999999999999E-2</v>
      </c>
      <c r="K385" s="53">
        <f t="shared" si="149"/>
        <v>43790</v>
      </c>
      <c r="L385" s="2">
        <f t="shared" si="150"/>
        <v>9</v>
      </c>
      <c r="M385" s="19">
        <f t="shared" si="151"/>
        <v>9</v>
      </c>
      <c r="N385" s="12">
        <f t="shared" si="140"/>
        <v>1.0013156489999999</v>
      </c>
      <c r="O385" s="12">
        <f t="shared" ca="1" si="141"/>
        <v>1.003027849</v>
      </c>
      <c r="P385" s="19">
        <f t="shared" si="152"/>
        <v>0</v>
      </c>
      <c r="Q385" s="14">
        <f t="shared" ca="1" si="142"/>
        <v>2.3542175900000002</v>
      </c>
      <c r="R385" s="28">
        <f t="shared" si="143"/>
        <v>0</v>
      </c>
      <c r="S385" s="14">
        <f t="shared" si="156"/>
        <v>0</v>
      </c>
      <c r="T385" s="14"/>
      <c r="U385" s="14"/>
      <c r="V385" s="4" t="str">
        <f t="shared" si="153"/>
        <v>A+J=</v>
      </c>
      <c r="W385" s="53">
        <f t="shared" si="154"/>
        <v>43822</v>
      </c>
      <c r="X385" s="14"/>
      <c r="Y385" s="153"/>
      <c r="Z385" s="56">
        <v>42901</v>
      </c>
      <c r="AA385" s="56" t="s">
        <v>90</v>
      </c>
      <c r="AB385" s="23"/>
      <c r="AC385" s="1"/>
      <c r="AD385" s="3"/>
      <c r="AE385" s="3"/>
      <c r="AF385" s="3"/>
      <c r="AG385" s="3"/>
      <c r="AH385" s="3"/>
      <c r="AI385" s="11"/>
      <c r="AJ385" s="3"/>
      <c r="AK385" s="2"/>
      <c r="AL385" s="2"/>
      <c r="AM385" s="2"/>
      <c r="AN385" s="2"/>
      <c r="AO385" s="2"/>
      <c r="AP385" s="2"/>
      <c r="AQ385" s="2"/>
      <c r="AR385" s="15"/>
      <c r="AS385" s="15"/>
      <c r="AT385" s="15"/>
      <c r="AU385" s="2"/>
      <c r="AV385" s="2"/>
      <c r="AW385" s="15"/>
      <c r="AX385" s="15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</row>
    <row r="386" spans="1:164" x14ac:dyDescent="0.15">
      <c r="A386" s="67">
        <f t="shared" si="155"/>
        <v>43804</v>
      </c>
      <c r="B386" s="128">
        <f t="shared" ca="1" si="144"/>
        <v>780.13770084999999</v>
      </c>
      <c r="C386" s="14">
        <f t="shared" si="145"/>
        <v>777.52146707999998</v>
      </c>
      <c r="D386" s="142">
        <f t="shared" si="146"/>
        <v>43798</v>
      </c>
      <c r="E386" s="13">
        <f ca="1">IF(D386&lt;B$1,VLOOKUP(D386,[1]DI!$A$4:$B$15000,2,FALSE),0)</f>
        <v>4.9000000000000002E-2</v>
      </c>
      <c r="F386" s="14">
        <f t="shared" ca="1" si="138"/>
        <v>1.0001898499999999</v>
      </c>
      <c r="G386" s="14">
        <f ca="1">(TRUNC(PRODUCT($F$12:$F385),16))</f>
        <v>1.0932256200099499</v>
      </c>
      <c r="H386" s="14">
        <f t="shared" ca="1" si="147"/>
        <v>1.09115229669918</v>
      </c>
      <c r="I386" s="14">
        <f t="shared" ca="1" si="139"/>
        <v>1.0019001199999999</v>
      </c>
      <c r="J386" s="13">
        <f t="shared" si="148"/>
        <v>3.7499999999999999E-2</v>
      </c>
      <c r="K386" s="53">
        <f t="shared" si="149"/>
        <v>43790</v>
      </c>
      <c r="L386" s="2">
        <f t="shared" si="150"/>
        <v>10</v>
      </c>
      <c r="M386" s="19">
        <f t="shared" si="151"/>
        <v>10</v>
      </c>
      <c r="N386" s="12">
        <f t="shared" si="140"/>
        <v>1.00146194</v>
      </c>
      <c r="O386" s="12">
        <f t="shared" ca="1" si="141"/>
        <v>1.003364838</v>
      </c>
      <c r="P386" s="19">
        <f t="shared" si="152"/>
        <v>0</v>
      </c>
      <c r="Q386" s="14">
        <f t="shared" ca="1" si="142"/>
        <v>2.61623377</v>
      </c>
      <c r="R386" s="28">
        <f t="shared" si="143"/>
        <v>0</v>
      </c>
      <c r="S386" s="14">
        <f t="shared" si="156"/>
        <v>0</v>
      </c>
      <c r="T386" s="14"/>
      <c r="U386" s="14"/>
      <c r="V386" s="4" t="str">
        <f t="shared" si="153"/>
        <v>A+J=</v>
      </c>
      <c r="W386" s="53">
        <f t="shared" si="154"/>
        <v>43822</v>
      </c>
      <c r="X386" s="14"/>
      <c r="Y386" s="153"/>
      <c r="Z386" s="56">
        <v>42985</v>
      </c>
      <c r="AA386" s="56" t="s">
        <v>92</v>
      </c>
      <c r="AB386" s="23"/>
      <c r="AC386" s="1"/>
      <c r="AD386" s="3"/>
      <c r="AE386" s="3"/>
      <c r="AF386" s="3"/>
      <c r="AG386" s="3"/>
      <c r="AH386" s="3"/>
      <c r="AI386" s="11"/>
      <c r="AJ386" s="3"/>
      <c r="AK386" s="2"/>
      <c r="AL386" s="2"/>
      <c r="AM386" s="2"/>
      <c r="AN386" s="2"/>
      <c r="AO386" s="2"/>
      <c r="AP386" s="2"/>
      <c r="AQ386" s="2"/>
      <c r="AR386" s="15"/>
      <c r="AS386" s="15"/>
      <c r="AT386" s="15"/>
      <c r="AU386" s="2"/>
      <c r="AV386" s="2"/>
      <c r="AW386" s="15"/>
      <c r="AX386" s="15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</row>
    <row r="387" spans="1:164" x14ac:dyDescent="0.15">
      <c r="A387" s="67">
        <f t="shared" si="155"/>
        <v>43805</v>
      </c>
      <c r="B387" s="128">
        <f t="shared" ca="1" si="144"/>
        <v>780.39980722999996</v>
      </c>
      <c r="C387" s="14">
        <f t="shared" si="145"/>
        <v>777.52146707999998</v>
      </c>
      <c r="D387" s="142">
        <f t="shared" si="146"/>
        <v>43801</v>
      </c>
      <c r="E387" s="13">
        <f ca="1">IF(D387&lt;B$1,VLOOKUP(D387,[1]DI!$A$4:$B$15000,2,FALSE),0)</f>
        <v>4.9000000000000002E-2</v>
      </c>
      <c r="F387" s="14">
        <f t="shared" ca="1" si="138"/>
        <v>1.0001898499999999</v>
      </c>
      <c r="G387" s="14">
        <f ca="1">(TRUNC(PRODUCT($F$12:$F386),16))</f>
        <v>1.0934331688939101</v>
      </c>
      <c r="H387" s="14">
        <f t="shared" ca="1" si="147"/>
        <v>1.09115229669918</v>
      </c>
      <c r="I387" s="14">
        <f t="shared" ca="1" si="139"/>
        <v>1.0020903299999999</v>
      </c>
      <c r="J387" s="13">
        <f t="shared" si="148"/>
        <v>3.7499999999999999E-2</v>
      </c>
      <c r="K387" s="53">
        <f t="shared" si="149"/>
        <v>43790</v>
      </c>
      <c r="L387" s="2">
        <f t="shared" si="150"/>
        <v>11</v>
      </c>
      <c r="M387" s="19">
        <f t="shared" si="151"/>
        <v>11</v>
      </c>
      <c r="N387" s="12">
        <f t="shared" si="140"/>
        <v>1.0016082509999999</v>
      </c>
      <c r="O387" s="12">
        <f t="shared" ca="1" si="141"/>
        <v>1.003701943</v>
      </c>
      <c r="P387" s="19">
        <f t="shared" si="152"/>
        <v>0</v>
      </c>
      <c r="Q387" s="14">
        <f t="shared" ca="1" si="142"/>
        <v>2.8783401500000001</v>
      </c>
      <c r="R387" s="28">
        <f t="shared" si="143"/>
        <v>0</v>
      </c>
      <c r="S387" s="14">
        <f t="shared" si="156"/>
        <v>0</v>
      </c>
      <c r="T387" s="14"/>
      <c r="U387" s="14"/>
      <c r="V387" s="4" t="str">
        <f t="shared" si="153"/>
        <v>A+J=</v>
      </c>
      <c r="W387" s="53">
        <f t="shared" si="154"/>
        <v>43822</v>
      </c>
      <c r="X387" s="14"/>
      <c r="Y387" s="153"/>
      <c r="Z387" s="56">
        <v>43020</v>
      </c>
      <c r="AA387" s="57" t="s">
        <v>78</v>
      </c>
      <c r="AB387" s="23"/>
      <c r="AC387" s="1"/>
      <c r="AD387" s="3"/>
      <c r="AE387" s="3"/>
      <c r="AF387" s="3"/>
      <c r="AG387" s="3"/>
      <c r="AH387" s="3"/>
      <c r="AI387" s="11"/>
      <c r="AJ387" s="3"/>
      <c r="AK387" s="2"/>
      <c r="AL387" s="2"/>
      <c r="AM387" s="2"/>
      <c r="AN387" s="2"/>
      <c r="AO387" s="2"/>
      <c r="AP387" s="2"/>
      <c r="AQ387" s="2"/>
      <c r="AR387" s="15"/>
      <c r="AS387" s="15"/>
      <c r="AT387" s="15"/>
      <c r="AU387" s="2"/>
      <c r="AV387" s="2"/>
      <c r="AW387" s="15"/>
      <c r="AX387" s="15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</row>
    <row r="388" spans="1:164" x14ac:dyDescent="0.15">
      <c r="A388" s="67">
        <f t="shared" si="155"/>
        <v>43808</v>
      </c>
      <c r="B388" s="128">
        <f t="shared" ca="1" si="144"/>
        <v>780.66200457000002</v>
      </c>
      <c r="C388" s="14">
        <f t="shared" si="145"/>
        <v>777.52146707999998</v>
      </c>
      <c r="D388" s="142">
        <f t="shared" si="146"/>
        <v>43802</v>
      </c>
      <c r="E388" s="13">
        <f ca="1">IF(D388&lt;B$1,VLOOKUP(D388,[1]DI!$A$4:$B$15000,2,FALSE),0)</f>
        <v>4.9000000000000002E-2</v>
      </c>
      <c r="F388" s="14">
        <f t="shared" ca="1" si="138"/>
        <v>1.0001898499999999</v>
      </c>
      <c r="G388" s="14">
        <f ca="1">(TRUNC(PRODUCT($F$12:$F387),16))</f>
        <v>1.0936407571810201</v>
      </c>
      <c r="H388" s="14">
        <f t="shared" ca="1" si="147"/>
        <v>1.09115229669918</v>
      </c>
      <c r="I388" s="14">
        <f t="shared" ca="1" si="139"/>
        <v>1.0022805800000001</v>
      </c>
      <c r="J388" s="13">
        <f t="shared" si="148"/>
        <v>3.7499999999999999E-2</v>
      </c>
      <c r="K388" s="53">
        <f t="shared" si="149"/>
        <v>43790</v>
      </c>
      <c r="L388" s="2">
        <f t="shared" si="150"/>
        <v>12</v>
      </c>
      <c r="M388" s="19">
        <f t="shared" si="151"/>
        <v>12</v>
      </c>
      <c r="N388" s="12">
        <f t="shared" si="140"/>
        <v>1.0017545839999999</v>
      </c>
      <c r="O388" s="12">
        <f t="shared" ca="1" si="141"/>
        <v>1.004039165</v>
      </c>
      <c r="P388" s="19">
        <f t="shared" si="152"/>
        <v>0</v>
      </c>
      <c r="Q388" s="14">
        <f t="shared" ca="1" si="142"/>
        <v>3.1405374899999998</v>
      </c>
      <c r="R388" s="28">
        <f t="shared" si="143"/>
        <v>0</v>
      </c>
      <c r="S388" s="14">
        <f t="shared" si="156"/>
        <v>0</v>
      </c>
      <c r="T388" s="14"/>
      <c r="U388" s="14"/>
      <c r="V388" s="4" t="str">
        <f t="shared" si="153"/>
        <v>A+J=</v>
      </c>
      <c r="W388" s="53">
        <f t="shared" si="154"/>
        <v>43822</v>
      </c>
      <c r="X388" s="14"/>
      <c r="Y388" s="153"/>
      <c r="Z388" s="56">
        <v>43041</v>
      </c>
      <c r="AA388" s="56" t="s">
        <v>84</v>
      </c>
      <c r="AB388" s="23"/>
      <c r="AC388" s="1"/>
      <c r="AD388" s="3"/>
      <c r="AE388" s="3"/>
      <c r="AF388" s="3"/>
      <c r="AG388" s="3"/>
      <c r="AH388" s="3"/>
      <c r="AI388" s="11"/>
      <c r="AJ388" s="3"/>
      <c r="AK388" s="2"/>
      <c r="AL388" s="2"/>
      <c r="AM388" s="2"/>
      <c r="AN388" s="2"/>
      <c r="AO388" s="2"/>
      <c r="AP388" s="2"/>
      <c r="AQ388" s="2"/>
      <c r="AR388" s="15"/>
      <c r="AS388" s="15"/>
      <c r="AT388" s="15"/>
      <c r="AU388" s="2"/>
      <c r="AV388" s="2"/>
      <c r="AW388" s="15"/>
      <c r="AX388" s="15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</row>
    <row r="389" spans="1:164" x14ac:dyDescent="0.15">
      <c r="A389" s="67">
        <f t="shared" si="155"/>
        <v>43809</v>
      </c>
      <c r="B389" s="128">
        <f t="shared" ca="1" si="144"/>
        <v>780.92428588999996</v>
      </c>
      <c r="C389" s="14">
        <f t="shared" si="145"/>
        <v>777.52146707999998</v>
      </c>
      <c r="D389" s="142">
        <f t="shared" si="146"/>
        <v>43803</v>
      </c>
      <c r="E389" s="13">
        <f ca="1">IF(D389&lt;B$1,VLOOKUP(D389,[1]DI!$A$4:$B$15000,2,FALSE),0)</f>
        <v>4.9000000000000002E-2</v>
      </c>
      <c r="F389" s="14">
        <f t="shared" ca="1" si="138"/>
        <v>1.0001898499999999</v>
      </c>
      <c r="G389" s="14">
        <f ca="1">(TRUNC(PRODUCT($F$12:$F388),16))</f>
        <v>1.0938483848787699</v>
      </c>
      <c r="H389" s="14">
        <f t="shared" ca="1" si="147"/>
        <v>1.09115229669918</v>
      </c>
      <c r="I389" s="14">
        <f t="shared" ca="1" si="139"/>
        <v>1.0024708600000001</v>
      </c>
      <c r="J389" s="13">
        <f t="shared" si="148"/>
        <v>3.7499999999999999E-2</v>
      </c>
      <c r="K389" s="53">
        <f t="shared" si="149"/>
        <v>43790</v>
      </c>
      <c r="L389" s="2">
        <f t="shared" si="150"/>
        <v>13</v>
      </c>
      <c r="M389" s="19">
        <f t="shared" si="151"/>
        <v>13</v>
      </c>
      <c r="N389" s="12">
        <f t="shared" si="140"/>
        <v>1.0019009379999999</v>
      </c>
      <c r="O389" s="12">
        <f t="shared" ca="1" si="141"/>
        <v>1.004376495</v>
      </c>
      <c r="P389" s="19">
        <f t="shared" si="152"/>
        <v>0</v>
      </c>
      <c r="Q389" s="14">
        <f t="shared" ca="1" si="142"/>
        <v>3.4028188099999999</v>
      </c>
      <c r="R389" s="28">
        <f t="shared" si="143"/>
        <v>0</v>
      </c>
      <c r="S389" s="14">
        <f t="shared" si="156"/>
        <v>0</v>
      </c>
      <c r="T389" s="14"/>
      <c r="U389" s="14"/>
      <c r="V389" s="4" t="str">
        <f t="shared" si="153"/>
        <v>A+J=</v>
      </c>
      <c r="W389" s="53">
        <f t="shared" si="154"/>
        <v>43822</v>
      </c>
      <c r="X389" s="14"/>
      <c r="Y389" s="153"/>
      <c r="Z389" s="56">
        <v>43054</v>
      </c>
      <c r="AA389" s="56" t="s">
        <v>93</v>
      </c>
      <c r="AB389" s="23"/>
      <c r="AC389" s="1"/>
      <c r="AD389" s="3"/>
      <c r="AE389" s="3"/>
      <c r="AF389" s="3"/>
      <c r="AG389" s="3"/>
      <c r="AH389" s="3"/>
      <c r="AI389" s="11"/>
      <c r="AJ389" s="3"/>
      <c r="AK389" s="2"/>
      <c r="AL389" s="2"/>
      <c r="AM389" s="2"/>
      <c r="AN389" s="2"/>
      <c r="AO389" s="2"/>
      <c r="AP389" s="2"/>
      <c r="AQ389" s="2"/>
      <c r="AR389" s="15"/>
      <c r="AS389" s="15"/>
      <c r="AT389" s="15"/>
      <c r="AU389" s="2"/>
      <c r="AV389" s="2"/>
      <c r="AW389" s="15"/>
      <c r="AX389" s="15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</row>
    <row r="390" spans="1:164" x14ac:dyDescent="0.15">
      <c r="A390" s="67">
        <f t="shared" si="155"/>
        <v>43810</v>
      </c>
      <c r="B390" s="128">
        <f t="shared" ca="1" si="144"/>
        <v>781.18665816999999</v>
      </c>
      <c r="C390" s="14">
        <f t="shared" si="145"/>
        <v>777.52146707999998</v>
      </c>
      <c r="D390" s="142">
        <f t="shared" si="146"/>
        <v>43804</v>
      </c>
      <c r="E390" s="13">
        <f ca="1">IF(D390&lt;B$1,VLOOKUP(D390,[1]DI!$A$4:$B$15000,2,FALSE),0)</f>
        <v>4.9000000000000002E-2</v>
      </c>
      <c r="F390" s="14">
        <f t="shared" ca="1" si="138"/>
        <v>1.0001898499999999</v>
      </c>
      <c r="G390" s="14">
        <f ca="1">(TRUNC(PRODUCT($F$12:$F389),16))</f>
        <v>1.0940560519946401</v>
      </c>
      <c r="H390" s="14">
        <f t="shared" ca="1" si="147"/>
        <v>1.09115229669918</v>
      </c>
      <c r="I390" s="14">
        <f t="shared" ca="1" si="139"/>
        <v>1.00266118</v>
      </c>
      <c r="J390" s="13">
        <f t="shared" si="148"/>
        <v>3.7499999999999999E-2</v>
      </c>
      <c r="K390" s="53">
        <f t="shared" si="149"/>
        <v>43790</v>
      </c>
      <c r="L390" s="2">
        <f t="shared" si="150"/>
        <v>14</v>
      </c>
      <c r="M390" s="19">
        <f t="shared" si="151"/>
        <v>14</v>
      </c>
      <c r="N390" s="12">
        <f t="shared" si="140"/>
        <v>1.0020473139999999</v>
      </c>
      <c r="O390" s="12">
        <f t="shared" ca="1" si="141"/>
        <v>1.004713942</v>
      </c>
      <c r="P390" s="19">
        <f t="shared" si="152"/>
        <v>0</v>
      </c>
      <c r="Q390" s="14">
        <f t="shared" ca="1" si="142"/>
        <v>3.66519109</v>
      </c>
      <c r="R390" s="28">
        <f t="shared" si="143"/>
        <v>0</v>
      </c>
      <c r="S390" s="14">
        <f t="shared" si="156"/>
        <v>0</v>
      </c>
      <c r="T390" s="14"/>
      <c r="U390" s="14"/>
      <c r="V390" s="4" t="str">
        <f t="shared" si="153"/>
        <v>A+J=</v>
      </c>
      <c r="W390" s="53">
        <f t="shared" si="154"/>
        <v>43822</v>
      </c>
      <c r="X390" s="14"/>
      <c r="Y390" s="153"/>
      <c r="Z390" s="56">
        <v>43094</v>
      </c>
      <c r="AA390" s="56" t="s">
        <v>86</v>
      </c>
      <c r="AB390" s="23"/>
      <c r="AC390" s="1"/>
      <c r="AD390" s="3"/>
      <c r="AE390" s="3"/>
      <c r="AF390" s="3"/>
      <c r="AG390" s="3"/>
      <c r="AH390" s="3"/>
      <c r="AI390" s="11"/>
      <c r="AJ390" s="3"/>
      <c r="AK390" s="2"/>
      <c r="AL390" s="2"/>
      <c r="AM390" s="2"/>
      <c r="AN390" s="2"/>
      <c r="AO390" s="2"/>
      <c r="AP390" s="2"/>
      <c r="AQ390" s="2"/>
      <c r="AR390" s="15"/>
      <c r="AS390" s="15"/>
      <c r="AT390" s="15"/>
      <c r="AU390" s="2"/>
      <c r="AV390" s="2"/>
      <c r="AW390" s="15"/>
      <c r="AX390" s="15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</row>
    <row r="391" spans="1:164" x14ac:dyDescent="0.15">
      <c r="A391" s="67">
        <f t="shared" si="155"/>
        <v>43811</v>
      </c>
      <c r="B391" s="128">
        <f t="shared" ca="1" si="144"/>
        <v>781.44912142999999</v>
      </c>
      <c r="C391" s="14">
        <f t="shared" si="145"/>
        <v>777.52146707999998</v>
      </c>
      <c r="D391" s="142">
        <f t="shared" si="146"/>
        <v>43805</v>
      </c>
      <c r="E391" s="13">
        <f ca="1">IF(D391&lt;B$1,VLOOKUP(D391,[1]DI!$A$4:$B$15000,2,FALSE),0)</f>
        <v>4.9000000000000002E-2</v>
      </c>
      <c r="F391" s="14">
        <f t="shared" ca="1" si="138"/>
        <v>1.0001898499999999</v>
      </c>
      <c r="G391" s="14">
        <f ca="1">(TRUNC(PRODUCT($F$12:$F390),16))</f>
        <v>1.0942637585361099</v>
      </c>
      <c r="H391" s="14">
        <f t="shared" ca="1" si="147"/>
        <v>1.09115229669918</v>
      </c>
      <c r="I391" s="14">
        <f t="shared" ca="1" si="139"/>
        <v>1.00285154</v>
      </c>
      <c r="J391" s="13">
        <f t="shared" si="148"/>
        <v>3.7499999999999999E-2</v>
      </c>
      <c r="K391" s="53">
        <f t="shared" si="149"/>
        <v>43790</v>
      </c>
      <c r="L391" s="2">
        <f t="shared" si="150"/>
        <v>15</v>
      </c>
      <c r="M391" s="19">
        <f t="shared" si="151"/>
        <v>15</v>
      </c>
      <c r="N391" s="12">
        <f t="shared" si="140"/>
        <v>1.0021937110000001</v>
      </c>
      <c r="O391" s="12">
        <f t="shared" ca="1" si="141"/>
        <v>1.005051506</v>
      </c>
      <c r="P391" s="19">
        <f t="shared" si="152"/>
        <v>0</v>
      </c>
      <c r="Q391" s="14">
        <f t="shared" ca="1" si="142"/>
        <v>3.9276543500000001</v>
      </c>
      <c r="R391" s="28">
        <f t="shared" si="143"/>
        <v>0</v>
      </c>
      <c r="S391" s="14">
        <f t="shared" si="156"/>
        <v>0</v>
      </c>
      <c r="T391" s="14"/>
      <c r="U391" s="14"/>
      <c r="V391" s="4" t="str">
        <f t="shared" si="153"/>
        <v>A+J=</v>
      </c>
      <c r="W391" s="53">
        <f t="shared" si="154"/>
        <v>43822</v>
      </c>
      <c r="X391" s="14"/>
      <c r="Y391" s="153"/>
      <c r="Z391" s="56">
        <v>43101</v>
      </c>
      <c r="AA391" s="56" t="s">
        <v>88</v>
      </c>
      <c r="AB391" s="23"/>
      <c r="AC391" s="1"/>
      <c r="AD391" s="3"/>
      <c r="AE391" s="3"/>
      <c r="AF391" s="3"/>
      <c r="AG391" s="3"/>
      <c r="AH391" s="3"/>
      <c r="AI391" s="11"/>
      <c r="AJ391" s="3"/>
      <c r="AK391" s="2"/>
      <c r="AL391" s="2"/>
      <c r="AM391" s="2"/>
      <c r="AN391" s="2"/>
      <c r="AO391" s="2"/>
      <c r="AP391" s="2"/>
      <c r="AQ391" s="2"/>
      <c r="AR391" s="15"/>
      <c r="AS391" s="15"/>
      <c r="AT391" s="15"/>
      <c r="AU391" s="2"/>
      <c r="AV391" s="2"/>
      <c r="AW391" s="15"/>
      <c r="AX391" s="15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</row>
    <row r="392" spans="1:164" x14ac:dyDescent="0.15">
      <c r="A392" s="67">
        <f t="shared" si="155"/>
        <v>43812</v>
      </c>
      <c r="B392" s="128">
        <f t="shared" ca="1" si="144"/>
        <v>781.71166865999999</v>
      </c>
      <c r="C392" s="14">
        <f t="shared" si="145"/>
        <v>777.52146707999998</v>
      </c>
      <c r="D392" s="142">
        <f t="shared" si="146"/>
        <v>43808</v>
      </c>
      <c r="E392" s="13">
        <f ca="1">IF(D392&lt;B$1,VLOOKUP(D392,[1]DI!$A$4:$B$15000,2,FALSE),0)</f>
        <v>4.9000000000000002E-2</v>
      </c>
      <c r="F392" s="14">
        <f t="shared" ca="1" si="138"/>
        <v>1.0001898499999999</v>
      </c>
      <c r="G392" s="14">
        <f ca="1">(TRUNC(PRODUCT($F$12:$F391),16))</f>
        <v>1.0944715045106701</v>
      </c>
      <c r="H392" s="14">
        <f t="shared" ca="1" si="147"/>
        <v>1.09115229669918</v>
      </c>
      <c r="I392" s="14">
        <f t="shared" ca="1" si="139"/>
        <v>1.00304193</v>
      </c>
      <c r="J392" s="13">
        <f t="shared" si="148"/>
        <v>3.7499999999999999E-2</v>
      </c>
      <c r="K392" s="53">
        <f t="shared" si="149"/>
        <v>43790</v>
      </c>
      <c r="L392" s="2">
        <f t="shared" si="150"/>
        <v>16</v>
      </c>
      <c r="M392" s="19">
        <f t="shared" si="151"/>
        <v>16</v>
      </c>
      <c r="N392" s="12">
        <f t="shared" si="140"/>
        <v>1.002340129</v>
      </c>
      <c r="O392" s="12">
        <f t="shared" ca="1" si="141"/>
        <v>1.0053891779999999</v>
      </c>
      <c r="P392" s="19">
        <f t="shared" si="152"/>
        <v>0</v>
      </c>
      <c r="Q392" s="14">
        <f t="shared" ca="1" si="142"/>
        <v>4.1902015800000001</v>
      </c>
      <c r="R392" s="28">
        <f t="shared" si="143"/>
        <v>0</v>
      </c>
      <c r="S392" s="14">
        <f t="shared" si="156"/>
        <v>0</v>
      </c>
      <c r="T392" s="14"/>
      <c r="U392" s="14"/>
      <c r="V392" s="4" t="str">
        <f t="shared" si="153"/>
        <v>A+J=</v>
      </c>
      <c r="W392" s="53">
        <f t="shared" si="154"/>
        <v>43822</v>
      </c>
      <c r="X392" s="14"/>
      <c r="Y392" s="153"/>
      <c r="Z392" s="56">
        <v>43143</v>
      </c>
      <c r="AA392" s="56" t="s">
        <v>72</v>
      </c>
      <c r="AB392" s="23"/>
      <c r="AC392" s="1"/>
      <c r="AD392" s="3"/>
      <c r="AE392" s="3"/>
      <c r="AF392" s="3"/>
      <c r="AG392" s="3"/>
      <c r="AH392" s="3"/>
      <c r="AI392" s="11"/>
      <c r="AJ392" s="3"/>
      <c r="AK392" s="2"/>
      <c r="AL392" s="2"/>
      <c r="AM392" s="2"/>
      <c r="AN392" s="2"/>
      <c r="AO392" s="2"/>
      <c r="AP392" s="2"/>
      <c r="AQ392" s="2"/>
      <c r="AR392" s="15"/>
      <c r="AS392" s="15"/>
      <c r="AT392" s="15"/>
      <c r="AU392" s="2"/>
      <c r="AV392" s="2"/>
      <c r="AW392" s="15"/>
      <c r="AX392" s="15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</row>
    <row r="393" spans="1:164" x14ac:dyDescent="0.15">
      <c r="A393" s="67">
        <f t="shared" si="155"/>
        <v>43815</v>
      </c>
      <c r="B393" s="128">
        <f t="shared" ca="1" si="144"/>
        <v>781.97430608000002</v>
      </c>
      <c r="C393" s="14">
        <f t="shared" si="145"/>
        <v>777.52146707999998</v>
      </c>
      <c r="D393" s="142">
        <f t="shared" si="146"/>
        <v>43809</v>
      </c>
      <c r="E393" s="13">
        <f ca="1">IF(D393&lt;B$1,VLOOKUP(D393,[1]DI!$A$4:$B$15000,2,FALSE),0)</f>
        <v>4.9000000000000002E-2</v>
      </c>
      <c r="F393" s="14">
        <f t="shared" ca="1" si="138"/>
        <v>1.0001898499999999</v>
      </c>
      <c r="G393" s="14">
        <f ca="1">(TRUNC(PRODUCT($F$12:$F392),16))</f>
        <v>1.0946792899258</v>
      </c>
      <c r="H393" s="14">
        <f t="shared" ca="1" si="147"/>
        <v>1.09115229669918</v>
      </c>
      <c r="I393" s="14">
        <f t="shared" ca="1" si="139"/>
        <v>1.0032323599999999</v>
      </c>
      <c r="J393" s="13">
        <f t="shared" si="148"/>
        <v>3.7499999999999999E-2</v>
      </c>
      <c r="K393" s="53">
        <f t="shared" si="149"/>
        <v>43790</v>
      </c>
      <c r="L393" s="2">
        <f t="shared" si="150"/>
        <v>17</v>
      </c>
      <c r="M393" s="19">
        <f t="shared" si="151"/>
        <v>17</v>
      </c>
      <c r="N393" s="12">
        <f t="shared" si="140"/>
        <v>1.002486569</v>
      </c>
      <c r="O393" s="12">
        <f t="shared" ca="1" si="141"/>
        <v>1.0057269660000001</v>
      </c>
      <c r="P393" s="19">
        <f t="shared" si="152"/>
        <v>0</v>
      </c>
      <c r="Q393" s="14">
        <f t="shared" ca="1" si="142"/>
        <v>4.452839</v>
      </c>
      <c r="R393" s="28">
        <f t="shared" si="143"/>
        <v>0</v>
      </c>
      <c r="S393" s="14">
        <f t="shared" si="156"/>
        <v>0</v>
      </c>
      <c r="T393" s="14"/>
      <c r="U393" s="14"/>
      <c r="V393" s="4" t="str">
        <f t="shared" si="153"/>
        <v>A+J=</v>
      </c>
      <c r="W393" s="53">
        <f t="shared" si="154"/>
        <v>43822</v>
      </c>
      <c r="X393" s="14"/>
      <c r="Y393" s="153"/>
      <c r="Z393" s="56">
        <v>43144</v>
      </c>
      <c r="AA393" s="56" t="s">
        <v>72</v>
      </c>
      <c r="AB393" s="23"/>
      <c r="AC393" s="1"/>
      <c r="AD393" s="3"/>
      <c r="AE393" s="3"/>
      <c r="AF393" s="3"/>
      <c r="AG393" s="3"/>
      <c r="AH393" s="3"/>
      <c r="AI393" s="11"/>
      <c r="AJ393" s="3"/>
      <c r="AK393" s="2"/>
      <c r="AL393" s="2"/>
      <c r="AM393" s="2"/>
      <c r="AN393" s="2"/>
      <c r="AO393" s="2"/>
      <c r="AP393" s="2"/>
      <c r="AQ393" s="2"/>
      <c r="AR393" s="15"/>
      <c r="AS393" s="15"/>
      <c r="AT393" s="15"/>
      <c r="AU393" s="2"/>
      <c r="AV393" s="2"/>
      <c r="AW393" s="15"/>
      <c r="AX393" s="15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</row>
    <row r="394" spans="1:164" ht="15" x14ac:dyDescent="0.25">
      <c r="A394" s="67">
        <f t="shared" si="155"/>
        <v>43816</v>
      </c>
      <c r="B394" s="128">
        <f t="shared" ca="1" si="144"/>
        <v>782.23702746999993</v>
      </c>
      <c r="C394" s="14">
        <f t="shared" si="145"/>
        <v>777.52146707999998</v>
      </c>
      <c r="D394" s="142">
        <f t="shared" si="146"/>
        <v>43810</v>
      </c>
      <c r="E394" s="13">
        <f ca="1">IF(D394&lt;B$1,VLOOKUP(D394,[1]DI!$A$4:$B$15000,2,FALSE),0)</f>
        <v>4.9000000000000002E-2</v>
      </c>
      <c r="F394" s="14">
        <f t="shared" ca="1" si="138"/>
        <v>1.0001898499999999</v>
      </c>
      <c r="G394" s="14">
        <f ca="1">(TRUNC(PRODUCT($F$12:$F393),16))</f>
        <v>1.09488711478899</v>
      </c>
      <c r="H394" s="14">
        <f t="shared" ca="1" si="147"/>
        <v>1.09115229669918</v>
      </c>
      <c r="I394" s="14">
        <f t="shared" ca="1" si="139"/>
        <v>1.0034228199999999</v>
      </c>
      <c r="J394" s="13">
        <f t="shared" si="148"/>
        <v>3.7499999999999999E-2</v>
      </c>
      <c r="K394" s="53">
        <f t="shared" si="149"/>
        <v>43790</v>
      </c>
      <c r="L394" s="2">
        <f t="shared" si="150"/>
        <v>18</v>
      </c>
      <c r="M394" s="19">
        <f t="shared" si="151"/>
        <v>18</v>
      </c>
      <c r="N394" s="12">
        <f t="shared" si="140"/>
        <v>1.0026330299999999</v>
      </c>
      <c r="O394" s="12">
        <f t="shared" ca="1" si="141"/>
        <v>1.0060648619999999</v>
      </c>
      <c r="P394" s="19">
        <f t="shared" si="152"/>
        <v>0</v>
      </c>
      <c r="Q394" s="14">
        <f t="shared" ca="1" si="142"/>
        <v>4.7155603900000003</v>
      </c>
      <c r="R394" s="28">
        <f t="shared" si="143"/>
        <v>0</v>
      </c>
      <c r="S394" s="14">
        <f t="shared" si="156"/>
        <v>0</v>
      </c>
      <c r="T394" s="14"/>
      <c r="U394" s="14"/>
      <c r="V394" s="4" t="str">
        <f t="shared" si="153"/>
        <v>A+J=</v>
      </c>
      <c r="W394" s="53">
        <f t="shared" si="154"/>
        <v>43822</v>
      </c>
      <c r="X394" s="146" t="s">
        <v>148</v>
      </c>
      <c r="Y394" s="153"/>
      <c r="Z394" s="56">
        <v>43189</v>
      </c>
      <c r="AA394" s="56" t="s">
        <v>89</v>
      </c>
      <c r="AB394" s="23"/>
      <c r="AC394" s="1"/>
      <c r="AD394" s="3"/>
      <c r="AE394" s="3"/>
      <c r="AF394" s="3"/>
      <c r="AG394" s="3"/>
      <c r="AH394" s="3"/>
      <c r="AI394" s="11"/>
      <c r="AJ394" s="3"/>
      <c r="AK394" s="2"/>
      <c r="AL394" s="2"/>
      <c r="AM394" s="2"/>
      <c r="AN394" s="2"/>
      <c r="AO394" s="2"/>
      <c r="AP394" s="2"/>
      <c r="AQ394" s="2"/>
      <c r="AR394" s="15"/>
      <c r="AS394" s="15"/>
      <c r="AT394" s="15"/>
      <c r="AU394" s="2"/>
      <c r="AV394" s="2"/>
      <c r="AW394" s="15"/>
      <c r="AX394" s="15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</row>
    <row r="395" spans="1:164" ht="15" x14ac:dyDescent="0.25">
      <c r="A395" s="67">
        <f t="shared" si="155"/>
        <v>43817</v>
      </c>
      <c r="B395" s="128">
        <f t="shared" ca="1" si="144"/>
        <v>782.49983983999994</v>
      </c>
      <c r="C395" s="14">
        <f t="shared" si="145"/>
        <v>777.52146707999998</v>
      </c>
      <c r="D395" s="142">
        <f t="shared" si="146"/>
        <v>43811</v>
      </c>
      <c r="E395" s="13">
        <f ca="1">IF(D395&lt;B$1,VLOOKUP(D395,[1]DI!$A$4:$B$15000,2,FALSE),0)</f>
        <v>4.4000000000000004E-2</v>
      </c>
      <c r="F395" s="14">
        <f t="shared" ca="1" si="138"/>
        <v>1.0001708899999999</v>
      </c>
      <c r="G395" s="14">
        <f ca="1">(TRUNC(PRODUCT($F$12:$F394),16))</f>
        <v>1.09509497910774</v>
      </c>
      <c r="H395" s="14">
        <f t="shared" ca="1" si="147"/>
        <v>1.09115229669918</v>
      </c>
      <c r="I395" s="14">
        <f t="shared" ca="1" si="139"/>
        <v>1.0036133199999999</v>
      </c>
      <c r="J395" s="13">
        <f t="shared" si="148"/>
        <v>3.7499999999999999E-2</v>
      </c>
      <c r="K395" s="53">
        <f t="shared" si="149"/>
        <v>43790</v>
      </c>
      <c r="L395" s="2">
        <f t="shared" si="150"/>
        <v>19</v>
      </c>
      <c r="M395" s="19">
        <f t="shared" si="151"/>
        <v>19</v>
      </c>
      <c r="N395" s="12">
        <f t="shared" si="140"/>
        <v>1.002779512</v>
      </c>
      <c r="O395" s="12">
        <f t="shared" ca="1" si="141"/>
        <v>1.006402875</v>
      </c>
      <c r="P395" s="19">
        <f t="shared" si="152"/>
        <v>0</v>
      </c>
      <c r="Q395" s="14">
        <f t="shared" ca="1" si="142"/>
        <v>4.9783727600000001</v>
      </c>
      <c r="R395" s="28">
        <f t="shared" si="143"/>
        <v>0</v>
      </c>
      <c r="S395" s="14">
        <f t="shared" si="156"/>
        <v>0</v>
      </c>
      <c r="T395" s="14"/>
      <c r="U395" s="14"/>
      <c r="V395" s="4" t="str">
        <f t="shared" si="153"/>
        <v>A+J=</v>
      </c>
      <c r="W395" s="53">
        <f t="shared" si="154"/>
        <v>43822</v>
      </c>
      <c r="X395" s="150">
        <v>5.7227959100000003</v>
      </c>
      <c r="Y395" s="15" t="s">
        <v>10</v>
      </c>
      <c r="Z395" s="56">
        <v>43221</v>
      </c>
      <c r="AA395" s="56" t="s">
        <v>91</v>
      </c>
      <c r="AB395" s="23"/>
      <c r="AC395" s="1"/>
      <c r="AD395" s="3"/>
      <c r="AE395" s="3"/>
      <c r="AF395" s="3"/>
      <c r="AG395" s="3"/>
      <c r="AH395" s="3"/>
      <c r="AI395" s="11"/>
      <c r="AJ395" s="3"/>
      <c r="AK395" s="2"/>
      <c r="AL395" s="2"/>
      <c r="AM395" s="2"/>
      <c r="AN395" s="2"/>
      <c r="AO395" s="2"/>
      <c r="AP395" s="2"/>
      <c r="AQ395" s="2"/>
      <c r="AR395" s="15"/>
      <c r="AS395" s="15"/>
      <c r="AT395" s="15"/>
      <c r="AU395" s="2"/>
      <c r="AV395" s="2"/>
      <c r="AW395" s="15"/>
      <c r="AX395" s="15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</row>
    <row r="396" spans="1:164" ht="15" x14ac:dyDescent="0.25">
      <c r="A396" s="67">
        <f t="shared" si="155"/>
        <v>43818</v>
      </c>
      <c r="B396" s="128">
        <f t="shared" ca="1" si="144"/>
        <v>782.74790416999997</v>
      </c>
      <c r="C396" s="14">
        <f t="shared" si="145"/>
        <v>777.52146707999998</v>
      </c>
      <c r="D396" s="142">
        <f t="shared" si="146"/>
        <v>43812</v>
      </c>
      <c r="E396" s="13">
        <f ca="1">IF(D396&lt;B$1,VLOOKUP(D396,[1]DI!$A$4:$B$15000,2,FALSE),0)</f>
        <v>4.4000000000000004E-2</v>
      </c>
      <c r="F396" s="14">
        <f t="shared" ref="F396:F459" ca="1" si="157">ROUND(((1+E396)^(1/252)),8)</f>
        <v>1.0001708899999999</v>
      </c>
      <c r="G396" s="14">
        <f ca="1">(TRUNC(PRODUCT($F$12:$F395),16))</f>
        <v>1.0952821198887199</v>
      </c>
      <c r="H396" s="14">
        <f t="shared" ca="1" si="147"/>
        <v>1.09115229669918</v>
      </c>
      <c r="I396" s="14">
        <f t="shared" ref="I396:I459" ca="1" si="158">ROUND(G396/H396,8)</f>
        <v>1.0037848300000001</v>
      </c>
      <c r="J396" s="13">
        <f t="shared" si="148"/>
        <v>3.7499999999999999E-2</v>
      </c>
      <c r="K396" s="53">
        <f t="shared" si="149"/>
        <v>43790</v>
      </c>
      <c r="L396" s="2">
        <f t="shared" si="150"/>
        <v>20</v>
      </c>
      <c r="M396" s="19">
        <f t="shared" si="151"/>
        <v>20</v>
      </c>
      <c r="N396" s="12">
        <f t="shared" ref="N396:N459" si="159">ROUND((J396+1)^(M396/252),9)</f>
        <v>1.002926016</v>
      </c>
      <c r="O396" s="12">
        <f t="shared" ref="O396:O459" ca="1" si="160">ROUND(I396*N396,9)</f>
        <v>1.0067219199999999</v>
      </c>
      <c r="P396" s="19">
        <f t="shared" si="152"/>
        <v>0</v>
      </c>
      <c r="Q396" s="14">
        <f t="shared" ref="Q396:Q459" ca="1" si="161">TRUNC(((O396-1)*C396),8)</f>
        <v>5.2264370900000001</v>
      </c>
      <c r="R396" s="28">
        <f t="shared" ref="R396:R459" si="162">IF($P396&gt;0,VLOOKUP($P396,$Z$12:$AF$150,7),0)</f>
        <v>0</v>
      </c>
      <c r="S396" s="14">
        <f t="shared" si="156"/>
        <v>0</v>
      </c>
      <c r="T396" s="14"/>
      <c r="U396" s="14"/>
      <c r="V396" s="4" t="str">
        <f t="shared" si="153"/>
        <v>A+J=</v>
      </c>
      <c r="W396" s="53">
        <f t="shared" si="154"/>
        <v>43822</v>
      </c>
      <c r="X396" s="146">
        <v>0</v>
      </c>
      <c r="Y396" s="15" t="s">
        <v>54</v>
      </c>
      <c r="Z396" s="56">
        <v>43251</v>
      </c>
      <c r="AA396" s="56" t="s">
        <v>90</v>
      </c>
      <c r="AB396" s="23"/>
      <c r="AC396" s="1"/>
      <c r="AD396" s="3"/>
      <c r="AE396" s="3"/>
      <c r="AF396" s="3"/>
      <c r="AG396" s="3"/>
      <c r="AH396" s="3"/>
      <c r="AI396" s="11"/>
      <c r="AJ396" s="3"/>
      <c r="AK396" s="2"/>
      <c r="AL396" s="2"/>
      <c r="AM396" s="2"/>
      <c r="AN396" s="2"/>
      <c r="AO396" s="2"/>
      <c r="AP396" s="2"/>
      <c r="AQ396" s="2"/>
      <c r="AR396" s="15"/>
      <c r="AS396" s="15"/>
      <c r="AT396" s="15"/>
      <c r="AU396" s="2"/>
      <c r="AV396" s="2"/>
      <c r="AW396" s="15"/>
      <c r="AX396" s="15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</row>
    <row r="397" spans="1:164" ht="15" x14ac:dyDescent="0.25">
      <c r="A397" s="67">
        <f t="shared" si="155"/>
        <v>43819</v>
      </c>
      <c r="B397" s="128">
        <f t="shared" ref="B397:B460" ca="1" si="163">IF(D397&lt;=TODAY(),C397+Q397,IF(AND(A397&gt;TODAY(),A397&lt;=$B$1),IF(VLOOKUP(TODAY(),$A$10:$E$5000,4,FALSE)=0,"n.d",C397+Q397),"n.d"))</f>
        <v>782.99604081999996</v>
      </c>
      <c r="C397" s="14">
        <f t="shared" ref="C397:C460" si="164">(C396-S396)</f>
        <v>777.52146707999998</v>
      </c>
      <c r="D397" s="142">
        <f t="shared" ref="D397:D460" si="165">WORKDAY(A397,-4,$Z$160:$Z$544)</f>
        <v>43815</v>
      </c>
      <c r="E397" s="13">
        <f ca="1">IF(D397&lt;B$1,VLOOKUP(D397,[1]DI!$A$4:$B$15000,2,FALSE),0)</f>
        <v>4.4000000000000004E-2</v>
      </c>
      <c r="F397" s="14">
        <f t="shared" ca="1" si="157"/>
        <v>1.0001708899999999</v>
      </c>
      <c r="G397" s="14">
        <f ca="1">(TRUNC(PRODUCT($F$12:$F396),16))</f>
        <v>1.0954692926501799</v>
      </c>
      <c r="H397" s="14">
        <f t="shared" ref="H397:H460" ca="1" si="166">IF(P396&gt;0,G396,H396)</f>
        <v>1.09115229669918</v>
      </c>
      <c r="I397" s="14">
        <f t="shared" ca="1" si="158"/>
        <v>1.0039563600000001</v>
      </c>
      <c r="J397" s="13">
        <f t="shared" ref="J397:J460" si="167">J396</f>
        <v>3.7499999999999999E-2</v>
      </c>
      <c r="K397" s="53">
        <f t="shared" ref="K397:K460" si="168">IF(P396&gt;0,VLOOKUP(P396,Z$12:AJ$150,2),K396)</f>
        <v>43790</v>
      </c>
      <c r="L397" s="2">
        <f t="shared" ref="L397:L460" si="169">IF(A397&gt;K397,IF(NETWORKDAYS(K397,A397,$Z$160:$Z$544)-1=0,1,NETWORKDAYS(K397,A397,$Z$160:$Z$544)-1),0)</f>
        <v>21</v>
      </c>
      <c r="M397" s="19">
        <f t="shared" ref="M397:M460" si="170">IF(AND(L397=1,L396=1),1,IF(L397&gt;0,IF(L397=L396,L397+1,L397),0))</f>
        <v>21</v>
      </c>
      <c r="N397" s="12">
        <f t="shared" si="159"/>
        <v>1.003072542</v>
      </c>
      <c r="O397" s="12">
        <f t="shared" ca="1" si="160"/>
        <v>1.007041058</v>
      </c>
      <c r="P397" s="19">
        <f t="shared" ref="P397:P460" si="171">IF(VLOOKUP(A397,AA$12:AH$150,8)=VLOOKUP(A396,AA$12:AH$150,8),0,VLOOKUP(A397,AA$12:AH$150,8))</f>
        <v>0</v>
      </c>
      <c r="Q397" s="14">
        <f t="shared" ca="1" si="161"/>
        <v>5.4745737400000003</v>
      </c>
      <c r="R397" s="28">
        <f t="shared" si="162"/>
        <v>0</v>
      </c>
      <c r="S397" s="14">
        <f t="shared" si="156"/>
        <v>0</v>
      </c>
      <c r="T397" s="14"/>
      <c r="U397" s="14"/>
      <c r="V397" s="4" t="str">
        <f t="shared" ref="V397:V460" si="172">IF(P396&gt;0,VLOOKUP(P396,Z$12:AJ$150,10),V396)</f>
        <v>A+J=</v>
      </c>
      <c r="W397" s="53">
        <f t="shared" ref="W397:W460" si="173">IF(P396&gt;0,VLOOKUP(P396,Z$12:AJ$150,11),W396)</f>
        <v>43822</v>
      </c>
      <c r="X397" s="150">
        <v>21.18815738</v>
      </c>
      <c r="Y397" s="15" t="s">
        <v>149</v>
      </c>
      <c r="Z397" s="56">
        <v>43350</v>
      </c>
      <c r="AA397" s="56" t="s">
        <v>92</v>
      </c>
      <c r="AB397" s="23"/>
      <c r="AC397" s="1"/>
      <c r="AD397" s="3"/>
      <c r="AE397" s="3"/>
      <c r="AF397" s="3"/>
      <c r="AG397" s="3"/>
      <c r="AH397" s="3"/>
      <c r="AI397" s="11"/>
      <c r="AJ397" s="3"/>
      <c r="AK397" s="2"/>
      <c r="AL397" s="2"/>
      <c r="AM397" s="2"/>
      <c r="AN397" s="2"/>
      <c r="AO397" s="2"/>
      <c r="AP397" s="2"/>
      <c r="AQ397" s="2"/>
      <c r="AR397" s="15"/>
      <c r="AS397" s="15"/>
      <c r="AT397" s="15"/>
      <c r="AU397" s="2"/>
      <c r="AV397" s="2"/>
      <c r="AW397" s="15"/>
      <c r="AX397" s="15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</row>
    <row r="398" spans="1:164" ht="15" x14ac:dyDescent="0.25">
      <c r="A398" s="67">
        <f t="shared" ref="A398:A461" si="174">WORKDAY(A397,1,$Z$160:$Z$544)</f>
        <v>43822</v>
      </c>
      <c r="B398" s="128">
        <f t="shared" ca="1" si="163"/>
        <v>783.24426298999992</v>
      </c>
      <c r="C398" s="14">
        <f t="shared" si="164"/>
        <v>777.52146707999998</v>
      </c>
      <c r="D398" s="142">
        <f t="shared" si="165"/>
        <v>43816</v>
      </c>
      <c r="E398" s="13">
        <f ca="1">IF(D398&lt;B$1,VLOOKUP(D398,[1]DI!$A$4:$B$15000,2,FALSE),0)</f>
        <v>4.4000000000000004E-2</v>
      </c>
      <c r="F398" s="14">
        <f t="shared" ca="1" si="157"/>
        <v>1.0001708899999999</v>
      </c>
      <c r="G398" s="14">
        <f ca="1">(TRUNC(PRODUCT($F$12:$F397),16))</f>
        <v>1.09565649739761</v>
      </c>
      <c r="H398" s="14">
        <f t="shared" ca="1" si="166"/>
        <v>1.09115229669918</v>
      </c>
      <c r="I398" s="14">
        <f t="shared" ca="1" si="158"/>
        <v>1.0041279299999999</v>
      </c>
      <c r="J398" s="13">
        <f t="shared" si="167"/>
        <v>3.7499999999999999E-2</v>
      </c>
      <c r="K398" s="53">
        <f t="shared" si="168"/>
        <v>43790</v>
      </c>
      <c r="L398" s="2">
        <f t="shared" si="169"/>
        <v>22</v>
      </c>
      <c r="M398" s="19">
        <f t="shared" si="170"/>
        <v>22</v>
      </c>
      <c r="N398" s="12">
        <f t="shared" si="159"/>
        <v>1.003219088</v>
      </c>
      <c r="O398" s="12">
        <f t="shared" ca="1" si="160"/>
        <v>1.007360306</v>
      </c>
      <c r="P398" s="19">
        <f t="shared" si="171"/>
        <v>19</v>
      </c>
      <c r="Q398" s="146">
        <f t="shared" ca="1" si="161"/>
        <v>5.7227959100000003</v>
      </c>
      <c r="R398" s="147">
        <f t="shared" si="162"/>
        <v>2.7250896762272284E-2</v>
      </c>
      <c r="S398" s="146">
        <v>21.18815738</v>
      </c>
      <c r="T398" s="146"/>
      <c r="U398" s="146"/>
      <c r="V398" s="148" t="str">
        <f t="shared" si="172"/>
        <v>A+J=</v>
      </c>
      <c r="W398" s="149">
        <f t="shared" si="173"/>
        <v>43822</v>
      </c>
      <c r="X398" s="146">
        <f>X396+X397</f>
        <v>21.18815738</v>
      </c>
      <c r="Y398" s="153"/>
      <c r="Z398" s="56">
        <v>43385</v>
      </c>
      <c r="AA398" s="57" t="s">
        <v>78</v>
      </c>
      <c r="AB398" s="23"/>
      <c r="AC398" s="1"/>
      <c r="AD398" s="3"/>
      <c r="AE398" s="3"/>
      <c r="AF398" s="3"/>
      <c r="AG398" s="3"/>
      <c r="AH398" s="3"/>
      <c r="AI398" s="11"/>
      <c r="AJ398" s="3"/>
      <c r="AK398" s="2"/>
      <c r="AL398" s="2"/>
      <c r="AM398" s="2"/>
      <c r="AN398" s="2"/>
      <c r="AO398" s="2"/>
      <c r="AP398" s="2"/>
      <c r="AQ398" s="2"/>
      <c r="AR398" s="15"/>
      <c r="AS398" s="15"/>
      <c r="AT398" s="15"/>
      <c r="AU398" s="2"/>
      <c r="AV398" s="2"/>
      <c r="AW398" s="15"/>
      <c r="AX398" s="15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</row>
    <row r="399" spans="1:164" x14ac:dyDescent="0.15">
      <c r="A399" s="67">
        <f t="shared" si="174"/>
        <v>43823</v>
      </c>
      <c r="B399" s="128">
        <f t="shared" ca="1" si="163"/>
        <v>756.57307718999994</v>
      </c>
      <c r="C399" s="14">
        <f t="shared" si="164"/>
        <v>756.33330969999997</v>
      </c>
      <c r="D399" s="142">
        <f t="shared" si="165"/>
        <v>43817</v>
      </c>
      <c r="E399" s="13">
        <f ca="1">IF(D399&lt;B$1,VLOOKUP(D399,[1]DI!$A$4:$B$15000,2,FALSE),0)</f>
        <v>4.4000000000000004E-2</v>
      </c>
      <c r="F399" s="14">
        <f t="shared" ca="1" si="157"/>
        <v>1.0001708899999999</v>
      </c>
      <c r="G399" s="14">
        <f ca="1">(TRUNC(PRODUCT($F$12:$F398),16))</f>
        <v>1.09584373413645</v>
      </c>
      <c r="H399" s="14">
        <f t="shared" ca="1" si="166"/>
        <v>1.09565649739761</v>
      </c>
      <c r="I399" s="14">
        <f t="shared" ca="1" si="158"/>
        <v>1.0001708899999999</v>
      </c>
      <c r="J399" s="13">
        <f t="shared" si="167"/>
        <v>3.7499999999999999E-2</v>
      </c>
      <c r="K399" s="53">
        <f t="shared" si="168"/>
        <v>43822</v>
      </c>
      <c r="L399" s="2">
        <f t="shared" si="169"/>
        <v>1</v>
      </c>
      <c r="M399" s="19">
        <f t="shared" si="170"/>
        <v>1</v>
      </c>
      <c r="N399" s="12">
        <f t="shared" si="159"/>
        <v>1.0001460980000001</v>
      </c>
      <c r="O399" s="12">
        <f t="shared" ca="1" si="160"/>
        <v>1.0003170130000001</v>
      </c>
      <c r="P399" s="19">
        <f t="shared" si="171"/>
        <v>0</v>
      </c>
      <c r="Q399" s="14">
        <f t="shared" ca="1" si="161"/>
        <v>0.23976749</v>
      </c>
      <c r="R399" s="28">
        <f t="shared" si="162"/>
        <v>0</v>
      </c>
      <c r="S399" s="14">
        <f t="shared" ref="S399:S461" si="175">IF(R399&gt;0,TRUNC(R399*C398,8),0)</f>
        <v>0</v>
      </c>
      <c r="T399" s="14"/>
      <c r="U399" s="14"/>
      <c r="V399" s="4" t="str">
        <f t="shared" si="172"/>
        <v>A+J=</v>
      </c>
      <c r="W399" s="53">
        <f t="shared" si="173"/>
        <v>43851</v>
      </c>
      <c r="X399" s="14"/>
      <c r="Y399" s="153"/>
      <c r="Z399" s="56">
        <v>43406</v>
      </c>
      <c r="AA399" s="56" t="s">
        <v>84</v>
      </c>
      <c r="AB399" s="23"/>
      <c r="AC399" s="1"/>
      <c r="AD399" s="3"/>
      <c r="AE399" s="3"/>
      <c r="AF399" s="3"/>
      <c r="AG399" s="3"/>
      <c r="AH399" s="3"/>
      <c r="AI399" s="11"/>
      <c r="AJ399" s="3"/>
      <c r="AK399" s="2"/>
      <c r="AL399" s="2"/>
      <c r="AM399" s="2"/>
      <c r="AN399" s="2"/>
      <c r="AO399" s="2"/>
      <c r="AP399" s="2"/>
      <c r="AQ399" s="2"/>
      <c r="AR399" s="15"/>
      <c r="AS399" s="15"/>
      <c r="AT399" s="15"/>
      <c r="AU399" s="2"/>
      <c r="AV399" s="2"/>
      <c r="AW399" s="15"/>
      <c r="AX399" s="15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</row>
    <row r="400" spans="1:164" x14ac:dyDescent="0.15">
      <c r="A400" s="67">
        <f t="shared" si="174"/>
        <v>43825</v>
      </c>
      <c r="B400" s="128">
        <f t="shared" ca="1" si="163"/>
        <v>756.81292107000002</v>
      </c>
      <c r="C400" s="14">
        <f t="shared" si="164"/>
        <v>756.33330969999997</v>
      </c>
      <c r="D400" s="142">
        <f t="shared" si="165"/>
        <v>43818</v>
      </c>
      <c r="E400" s="13">
        <f ca="1">IF(D400&lt;B$1,VLOOKUP(D400,[1]DI!$A$4:$B$15000,2,FALSE),0)</f>
        <v>4.4000000000000004E-2</v>
      </c>
      <c r="F400" s="14">
        <f t="shared" ca="1" si="157"/>
        <v>1.0001708899999999</v>
      </c>
      <c r="G400" s="14">
        <f ca="1">(TRUNC(PRODUCT($F$12:$F399),16))</f>
        <v>1.09603100287217</v>
      </c>
      <c r="H400" s="14">
        <f t="shared" ca="1" si="166"/>
        <v>1.09565649739761</v>
      </c>
      <c r="I400" s="14">
        <f t="shared" ca="1" si="158"/>
        <v>1.0003418100000001</v>
      </c>
      <c r="J400" s="13">
        <f t="shared" si="167"/>
        <v>3.7499999999999999E-2</v>
      </c>
      <c r="K400" s="53">
        <f t="shared" si="168"/>
        <v>43822</v>
      </c>
      <c r="L400" s="2">
        <f t="shared" si="169"/>
        <v>2</v>
      </c>
      <c r="M400" s="19">
        <f t="shared" si="170"/>
        <v>2</v>
      </c>
      <c r="N400" s="12">
        <f t="shared" si="159"/>
        <v>1.0002922169999999</v>
      </c>
      <c r="O400" s="12">
        <f t="shared" ca="1" si="160"/>
        <v>1.0006341270000001</v>
      </c>
      <c r="P400" s="19">
        <f t="shared" si="171"/>
        <v>0</v>
      </c>
      <c r="Q400" s="14">
        <f t="shared" ca="1" si="161"/>
        <v>0.47961136999999998</v>
      </c>
      <c r="R400" s="28">
        <f t="shared" si="162"/>
        <v>0</v>
      </c>
      <c r="S400" s="14">
        <f t="shared" si="175"/>
        <v>0</v>
      </c>
      <c r="T400" s="14"/>
      <c r="U400" s="14"/>
      <c r="V400" s="4" t="str">
        <f t="shared" si="172"/>
        <v>A+J=</v>
      </c>
      <c r="W400" s="53">
        <f t="shared" si="173"/>
        <v>43851</v>
      </c>
      <c r="X400" s="14"/>
      <c r="Y400" s="153"/>
      <c r="Z400" s="56">
        <v>43419</v>
      </c>
      <c r="AA400" s="56" t="s">
        <v>93</v>
      </c>
      <c r="AB400" s="23"/>
      <c r="AC400" s="1"/>
      <c r="AD400" s="3"/>
      <c r="AE400" s="3"/>
      <c r="AF400" s="3"/>
      <c r="AG400" s="3"/>
      <c r="AH400" s="3"/>
      <c r="AI400" s="11"/>
      <c r="AJ400" s="3"/>
      <c r="AK400" s="2"/>
      <c r="AL400" s="2"/>
      <c r="AM400" s="2"/>
      <c r="AN400" s="2"/>
      <c r="AO400" s="2"/>
      <c r="AP400" s="2"/>
      <c r="AQ400" s="2"/>
      <c r="AR400" s="15"/>
      <c r="AS400" s="15"/>
      <c r="AT400" s="15"/>
      <c r="AU400" s="2"/>
      <c r="AV400" s="2"/>
      <c r="AW400" s="15"/>
      <c r="AX400" s="15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</row>
    <row r="401" spans="1:164" x14ac:dyDescent="0.15">
      <c r="A401" s="67">
        <f t="shared" si="174"/>
        <v>43826</v>
      </c>
      <c r="B401" s="128">
        <f t="shared" ca="1" si="163"/>
        <v>757.05284209000001</v>
      </c>
      <c r="C401" s="14">
        <f t="shared" si="164"/>
        <v>756.33330969999997</v>
      </c>
      <c r="D401" s="142">
        <f t="shared" si="165"/>
        <v>43819</v>
      </c>
      <c r="E401" s="13">
        <f ca="1">IF(D401&lt;B$1,VLOOKUP(D401,[1]DI!$A$4:$B$15000,2,FALSE),0)</f>
        <v>4.4000000000000004E-2</v>
      </c>
      <c r="F401" s="14">
        <f t="shared" ca="1" si="157"/>
        <v>1.0001708899999999</v>
      </c>
      <c r="G401" s="14">
        <f ca="1">(TRUNC(PRODUCT($F$12:$F400),16))</f>
        <v>1.09621830361025</v>
      </c>
      <c r="H401" s="14">
        <f t="shared" ca="1" si="166"/>
        <v>1.09565649739761</v>
      </c>
      <c r="I401" s="14">
        <f t="shared" ca="1" si="158"/>
        <v>1.0005127599999999</v>
      </c>
      <c r="J401" s="13">
        <f t="shared" si="167"/>
        <v>3.7499999999999999E-2</v>
      </c>
      <c r="K401" s="53">
        <f t="shared" si="168"/>
        <v>43822</v>
      </c>
      <c r="L401" s="2">
        <f t="shared" si="169"/>
        <v>3</v>
      </c>
      <c r="M401" s="19">
        <f t="shared" si="170"/>
        <v>3</v>
      </c>
      <c r="N401" s="12">
        <f t="shared" si="159"/>
        <v>1.000438358</v>
      </c>
      <c r="O401" s="12">
        <f t="shared" ca="1" si="160"/>
        <v>1.0009513430000001</v>
      </c>
      <c r="P401" s="19">
        <f t="shared" si="171"/>
        <v>0</v>
      </c>
      <c r="Q401" s="14">
        <f t="shared" ca="1" si="161"/>
        <v>0.71953239000000002</v>
      </c>
      <c r="R401" s="28">
        <f t="shared" si="162"/>
        <v>0</v>
      </c>
      <c r="S401" s="14">
        <f t="shared" si="175"/>
        <v>0</v>
      </c>
      <c r="T401" s="14"/>
      <c r="U401" s="14"/>
      <c r="V401" s="4" t="str">
        <f t="shared" si="172"/>
        <v>A+J=</v>
      </c>
      <c r="W401" s="53">
        <f t="shared" si="173"/>
        <v>43851</v>
      </c>
      <c r="X401" s="14"/>
      <c r="Y401" s="153"/>
      <c r="Z401" s="56">
        <v>43459</v>
      </c>
      <c r="AA401" s="56" t="s">
        <v>86</v>
      </c>
      <c r="AB401" s="23"/>
      <c r="AC401" s="1"/>
      <c r="AD401" s="3"/>
      <c r="AE401" s="3"/>
      <c r="AF401" s="3"/>
      <c r="AG401" s="3"/>
      <c r="AH401" s="3"/>
      <c r="AI401" s="11"/>
      <c r="AJ401" s="3"/>
      <c r="AK401" s="2"/>
      <c r="AL401" s="2"/>
      <c r="AM401" s="2"/>
      <c r="AN401" s="2"/>
      <c r="AO401" s="2"/>
      <c r="AP401" s="2"/>
      <c r="AQ401" s="2"/>
      <c r="AR401" s="15"/>
      <c r="AS401" s="15"/>
      <c r="AT401" s="15"/>
      <c r="AU401" s="2"/>
      <c r="AV401" s="2"/>
      <c r="AW401" s="15"/>
      <c r="AX401" s="15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</row>
    <row r="402" spans="1:164" x14ac:dyDescent="0.15">
      <c r="A402" s="67">
        <f t="shared" si="174"/>
        <v>43829</v>
      </c>
      <c r="B402" s="128">
        <f t="shared" ca="1" si="163"/>
        <v>757.29283951000002</v>
      </c>
      <c r="C402" s="14">
        <f t="shared" si="164"/>
        <v>756.33330969999997</v>
      </c>
      <c r="D402" s="142">
        <f t="shared" si="165"/>
        <v>43822</v>
      </c>
      <c r="E402" s="13">
        <f ca="1">IF(D402&lt;B$1,VLOOKUP(D402,[1]DI!$A$4:$B$15000,2,FALSE),0)</f>
        <v>4.4000000000000004E-2</v>
      </c>
      <c r="F402" s="14">
        <f t="shared" ca="1" si="157"/>
        <v>1.0001708899999999</v>
      </c>
      <c r="G402" s="14">
        <f ca="1">(TRUNC(PRODUCT($F$12:$F401),16))</f>
        <v>1.0964056363561601</v>
      </c>
      <c r="H402" s="14">
        <f t="shared" ca="1" si="166"/>
        <v>1.09565649739761</v>
      </c>
      <c r="I402" s="14">
        <f t="shared" ca="1" si="158"/>
        <v>1.0006837399999999</v>
      </c>
      <c r="J402" s="13">
        <f t="shared" si="167"/>
        <v>3.7499999999999999E-2</v>
      </c>
      <c r="K402" s="53">
        <f t="shared" si="168"/>
        <v>43822</v>
      </c>
      <c r="L402" s="2">
        <f t="shared" si="169"/>
        <v>4</v>
      </c>
      <c r="M402" s="19">
        <f t="shared" si="170"/>
        <v>4</v>
      </c>
      <c r="N402" s="12">
        <f t="shared" si="159"/>
        <v>1.0005845200000001</v>
      </c>
      <c r="O402" s="12">
        <f t="shared" ca="1" si="160"/>
        <v>1.00126866</v>
      </c>
      <c r="P402" s="19">
        <f t="shared" si="171"/>
        <v>0</v>
      </c>
      <c r="Q402" s="14">
        <f t="shared" ca="1" si="161"/>
        <v>0.95952981000000004</v>
      </c>
      <c r="R402" s="28">
        <f t="shared" si="162"/>
        <v>0</v>
      </c>
      <c r="S402" s="14">
        <f t="shared" si="175"/>
        <v>0</v>
      </c>
      <c r="T402" s="14"/>
      <c r="U402" s="14"/>
      <c r="V402" s="4" t="str">
        <f t="shared" si="172"/>
        <v>A+J=</v>
      </c>
      <c r="W402" s="53">
        <f t="shared" si="173"/>
        <v>43851</v>
      </c>
      <c r="X402" s="14"/>
      <c r="Y402" s="153"/>
      <c r="Z402" s="56">
        <v>43466</v>
      </c>
      <c r="AA402" s="56" t="s">
        <v>88</v>
      </c>
      <c r="AB402" s="23"/>
      <c r="AC402" s="1"/>
      <c r="AD402" s="3"/>
      <c r="AE402" s="3"/>
      <c r="AF402" s="3"/>
      <c r="AG402" s="3"/>
      <c r="AH402" s="3"/>
      <c r="AI402" s="11"/>
      <c r="AJ402" s="3"/>
      <c r="AK402" s="2"/>
      <c r="AL402" s="2"/>
      <c r="AM402" s="2"/>
      <c r="AN402" s="2"/>
      <c r="AO402" s="2"/>
      <c r="AP402" s="2"/>
      <c r="AQ402" s="2"/>
      <c r="AR402" s="15"/>
      <c r="AS402" s="15"/>
      <c r="AT402" s="15"/>
      <c r="AU402" s="2"/>
      <c r="AV402" s="2"/>
      <c r="AW402" s="15"/>
      <c r="AX402" s="15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</row>
    <row r="403" spans="1:164" x14ac:dyDescent="0.15">
      <c r="A403" s="67">
        <f t="shared" si="174"/>
        <v>43830</v>
      </c>
      <c r="B403" s="128">
        <f t="shared" ca="1" si="163"/>
        <v>757.53290574999994</v>
      </c>
      <c r="C403" s="14">
        <f t="shared" si="164"/>
        <v>756.33330969999997</v>
      </c>
      <c r="D403" s="142">
        <f t="shared" si="165"/>
        <v>43823</v>
      </c>
      <c r="E403" s="13">
        <f ca="1">IF(D403&lt;B$1,VLOOKUP(D403,[1]DI!$A$4:$B$15000,2,FALSE),0)</f>
        <v>4.4000000000000004E-2</v>
      </c>
      <c r="F403" s="14">
        <f t="shared" ca="1" si="157"/>
        <v>1.0001708899999999</v>
      </c>
      <c r="G403" s="14">
        <f ca="1">(TRUNC(PRODUCT($F$12:$F402),16))</f>
        <v>1.09659300111535</v>
      </c>
      <c r="H403" s="14">
        <f t="shared" ca="1" si="166"/>
        <v>1.09565649739761</v>
      </c>
      <c r="I403" s="14">
        <f t="shared" ca="1" si="158"/>
        <v>1.0008547400000001</v>
      </c>
      <c r="J403" s="13">
        <f t="shared" si="167"/>
        <v>3.7499999999999999E-2</v>
      </c>
      <c r="K403" s="53">
        <f t="shared" si="168"/>
        <v>43822</v>
      </c>
      <c r="L403" s="2">
        <f t="shared" si="169"/>
        <v>5</v>
      </c>
      <c r="M403" s="19">
        <f t="shared" si="170"/>
        <v>5</v>
      </c>
      <c r="N403" s="12">
        <f t="shared" si="159"/>
        <v>1.0007307030000001</v>
      </c>
      <c r="O403" s="12">
        <f t="shared" ca="1" si="160"/>
        <v>1.0015860679999999</v>
      </c>
      <c r="P403" s="19">
        <f t="shared" si="171"/>
        <v>0</v>
      </c>
      <c r="Q403" s="14">
        <f t="shared" ca="1" si="161"/>
        <v>1.19959605</v>
      </c>
      <c r="R403" s="28">
        <f t="shared" si="162"/>
        <v>0</v>
      </c>
      <c r="S403" s="14">
        <f t="shared" si="175"/>
        <v>0</v>
      </c>
      <c r="T403" s="14"/>
      <c r="U403" s="14"/>
      <c r="V403" s="4" t="str">
        <f t="shared" si="172"/>
        <v>A+J=</v>
      </c>
      <c r="W403" s="53">
        <f t="shared" si="173"/>
        <v>43851</v>
      </c>
      <c r="X403" s="14"/>
      <c r="Y403" s="153"/>
      <c r="Z403" s="56">
        <v>43528</v>
      </c>
      <c r="AA403" s="56" t="s">
        <v>72</v>
      </c>
      <c r="AB403" s="23"/>
      <c r="AC403" s="1"/>
      <c r="AD403" s="3"/>
      <c r="AE403" s="3"/>
      <c r="AF403" s="3"/>
      <c r="AG403" s="3"/>
      <c r="AH403" s="3"/>
      <c r="AI403" s="11"/>
      <c r="AJ403" s="3"/>
      <c r="AK403" s="2"/>
      <c r="AL403" s="2"/>
      <c r="AM403" s="2"/>
      <c r="AN403" s="2"/>
      <c r="AO403" s="2"/>
      <c r="AP403" s="2"/>
      <c r="AQ403" s="2"/>
      <c r="AR403" s="15"/>
      <c r="AS403" s="15"/>
      <c r="AT403" s="15"/>
      <c r="AU403" s="2"/>
      <c r="AV403" s="2"/>
      <c r="AW403" s="15"/>
      <c r="AX403" s="15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</row>
    <row r="404" spans="1:164" x14ac:dyDescent="0.15">
      <c r="A404" s="67">
        <f t="shared" si="174"/>
        <v>43832</v>
      </c>
      <c r="B404" s="128">
        <f t="shared" ca="1" si="163"/>
        <v>757.77305594999996</v>
      </c>
      <c r="C404" s="14">
        <f t="shared" si="164"/>
        <v>756.33330969999997</v>
      </c>
      <c r="D404" s="142">
        <f t="shared" si="165"/>
        <v>43825</v>
      </c>
      <c r="E404" s="13">
        <f ca="1">IF(D404&lt;B$1,VLOOKUP(D404,[1]DI!$A$4:$B$15000,2,FALSE),0)</f>
        <v>4.4000000000000004E-2</v>
      </c>
      <c r="F404" s="14">
        <f t="shared" ca="1" si="157"/>
        <v>1.0001708899999999</v>
      </c>
      <c r="G404" s="14">
        <f ca="1">(TRUNC(PRODUCT($F$12:$F403),16))</f>
        <v>1.0967803978933099</v>
      </c>
      <c r="H404" s="14">
        <f t="shared" ca="1" si="166"/>
        <v>1.09565649739761</v>
      </c>
      <c r="I404" s="14">
        <f t="shared" ca="1" si="158"/>
        <v>1.00102578</v>
      </c>
      <c r="J404" s="13">
        <f t="shared" si="167"/>
        <v>3.7499999999999999E-2</v>
      </c>
      <c r="K404" s="53">
        <f t="shared" si="168"/>
        <v>43822</v>
      </c>
      <c r="L404" s="2">
        <f t="shared" si="169"/>
        <v>6</v>
      </c>
      <c r="M404" s="19">
        <f t="shared" si="170"/>
        <v>6</v>
      </c>
      <c r="N404" s="12">
        <f t="shared" si="159"/>
        <v>1.0008769070000001</v>
      </c>
      <c r="O404" s="12">
        <f t="shared" ca="1" si="160"/>
        <v>1.0019035869999999</v>
      </c>
      <c r="P404" s="19">
        <f t="shared" si="171"/>
        <v>0</v>
      </c>
      <c r="Q404" s="14">
        <f t="shared" ca="1" si="161"/>
        <v>1.43974625</v>
      </c>
      <c r="R404" s="28">
        <f t="shared" si="162"/>
        <v>0</v>
      </c>
      <c r="S404" s="14">
        <f t="shared" si="175"/>
        <v>0</v>
      </c>
      <c r="T404" s="14"/>
      <c r="U404" s="14"/>
      <c r="V404" s="4" t="str">
        <f t="shared" si="172"/>
        <v>A+J=</v>
      </c>
      <c r="W404" s="53">
        <f t="shared" si="173"/>
        <v>43851</v>
      </c>
      <c r="X404" s="14"/>
      <c r="Y404" s="153"/>
      <c r="Z404" s="56">
        <v>43529</v>
      </c>
      <c r="AA404" s="56" t="s">
        <v>72</v>
      </c>
      <c r="AB404" s="23"/>
      <c r="AC404" s="1"/>
      <c r="AD404" s="3"/>
      <c r="AE404" s="3"/>
      <c r="AF404" s="3"/>
      <c r="AG404" s="3"/>
      <c r="AH404" s="3"/>
      <c r="AI404" s="11"/>
      <c r="AJ404" s="3"/>
      <c r="AK404" s="2"/>
      <c r="AL404" s="2"/>
      <c r="AM404" s="2"/>
      <c r="AN404" s="2"/>
      <c r="AO404" s="2"/>
      <c r="AP404" s="2"/>
      <c r="AQ404" s="2"/>
      <c r="AR404" s="15"/>
      <c r="AS404" s="15"/>
      <c r="AT404" s="15"/>
      <c r="AU404" s="2"/>
      <c r="AV404" s="2"/>
      <c r="AW404" s="15"/>
      <c r="AX404" s="15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</row>
    <row r="405" spans="1:164" x14ac:dyDescent="0.15">
      <c r="A405" s="67">
        <f t="shared" si="174"/>
        <v>43833</v>
      </c>
      <c r="B405" s="128">
        <f t="shared" ca="1" si="163"/>
        <v>758.01327572999992</v>
      </c>
      <c r="C405" s="14">
        <f t="shared" si="164"/>
        <v>756.33330969999997</v>
      </c>
      <c r="D405" s="142">
        <f t="shared" si="165"/>
        <v>43826</v>
      </c>
      <c r="E405" s="13">
        <f ca="1">IF(D405&lt;B$1,VLOOKUP(D405,[1]DI!$A$4:$B$15000,2,FALSE),0)</f>
        <v>4.4000000000000004E-2</v>
      </c>
      <c r="F405" s="14">
        <f t="shared" ca="1" si="157"/>
        <v>1.0001708899999999</v>
      </c>
      <c r="G405" s="14">
        <f ca="1">(TRUNC(PRODUCT($F$12:$F404),16))</f>
        <v>1.0969678266955101</v>
      </c>
      <c r="H405" s="14">
        <f t="shared" ca="1" si="166"/>
        <v>1.09565649739761</v>
      </c>
      <c r="I405" s="14">
        <f t="shared" ca="1" si="158"/>
        <v>1.00119684</v>
      </c>
      <c r="J405" s="13">
        <f t="shared" si="167"/>
        <v>3.7499999999999999E-2</v>
      </c>
      <c r="K405" s="53">
        <f t="shared" si="168"/>
        <v>43822</v>
      </c>
      <c r="L405" s="2">
        <f t="shared" si="169"/>
        <v>7</v>
      </c>
      <c r="M405" s="19">
        <f t="shared" si="170"/>
        <v>7</v>
      </c>
      <c r="N405" s="12">
        <f t="shared" si="159"/>
        <v>1.0010231329999999</v>
      </c>
      <c r="O405" s="12">
        <f t="shared" ca="1" si="160"/>
        <v>1.002221198</v>
      </c>
      <c r="P405" s="19">
        <f t="shared" si="171"/>
        <v>0</v>
      </c>
      <c r="Q405" s="14">
        <f t="shared" ca="1" si="161"/>
        <v>1.6799660300000001</v>
      </c>
      <c r="R405" s="28">
        <f t="shared" si="162"/>
        <v>0</v>
      </c>
      <c r="S405" s="14">
        <f t="shared" si="175"/>
        <v>0</v>
      </c>
      <c r="T405" s="14"/>
      <c r="U405" s="14"/>
      <c r="V405" s="4" t="str">
        <f t="shared" si="172"/>
        <v>A+J=</v>
      </c>
      <c r="W405" s="53">
        <f t="shared" si="173"/>
        <v>43851</v>
      </c>
      <c r="X405" s="14"/>
      <c r="Y405" s="153"/>
      <c r="Z405" s="56">
        <v>43574</v>
      </c>
      <c r="AA405" s="56" t="s">
        <v>89</v>
      </c>
      <c r="AB405" s="23"/>
      <c r="AC405" s="1"/>
      <c r="AD405" s="3"/>
      <c r="AE405" s="3"/>
      <c r="AF405" s="3"/>
      <c r="AG405" s="3"/>
      <c r="AH405" s="3"/>
      <c r="AI405" s="11"/>
      <c r="AJ405" s="3"/>
      <c r="AK405" s="2"/>
      <c r="AL405" s="2"/>
      <c r="AM405" s="2"/>
      <c r="AN405" s="2"/>
      <c r="AO405" s="2"/>
      <c r="AP405" s="2"/>
      <c r="AQ405" s="2"/>
      <c r="AR405" s="15"/>
      <c r="AS405" s="15"/>
      <c r="AT405" s="15"/>
      <c r="AU405" s="2"/>
      <c r="AV405" s="2"/>
      <c r="AW405" s="15"/>
      <c r="AX405" s="15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</row>
    <row r="406" spans="1:164" x14ac:dyDescent="0.15">
      <c r="A406" s="67">
        <f t="shared" si="174"/>
        <v>43836</v>
      </c>
      <c r="B406" s="128">
        <f t="shared" ca="1" si="163"/>
        <v>758.25358022</v>
      </c>
      <c r="C406" s="14">
        <f t="shared" si="164"/>
        <v>756.33330969999997</v>
      </c>
      <c r="D406" s="142">
        <f t="shared" si="165"/>
        <v>43829</v>
      </c>
      <c r="E406" s="13">
        <f ca="1">IF(D406&lt;B$1,VLOOKUP(D406,[1]DI!$A$4:$B$15000,2,FALSE),0)</f>
        <v>4.4000000000000004E-2</v>
      </c>
      <c r="F406" s="14">
        <f t="shared" ca="1" si="157"/>
        <v>1.0001708899999999</v>
      </c>
      <c r="G406" s="14">
        <f ca="1">(TRUNC(PRODUCT($F$12:$F405),16))</f>
        <v>1.09715528752741</v>
      </c>
      <c r="H406" s="14">
        <f t="shared" ca="1" si="166"/>
        <v>1.09565649739761</v>
      </c>
      <c r="I406" s="14">
        <f t="shared" ca="1" si="158"/>
        <v>1.00136794</v>
      </c>
      <c r="J406" s="13">
        <f t="shared" si="167"/>
        <v>3.7499999999999999E-2</v>
      </c>
      <c r="K406" s="53">
        <f t="shared" si="168"/>
        <v>43822</v>
      </c>
      <c r="L406" s="2">
        <f t="shared" si="169"/>
        <v>8</v>
      </c>
      <c r="M406" s="19">
        <f t="shared" si="170"/>
        <v>8</v>
      </c>
      <c r="N406" s="12">
        <f t="shared" si="159"/>
        <v>1.001169381</v>
      </c>
      <c r="O406" s="12">
        <f t="shared" ca="1" si="160"/>
        <v>1.002538921</v>
      </c>
      <c r="P406" s="19">
        <f t="shared" si="171"/>
        <v>0</v>
      </c>
      <c r="Q406" s="14">
        <f t="shared" ca="1" si="161"/>
        <v>1.9202705200000001</v>
      </c>
      <c r="R406" s="28">
        <f t="shared" si="162"/>
        <v>0</v>
      </c>
      <c r="S406" s="14">
        <f t="shared" si="175"/>
        <v>0</v>
      </c>
      <c r="T406" s="14"/>
      <c r="U406" s="14"/>
      <c r="V406" s="4" t="str">
        <f t="shared" si="172"/>
        <v>A+J=</v>
      </c>
      <c r="W406" s="53">
        <f t="shared" si="173"/>
        <v>43851</v>
      </c>
      <c r="X406" s="14"/>
      <c r="Y406" s="153"/>
      <c r="Z406" s="56">
        <v>43586</v>
      </c>
      <c r="AA406" s="56" t="s">
        <v>91</v>
      </c>
      <c r="AB406" s="23"/>
      <c r="AC406" s="1"/>
      <c r="AD406" s="3"/>
      <c r="AE406" s="3"/>
      <c r="AF406" s="3"/>
      <c r="AG406" s="3"/>
      <c r="AH406" s="3"/>
      <c r="AI406" s="11"/>
      <c r="AJ406" s="3"/>
      <c r="AK406" s="2"/>
      <c r="AL406" s="2"/>
      <c r="AM406" s="2"/>
      <c r="AN406" s="2"/>
      <c r="AO406" s="2"/>
      <c r="AP406" s="2"/>
      <c r="AQ406" s="2"/>
      <c r="AR406" s="15"/>
      <c r="AS406" s="15"/>
      <c r="AT406" s="15"/>
      <c r="AU406" s="2"/>
      <c r="AV406" s="2"/>
      <c r="AW406" s="15"/>
      <c r="AX406" s="15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</row>
    <row r="407" spans="1:164" x14ac:dyDescent="0.15">
      <c r="A407" s="67">
        <f t="shared" si="174"/>
        <v>43837</v>
      </c>
      <c r="B407" s="128">
        <f t="shared" ca="1" si="163"/>
        <v>758.49395277999997</v>
      </c>
      <c r="C407" s="14">
        <f t="shared" si="164"/>
        <v>756.33330969999997</v>
      </c>
      <c r="D407" s="142">
        <f t="shared" si="165"/>
        <v>43830</v>
      </c>
      <c r="E407" s="13">
        <f ca="1">IF(D407&lt;B$1,VLOOKUP(D407,[1]DI!$A$4:$B$15000,2,FALSE),0)</f>
        <v>4.4000000000000004E-2</v>
      </c>
      <c r="F407" s="14">
        <f t="shared" ca="1" si="157"/>
        <v>1.0001708899999999</v>
      </c>
      <c r="G407" s="14">
        <f ca="1">(TRUNC(PRODUCT($F$12:$F406),16))</f>
        <v>1.0973427803945</v>
      </c>
      <c r="H407" s="14">
        <f t="shared" ca="1" si="166"/>
        <v>1.09565649739761</v>
      </c>
      <c r="I407" s="14">
        <f t="shared" ca="1" si="158"/>
        <v>1.00153906</v>
      </c>
      <c r="J407" s="13">
        <f t="shared" si="167"/>
        <v>3.7499999999999999E-2</v>
      </c>
      <c r="K407" s="53">
        <f t="shared" si="168"/>
        <v>43822</v>
      </c>
      <c r="L407" s="2">
        <f t="shared" si="169"/>
        <v>9</v>
      </c>
      <c r="M407" s="19">
        <f t="shared" si="170"/>
        <v>9</v>
      </c>
      <c r="N407" s="12">
        <f t="shared" si="159"/>
        <v>1.0013156489999999</v>
      </c>
      <c r="O407" s="12">
        <f t="shared" ca="1" si="160"/>
        <v>1.0028567340000001</v>
      </c>
      <c r="P407" s="19">
        <f t="shared" si="171"/>
        <v>0</v>
      </c>
      <c r="Q407" s="14">
        <f t="shared" ca="1" si="161"/>
        <v>2.1606430799999998</v>
      </c>
      <c r="R407" s="28">
        <f t="shared" si="162"/>
        <v>0</v>
      </c>
      <c r="S407" s="14">
        <f t="shared" si="175"/>
        <v>0</v>
      </c>
      <c r="T407" s="14"/>
      <c r="U407" s="14"/>
      <c r="V407" s="4" t="str">
        <f t="shared" si="172"/>
        <v>A+J=</v>
      </c>
      <c r="W407" s="53">
        <f t="shared" si="173"/>
        <v>43851</v>
      </c>
      <c r="X407" s="14"/>
      <c r="Y407" s="153"/>
      <c r="Z407" s="56">
        <v>43636</v>
      </c>
      <c r="AA407" s="56" t="s">
        <v>90</v>
      </c>
      <c r="AB407" s="23"/>
      <c r="AC407" s="1"/>
      <c r="AD407" s="3"/>
      <c r="AE407" s="3"/>
      <c r="AF407" s="3"/>
      <c r="AG407" s="3"/>
      <c r="AH407" s="3"/>
      <c r="AI407" s="11"/>
      <c r="AJ407" s="3"/>
      <c r="AK407" s="2"/>
      <c r="AL407" s="2"/>
      <c r="AM407" s="2"/>
      <c r="AN407" s="2"/>
      <c r="AO407" s="2"/>
      <c r="AP407" s="2"/>
      <c r="AQ407" s="2"/>
      <c r="AR407" s="15"/>
      <c r="AS407" s="15"/>
      <c r="AT407" s="15"/>
      <c r="AU407" s="2"/>
      <c r="AV407" s="2"/>
      <c r="AW407" s="15"/>
      <c r="AX407" s="15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</row>
    <row r="408" spans="1:164" x14ac:dyDescent="0.15">
      <c r="A408" s="67">
        <f t="shared" si="174"/>
        <v>43838</v>
      </c>
      <c r="B408" s="128">
        <f t="shared" ca="1" si="163"/>
        <v>758.73440324000001</v>
      </c>
      <c r="C408" s="14">
        <f t="shared" si="164"/>
        <v>756.33330969999997</v>
      </c>
      <c r="D408" s="142">
        <f t="shared" si="165"/>
        <v>43832</v>
      </c>
      <c r="E408" s="13">
        <f ca="1">IF(D408&lt;B$1,VLOOKUP(D408,[1]DI!$A$4:$B$15000,2,FALSE),0)</f>
        <v>4.4000000000000004E-2</v>
      </c>
      <c r="F408" s="14">
        <f t="shared" ca="1" si="157"/>
        <v>1.0001708899999999</v>
      </c>
      <c r="G408" s="14">
        <f ca="1">(TRUNC(PRODUCT($F$12:$F407),16))</f>
        <v>1.0975303053022401</v>
      </c>
      <c r="H408" s="14">
        <f t="shared" ca="1" si="166"/>
        <v>1.09565649739761</v>
      </c>
      <c r="I408" s="14">
        <f t="shared" ca="1" si="158"/>
        <v>1.0017102099999999</v>
      </c>
      <c r="J408" s="13">
        <f t="shared" si="167"/>
        <v>3.7499999999999999E-2</v>
      </c>
      <c r="K408" s="53">
        <f t="shared" si="168"/>
        <v>43822</v>
      </c>
      <c r="L408" s="2">
        <f t="shared" si="169"/>
        <v>10</v>
      </c>
      <c r="M408" s="19">
        <f t="shared" si="170"/>
        <v>10</v>
      </c>
      <c r="N408" s="12">
        <f t="shared" si="159"/>
        <v>1.00146194</v>
      </c>
      <c r="O408" s="12">
        <f t="shared" ca="1" si="160"/>
        <v>1.0031746500000001</v>
      </c>
      <c r="P408" s="19">
        <f t="shared" si="171"/>
        <v>0</v>
      </c>
      <c r="Q408" s="14">
        <f t="shared" ca="1" si="161"/>
        <v>2.4010935400000002</v>
      </c>
      <c r="R408" s="28">
        <f t="shared" si="162"/>
        <v>0</v>
      </c>
      <c r="S408" s="14">
        <f t="shared" si="175"/>
        <v>0</v>
      </c>
      <c r="T408" s="14"/>
      <c r="U408" s="14"/>
      <c r="V408" s="4" t="str">
        <f t="shared" si="172"/>
        <v>A+J=</v>
      </c>
      <c r="W408" s="53">
        <f t="shared" si="173"/>
        <v>43851</v>
      </c>
      <c r="X408" s="14"/>
      <c r="Y408" s="153"/>
      <c r="Z408" s="56">
        <v>43784</v>
      </c>
      <c r="AA408" s="56" t="s">
        <v>93</v>
      </c>
      <c r="AB408" s="23"/>
      <c r="AC408" s="1"/>
      <c r="AD408" s="3"/>
      <c r="AE408" s="3"/>
      <c r="AF408" s="3"/>
      <c r="AG408" s="3"/>
      <c r="AH408" s="3"/>
      <c r="AI408" s="11"/>
      <c r="AJ408" s="3"/>
      <c r="AK408" s="2"/>
      <c r="AL408" s="2"/>
      <c r="AM408" s="2"/>
      <c r="AN408" s="2"/>
      <c r="AO408" s="2"/>
      <c r="AP408" s="2"/>
      <c r="AQ408" s="2"/>
      <c r="AR408" s="15"/>
      <c r="AS408" s="15"/>
      <c r="AT408" s="15"/>
      <c r="AU408" s="2"/>
      <c r="AV408" s="2"/>
      <c r="AW408" s="15"/>
      <c r="AX408" s="15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</row>
    <row r="409" spans="1:164" x14ac:dyDescent="0.15">
      <c r="A409" s="67">
        <f t="shared" si="174"/>
        <v>43839</v>
      </c>
      <c r="B409" s="128">
        <f t="shared" ca="1" si="163"/>
        <v>758.97493765000002</v>
      </c>
      <c r="C409" s="14">
        <f t="shared" si="164"/>
        <v>756.33330969999997</v>
      </c>
      <c r="D409" s="142">
        <f t="shared" si="165"/>
        <v>43833</v>
      </c>
      <c r="E409" s="13">
        <f ca="1">IF(D409&lt;B$1,VLOOKUP(D409,[1]DI!$A$4:$B$15000,2,FALSE),0)</f>
        <v>4.4000000000000004E-2</v>
      </c>
      <c r="F409" s="14">
        <f t="shared" ca="1" si="157"/>
        <v>1.0001708899999999</v>
      </c>
      <c r="G409" s="14">
        <f ca="1">(TRUNC(PRODUCT($F$12:$F408),16))</f>
        <v>1.0977178622561099</v>
      </c>
      <c r="H409" s="14">
        <f t="shared" ca="1" si="166"/>
        <v>1.09565649739761</v>
      </c>
      <c r="I409" s="14">
        <f t="shared" ca="1" si="158"/>
        <v>1.0018814</v>
      </c>
      <c r="J409" s="13">
        <f t="shared" si="167"/>
        <v>3.7499999999999999E-2</v>
      </c>
      <c r="K409" s="53">
        <f t="shared" si="168"/>
        <v>43822</v>
      </c>
      <c r="L409" s="2">
        <f t="shared" si="169"/>
        <v>11</v>
      </c>
      <c r="M409" s="19">
        <f t="shared" si="170"/>
        <v>11</v>
      </c>
      <c r="N409" s="12">
        <f t="shared" si="159"/>
        <v>1.0016082509999999</v>
      </c>
      <c r="O409" s="12">
        <f t="shared" ca="1" si="160"/>
        <v>1.0034926770000001</v>
      </c>
      <c r="P409" s="19">
        <f t="shared" si="171"/>
        <v>0</v>
      </c>
      <c r="Q409" s="14">
        <f t="shared" ca="1" si="161"/>
        <v>2.6416279500000002</v>
      </c>
      <c r="R409" s="28">
        <f t="shared" si="162"/>
        <v>0</v>
      </c>
      <c r="S409" s="14">
        <f t="shared" si="175"/>
        <v>0</v>
      </c>
      <c r="T409" s="14"/>
      <c r="U409" s="14"/>
      <c r="V409" s="4" t="str">
        <f t="shared" si="172"/>
        <v>A+J=</v>
      </c>
      <c r="W409" s="53">
        <f t="shared" si="173"/>
        <v>43851</v>
      </c>
      <c r="X409" s="14"/>
      <c r="Y409" s="153"/>
      <c r="Z409" s="56">
        <v>43824</v>
      </c>
      <c r="AA409" s="56" t="s">
        <v>86</v>
      </c>
      <c r="AB409" s="23"/>
      <c r="AC409" s="1"/>
      <c r="AD409" s="3"/>
      <c r="AE409" s="3"/>
      <c r="AF409" s="3"/>
      <c r="AG409" s="3"/>
      <c r="AH409" s="3"/>
      <c r="AI409" s="11"/>
      <c r="AJ409" s="3"/>
      <c r="AK409" s="2"/>
      <c r="AL409" s="2"/>
      <c r="AM409" s="2"/>
      <c r="AN409" s="2"/>
      <c r="AO409" s="2"/>
      <c r="AP409" s="2"/>
      <c r="AQ409" s="2"/>
      <c r="AR409" s="15"/>
      <c r="AS409" s="15"/>
      <c r="AT409" s="15"/>
      <c r="AU409" s="2"/>
      <c r="AV409" s="2"/>
      <c r="AW409" s="15"/>
      <c r="AX409" s="15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</row>
    <row r="410" spans="1:164" x14ac:dyDescent="0.15">
      <c r="A410" s="67">
        <f t="shared" si="174"/>
        <v>43840</v>
      </c>
      <c r="B410" s="128">
        <f t="shared" ca="1" si="163"/>
        <v>759.21554088999994</v>
      </c>
      <c r="C410" s="14">
        <f t="shared" si="164"/>
        <v>756.33330969999997</v>
      </c>
      <c r="D410" s="142">
        <f t="shared" si="165"/>
        <v>43836</v>
      </c>
      <c r="E410" s="13">
        <f ca="1">IF(D410&lt;B$1,VLOOKUP(D410,[1]DI!$A$4:$B$15000,2,FALSE),0)</f>
        <v>4.4000000000000004E-2</v>
      </c>
      <c r="F410" s="14">
        <f t="shared" ca="1" si="157"/>
        <v>1.0001708899999999</v>
      </c>
      <c r="G410" s="14">
        <f ca="1">(TRUNC(PRODUCT($F$12:$F409),16))</f>
        <v>1.09790545126159</v>
      </c>
      <c r="H410" s="14">
        <f t="shared" ca="1" si="166"/>
        <v>1.09565649739761</v>
      </c>
      <c r="I410" s="14">
        <f t="shared" ca="1" si="158"/>
        <v>1.00205261</v>
      </c>
      <c r="J410" s="13">
        <f t="shared" si="167"/>
        <v>3.7499999999999999E-2</v>
      </c>
      <c r="K410" s="53">
        <f t="shared" si="168"/>
        <v>43822</v>
      </c>
      <c r="L410" s="2">
        <f t="shared" si="169"/>
        <v>12</v>
      </c>
      <c r="M410" s="19">
        <f t="shared" si="170"/>
        <v>12</v>
      </c>
      <c r="N410" s="12">
        <f t="shared" si="159"/>
        <v>1.0017545839999999</v>
      </c>
      <c r="O410" s="12">
        <f t="shared" ca="1" si="160"/>
        <v>1.0038107949999999</v>
      </c>
      <c r="P410" s="19">
        <f t="shared" si="171"/>
        <v>0</v>
      </c>
      <c r="Q410" s="14">
        <f t="shared" ca="1" si="161"/>
        <v>2.8822311900000002</v>
      </c>
      <c r="R410" s="28">
        <f t="shared" si="162"/>
        <v>0</v>
      </c>
      <c r="S410" s="14">
        <f t="shared" si="175"/>
        <v>0</v>
      </c>
      <c r="T410" s="14"/>
      <c r="U410" s="14"/>
      <c r="V410" s="4" t="str">
        <f t="shared" si="172"/>
        <v>A+J=</v>
      </c>
      <c r="W410" s="53">
        <f t="shared" si="173"/>
        <v>43851</v>
      </c>
      <c r="X410" s="14"/>
      <c r="Y410" s="153"/>
      <c r="Z410" s="56">
        <v>43831</v>
      </c>
      <c r="AA410" s="56" t="s">
        <v>88</v>
      </c>
      <c r="AB410" s="23"/>
      <c r="AC410" s="1"/>
      <c r="AD410" s="3"/>
      <c r="AE410" s="3"/>
      <c r="AF410" s="3"/>
      <c r="AG410" s="3"/>
      <c r="AH410" s="3"/>
      <c r="AI410" s="11"/>
      <c r="AJ410" s="3"/>
      <c r="AK410" s="2"/>
      <c r="AL410" s="2"/>
      <c r="AM410" s="2"/>
      <c r="AN410" s="2"/>
      <c r="AO410" s="2"/>
      <c r="AP410" s="2"/>
      <c r="AQ410" s="2"/>
      <c r="AR410" s="15"/>
      <c r="AS410" s="15"/>
      <c r="AT410" s="15"/>
      <c r="AU410" s="2"/>
      <c r="AV410" s="2"/>
      <c r="AW410" s="15"/>
      <c r="AX410" s="15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</row>
    <row r="411" spans="1:164" x14ac:dyDescent="0.15">
      <c r="A411" s="67">
        <f t="shared" si="174"/>
        <v>43843</v>
      </c>
      <c r="B411" s="128">
        <f t="shared" ca="1" si="163"/>
        <v>759.45622128000002</v>
      </c>
      <c r="C411" s="14">
        <f t="shared" si="164"/>
        <v>756.33330969999997</v>
      </c>
      <c r="D411" s="142">
        <f t="shared" si="165"/>
        <v>43837</v>
      </c>
      <c r="E411" s="13">
        <f ca="1">IF(D411&lt;B$1,VLOOKUP(D411,[1]DI!$A$4:$B$15000,2,FALSE),0)</f>
        <v>4.4000000000000004E-2</v>
      </c>
      <c r="F411" s="14">
        <f t="shared" ca="1" si="157"/>
        <v>1.0001708899999999</v>
      </c>
      <c r="G411" s="14">
        <f ca="1">(TRUNC(PRODUCT($F$12:$F410),16))</f>
        <v>1.09809307232416</v>
      </c>
      <c r="H411" s="14">
        <f t="shared" ca="1" si="166"/>
        <v>1.09565649739761</v>
      </c>
      <c r="I411" s="14">
        <f t="shared" ca="1" si="158"/>
        <v>1.00222385</v>
      </c>
      <c r="J411" s="13">
        <f t="shared" si="167"/>
        <v>3.7499999999999999E-2</v>
      </c>
      <c r="K411" s="53">
        <f t="shared" si="168"/>
        <v>43822</v>
      </c>
      <c r="L411" s="2">
        <f t="shared" si="169"/>
        <v>13</v>
      </c>
      <c r="M411" s="19">
        <f t="shared" si="170"/>
        <v>13</v>
      </c>
      <c r="N411" s="12">
        <f t="shared" si="159"/>
        <v>1.0019009379999999</v>
      </c>
      <c r="O411" s="12">
        <f t="shared" ca="1" si="160"/>
        <v>1.004129015</v>
      </c>
      <c r="P411" s="19">
        <f t="shared" si="171"/>
        <v>0</v>
      </c>
      <c r="Q411" s="14">
        <f t="shared" ca="1" si="161"/>
        <v>3.1229115799999998</v>
      </c>
      <c r="R411" s="28">
        <f t="shared" si="162"/>
        <v>0</v>
      </c>
      <c r="S411" s="14">
        <f t="shared" si="175"/>
        <v>0</v>
      </c>
      <c r="T411" s="14"/>
      <c r="U411" s="14"/>
      <c r="V411" s="4" t="str">
        <f t="shared" si="172"/>
        <v>A+J=</v>
      </c>
      <c r="W411" s="53">
        <f t="shared" si="173"/>
        <v>43851</v>
      </c>
      <c r="X411" s="14"/>
      <c r="Y411" s="153"/>
      <c r="Z411" s="56">
        <v>43885</v>
      </c>
      <c r="AA411" s="56" t="s">
        <v>72</v>
      </c>
      <c r="AB411" s="23"/>
      <c r="AC411" s="1"/>
      <c r="AD411" s="3"/>
      <c r="AE411" s="3"/>
      <c r="AF411" s="3"/>
      <c r="AG411" s="3"/>
      <c r="AH411" s="3"/>
      <c r="AI411" s="11"/>
      <c r="AJ411" s="3"/>
      <c r="AK411" s="2"/>
      <c r="AL411" s="2"/>
      <c r="AM411" s="2"/>
      <c r="AN411" s="2"/>
      <c r="AO411" s="2"/>
      <c r="AP411" s="2"/>
      <c r="AQ411" s="2"/>
      <c r="AR411" s="15"/>
      <c r="AS411" s="15"/>
      <c r="AT411" s="15"/>
      <c r="AU411" s="2"/>
      <c r="AV411" s="2"/>
      <c r="AW411" s="15"/>
      <c r="AX411" s="15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</row>
    <row r="412" spans="1:164" x14ac:dyDescent="0.15">
      <c r="A412" s="67">
        <f t="shared" si="174"/>
        <v>43844</v>
      </c>
      <c r="B412" s="128">
        <f t="shared" ca="1" si="163"/>
        <v>759.69697955999993</v>
      </c>
      <c r="C412" s="14">
        <f t="shared" si="164"/>
        <v>756.33330969999997</v>
      </c>
      <c r="D412" s="142">
        <f t="shared" si="165"/>
        <v>43838</v>
      </c>
      <c r="E412" s="13">
        <f ca="1">IF(D412&lt;B$1,VLOOKUP(D412,[1]DI!$A$4:$B$15000,2,FALSE),0)</f>
        <v>4.4000000000000004E-2</v>
      </c>
      <c r="F412" s="14">
        <f t="shared" ca="1" si="157"/>
        <v>1.0001708899999999</v>
      </c>
      <c r="G412" s="14">
        <f ca="1">(TRUNC(PRODUCT($F$12:$F411),16))</f>
        <v>1.0982807254492899</v>
      </c>
      <c r="H412" s="14">
        <f t="shared" ca="1" si="166"/>
        <v>1.09565649739761</v>
      </c>
      <c r="I412" s="14">
        <f t="shared" ca="1" si="158"/>
        <v>1.0023951200000001</v>
      </c>
      <c r="J412" s="13">
        <f t="shared" si="167"/>
        <v>3.7499999999999999E-2</v>
      </c>
      <c r="K412" s="53">
        <f t="shared" si="168"/>
        <v>43822</v>
      </c>
      <c r="L412" s="2">
        <f t="shared" si="169"/>
        <v>14</v>
      </c>
      <c r="M412" s="19">
        <f t="shared" si="170"/>
        <v>14</v>
      </c>
      <c r="N412" s="12">
        <f t="shared" si="159"/>
        <v>1.0020473139999999</v>
      </c>
      <c r="O412" s="12">
        <f t="shared" ca="1" si="160"/>
        <v>1.0044473380000001</v>
      </c>
      <c r="P412" s="19">
        <f t="shared" si="171"/>
        <v>0</v>
      </c>
      <c r="Q412" s="14">
        <f t="shared" ca="1" si="161"/>
        <v>3.3636698599999999</v>
      </c>
      <c r="R412" s="28">
        <f t="shared" si="162"/>
        <v>0</v>
      </c>
      <c r="S412" s="14">
        <f t="shared" si="175"/>
        <v>0</v>
      </c>
      <c r="T412" s="14"/>
      <c r="U412" s="14"/>
      <c r="V412" s="4" t="str">
        <f t="shared" si="172"/>
        <v>A+J=</v>
      </c>
      <c r="W412" s="53">
        <f t="shared" si="173"/>
        <v>43851</v>
      </c>
      <c r="X412" s="14"/>
      <c r="Y412" s="153"/>
      <c r="Z412" s="56">
        <v>43886</v>
      </c>
      <c r="AA412" s="56" t="s">
        <v>72</v>
      </c>
      <c r="AB412" s="23"/>
      <c r="AC412" s="1"/>
      <c r="AD412" s="3"/>
      <c r="AE412" s="3"/>
      <c r="AF412" s="3"/>
      <c r="AG412" s="3"/>
      <c r="AH412" s="3"/>
      <c r="AI412" s="11"/>
      <c r="AJ412" s="3"/>
      <c r="AK412" s="2"/>
      <c r="AL412" s="2"/>
      <c r="AM412" s="2"/>
      <c r="AN412" s="2"/>
      <c r="AO412" s="2"/>
      <c r="AP412" s="2"/>
      <c r="AQ412" s="2"/>
      <c r="AR412" s="15"/>
      <c r="AS412" s="15"/>
      <c r="AT412" s="15"/>
      <c r="AU412" s="2"/>
      <c r="AV412" s="2"/>
      <c r="AW412" s="15"/>
      <c r="AX412" s="15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</row>
    <row r="413" spans="1:164" ht="15" x14ac:dyDescent="0.25">
      <c r="A413" s="67">
        <f t="shared" si="174"/>
        <v>43845</v>
      </c>
      <c r="B413" s="128">
        <f t="shared" ca="1" si="163"/>
        <v>759.93781348999994</v>
      </c>
      <c r="C413" s="14">
        <f t="shared" si="164"/>
        <v>756.33330969999997</v>
      </c>
      <c r="D413" s="142">
        <f t="shared" si="165"/>
        <v>43839</v>
      </c>
      <c r="E413" s="13">
        <f ca="1">IF(D413&lt;B$1,VLOOKUP(D413,[1]DI!$A$4:$B$15000,2,FALSE),0)</f>
        <v>4.4000000000000004E-2</v>
      </c>
      <c r="F413" s="14">
        <f t="shared" ca="1" si="157"/>
        <v>1.0001708899999999</v>
      </c>
      <c r="G413" s="14">
        <f ca="1">(TRUNC(PRODUCT($F$12:$F412),16))</f>
        <v>1.09846841064246</v>
      </c>
      <c r="H413" s="14">
        <f t="shared" ca="1" si="166"/>
        <v>1.09565649739761</v>
      </c>
      <c r="I413" s="14">
        <f t="shared" ca="1" si="158"/>
        <v>1.00256642</v>
      </c>
      <c r="J413" s="13">
        <f t="shared" si="167"/>
        <v>3.7499999999999999E-2</v>
      </c>
      <c r="K413" s="53">
        <f t="shared" si="168"/>
        <v>43822</v>
      </c>
      <c r="L413" s="2">
        <f t="shared" si="169"/>
        <v>15</v>
      </c>
      <c r="M413" s="19">
        <f t="shared" si="170"/>
        <v>15</v>
      </c>
      <c r="N413" s="12">
        <f t="shared" si="159"/>
        <v>1.0021937110000001</v>
      </c>
      <c r="O413" s="12">
        <f t="shared" ca="1" si="160"/>
        <v>1.004765761</v>
      </c>
      <c r="P413" s="19">
        <f t="shared" si="171"/>
        <v>0</v>
      </c>
      <c r="Q413" s="14">
        <f t="shared" ca="1" si="161"/>
        <v>3.6045037899999999</v>
      </c>
      <c r="R413" s="28">
        <f t="shared" si="162"/>
        <v>0</v>
      </c>
      <c r="S413" s="14">
        <f t="shared" si="175"/>
        <v>0</v>
      </c>
      <c r="T413" s="14"/>
      <c r="U413" s="14"/>
      <c r="V413" s="4" t="str">
        <f t="shared" si="172"/>
        <v>A+J=</v>
      </c>
      <c r="W413" s="53">
        <f t="shared" si="173"/>
        <v>43851</v>
      </c>
      <c r="X413" s="146" t="s">
        <v>148</v>
      </c>
      <c r="Y413" s="153"/>
      <c r="Z413" s="56">
        <v>43931</v>
      </c>
      <c r="AA413" s="56" t="s">
        <v>89</v>
      </c>
      <c r="AB413" s="23"/>
      <c r="AC413" s="1"/>
      <c r="AD413" s="3"/>
      <c r="AE413" s="3"/>
      <c r="AF413" s="3"/>
      <c r="AG413" s="3"/>
      <c r="AH413" s="3"/>
      <c r="AI413" s="11"/>
      <c r="AJ413" s="3"/>
      <c r="AK413" s="2"/>
      <c r="AL413" s="2"/>
      <c r="AM413" s="2"/>
      <c r="AN413" s="2"/>
      <c r="AO413" s="2"/>
      <c r="AP413" s="2"/>
      <c r="AQ413" s="2"/>
      <c r="AR413" s="15"/>
      <c r="AS413" s="15"/>
      <c r="AT413" s="15"/>
      <c r="AU413" s="2"/>
      <c r="AV413" s="2"/>
      <c r="AW413" s="15"/>
      <c r="AX413" s="15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</row>
    <row r="414" spans="1:164" ht="15" x14ac:dyDescent="0.25">
      <c r="A414" s="67">
        <f t="shared" si="174"/>
        <v>43846</v>
      </c>
      <c r="B414" s="128">
        <f t="shared" ca="1" si="163"/>
        <v>760.17872454999997</v>
      </c>
      <c r="C414" s="14">
        <f t="shared" si="164"/>
        <v>756.33330969999997</v>
      </c>
      <c r="D414" s="142">
        <f t="shared" si="165"/>
        <v>43840</v>
      </c>
      <c r="E414" s="13">
        <f ca="1">IF(D414&lt;B$1,VLOOKUP(D414,[1]DI!$A$4:$B$15000,2,FALSE),0)</f>
        <v>4.4000000000000004E-2</v>
      </c>
      <c r="F414" s="14">
        <f t="shared" ca="1" si="157"/>
        <v>1.0001708899999999</v>
      </c>
      <c r="G414" s="14">
        <f ca="1">(TRUNC(PRODUCT($F$12:$F413),16))</f>
        <v>1.09865612790916</v>
      </c>
      <c r="H414" s="14">
        <f t="shared" ca="1" si="166"/>
        <v>1.09565649739761</v>
      </c>
      <c r="I414" s="14">
        <f t="shared" ca="1" si="158"/>
        <v>1.0027377500000001</v>
      </c>
      <c r="J414" s="13">
        <f t="shared" si="167"/>
        <v>3.7499999999999999E-2</v>
      </c>
      <c r="K414" s="53">
        <f t="shared" si="168"/>
        <v>43822</v>
      </c>
      <c r="L414" s="2">
        <f t="shared" si="169"/>
        <v>16</v>
      </c>
      <c r="M414" s="19">
        <f t="shared" si="170"/>
        <v>16</v>
      </c>
      <c r="N414" s="12">
        <f t="shared" si="159"/>
        <v>1.002340129</v>
      </c>
      <c r="O414" s="12">
        <f t="shared" ca="1" si="160"/>
        <v>1.005084286</v>
      </c>
      <c r="P414" s="19">
        <f t="shared" si="171"/>
        <v>0</v>
      </c>
      <c r="Q414" s="14">
        <f t="shared" ca="1" si="161"/>
        <v>3.8454148500000001</v>
      </c>
      <c r="R414" s="28">
        <f t="shared" si="162"/>
        <v>0</v>
      </c>
      <c r="S414" s="14">
        <f t="shared" si="175"/>
        <v>0</v>
      </c>
      <c r="T414" s="14"/>
      <c r="U414" s="14"/>
      <c r="V414" s="4" t="str">
        <f t="shared" si="172"/>
        <v>A+J=</v>
      </c>
      <c r="W414" s="53">
        <f t="shared" si="173"/>
        <v>43851</v>
      </c>
      <c r="X414" s="146">
        <v>4.5686018500000003</v>
      </c>
      <c r="Y414" s="15" t="s">
        <v>10</v>
      </c>
      <c r="Z414" s="56">
        <v>43942</v>
      </c>
      <c r="AA414" s="56" t="s">
        <v>74</v>
      </c>
      <c r="AB414" s="23"/>
      <c r="AC414" s="1"/>
      <c r="AD414" s="3"/>
      <c r="AE414" s="3"/>
      <c r="AF414" s="3"/>
      <c r="AG414" s="3"/>
      <c r="AH414" s="3"/>
      <c r="AI414" s="11"/>
      <c r="AJ414" s="3"/>
      <c r="AK414" s="2"/>
      <c r="AL414" s="2"/>
      <c r="AM414" s="2"/>
      <c r="AN414" s="2"/>
      <c r="AO414" s="2"/>
      <c r="AP414" s="2"/>
      <c r="AQ414" s="2"/>
      <c r="AR414" s="15"/>
      <c r="AS414" s="15"/>
      <c r="AT414" s="15"/>
      <c r="AU414" s="2"/>
      <c r="AV414" s="2"/>
      <c r="AW414" s="15"/>
      <c r="AX414" s="15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</row>
    <row r="415" spans="1:164" ht="15.75" thickBot="1" x14ac:dyDescent="0.3">
      <c r="A415" s="67">
        <f t="shared" si="174"/>
        <v>43847</v>
      </c>
      <c r="B415" s="128">
        <f t="shared" ca="1" si="163"/>
        <v>760.41971276999993</v>
      </c>
      <c r="C415" s="14">
        <f t="shared" si="164"/>
        <v>756.33330969999997</v>
      </c>
      <c r="D415" s="142">
        <f t="shared" si="165"/>
        <v>43843</v>
      </c>
      <c r="E415" s="13">
        <f ca="1">IF(D415&lt;B$1,VLOOKUP(D415,[1]DI!$A$4:$B$15000,2,FALSE),0)</f>
        <v>4.4000000000000004E-2</v>
      </c>
      <c r="F415" s="14">
        <f t="shared" ca="1" si="157"/>
        <v>1.0001708899999999</v>
      </c>
      <c r="G415" s="14">
        <f ca="1">(TRUNC(PRODUCT($F$12:$F414),16))</f>
        <v>1.0988438772548501</v>
      </c>
      <c r="H415" s="14">
        <f t="shared" ca="1" si="166"/>
        <v>1.09565649739761</v>
      </c>
      <c r="I415" s="14">
        <f t="shared" ca="1" si="158"/>
        <v>1.00290911</v>
      </c>
      <c r="J415" s="13">
        <f t="shared" si="167"/>
        <v>3.7499999999999999E-2</v>
      </c>
      <c r="K415" s="53">
        <f t="shared" si="168"/>
        <v>43822</v>
      </c>
      <c r="L415" s="2">
        <f t="shared" si="169"/>
        <v>17</v>
      </c>
      <c r="M415" s="19">
        <f t="shared" si="170"/>
        <v>17</v>
      </c>
      <c r="N415" s="12">
        <f t="shared" si="159"/>
        <v>1.002486569</v>
      </c>
      <c r="O415" s="12">
        <f t="shared" ca="1" si="160"/>
        <v>1.005402913</v>
      </c>
      <c r="P415" s="19">
        <f t="shared" si="171"/>
        <v>0</v>
      </c>
      <c r="Q415" s="14">
        <f t="shared" ca="1" si="161"/>
        <v>4.0864030700000002</v>
      </c>
      <c r="R415" s="28">
        <f t="shared" si="162"/>
        <v>0</v>
      </c>
      <c r="S415" s="14">
        <f t="shared" si="175"/>
        <v>0</v>
      </c>
      <c r="T415" s="14"/>
      <c r="U415" s="14"/>
      <c r="V415" s="4" t="str">
        <f t="shared" si="172"/>
        <v>A+J=</v>
      </c>
      <c r="W415" s="53">
        <f t="shared" si="173"/>
        <v>43851</v>
      </c>
      <c r="X415" s="146">
        <v>0</v>
      </c>
      <c r="Y415" s="15" t="s">
        <v>54</v>
      </c>
      <c r="Z415" s="56">
        <v>43952</v>
      </c>
      <c r="AA415" s="56" t="s">
        <v>91</v>
      </c>
      <c r="AB415" s="23"/>
      <c r="AC415" s="1"/>
      <c r="AD415" s="3"/>
      <c r="AE415" s="3"/>
      <c r="AF415" s="3"/>
      <c r="AG415" s="3"/>
      <c r="AH415" s="3"/>
      <c r="AI415" s="11"/>
      <c r="AJ415" s="3"/>
      <c r="AK415" s="2"/>
      <c r="AL415" s="2"/>
      <c r="AM415" s="2"/>
      <c r="AN415" s="2"/>
      <c r="AO415" s="2"/>
      <c r="AP415" s="2"/>
      <c r="AQ415" s="2"/>
      <c r="AR415" s="15"/>
      <c r="AS415" s="15"/>
      <c r="AT415" s="15"/>
      <c r="AU415" s="2"/>
      <c r="AV415" s="2"/>
      <c r="AW415" s="15"/>
      <c r="AX415" s="15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</row>
    <row r="416" spans="1:164" ht="15.75" thickBot="1" x14ac:dyDescent="0.2">
      <c r="A416" s="67">
        <f t="shared" si="174"/>
        <v>43850</v>
      </c>
      <c r="B416" s="128">
        <f t="shared" ca="1" si="163"/>
        <v>760.66076980999992</v>
      </c>
      <c r="C416" s="14">
        <f t="shared" si="164"/>
        <v>756.33330969999997</v>
      </c>
      <c r="D416" s="142">
        <f t="shared" si="165"/>
        <v>43844</v>
      </c>
      <c r="E416" s="13">
        <f ca="1">IF(D416&lt;B$1,VLOOKUP(D416,[1]DI!$A$4:$B$15000,2,FALSE),0)</f>
        <v>4.4000000000000004E-2</v>
      </c>
      <c r="F416" s="14">
        <f t="shared" ca="1" si="157"/>
        <v>1.0001708899999999</v>
      </c>
      <c r="G416" s="14">
        <f ca="1">(TRUNC(PRODUCT($F$12:$F415),16))</f>
        <v>1.0990316586850399</v>
      </c>
      <c r="H416" s="14">
        <f t="shared" ca="1" si="166"/>
        <v>1.09565649739761</v>
      </c>
      <c r="I416" s="14">
        <f t="shared" ca="1" si="158"/>
        <v>1.0030804900000001</v>
      </c>
      <c r="J416" s="13">
        <f t="shared" si="167"/>
        <v>3.7499999999999999E-2</v>
      </c>
      <c r="K416" s="53">
        <f t="shared" si="168"/>
        <v>43822</v>
      </c>
      <c r="L416" s="2">
        <f t="shared" si="169"/>
        <v>18</v>
      </c>
      <c r="M416" s="19">
        <f t="shared" si="170"/>
        <v>18</v>
      </c>
      <c r="N416" s="12">
        <f t="shared" si="159"/>
        <v>1.0026330299999999</v>
      </c>
      <c r="O416" s="12">
        <f t="shared" ca="1" si="160"/>
        <v>1.0057216309999999</v>
      </c>
      <c r="P416" s="19">
        <f t="shared" si="171"/>
        <v>0</v>
      </c>
      <c r="Q416" s="14">
        <f t="shared" ca="1" si="161"/>
        <v>4.3274601099999996</v>
      </c>
      <c r="R416" s="28">
        <f t="shared" si="162"/>
        <v>0</v>
      </c>
      <c r="S416" s="14">
        <f t="shared" si="175"/>
        <v>0</v>
      </c>
      <c r="T416" s="14"/>
      <c r="U416" s="14"/>
      <c r="V416" s="4" t="str">
        <f t="shared" si="172"/>
        <v>A+J=</v>
      </c>
      <c r="W416" s="53">
        <f t="shared" si="173"/>
        <v>43851</v>
      </c>
      <c r="X416" s="160">
        <v>19.382366709999999</v>
      </c>
      <c r="Y416" s="15" t="s">
        <v>149</v>
      </c>
      <c r="Z416" s="56">
        <v>43993</v>
      </c>
      <c r="AA416" s="56" t="s">
        <v>82</v>
      </c>
      <c r="AB416" s="23"/>
      <c r="AC416" s="1"/>
      <c r="AD416" s="3"/>
      <c r="AE416" s="3"/>
      <c r="AF416" s="3"/>
      <c r="AG416" s="3"/>
      <c r="AH416" s="3"/>
      <c r="AI416" s="11"/>
      <c r="AJ416" s="3"/>
      <c r="AK416" s="2"/>
      <c r="AL416" s="2"/>
      <c r="AM416" s="2"/>
      <c r="AN416" s="2"/>
      <c r="AO416" s="2"/>
      <c r="AP416" s="2"/>
      <c r="AQ416" s="2"/>
      <c r="AR416" s="15"/>
      <c r="AS416" s="15"/>
      <c r="AT416" s="15"/>
      <c r="AU416" s="2"/>
      <c r="AV416" s="2"/>
      <c r="AW416" s="15"/>
      <c r="AX416" s="15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</row>
    <row r="417" spans="1:164" ht="15" x14ac:dyDescent="0.25">
      <c r="A417" s="67">
        <f t="shared" si="174"/>
        <v>43851</v>
      </c>
      <c r="B417" s="128">
        <f t="shared" ca="1" si="163"/>
        <v>760.90191155999992</v>
      </c>
      <c r="C417" s="14">
        <f t="shared" si="164"/>
        <v>756.33330969999997</v>
      </c>
      <c r="D417" s="142">
        <f t="shared" si="165"/>
        <v>43845</v>
      </c>
      <c r="E417" s="13">
        <f ca="1">IF(D417&lt;B$1,VLOOKUP(D417,[1]DI!$A$4:$B$15000,2,FALSE),0)</f>
        <v>4.4000000000000004E-2</v>
      </c>
      <c r="F417" s="14">
        <f t="shared" ca="1" si="157"/>
        <v>1.0001708899999999</v>
      </c>
      <c r="G417" s="14">
        <f ca="1">(TRUNC(PRODUCT($F$12:$F416),16))</f>
        <v>1.09921947220519</v>
      </c>
      <c r="H417" s="14">
        <f t="shared" ca="1" si="166"/>
        <v>1.09565649739761</v>
      </c>
      <c r="I417" s="14">
        <f t="shared" ca="1" si="158"/>
        <v>1.0032519099999999</v>
      </c>
      <c r="J417" s="13">
        <f t="shared" si="167"/>
        <v>3.7499999999999999E-2</v>
      </c>
      <c r="K417" s="53">
        <f t="shared" si="168"/>
        <v>43822</v>
      </c>
      <c r="L417" s="2">
        <f t="shared" si="169"/>
        <v>19</v>
      </c>
      <c r="M417" s="19">
        <f t="shared" si="170"/>
        <v>19</v>
      </c>
      <c r="N417" s="12">
        <f t="shared" si="159"/>
        <v>1.002779512</v>
      </c>
      <c r="O417" s="12">
        <f t="shared" ca="1" si="160"/>
        <v>1.006040461</v>
      </c>
      <c r="P417" s="19">
        <f t="shared" si="171"/>
        <v>20</v>
      </c>
      <c r="Q417" s="146">
        <f t="shared" ca="1" si="161"/>
        <v>4.5686018600000002</v>
      </c>
      <c r="R417" s="147">
        <f t="shared" si="162"/>
        <v>2.5626752544436561E-2</v>
      </c>
      <c r="S417" s="146">
        <v>19.382366709999999</v>
      </c>
      <c r="T417" s="146"/>
      <c r="U417" s="146"/>
      <c r="V417" s="148" t="str">
        <f t="shared" si="172"/>
        <v>A+J=</v>
      </c>
      <c r="W417" s="149">
        <f t="shared" si="173"/>
        <v>43851</v>
      </c>
      <c r="X417" s="146">
        <f>X415+X416</f>
        <v>19.382366709999999</v>
      </c>
      <c r="Y417" s="153"/>
      <c r="Z417" s="56">
        <v>44081</v>
      </c>
      <c r="AA417" s="56" t="s">
        <v>92</v>
      </c>
      <c r="AB417" s="23"/>
      <c r="AC417" s="1"/>
      <c r="AD417" s="3"/>
      <c r="AE417" s="3"/>
      <c r="AF417" s="3"/>
      <c r="AG417" s="3"/>
      <c r="AH417" s="3"/>
      <c r="AI417" s="11"/>
      <c r="AJ417" s="3"/>
      <c r="AK417" s="2"/>
      <c r="AL417" s="2"/>
      <c r="AM417" s="2"/>
      <c r="AN417" s="2"/>
      <c r="AO417" s="2"/>
      <c r="AP417" s="2"/>
      <c r="AQ417" s="2"/>
      <c r="AR417" s="15"/>
      <c r="AS417" s="15"/>
      <c r="AT417" s="15"/>
      <c r="AU417" s="2"/>
      <c r="AV417" s="2"/>
      <c r="AW417" s="15"/>
      <c r="AX417" s="15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</row>
    <row r="418" spans="1:164" x14ac:dyDescent="0.15">
      <c r="A418" s="67">
        <f t="shared" si="174"/>
        <v>43852</v>
      </c>
      <c r="B418" s="128">
        <f t="shared" ca="1" si="163"/>
        <v>737.18456600999991</v>
      </c>
      <c r="C418" s="14">
        <f t="shared" si="164"/>
        <v>736.95094298999993</v>
      </c>
      <c r="D418" s="142">
        <f t="shared" si="165"/>
        <v>43846</v>
      </c>
      <c r="E418" s="13">
        <f ca="1">IF(D418&lt;B$1,VLOOKUP(D418,[1]DI!$A$4:$B$15000,2,FALSE),0)</f>
        <v>4.4000000000000004E-2</v>
      </c>
      <c r="F418" s="14">
        <f t="shared" ca="1" si="157"/>
        <v>1.0001708899999999</v>
      </c>
      <c r="G418" s="14">
        <f ca="1">(TRUNC(PRODUCT($F$12:$F417),16))</f>
        <v>1.0994073178207999</v>
      </c>
      <c r="H418" s="14">
        <f t="shared" ca="1" si="166"/>
        <v>1.09921947220519</v>
      </c>
      <c r="I418" s="14">
        <f t="shared" ca="1" si="158"/>
        <v>1.0001708899999999</v>
      </c>
      <c r="J418" s="13">
        <f t="shared" si="167"/>
        <v>3.7499999999999999E-2</v>
      </c>
      <c r="K418" s="53">
        <f t="shared" si="168"/>
        <v>43851</v>
      </c>
      <c r="L418" s="2">
        <f t="shared" si="169"/>
        <v>1</v>
      </c>
      <c r="M418" s="19">
        <f t="shared" si="170"/>
        <v>1</v>
      </c>
      <c r="N418" s="12">
        <f t="shared" si="159"/>
        <v>1.0001460980000001</v>
      </c>
      <c r="O418" s="12">
        <f t="shared" ca="1" si="160"/>
        <v>1.0003170130000001</v>
      </c>
      <c r="P418" s="19">
        <f t="shared" si="171"/>
        <v>0</v>
      </c>
      <c r="Q418" s="14">
        <f t="shared" ca="1" si="161"/>
        <v>0.23362301999999999</v>
      </c>
      <c r="R418" s="28">
        <f t="shared" si="162"/>
        <v>0</v>
      </c>
      <c r="S418" s="14">
        <f t="shared" si="175"/>
        <v>0</v>
      </c>
      <c r="T418" s="14"/>
      <c r="U418" s="14"/>
      <c r="V418" s="4" t="str">
        <f t="shared" si="172"/>
        <v>A+J=</v>
      </c>
      <c r="W418" s="53">
        <f t="shared" si="173"/>
        <v>43882</v>
      </c>
      <c r="X418" s="14"/>
      <c r="Y418" s="153"/>
      <c r="Z418" s="56">
        <v>44116</v>
      </c>
      <c r="AA418" s="57" t="s">
        <v>78</v>
      </c>
      <c r="AB418" s="23"/>
      <c r="AC418" s="1"/>
      <c r="AD418" s="3"/>
      <c r="AE418" s="3"/>
      <c r="AF418" s="3"/>
      <c r="AG418" s="3"/>
      <c r="AH418" s="3"/>
      <c r="AI418" s="11"/>
      <c r="AJ418" s="3"/>
      <c r="AK418" s="2"/>
      <c r="AL418" s="2"/>
      <c r="AM418" s="2"/>
      <c r="AN418" s="2"/>
      <c r="AO418" s="2"/>
      <c r="AP418" s="2"/>
      <c r="AQ418" s="2"/>
      <c r="AR418" s="15"/>
      <c r="AS418" s="15"/>
      <c r="AT418" s="15"/>
      <c r="AU418" s="2"/>
      <c r="AV418" s="2"/>
      <c r="AW418" s="15"/>
      <c r="AX418" s="15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</row>
    <row r="419" spans="1:164" x14ac:dyDescent="0.15">
      <c r="A419" s="67">
        <f t="shared" si="174"/>
        <v>43853</v>
      </c>
      <c r="B419" s="128">
        <f t="shared" ca="1" si="163"/>
        <v>737.41826347999995</v>
      </c>
      <c r="C419" s="14">
        <f t="shared" si="164"/>
        <v>736.95094298999993</v>
      </c>
      <c r="D419" s="142">
        <f t="shared" si="165"/>
        <v>43847</v>
      </c>
      <c r="E419" s="13">
        <f ca="1">IF(D419&lt;B$1,VLOOKUP(D419,[1]DI!$A$4:$B$15000,2,FALSE),0)</f>
        <v>4.4000000000000004E-2</v>
      </c>
      <c r="F419" s="14">
        <f t="shared" ca="1" si="157"/>
        <v>1.0001708899999999</v>
      </c>
      <c r="G419" s="14">
        <f ca="1">(TRUNC(PRODUCT($F$12:$F418),16))</f>
        <v>1.09959519553734</v>
      </c>
      <c r="H419" s="14">
        <f t="shared" ca="1" si="166"/>
        <v>1.09921947220519</v>
      </c>
      <c r="I419" s="14">
        <f t="shared" ca="1" si="158"/>
        <v>1.0003418100000001</v>
      </c>
      <c r="J419" s="13">
        <f t="shared" si="167"/>
        <v>3.7499999999999999E-2</v>
      </c>
      <c r="K419" s="53">
        <f t="shared" si="168"/>
        <v>43851</v>
      </c>
      <c r="L419" s="2">
        <f t="shared" si="169"/>
        <v>2</v>
      </c>
      <c r="M419" s="19">
        <f t="shared" si="170"/>
        <v>2</v>
      </c>
      <c r="N419" s="12">
        <f t="shared" si="159"/>
        <v>1.0002922169999999</v>
      </c>
      <c r="O419" s="12">
        <f t="shared" ca="1" si="160"/>
        <v>1.0006341270000001</v>
      </c>
      <c r="P419" s="19">
        <f t="shared" si="171"/>
        <v>0</v>
      </c>
      <c r="Q419" s="14">
        <f t="shared" ca="1" si="161"/>
        <v>0.46732048999999998</v>
      </c>
      <c r="R419" s="28">
        <f t="shared" si="162"/>
        <v>0</v>
      </c>
      <c r="S419" s="14">
        <f t="shared" si="175"/>
        <v>0</v>
      </c>
      <c r="T419" s="14"/>
      <c r="U419" s="14"/>
      <c r="V419" s="4" t="str">
        <f t="shared" si="172"/>
        <v>A+J=</v>
      </c>
      <c r="W419" s="53">
        <f t="shared" si="173"/>
        <v>43882</v>
      </c>
      <c r="X419" s="14"/>
      <c r="Y419" s="153"/>
      <c r="Z419" s="56">
        <v>44137</v>
      </c>
      <c r="AA419" s="56" t="s">
        <v>84</v>
      </c>
      <c r="AB419" s="23"/>
      <c r="AC419" s="1"/>
      <c r="AD419" s="3"/>
      <c r="AE419" s="3"/>
      <c r="AF419" s="3"/>
      <c r="AG419" s="3"/>
      <c r="AH419" s="3"/>
      <c r="AI419" s="11"/>
      <c r="AJ419" s="3"/>
      <c r="AK419" s="2"/>
      <c r="AL419" s="2"/>
      <c r="AM419" s="2"/>
      <c r="AN419" s="2"/>
      <c r="AO419" s="2"/>
      <c r="AP419" s="2"/>
      <c r="AQ419" s="2"/>
      <c r="AR419" s="15"/>
      <c r="AS419" s="15"/>
      <c r="AT419" s="15"/>
      <c r="AU419" s="2"/>
      <c r="AV419" s="2"/>
      <c r="AW419" s="15"/>
      <c r="AX419" s="15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</row>
    <row r="420" spans="1:164" x14ac:dyDescent="0.15">
      <c r="A420" s="67">
        <f t="shared" si="174"/>
        <v>43854</v>
      </c>
      <c r="B420" s="128">
        <f t="shared" ca="1" si="163"/>
        <v>737.65203610999993</v>
      </c>
      <c r="C420" s="14">
        <f t="shared" si="164"/>
        <v>736.95094298999993</v>
      </c>
      <c r="D420" s="142">
        <f t="shared" si="165"/>
        <v>43850</v>
      </c>
      <c r="E420" s="13">
        <f ca="1">IF(D420&lt;B$1,VLOOKUP(D420,[1]DI!$A$4:$B$15000,2,FALSE),0)</f>
        <v>4.4000000000000004E-2</v>
      </c>
      <c r="F420" s="14">
        <f t="shared" ca="1" si="157"/>
        <v>1.0001708899999999</v>
      </c>
      <c r="G420" s="14">
        <f ca="1">(TRUNC(PRODUCT($F$12:$F419),16))</f>
        <v>1.0997831053603</v>
      </c>
      <c r="H420" s="14">
        <f t="shared" ca="1" si="166"/>
        <v>1.09921947220519</v>
      </c>
      <c r="I420" s="14">
        <f t="shared" ca="1" si="158"/>
        <v>1.0005127599999999</v>
      </c>
      <c r="J420" s="13">
        <f t="shared" si="167"/>
        <v>3.7499999999999999E-2</v>
      </c>
      <c r="K420" s="53">
        <f t="shared" si="168"/>
        <v>43851</v>
      </c>
      <c r="L420" s="2">
        <f t="shared" si="169"/>
        <v>3</v>
      </c>
      <c r="M420" s="19">
        <f t="shared" si="170"/>
        <v>3</v>
      </c>
      <c r="N420" s="12">
        <f t="shared" si="159"/>
        <v>1.000438358</v>
      </c>
      <c r="O420" s="12">
        <f t="shared" ca="1" si="160"/>
        <v>1.0009513430000001</v>
      </c>
      <c r="P420" s="19">
        <f t="shared" si="171"/>
        <v>0</v>
      </c>
      <c r="Q420" s="14">
        <f t="shared" ca="1" si="161"/>
        <v>0.70109312000000001</v>
      </c>
      <c r="R420" s="28">
        <f t="shared" si="162"/>
        <v>0</v>
      </c>
      <c r="S420" s="14">
        <f t="shared" si="175"/>
        <v>0</v>
      </c>
      <c r="T420" s="14"/>
      <c r="U420" s="14"/>
      <c r="V420" s="4" t="str">
        <f t="shared" si="172"/>
        <v>A+J=</v>
      </c>
      <c r="W420" s="53">
        <f t="shared" si="173"/>
        <v>43882</v>
      </c>
      <c r="X420" s="14"/>
      <c r="Y420" s="153"/>
      <c r="Z420" s="56">
        <v>44190</v>
      </c>
      <c r="AA420" s="56" t="s">
        <v>86</v>
      </c>
      <c r="AB420" s="23"/>
      <c r="AC420" s="1"/>
      <c r="AD420" s="3"/>
      <c r="AE420" s="3"/>
      <c r="AF420" s="3"/>
      <c r="AG420" s="3"/>
      <c r="AH420" s="3"/>
      <c r="AI420" s="11"/>
      <c r="AJ420" s="3"/>
      <c r="AK420" s="2"/>
      <c r="AL420" s="2"/>
      <c r="AM420" s="2"/>
      <c r="AN420" s="2"/>
      <c r="AO420" s="2"/>
      <c r="AP420" s="2"/>
      <c r="AQ420" s="2"/>
      <c r="AR420" s="15"/>
      <c r="AS420" s="15"/>
      <c r="AT420" s="15"/>
      <c r="AU420" s="2"/>
      <c r="AV420" s="2"/>
      <c r="AW420" s="15"/>
      <c r="AX420" s="15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</row>
    <row r="421" spans="1:164" x14ac:dyDescent="0.15">
      <c r="A421" s="67">
        <f t="shared" si="174"/>
        <v>43857</v>
      </c>
      <c r="B421" s="128">
        <f t="shared" ca="1" si="163"/>
        <v>737.88588316999994</v>
      </c>
      <c r="C421" s="14">
        <f t="shared" si="164"/>
        <v>736.95094298999993</v>
      </c>
      <c r="D421" s="142">
        <f t="shared" si="165"/>
        <v>43851</v>
      </c>
      <c r="E421" s="13">
        <f ca="1">IF(D421&lt;B$1,VLOOKUP(D421,[1]DI!$A$4:$B$15000,2,FALSE),0)</f>
        <v>4.4000000000000004E-2</v>
      </c>
      <c r="F421" s="14">
        <f t="shared" ca="1" si="157"/>
        <v>1.0001708899999999</v>
      </c>
      <c r="G421" s="14">
        <f ca="1">(TRUNC(PRODUCT($F$12:$F420),16))</f>
        <v>1.09997104729518</v>
      </c>
      <c r="H421" s="14">
        <f t="shared" ca="1" si="166"/>
        <v>1.09921947220519</v>
      </c>
      <c r="I421" s="14">
        <f t="shared" ca="1" si="158"/>
        <v>1.0006837399999999</v>
      </c>
      <c r="J421" s="13">
        <f t="shared" si="167"/>
        <v>3.7499999999999999E-2</v>
      </c>
      <c r="K421" s="53">
        <f t="shared" si="168"/>
        <v>43851</v>
      </c>
      <c r="L421" s="2">
        <f t="shared" si="169"/>
        <v>4</v>
      </c>
      <c r="M421" s="19">
        <f t="shared" si="170"/>
        <v>4</v>
      </c>
      <c r="N421" s="12">
        <f t="shared" si="159"/>
        <v>1.0005845200000001</v>
      </c>
      <c r="O421" s="12">
        <f t="shared" ca="1" si="160"/>
        <v>1.00126866</v>
      </c>
      <c r="P421" s="19">
        <f t="shared" si="171"/>
        <v>0</v>
      </c>
      <c r="Q421" s="14">
        <f t="shared" ca="1" si="161"/>
        <v>0.93494018000000001</v>
      </c>
      <c r="R421" s="28">
        <f t="shared" si="162"/>
        <v>0</v>
      </c>
      <c r="S421" s="14">
        <f t="shared" si="175"/>
        <v>0</v>
      </c>
      <c r="T421" s="14"/>
      <c r="U421" s="14"/>
      <c r="V421" s="4" t="str">
        <f t="shared" si="172"/>
        <v>A+J=</v>
      </c>
      <c r="W421" s="53">
        <f t="shared" si="173"/>
        <v>43882</v>
      </c>
      <c r="X421" s="14"/>
      <c r="Y421" s="153"/>
      <c r="Z421" s="56">
        <v>44197</v>
      </c>
      <c r="AA421" s="56" t="s">
        <v>88</v>
      </c>
      <c r="AB421" s="23"/>
      <c r="AC421" s="1"/>
      <c r="AD421" s="3"/>
      <c r="AE421" s="3"/>
      <c r="AF421" s="3"/>
      <c r="AG421" s="3"/>
      <c r="AH421" s="3"/>
      <c r="AI421" s="11"/>
      <c r="AJ421" s="3"/>
      <c r="AK421" s="2"/>
      <c r="AL421" s="2"/>
      <c r="AM421" s="2"/>
      <c r="AN421" s="2"/>
      <c r="AO421" s="2"/>
      <c r="AP421" s="2"/>
      <c r="AQ421" s="2"/>
      <c r="AR421" s="15"/>
      <c r="AS421" s="15"/>
      <c r="AT421" s="15"/>
      <c r="AU421" s="2"/>
      <c r="AV421" s="2"/>
      <c r="AW421" s="15"/>
      <c r="AX421" s="15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</row>
    <row r="422" spans="1:164" x14ac:dyDescent="0.15">
      <c r="A422" s="67">
        <f t="shared" si="174"/>
        <v>43858</v>
      </c>
      <c r="B422" s="128">
        <f t="shared" ca="1" si="163"/>
        <v>738.11979728999995</v>
      </c>
      <c r="C422" s="14">
        <f t="shared" si="164"/>
        <v>736.95094298999993</v>
      </c>
      <c r="D422" s="142">
        <f t="shared" si="165"/>
        <v>43852</v>
      </c>
      <c r="E422" s="13">
        <f ca="1">IF(D422&lt;B$1,VLOOKUP(D422,[1]DI!$A$4:$B$15000,2,FALSE),0)</f>
        <v>4.4000000000000004E-2</v>
      </c>
      <c r="F422" s="14">
        <f t="shared" ca="1" si="157"/>
        <v>1.0001708899999999</v>
      </c>
      <c r="G422" s="14">
        <f ca="1">(TRUNC(PRODUCT($F$12:$F421),16))</f>
        <v>1.1001590213474499</v>
      </c>
      <c r="H422" s="14">
        <f t="shared" ca="1" si="166"/>
        <v>1.09921947220519</v>
      </c>
      <c r="I422" s="14">
        <f t="shared" ca="1" si="158"/>
        <v>1.0008547400000001</v>
      </c>
      <c r="J422" s="13">
        <f t="shared" si="167"/>
        <v>3.7499999999999999E-2</v>
      </c>
      <c r="K422" s="53">
        <f t="shared" si="168"/>
        <v>43851</v>
      </c>
      <c r="L422" s="2">
        <f t="shared" si="169"/>
        <v>5</v>
      </c>
      <c r="M422" s="19">
        <f t="shared" si="170"/>
        <v>5</v>
      </c>
      <c r="N422" s="12">
        <f t="shared" si="159"/>
        <v>1.0007307030000001</v>
      </c>
      <c r="O422" s="12">
        <f t="shared" ca="1" si="160"/>
        <v>1.0015860679999999</v>
      </c>
      <c r="P422" s="19">
        <f t="shared" si="171"/>
        <v>0</v>
      </c>
      <c r="Q422" s="14">
        <f t="shared" ca="1" si="161"/>
        <v>1.1688543</v>
      </c>
      <c r="R422" s="28">
        <f t="shared" si="162"/>
        <v>0</v>
      </c>
      <c r="S422" s="14">
        <f t="shared" si="175"/>
        <v>0</v>
      </c>
      <c r="T422" s="14"/>
      <c r="U422" s="14"/>
      <c r="V422" s="4" t="str">
        <f t="shared" si="172"/>
        <v>A+J=</v>
      </c>
      <c r="W422" s="53">
        <f t="shared" si="173"/>
        <v>43882</v>
      </c>
      <c r="X422" s="14"/>
      <c r="Y422" s="153"/>
      <c r="Z422" s="56">
        <v>44242</v>
      </c>
      <c r="AA422" s="56" t="s">
        <v>72</v>
      </c>
      <c r="AB422" s="23"/>
      <c r="AC422" s="1"/>
      <c r="AD422" s="3"/>
      <c r="AE422" s="3"/>
      <c r="AF422" s="3"/>
      <c r="AG422" s="3"/>
      <c r="AH422" s="3"/>
      <c r="AI422" s="11"/>
      <c r="AJ422" s="3"/>
      <c r="AK422" s="2"/>
      <c r="AL422" s="2"/>
      <c r="AM422" s="2"/>
      <c r="AN422" s="2"/>
      <c r="AO422" s="2"/>
      <c r="AP422" s="2"/>
      <c r="AQ422" s="2"/>
      <c r="AR422" s="15"/>
      <c r="AS422" s="15"/>
      <c r="AT422" s="15"/>
      <c r="AU422" s="2"/>
      <c r="AV422" s="2"/>
      <c r="AW422" s="15"/>
      <c r="AX422" s="15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</row>
    <row r="423" spans="1:164" x14ac:dyDescent="0.15">
      <c r="A423" s="67">
        <f t="shared" si="174"/>
        <v>43859</v>
      </c>
      <c r="B423" s="128">
        <f t="shared" ca="1" si="163"/>
        <v>738.35379321999994</v>
      </c>
      <c r="C423" s="14">
        <f t="shared" si="164"/>
        <v>736.95094298999993</v>
      </c>
      <c r="D423" s="142">
        <f t="shared" si="165"/>
        <v>43853</v>
      </c>
      <c r="E423" s="13">
        <f ca="1">IF(D423&lt;B$1,VLOOKUP(D423,[1]DI!$A$4:$B$15000,2,FALSE),0)</f>
        <v>4.4000000000000004E-2</v>
      </c>
      <c r="F423" s="14">
        <f t="shared" ca="1" si="157"/>
        <v>1.0001708899999999</v>
      </c>
      <c r="G423" s="14">
        <f ca="1">(TRUNC(PRODUCT($F$12:$F422),16))</f>
        <v>1.1003470275226099</v>
      </c>
      <c r="H423" s="14">
        <f t="shared" ca="1" si="166"/>
        <v>1.09921947220519</v>
      </c>
      <c r="I423" s="14">
        <f t="shared" ca="1" si="158"/>
        <v>1.00102578</v>
      </c>
      <c r="J423" s="13">
        <f t="shared" si="167"/>
        <v>3.7499999999999999E-2</v>
      </c>
      <c r="K423" s="53">
        <f t="shared" si="168"/>
        <v>43851</v>
      </c>
      <c r="L423" s="2">
        <f t="shared" si="169"/>
        <v>6</v>
      </c>
      <c r="M423" s="19">
        <f t="shared" si="170"/>
        <v>6</v>
      </c>
      <c r="N423" s="12">
        <f t="shared" si="159"/>
        <v>1.0008769070000001</v>
      </c>
      <c r="O423" s="12">
        <f t="shared" ca="1" si="160"/>
        <v>1.0019035869999999</v>
      </c>
      <c r="P423" s="19">
        <f t="shared" si="171"/>
        <v>0</v>
      </c>
      <c r="Q423" s="14">
        <f t="shared" ca="1" si="161"/>
        <v>1.4028502300000001</v>
      </c>
      <c r="R423" s="28">
        <f t="shared" si="162"/>
        <v>0</v>
      </c>
      <c r="S423" s="14">
        <f t="shared" si="175"/>
        <v>0</v>
      </c>
      <c r="T423" s="14"/>
      <c r="U423" s="14"/>
      <c r="V423" s="4" t="str">
        <f t="shared" si="172"/>
        <v>A+J=</v>
      </c>
      <c r="W423" s="53">
        <f t="shared" si="173"/>
        <v>43882</v>
      </c>
      <c r="X423" s="14"/>
      <c r="Y423" s="153"/>
      <c r="Z423" s="56">
        <v>44243</v>
      </c>
      <c r="AA423" s="56" t="s">
        <v>72</v>
      </c>
      <c r="AB423" s="23"/>
      <c r="AC423" s="1"/>
      <c r="AD423" s="3"/>
      <c r="AE423" s="3"/>
      <c r="AF423" s="3"/>
      <c r="AG423" s="3"/>
      <c r="AH423" s="3"/>
      <c r="AI423" s="11"/>
      <c r="AJ423" s="3"/>
      <c r="AK423" s="2"/>
      <c r="AL423" s="2"/>
      <c r="AM423" s="2"/>
      <c r="AN423" s="2"/>
      <c r="AO423" s="2"/>
      <c r="AP423" s="2"/>
      <c r="AQ423" s="2"/>
      <c r="AR423" s="15"/>
      <c r="AS423" s="15"/>
      <c r="AT423" s="15"/>
      <c r="AU423" s="2"/>
      <c r="AV423" s="2"/>
      <c r="AW423" s="15"/>
      <c r="AX423" s="15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</row>
    <row r="424" spans="1:164" x14ac:dyDescent="0.15">
      <c r="A424" s="67">
        <f t="shared" si="174"/>
        <v>43860</v>
      </c>
      <c r="B424" s="128">
        <f t="shared" ca="1" si="163"/>
        <v>738.58785694999995</v>
      </c>
      <c r="C424" s="14">
        <f t="shared" si="164"/>
        <v>736.95094298999993</v>
      </c>
      <c r="D424" s="142">
        <f t="shared" si="165"/>
        <v>43854</v>
      </c>
      <c r="E424" s="13">
        <f ca="1">IF(D424&lt;B$1,VLOOKUP(D424,[1]DI!$A$4:$B$15000,2,FALSE),0)</f>
        <v>4.4000000000000004E-2</v>
      </c>
      <c r="F424" s="14">
        <f t="shared" ca="1" si="157"/>
        <v>1.0001708899999999</v>
      </c>
      <c r="G424" s="14">
        <f ca="1">(TRUNC(PRODUCT($F$12:$F423),16))</f>
        <v>1.1005350658261399</v>
      </c>
      <c r="H424" s="14">
        <f t="shared" ca="1" si="166"/>
        <v>1.09921947220519</v>
      </c>
      <c r="I424" s="14">
        <f t="shared" ca="1" si="158"/>
        <v>1.00119684</v>
      </c>
      <c r="J424" s="13">
        <f t="shared" si="167"/>
        <v>3.7499999999999999E-2</v>
      </c>
      <c r="K424" s="53">
        <f t="shared" si="168"/>
        <v>43851</v>
      </c>
      <c r="L424" s="2">
        <f t="shared" si="169"/>
        <v>7</v>
      </c>
      <c r="M424" s="19">
        <f t="shared" si="170"/>
        <v>7</v>
      </c>
      <c r="N424" s="12">
        <f t="shared" si="159"/>
        <v>1.0010231329999999</v>
      </c>
      <c r="O424" s="12">
        <f t="shared" ca="1" si="160"/>
        <v>1.002221198</v>
      </c>
      <c r="P424" s="19">
        <f t="shared" si="171"/>
        <v>0</v>
      </c>
      <c r="Q424" s="14">
        <f t="shared" ca="1" si="161"/>
        <v>1.63691396</v>
      </c>
      <c r="R424" s="28">
        <f t="shared" si="162"/>
        <v>0</v>
      </c>
      <c r="S424" s="14">
        <f t="shared" si="175"/>
        <v>0</v>
      </c>
      <c r="T424" s="14"/>
      <c r="U424" s="14"/>
      <c r="V424" s="4" t="str">
        <f t="shared" si="172"/>
        <v>A+J=</v>
      </c>
      <c r="W424" s="53">
        <f t="shared" si="173"/>
        <v>43882</v>
      </c>
      <c r="X424" s="14"/>
      <c r="Y424" s="153"/>
      <c r="Z424" s="56">
        <v>44288</v>
      </c>
      <c r="AA424" s="56" t="s">
        <v>89</v>
      </c>
      <c r="AB424" s="23"/>
      <c r="AC424" s="1"/>
      <c r="AD424" s="3"/>
      <c r="AE424" s="3"/>
      <c r="AF424" s="3"/>
      <c r="AG424" s="3"/>
      <c r="AH424" s="3"/>
      <c r="AI424" s="11"/>
      <c r="AJ424" s="3"/>
      <c r="AK424" s="2"/>
      <c r="AL424" s="2"/>
      <c r="AM424" s="2"/>
      <c r="AN424" s="2"/>
      <c r="AO424" s="2"/>
      <c r="AP424" s="2"/>
      <c r="AQ424" s="2"/>
      <c r="AR424" s="15"/>
      <c r="AS424" s="15"/>
      <c r="AT424" s="15"/>
      <c r="AU424" s="2"/>
      <c r="AV424" s="2"/>
      <c r="AW424" s="15"/>
      <c r="AX424" s="15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</row>
    <row r="425" spans="1:164" x14ac:dyDescent="0.15">
      <c r="A425" s="67">
        <f t="shared" si="174"/>
        <v>43861</v>
      </c>
      <c r="B425" s="128">
        <f t="shared" ca="1" si="163"/>
        <v>738.82200320999993</v>
      </c>
      <c r="C425" s="14">
        <f t="shared" si="164"/>
        <v>736.95094298999993</v>
      </c>
      <c r="D425" s="142">
        <f t="shared" si="165"/>
        <v>43857</v>
      </c>
      <c r="E425" s="13">
        <f ca="1">IF(D425&lt;B$1,VLOOKUP(D425,[1]DI!$A$4:$B$15000,2,FALSE),0)</f>
        <v>4.4000000000000004E-2</v>
      </c>
      <c r="F425" s="14">
        <f t="shared" ca="1" si="157"/>
        <v>1.0001708899999999</v>
      </c>
      <c r="G425" s="14">
        <f ca="1">(TRUNC(PRODUCT($F$12:$F424),16))</f>
        <v>1.1007231362635399</v>
      </c>
      <c r="H425" s="14">
        <f t="shared" ca="1" si="166"/>
        <v>1.09921947220519</v>
      </c>
      <c r="I425" s="14">
        <f t="shared" ca="1" si="158"/>
        <v>1.00136794</v>
      </c>
      <c r="J425" s="13">
        <f t="shared" si="167"/>
        <v>3.7499999999999999E-2</v>
      </c>
      <c r="K425" s="53">
        <f t="shared" si="168"/>
        <v>43851</v>
      </c>
      <c r="L425" s="2">
        <f t="shared" si="169"/>
        <v>8</v>
      </c>
      <c r="M425" s="19">
        <f t="shared" si="170"/>
        <v>8</v>
      </c>
      <c r="N425" s="12">
        <f t="shared" si="159"/>
        <v>1.001169381</v>
      </c>
      <c r="O425" s="12">
        <f t="shared" ca="1" si="160"/>
        <v>1.002538921</v>
      </c>
      <c r="P425" s="19">
        <f t="shared" si="171"/>
        <v>0</v>
      </c>
      <c r="Q425" s="14">
        <f t="shared" ca="1" si="161"/>
        <v>1.8710602199999999</v>
      </c>
      <c r="R425" s="28">
        <f t="shared" si="162"/>
        <v>0</v>
      </c>
      <c r="S425" s="14">
        <f t="shared" si="175"/>
        <v>0</v>
      </c>
      <c r="T425" s="14"/>
      <c r="U425" s="14"/>
      <c r="V425" s="4" t="str">
        <f t="shared" si="172"/>
        <v>A+J=</v>
      </c>
      <c r="W425" s="53">
        <f t="shared" si="173"/>
        <v>43882</v>
      </c>
      <c r="X425" s="14"/>
      <c r="Y425" s="153"/>
      <c r="Z425" s="56">
        <v>44307</v>
      </c>
      <c r="AA425" s="56" t="s">
        <v>74</v>
      </c>
      <c r="AB425" s="23"/>
      <c r="AC425" s="1"/>
      <c r="AD425" s="3"/>
      <c r="AE425" s="3"/>
      <c r="AF425" s="3"/>
      <c r="AG425" s="3"/>
      <c r="AH425" s="3"/>
      <c r="AI425" s="11"/>
      <c r="AJ425" s="3"/>
      <c r="AK425" s="2"/>
      <c r="AL425" s="2"/>
      <c r="AM425" s="2"/>
      <c r="AN425" s="2"/>
      <c r="AO425" s="2"/>
      <c r="AP425" s="2"/>
      <c r="AQ425" s="2"/>
      <c r="AR425" s="15"/>
      <c r="AS425" s="15"/>
      <c r="AT425" s="15"/>
      <c r="AU425" s="2"/>
      <c r="AV425" s="2"/>
      <c r="AW425" s="15"/>
      <c r="AX425" s="15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</row>
    <row r="426" spans="1:164" x14ac:dyDescent="0.15">
      <c r="A426" s="67">
        <f t="shared" si="174"/>
        <v>43864</v>
      </c>
      <c r="B426" s="128">
        <f t="shared" ca="1" si="163"/>
        <v>739.0562157999999</v>
      </c>
      <c r="C426" s="14">
        <f t="shared" si="164"/>
        <v>736.95094298999993</v>
      </c>
      <c r="D426" s="142">
        <f t="shared" si="165"/>
        <v>43858</v>
      </c>
      <c r="E426" s="13">
        <f ca="1">IF(D426&lt;B$1,VLOOKUP(D426,[1]DI!$A$4:$B$15000,2,FALSE),0)</f>
        <v>4.4000000000000004E-2</v>
      </c>
      <c r="F426" s="14">
        <f t="shared" ca="1" si="157"/>
        <v>1.0001708899999999</v>
      </c>
      <c r="G426" s="14">
        <f ca="1">(TRUNC(PRODUCT($F$12:$F425),16))</f>
        <v>1.1009112388403</v>
      </c>
      <c r="H426" s="14">
        <f t="shared" ca="1" si="166"/>
        <v>1.09921947220519</v>
      </c>
      <c r="I426" s="14">
        <f t="shared" ca="1" si="158"/>
        <v>1.00153906</v>
      </c>
      <c r="J426" s="13">
        <f t="shared" si="167"/>
        <v>3.7499999999999999E-2</v>
      </c>
      <c r="K426" s="53">
        <f t="shared" si="168"/>
        <v>43851</v>
      </c>
      <c r="L426" s="2">
        <f t="shared" si="169"/>
        <v>9</v>
      </c>
      <c r="M426" s="19">
        <f t="shared" si="170"/>
        <v>9</v>
      </c>
      <c r="N426" s="12">
        <f t="shared" si="159"/>
        <v>1.0013156489999999</v>
      </c>
      <c r="O426" s="12">
        <f t="shared" ca="1" si="160"/>
        <v>1.0028567340000001</v>
      </c>
      <c r="P426" s="19">
        <f t="shared" si="171"/>
        <v>0</v>
      </c>
      <c r="Q426" s="14">
        <f t="shared" ca="1" si="161"/>
        <v>2.1052728100000002</v>
      </c>
      <c r="R426" s="28">
        <f t="shared" si="162"/>
        <v>0</v>
      </c>
      <c r="S426" s="14">
        <f t="shared" si="175"/>
        <v>0</v>
      </c>
      <c r="T426" s="14"/>
      <c r="U426" s="14"/>
      <c r="V426" s="4" t="str">
        <f t="shared" si="172"/>
        <v>A+J=</v>
      </c>
      <c r="W426" s="53">
        <f t="shared" si="173"/>
        <v>43882</v>
      </c>
      <c r="X426" s="14"/>
      <c r="Y426" s="153"/>
      <c r="Z426" s="56">
        <v>44350</v>
      </c>
      <c r="AA426" s="56" t="s">
        <v>90</v>
      </c>
      <c r="AB426" s="23"/>
      <c r="AC426" s="1"/>
      <c r="AD426" s="3"/>
      <c r="AE426" s="3"/>
      <c r="AF426" s="3"/>
      <c r="AG426" s="3"/>
      <c r="AH426" s="3"/>
      <c r="AI426" s="11"/>
      <c r="AJ426" s="3"/>
      <c r="AK426" s="2"/>
      <c r="AL426" s="2"/>
      <c r="AM426" s="2"/>
      <c r="AN426" s="2"/>
      <c r="AO426" s="2"/>
      <c r="AP426" s="2"/>
      <c r="AQ426" s="2"/>
      <c r="AR426" s="15"/>
      <c r="AS426" s="15"/>
      <c r="AT426" s="15"/>
      <c r="AU426" s="2"/>
      <c r="AV426" s="2"/>
      <c r="AW426" s="15"/>
      <c r="AX426" s="15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</row>
    <row r="427" spans="1:164" x14ac:dyDescent="0.15">
      <c r="A427" s="67">
        <f t="shared" si="174"/>
        <v>43865</v>
      </c>
      <c r="B427" s="128">
        <f t="shared" ca="1" si="163"/>
        <v>739.29050429999995</v>
      </c>
      <c r="C427" s="14">
        <f t="shared" si="164"/>
        <v>736.95094298999993</v>
      </c>
      <c r="D427" s="142">
        <f t="shared" si="165"/>
        <v>43859</v>
      </c>
      <c r="E427" s="13">
        <f ca="1">IF(D427&lt;B$1,VLOOKUP(D427,[1]DI!$A$4:$B$15000,2,FALSE),0)</f>
        <v>4.4000000000000004E-2</v>
      </c>
      <c r="F427" s="14">
        <f t="shared" ca="1" si="157"/>
        <v>1.0001708899999999</v>
      </c>
      <c r="G427" s="14">
        <f ca="1">(TRUNC(PRODUCT($F$12:$F426),16))</f>
        <v>1.1010993735618999</v>
      </c>
      <c r="H427" s="14">
        <f t="shared" ca="1" si="166"/>
        <v>1.09921947220519</v>
      </c>
      <c r="I427" s="14">
        <f t="shared" ca="1" si="158"/>
        <v>1.0017102099999999</v>
      </c>
      <c r="J427" s="13">
        <f t="shared" si="167"/>
        <v>3.7499999999999999E-2</v>
      </c>
      <c r="K427" s="53">
        <f t="shared" si="168"/>
        <v>43851</v>
      </c>
      <c r="L427" s="2">
        <f t="shared" si="169"/>
        <v>10</v>
      </c>
      <c r="M427" s="19">
        <f t="shared" si="170"/>
        <v>10</v>
      </c>
      <c r="N427" s="12">
        <f t="shared" si="159"/>
        <v>1.00146194</v>
      </c>
      <c r="O427" s="12">
        <f t="shared" ca="1" si="160"/>
        <v>1.0031746500000001</v>
      </c>
      <c r="P427" s="19">
        <f t="shared" si="171"/>
        <v>0</v>
      </c>
      <c r="Q427" s="14">
        <f t="shared" ca="1" si="161"/>
        <v>2.3395613100000001</v>
      </c>
      <c r="R427" s="28">
        <f t="shared" si="162"/>
        <v>0</v>
      </c>
      <c r="S427" s="14">
        <f t="shared" si="175"/>
        <v>0</v>
      </c>
      <c r="T427" s="14"/>
      <c r="U427" s="14"/>
      <c r="V427" s="4" t="str">
        <f t="shared" si="172"/>
        <v>A+J=</v>
      </c>
      <c r="W427" s="53">
        <f t="shared" si="173"/>
        <v>43882</v>
      </c>
      <c r="X427" s="14"/>
      <c r="Y427" s="153"/>
      <c r="Z427" s="56">
        <v>44446</v>
      </c>
      <c r="AA427" s="56" t="s">
        <v>92</v>
      </c>
      <c r="AB427" s="23"/>
      <c r="AC427" s="1"/>
      <c r="AD427" s="3"/>
      <c r="AE427" s="3"/>
      <c r="AF427" s="3"/>
      <c r="AG427" s="3"/>
      <c r="AH427" s="3"/>
      <c r="AI427" s="11"/>
      <c r="AJ427" s="3"/>
      <c r="AK427" s="2"/>
      <c r="AL427" s="2"/>
      <c r="AM427" s="2"/>
      <c r="AN427" s="2"/>
      <c r="AO427" s="2"/>
      <c r="AP427" s="2"/>
      <c r="AQ427" s="2"/>
      <c r="AR427" s="15"/>
      <c r="AS427" s="15"/>
      <c r="AT427" s="15"/>
      <c r="AU427" s="2"/>
      <c r="AV427" s="2"/>
      <c r="AW427" s="15"/>
      <c r="AX427" s="15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</row>
    <row r="428" spans="1:164" x14ac:dyDescent="0.15">
      <c r="A428" s="67">
        <f t="shared" si="174"/>
        <v>43866</v>
      </c>
      <c r="B428" s="128">
        <f t="shared" ca="1" si="163"/>
        <v>739.52487458999997</v>
      </c>
      <c r="C428" s="14">
        <f t="shared" si="164"/>
        <v>736.95094298999993</v>
      </c>
      <c r="D428" s="142">
        <f t="shared" si="165"/>
        <v>43860</v>
      </c>
      <c r="E428" s="13">
        <f ca="1">IF(D428&lt;B$1,VLOOKUP(D428,[1]DI!$A$4:$B$15000,2,FALSE),0)</f>
        <v>4.4000000000000004E-2</v>
      </c>
      <c r="F428" s="14">
        <f t="shared" ca="1" si="157"/>
        <v>1.0001708899999999</v>
      </c>
      <c r="G428" s="14">
        <f ca="1">(TRUNC(PRODUCT($F$12:$F427),16))</f>
        <v>1.10128754043385</v>
      </c>
      <c r="H428" s="14">
        <f t="shared" ca="1" si="166"/>
        <v>1.09921947220519</v>
      </c>
      <c r="I428" s="14">
        <f t="shared" ca="1" si="158"/>
        <v>1.0018814</v>
      </c>
      <c r="J428" s="13">
        <f t="shared" si="167"/>
        <v>3.7499999999999999E-2</v>
      </c>
      <c r="K428" s="53">
        <f t="shared" si="168"/>
        <v>43851</v>
      </c>
      <c r="L428" s="2">
        <f t="shared" si="169"/>
        <v>11</v>
      </c>
      <c r="M428" s="19">
        <f t="shared" si="170"/>
        <v>11</v>
      </c>
      <c r="N428" s="12">
        <f t="shared" si="159"/>
        <v>1.0016082509999999</v>
      </c>
      <c r="O428" s="12">
        <f t="shared" ca="1" si="160"/>
        <v>1.0034926770000001</v>
      </c>
      <c r="P428" s="19">
        <f t="shared" si="171"/>
        <v>0</v>
      </c>
      <c r="Q428" s="14">
        <f t="shared" ca="1" si="161"/>
        <v>2.5739315999999999</v>
      </c>
      <c r="R428" s="28">
        <f t="shared" si="162"/>
        <v>0</v>
      </c>
      <c r="S428" s="14">
        <f t="shared" si="175"/>
        <v>0</v>
      </c>
      <c r="T428" s="14"/>
      <c r="U428" s="14"/>
      <c r="V428" s="4" t="str">
        <f t="shared" si="172"/>
        <v>A+J=</v>
      </c>
      <c r="W428" s="53">
        <f t="shared" si="173"/>
        <v>43882</v>
      </c>
      <c r="X428" s="14"/>
      <c r="Y428" s="153"/>
      <c r="Z428" s="56">
        <v>44481</v>
      </c>
      <c r="AA428" s="57" t="s">
        <v>78</v>
      </c>
      <c r="AB428" s="23"/>
      <c r="AC428" s="1"/>
      <c r="AD428" s="3"/>
      <c r="AE428" s="3"/>
      <c r="AF428" s="3"/>
      <c r="AG428" s="3"/>
      <c r="AH428" s="3"/>
      <c r="AI428" s="11"/>
      <c r="AJ428" s="3"/>
      <c r="AK428" s="2"/>
      <c r="AL428" s="2"/>
      <c r="AM428" s="2"/>
      <c r="AN428" s="2"/>
      <c r="AO428" s="2"/>
      <c r="AP428" s="2"/>
      <c r="AQ428" s="2"/>
      <c r="AR428" s="15"/>
      <c r="AS428" s="15"/>
      <c r="AT428" s="15"/>
      <c r="AU428" s="2"/>
      <c r="AV428" s="2"/>
      <c r="AW428" s="15"/>
      <c r="AX428" s="15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</row>
    <row r="429" spans="1:164" x14ac:dyDescent="0.15">
      <c r="A429" s="67">
        <f t="shared" si="174"/>
        <v>43867</v>
      </c>
      <c r="B429" s="128">
        <f t="shared" ca="1" si="163"/>
        <v>739.75931194999998</v>
      </c>
      <c r="C429" s="14">
        <f t="shared" si="164"/>
        <v>736.95094298999993</v>
      </c>
      <c r="D429" s="142">
        <f t="shared" si="165"/>
        <v>43861</v>
      </c>
      <c r="E429" s="13">
        <f ca="1">IF(D429&lt;B$1,VLOOKUP(D429,[1]DI!$A$4:$B$15000,2,FALSE),0)</f>
        <v>4.4000000000000004E-2</v>
      </c>
      <c r="F429" s="14">
        <f t="shared" ca="1" si="157"/>
        <v>1.0001708899999999</v>
      </c>
      <c r="G429" s="14">
        <f ca="1">(TRUNC(PRODUCT($F$12:$F428),16))</f>
        <v>1.1014757394616299</v>
      </c>
      <c r="H429" s="14">
        <f t="shared" ca="1" si="166"/>
        <v>1.09921947220519</v>
      </c>
      <c r="I429" s="14">
        <f t="shared" ca="1" si="158"/>
        <v>1.00205261</v>
      </c>
      <c r="J429" s="13">
        <f t="shared" si="167"/>
        <v>3.7499999999999999E-2</v>
      </c>
      <c r="K429" s="53">
        <f t="shared" si="168"/>
        <v>43851</v>
      </c>
      <c r="L429" s="2">
        <f t="shared" si="169"/>
        <v>12</v>
      </c>
      <c r="M429" s="19">
        <f t="shared" si="170"/>
        <v>12</v>
      </c>
      <c r="N429" s="12">
        <f t="shared" si="159"/>
        <v>1.0017545839999999</v>
      </c>
      <c r="O429" s="12">
        <f t="shared" ca="1" si="160"/>
        <v>1.0038107949999999</v>
      </c>
      <c r="P429" s="19">
        <f t="shared" si="171"/>
        <v>0</v>
      </c>
      <c r="Q429" s="14">
        <f t="shared" ca="1" si="161"/>
        <v>2.8083689600000001</v>
      </c>
      <c r="R429" s="28">
        <f t="shared" si="162"/>
        <v>0</v>
      </c>
      <c r="S429" s="14">
        <f t="shared" si="175"/>
        <v>0</v>
      </c>
      <c r="T429" s="14"/>
      <c r="U429" s="14"/>
      <c r="V429" s="4" t="str">
        <f t="shared" si="172"/>
        <v>A+J=</v>
      </c>
      <c r="W429" s="53">
        <f t="shared" si="173"/>
        <v>43882</v>
      </c>
      <c r="X429" s="14"/>
      <c r="Y429" s="153"/>
      <c r="Z429" s="56">
        <v>44502</v>
      </c>
      <c r="AA429" s="56" t="s">
        <v>84</v>
      </c>
      <c r="AB429" s="23"/>
      <c r="AC429" s="1"/>
      <c r="AD429" s="3"/>
      <c r="AE429" s="3"/>
      <c r="AF429" s="3"/>
      <c r="AG429" s="3"/>
      <c r="AH429" s="3"/>
      <c r="AI429" s="11"/>
      <c r="AJ429" s="3"/>
      <c r="AK429" s="2"/>
      <c r="AL429" s="2"/>
      <c r="AM429" s="2"/>
      <c r="AN429" s="2"/>
      <c r="AO429" s="2"/>
      <c r="AP429" s="2"/>
      <c r="AQ429" s="2"/>
      <c r="AR429" s="15"/>
      <c r="AS429" s="15"/>
      <c r="AT429" s="15"/>
      <c r="AU429" s="2"/>
      <c r="AV429" s="2"/>
      <c r="AW429" s="15"/>
      <c r="AX429" s="15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</row>
    <row r="430" spans="1:164" x14ac:dyDescent="0.15">
      <c r="A430" s="67">
        <f t="shared" si="174"/>
        <v>43868</v>
      </c>
      <c r="B430" s="128">
        <f t="shared" ca="1" si="163"/>
        <v>739.99382447999994</v>
      </c>
      <c r="C430" s="14">
        <f t="shared" si="164"/>
        <v>736.95094298999993</v>
      </c>
      <c r="D430" s="142">
        <f t="shared" si="165"/>
        <v>43864</v>
      </c>
      <c r="E430" s="13">
        <f ca="1">IF(D430&lt;B$1,VLOOKUP(D430,[1]DI!$A$4:$B$15000,2,FALSE),0)</f>
        <v>4.4000000000000004E-2</v>
      </c>
      <c r="F430" s="14">
        <f t="shared" ca="1" si="157"/>
        <v>1.0001708899999999</v>
      </c>
      <c r="G430" s="14">
        <f ca="1">(TRUNC(PRODUCT($F$12:$F429),16))</f>
        <v>1.1016639706507501</v>
      </c>
      <c r="H430" s="14">
        <f t="shared" ca="1" si="166"/>
        <v>1.09921947220519</v>
      </c>
      <c r="I430" s="14">
        <f t="shared" ca="1" si="158"/>
        <v>1.00222385</v>
      </c>
      <c r="J430" s="13">
        <f t="shared" si="167"/>
        <v>3.7499999999999999E-2</v>
      </c>
      <c r="K430" s="53">
        <f t="shared" si="168"/>
        <v>43851</v>
      </c>
      <c r="L430" s="2">
        <f t="shared" si="169"/>
        <v>13</v>
      </c>
      <c r="M430" s="19">
        <f t="shared" si="170"/>
        <v>13</v>
      </c>
      <c r="N430" s="12">
        <f t="shared" si="159"/>
        <v>1.0019009379999999</v>
      </c>
      <c r="O430" s="12">
        <f t="shared" ca="1" si="160"/>
        <v>1.004129015</v>
      </c>
      <c r="P430" s="19">
        <f t="shared" si="171"/>
        <v>0</v>
      </c>
      <c r="Q430" s="14">
        <f t="shared" ca="1" si="161"/>
        <v>3.0428814900000001</v>
      </c>
      <c r="R430" s="28">
        <f t="shared" si="162"/>
        <v>0</v>
      </c>
      <c r="S430" s="14">
        <f t="shared" si="175"/>
        <v>0</v>
      </c>
      <c r="T430" s="14"/>
      <c r="U430" s="14"/>
      <c r="V430" s="4" t="str">
        <f t="shared" si="172"/>
        <v>A+J=</v>
      </c>
      <c r="W430" s="53">
        <f t="shared" si="173"/>
        <v>43882</v>
      </c>
      <c r="X430" s="14"/>
      <c r="Y430" s="153"/>
      <c r="Z430" s="56">
        <v>44515</v>
      </c>
      <c r="AA430" s="56" t="s">
        <v>93</v>
      </c>
      <c r="AB430" s="23"/>
      <c r="AC430" s="1"/>
      <c r="AD430" s="3"/>
      <c r="AE430" s="3"/>
      <c r="AF430" s="3"/>
      <c r="AG430" s="3"/>
      <c r="AH430" s="3"/>
      <c r="AI430" s="11"/>
      <c r="AJ430" s="3"/>
      <c r="AK430" s="2"/>
      <c r="AL430" s="2"/>
      <c r="AM430" s="2"/>
      <c r="AN430" s="2"/>
      <c r="AO430" s="2"/>
      <c r="AP430" s="2"/>
      <c r="AQ430" s="2"/>
      <c r="AR430" s="15"/>
      <c r="AS430" s="15"/>
      <c r="AT430" s="15"/>
      <c r="AU430" s="2"/>
      <c r="AV430" s="2"/>
      <c r="AW430" s="15"/>
      <c r="AX430" s="15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</row>
    <row r="431" spans="1:164" x14ac:dyDescent="0.15">
      <c r="A431" s="67">
        <f t="shared" si="174"/>
        <v>43871</v>
      </c>
      <c r="B431" s="128">
        <f t="shared" ca="1" si="163"/>
        <v>740.22841291999998</v>
      </c>
      <c r="C431" s="14">
        <f t="shared" si="164"/>
        <v>736.95094298999993</v>
      </c>
      <c r="D431" s="142">
        <f t="shared" si="165"/>
        <v>43865</v>
      </c>
      <c r="E431" s="13">
        <f ca="1">IF(D431&lt;B$1,VLOOKUP(D431,[1]DI!$A$4:$B$15000,2,FALSE),0)</f>
        <v>4.4000000000000004E-2</v>
      </c>
      <c r="F431" s="14">
        <f t="shared" ca="1" si="157"/>
        <v>1.0001708899999999</v>
      </c>
      <c r="G431" s="14">
        <f ca="1">(TRUNC(PRODUCT($F$12:$F430),16))</f>
        <v>1.1018522340067001</v>
      </c>
      <c r="H431" s="14">
        <f t="shared" ca="1" si="166"/>
        <v>1.09921947220519</v>
      </c>
      <c r="I431" s="14">
        <f t="shared" ca="1" si="158"/>
        <v>1.0023951200000001</v>
      </c>
      <c r="J431" s="13">
        <f t="shared" si="167"/>
        <v>3.7499999999999999E-2</v>
      </c>
      <c r="K431" s="53">
        <f t="shared" si="168"/>
        <v>43851</v>
      </c>
      <c r="L431" s="2">
        <f t="shared" si="169"/>
        <v>14</v>
      </c>
      <c r="M431" s="19">
        <f t="shared" si="170"/>
        <v>14</v>
      </c>
      <c r="N431" s="12">
        <f t="shared" si="159"/>
        <v>1.0020473139999999</v>
      </c>
      <c r="O431" s="12">
        <f t="shared" ca="1" si="160"/>
        <v>1.0044473380000001</v>
      </c>
      <c r="P431" s="19">
        <f t="shared" si="171"/>
        <v>0</v>
      </c>
      <c r="Q431" s="14">
        <f t="shared" ca="1" si="161"/>
        <v>3.2774699300000001</v>
      </c>
      <c r="R431" s="28">
        <f t="shared" si="162"/>
        <v>0</v>
      </c>
      <c r="S431" s="14">
        <f t="shared" si="175"/>
        <v>0</v>
      </c>
      <c r="T431" s="14"/>
      <c r="U431" s="14"/>
      <c r="V431" s="4" t="str">
        <f t="shared" si="172"/>
        <v>A+J=</v>
      </c>
      <c r="W431" s="53">
        <f t="shared" si="173"/>
        <v>43882</v>
      </c>
      <c r="X431" s="14"/>
      <c r="Y431" s="153"/>
      <c r="Z431" s="56">
        <v>44620</v>
      </c>
      <c r="AA431" s="56" t="s">
        <v>72</v>
      </c>
      <c r="AB431" s="23"/>
      <c r="AC431" s="1"/>
      <c r="AD431" s="3"/>
      <c r="AE431" s="3"/>
      <c r="AF431" s="3"/>
      <c r="AG431" s="3"/>
      <c r="AH431" s="3"/>
      <c r="AI431" s="11"/>
      <c r="AJ431" s="3"/>
      <c r="AK431" s="2"/>
      <c r="AL431" s="2"/>
      <c r="AM431" s="2"/>
      <c r="AN431" s="2"/>
      <c r="AO431" s="2"/>
      <c r="AP431" s="2"/>
      <c r="AQ431" s="2"/>
      <c r="AR431" s="15"/>
      <c r="AS431" s="15"/>
      <c r="AT431" s="15"/>
      <c r="AU431" s="2"/>
      <c r="AV431" s="2"/>
      <c r="AW431" s="15"/>
      <c r="AX431" s="15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</row>
    <row r="432" spans="1:164" x14ac:dyDescent="0.15">
      <c r="A432" s="67">
        <f t="shared" si="174"/>
        <v>43872</v>
      </c>
      <c r="B432" s="128">
        <f t="shared" ca="1" si="163"/>
        <v>740.46307504999993</v>
      </c>
      <c r="C432" s="14">
        <f t="shared" si="164"/>
        <v>736.95094298999993</v>
      </c>
      <c r="D432" s="142">
        <f t="shared" si="165"/>
        <v>43866</v>
      </c>
      <c r="E432" s="13">
        <f ca="1">IF(D432&lt;B$1,VLOOKUP(D432,[1]DI!$A$4:$B$15000,2,FALSE),0)</f>
        <v>4.4000000000000004E-2</v>
      </c>
      <c r="F432" s="14">
        <f t="shared" ca="1" si="157"/>
        <v>1.0001708899999999</v>
      </c>
      <c r="G432" s="14">
        <f ca="1">(TRUNC(PRODUCT($F$12:$F431),16))</f>
        <v>1.10204052953497</v>
      </c>
      <c r="H432" s="14">
        <f t="shared" ca="1" si="166"/>
        <v>1.09921947220519</v>
      </c>
      <c r="I432" s="14">
        <f t="shared" ca="1" si="158"/>
        <v>1.00256642</v>
      </c>
      <c r="J432" s="13">
        <f t="shared" si="167"/>
        <v>3.7499999999999999E-2</v>
      </c>
      <c r="K432" s="53">
        <f t="shared" si="168"/>
        <v>43851</v>
      </c>
      <c r="L432" s="2">
        <f t="shared" si="169"/>
        <v>15</v>
      </c>
      <c r="M432" s="19">
        <f t="shared" si="170"/>
        <v>15</v>
      </c>
      <c r="N432" s="12">
        <f t="shared" si="159"/>
        <v>1.0021937110000001</v>
      </c>
      <c r="O432" s="12">
        <f t="shared" ca="1" si="160"/>
        <v>1.004765761</v>
      </c>
      <c r="P432" s="19">
        <f t="shared" si="171"/>
        <v>0</v>
      </c>
      <c r="Q432" s="14">
        <f t="shared" ca="1" si="161"/>
        <v>3.5121320599999999</v>
      </c>
      <c r="R432" s="28">
        <f t="shared" si="162"/>
        <v>0</v>
      </c>
      <c r="S432" s="14">
        <f t="shared" si="175"/>
        <v>0</v>
      </c>
      <c r="T432" s="14"/>
      <c r="U432" s="14"/>
      <c r="V432" s="4" t="str">
        <f t="shared" si="172"/>
        <v>A+J=</v>
      </c>
      <c r="W432" s="53">
        <f t="shared" si="173"/>
        <v>43882</v>
      </c>
      <c r="X432" s="14"/>
      <c r="Y432" s="153"/>
      <c r="Z432" s="56">
        <v>44621</v>
      </c>
      <c r="AA432" s="56" t="s">
        <v>72</v>
      </c>
      <c r="AB432" s="23"/>
      <c r="AC432" s="1"/>
      <c r="AD432" s="3"/>
      <c r="AE432" s="3"/>
      <c r="AF432" s="3"/>
      <c r="AG432" s="3"/>
      <c r="AH432" s="3"/>
      <c r="AI432" s="11"/>
      <c r="AJ432" s="3"/>
      <c r="AK432" s="2"/>
      <c r="AL432" s="2"/>
      <c r="AM432" s="2"/>
      <c r="AN432" s="2"/>
      <c r="AO432" s="2"/>
      <c r="AP432" s="2"/>
      <c r="AQ432" s="2"/>
      <c r="AR432" s="15"/>
      <c r="AS432" s="15"/>
      <c r="AT432" s="15"/>
      <c r="AU432" s="2"/>
      <c r="AV432" s="2"/>
      <c r="AW432" s="15"/>
      <c r="AX432" s="15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</row>
    <row r="433" spans="1:164" x14ac:dyDescent="0.15">
      <c r="A433" s="67">
        <f t="shared" si="174"/>
        <v>43873</v>
      </c>
      <c r="B433" s="128">
        <f t="shared" ca="1" si="163"/>
        <v>740.69781234999994</v>
      </c>
      <c r="C433" s="14">
        <f t="shared" si="164"/>
        <v>736.95094298999993</v>
      </c>
      <c r="D433" s="142">
        <f t="shared" si="165"/>
        <v>43867</v>
      </c>
      <c r="E433" s="13">
        <f ca="1">IF(D433&lt;B$1,VLOOKUP(D433,[1]DI!$A$4:$B$15000,2,FALSE),0)</f>
        <v>4.1500000000000002E-2</v>
      </c>
      <c r="F433" s="14">
        <f t="shared" ca="1" si="157"/>
        <v>1.00016137</v>
      </c>
      <c r="G433" s="14">
        <f ca="1">(TRUNC(PRODUCT($F$12:$F432),16))</f>
        <v>1.1022288572410599</v>
      </c>
      <c r="H433" s="14">
        <f t="shared" ca="1" si="166"/>
        <v>1.09921947220519</v>
      </c>
      <c r="I433" s="14">
        <f t="shared" ca="1" si="158"/>
        <v>1.0027377500000001</v>
      </c>
      <c r="J433" s="13">
        <f t="shared" si="167"/>
        <v>3.7499999999999999E-2</v>
      </c>
      <c r="K433" s="53">
        <f t="shared" si="168"/>
        <v>43851</v>
      </c>
      <c r="L433" s="2">
        <f t="shared" si="169"/>
        <v>16</v>
      </c>
      <c r="M433" s="19">
        <f t="shared" si="170"/>
        <v>16</v>
      </c>
      <c r="N433" s="12">
        <f t="shared" si="159"/>
        <v>1.002340129</v>
      </c>
      <c r="O433" s="12">
        <f t="shared" ca="1" si="160"/>
        <v>1.005084286</v>
      </c>
      <c r="P433" s="19">
        <f t="shared" si="171"/>
        <v>0</v>
      </c>
      <c r="Q433" s="14">
        <f t="shared" ca="1" si="161"/>
        <v>3.7468693599999998</v>
      </c>
      <c r="R433" s="28">
        <f t="shared" si="162"/>
        <v>0</v>
      </c>
      <c r="S433" s="14">
        <f t="shared" si="175"/>
        <v>0</v>
      </c>
      <c r="T433" s="14"/>
      <c r="U433" s="14"/>
      <c r="V433" s="4" t="str">
        <f t="shared" si="172"/>
        <v>A+J=</v>
      </c>
      <c r="W433" s="53">
        <f t="shared" si="173"/>
        <v>43882</v>
      </c>
      <c r="X433" s="14"/>
      <c r="Y433" s="153"/>
      <c r="Z433" s="56">
        <v>44666</v>
      </c>
      <c r="AA433" s="56" t="s">
        <v>89</v>
      </c>
      <c r="AB433" s="23"/>
      <c r="AC433" s="1"/>
      <c r="AD433" s="3"/>
      <c r="AE433" s="3"/>
      <c r="AF433" s="3"/>
      <c r="AG433" s="3"/>
      <c r="AH433" s="3"/>
      <c r="AI433" s="11"/>
      <c r="AJ433" s="3"/>
      <c r="AK433" s="2"/>
      <c r="AL433" s="2"/>
      <c r="AM433" s="2"/>
      <c r="AN433" s="2"/>
      <c r="AO433" s="2"/>
      <c r="AP433" s="2"/>
      <c r="AQ433" s="2"/>
      <c r="AR433" s="15"/>
      <c r="AS433" s="15"/>
      <c r="AT433" s="15"/>
      <c r="AU433" s="2"/>
      <c r="AV433" s="2"/>
      <c r="AW433" s="15"/>
      <c r="AX433" s="15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</row>
    <row r="434" spans="1:164" x14ac:dyDescent="0.15">
      <c r="A434" s="67">
        <f t="shared" si="174"/>
        <v>43874</v>
      </c>
      <c r="B434" s="128">
        <f t="shared" ca="1" si="163"/>
        <v>740.92556924999997</v>
      </c>
      <c r="C434" s="14">
        <f t="shared" si="164"/>
        <v>736.95094298999993</v>
      </c>
      <c r="D434" s="142">
        <f t="shared" si="165"/>
        <v>43868</v>
      </c>
      <c r="E434" s="13">
        <f ca="1">IF(D434&lt;B$1,VLOOKUP(D434,[1]DI!$A$4:$B$15000,2,FALSE),0)</f>
        <v>4.1500000000000002E-2</v>
      </c>
      <c r="F434" s="14">
        <f t="shared" ca="1" si="157"/>
        <v>1.00016137</v>
      </c>
      <c r="G434" s="14">
        <f ca="1">(TRUNC(PRODUCT($F$12:$F433),16))</f>
        <v>1.1024067239117501</v>
      </c>
      <c r="H434" s="14">
        <f t="shared" ca="1" si="166"/>
        <v>1.09921947220519</v>
      </c>
      <c r="I434" s="14">
        <f t="shared" ca="1" si="158"/>
        <v>1.0028995599999999</v>
      </c>
      <c r="J434" s="13">
        <f t="shared" si="167"/>
        <v>3.7499999999999999E-2</v>
      </c>
      <c r="K434" s="53">
        <f t="shared" si="168"/>
        <v>43851</v>
      </c>
      <c r="L434" s="2">
        <f t="shared" si="169"/>
        <v>17</v>
      </c>
      <c r="M434" s="19">
        <f t="shared" si="170"/>
        <v>17</v>
      </c>
      <c r="N434" s="12">
        <f t="shared" si="159"/>
        <v>1.002486569</v>
      </c>
      <c r="O434" s="12">
        <f t="shared" ca="1" si="160"/>
        <v>1.0053933390000001</v>
      </c>
      <c r="P434" s="19">
        <f t="shared" si="171"/>
        <v>0</v>
      </c>
      <c r="Q434" s="14">
        <f t="shared" ca="1" si="161"/>
        <v>3.97462626</v>
      </c>
      <c r="R434" s="28">
        <f t="shared" si="162"/>
        <v>0</v>
      </c>
      <c r="S434" s="14">
        <f t="shared" si="175"/>
        <v>0</v>
      </c>
      <c r="T434" s="14"/>
      <c r="U434" s="14"/>
      <c r="V434" s="4" t="str">
        <f t="shared" si="172"/>
        <v>A+J=</v>
      </c>
      <c r="W434" s="53">
        <f t="shared" si="173"/>
        <v>43882</v>
      </c>
      <c r="X434" s="14"/>
      <c r="Y434" s="153"/>
      <c r="Z434" s="56">
        <v>44672</v>
      </c>
      <c r="AA434" s="56" t="s">
        <v>74</v>
      </c>
      <c r="AB434" s="23"/>
      <c r="AC434" s="1"/>
      <c r="AD434" s="3"/>
      <c r="AE434" s="3"/>
      <c r="AF434" s="3"/>
      <c r="AG434" s="3"/>
      <c r="AH434" s="3"/>
      <c r="AI434" s="11"/>
      <c r="AJ434" s="3"/>
      <c r="AK434" s="2"/>
      <c r="AL434" s="2"/>
      <c r="AM434" s="2"/>
      <c r="AN434" s="2"/>
      <c r="AO434" s="2"/>
      <c r="AP434" s="2"/>
      <c r="AQ434" s="2"/>
      <c r="AR434" s="15"/>
      <c r="AS434" s="15"/>
      <c r="AT434" s="15"/>
      <c r="AU434" s="2"/>
      <c r="AV434" s="2"/>
      <c r="AW434" s="15"/>
      <c r="AX434" s="15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</row>
    <row r="435" spans="1:164" x14ac:dyDescent="0.15">
      <c r="A435" s="67">
        <f t="shared" si="174"/>
        <v>43875</v>
      </c>
      <c r="B435" s="128">
        <f t="shared" ca="1" si="163"/>
        <v>741.15339909999989</v>
      </c>
      <c r="C435" s="14">
        <f t="shared" si="164"/>
        <v>736.95094298999993</v>
      </c>
      <c r="D435" s="142">
        <f t="shared" si="165"/>
        <v>43871</v>
      </c>
      <c r="E435" s="13">
        <f ca="1">IF(D435&lt;B$1,VLOOKUP(D435,[1]DI!$A$4:$B$15000,2,FALSE),0)</f>
        <v>4.1500000000000002E-2</v>
      </c>
      <c r="F435" s="14">
        <f t="shared" ca="1" si="157"/>
        <v>1.00016137</v>
      </c>
      <c r="G435" s="14">
        <f ca="1">(TRUNC(PRODUCT($F$12:$F434),16))</f>
        <v>1.1025846192847899</v>
      </c>
      <c r="H435" s="14">
        <f t="shared" ca="1" si="166"/>
        <v>1.09921947220519</v>
      </c>
      <c r="I435" s="14">
        <f t="shared" ca="1" si="158"/>
        <v>1.0030614</v>
      </c>
      <c r="J435" s="13">
        <f t="shared" si="167"/>
        <v>3.7499999999999999E-2</v>
      </c>
      <c r="K435" s="53">
        <f t="shared" si="168"/>
        <v>43851</v>
      </c>
      <c r="L435" s="2">
        <f t="shared" si="169"/>
        <v>18</v>
      </c>
      <c r="M435" s="19">
        <f t="shared" si="170"/>
        <v>18</v>
      </c>
      <c r="N435" s="12">
        <f t="shared" si="159"/>
        <v>1.0026330299999999</v>
      </c>
      <c r="O435" s="12">
        <f t="shared" ca="1" si="160"/>
        <v>1.0057024910000001</v>
      </c>
      <c r="P435" s="19">
        <f t="shared" si="171"/>
        <v>0</v>
      </c>
      <c r="Q435" s="14">
        <f t="shared" ca="1" si="161"/>
        <v>4.20245611</v>
      </c>
      <c r="R435" s="28">
        <f t="shared" si="162"/>
        <v>0</v>
      </c>
      <c r="S435" s="14">
        <f t="shared" si="175"/>
        <v>0</v>
      </c>
      <c r="T435" s="14"/>
      <c r="U435" s="14"/>
      <c r="V435" s="4" t="str">
        <f t="shared" si="172"/>
        <v>A+J=</v>
      </c>
      <c r="W435" s="53">
        <f t="shared" si="173"/>
        <v>43882</v>
      </c>
      <c r="X435" s="14"/>
      <c r="Y435" s="153"/>
      <c r="Z435" s="56">
        <v>44728</v>
      </c>
      <c r="AA435" s="56" t="s">
        <v>90</v>
      </c>
      <c r="AB435" s="23"/>
      <c r="AC435" s="1"/>
      <c r="AD435" s="3"/>
      <c r="AE435" s="3"/>
      <c r="AF435" s="3"/>
      <c r="AG435" s="3"/>
      <c r="AH435" s="3"/>
      <c r="AI435" s="11"/>
      <c r="AJ435" s="3"/>
      <c r="AK435" s="2"/>
      <c r="AL435" s="2"/>
      <c r="AM435" s="2"/>
      <c r="AN435" s="2"/>
      <c r="AO435" s="2"/>
      <c r="AP435" s="2"/>
      <c r="AQ435" s="2"/>
      <c r="AR435" s="15"/>
      <c r="AS435" s="15"/>
      <c r="AT435" s="15"/>
      <c r="AU435" s="2"/>
      <c r="AV435" s="2"/>
      <c r="AW435" s="15"/>
      <c r="AX435" s="15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</row>
    <row r="436" spans="1:164" x14ac:dyDescent="0.15">
      <c r="A436" s="67">
        <f t="shared" si="174"/>
        <v>43878</v>
      </c>
      <c r="B436" s="128">
        <f t="shared" ca="1" si="163"/>
        <v>741.38129380999987</v>
      </c>
      <c r="C436" s="14">
        <f t="shared" si="164"/>
        <v>736.95094298999993</v>
      </c>
      <c r="D436" s="142">
        <f t="shared" si="165"/>
        <v>43872</v>
      </c>
      <c r="E436" s="13">
        <f ca="1">IF(D436&lt;B$1,VLOOKUP(D436,[1]DI!$A$4:$B$15000,2,FALSE),0)</f>
        <v>4.1500000000000002E-2</v>
      </c>
      <c r="F436" s="14">
        <f t="shared" ca="1" si="157"/>
        <v>1.00016137</v>
      </c>
      <c r="G436" s="14">
        <f ca="1">(TRUNC(PRODUCT($F$12:$F435),16))</f>
        <v>1.1027625433648001</v>
      </c>
      <c r="H436" s="14">
        <f t="shared" ca="1" si="166"/>
        <v>1.09921947220519</v>
      </c>
      <c r="I436" s="14">
        <f t="shared" ca="1" si="158"/>
        <v>1.00322326</v>
      </c>
      <c r="J436" s="13">
        <f t="shared" si="167"/>
        <v>3.7499999999999999E-2</v>
      </c>
      <c r="K436" s="53">
        <f t="shared" si="168"/>
        <v>43851</v>
      </c>
      <c r="L436" s="2">
        <f t="shared" si="169"/>
        <v>19</v>
      </c>
      <c r="M436" s="19">
        <f t="shared" si="170"/>
        <v>19</v>
      </c>
      <c r="N436" s="12">
        <f t="shared" si="159"/>
        <v>1.002779512</v>
      </c>
      <c r="O436" s="12">
        <f t="shared" ca="1" si="160"/>
        <v>1.0060117310000001</v>
      </c>
      <c r="P436" s="19">
        <f t="shared" si="171"/>
        <v>0</v>
      </c>
      <c r="Q436" s="14">
        <f t="shared" ca="1" si="161"/>
        <v>4.4303508200000001</v>
      </c>
      <c r="R436" s="28">
        <f t="shared" si="162"/>
        <v>0</v>
      </c>
      <c r="S436" s="14">
        <f t="shared" si="175"/>
        <v>0</v>
      </c>
      <c r="T436" s="14"/>
      <c r="U436" s="14"/>
      <c r="V436" s="4" t="str">
        <f t="shared" si="172"/>
        <v>A+J=</v>
      </c>
      <c r="W436" s="53">
        <f t="shared" si="173"/>
        <v>43882</v>
      </c>
      <c r="X436" s="14"/>
      <c r="Y436" s="153"/>
      <c r="Z436" s="56">
        <v>44811</v>
      </c>
      <c r="AA436" s="56" t="s">
        <v>92</v>
      </c>
      <c r="AB436" s="23"/>
      <c r="AC436" s="1"/>
      <c r="AD436" s="3"/>
      <c r="AE436" s="3"/>
      <c r="AF436" s="3"/>
      <c r="AG436" s="3"/>
      <c r="AH436" s="3"/>
      <c r="AI436" s="11"/>
      <c r="AJ436" s="3"/>
      <c r="AK436" s="2"/>
      <c r="AL436" s="2"/>
      <c r="AM436" s="2"/>
      <c r="AN436" s="2"/>
      <c r="AO436" s="2"/>
      <c r="AP436" s="2"/>
      <c r="AQ436" s="2"/>
      <c r="AR436" s="15"/>
      <c r="AS436" s="15"/>
      <c r="AT436" s="15"/>
      <c r="AU436" s="2"/>
      <c r="AV436" s="2"/>
      <c r="AW436" s="15"/>
      <c r="AX436" s="15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</row>
    <row r="437" spans="1:164" x14ac:dyDescent="0.15">
      <c r="A437" s="67">
        <f t="shared" si="174"/>
        <v>43879</v>
      </c>
      <c r="B437" s="128">
        <f t="shared" ca="1" si="163"/>
        <v>741.60926221999989</v>
      </c>
      <c r="C437" s="14">
        <f t="shared" si="164"/>
        <v>736.95094298999993</v>
      </c>
      <c r="D437" s="142">
        <f t="shared" si="165"/>
        <v>43873</v>
      </c>
      <c r="E437" s="13">
        <f ca="1">IF(D437&lt;B$1,VLOOKUP(D437,[1]DI!$A$4:$B$15000,2,FALSE),0)</f>
        <v>4.1500000000000002E-2</v>
      </c>
      <c r="F437" s="14">
        <f t="shared" ca="1" si="157"/>
        <v>1.00016137</v>
      </c>
      <c r="G437" s="14">
        <f ca="1">(TRUNC(PRODUCT($F$12:$F436),16))</f>
        <v>1.10294049615642</v>
      </c>
      <c r="H437" s="14">
        <f t="shared" ca="1" si="166"/>
        <v>1.09921947220519</v>
      </c>
      <c r="I437" s="14">
        <f t="shared" ca="1" si="158"/>
        <v>1.0033851499999999</v>
      </c>
      <c r="J437" s="13">
        <f t="shared" si="167"/>
        <v>3.7499999999999999E-2</v>
      </c>
      <c r="K437" s="53">
        <f t="shared" si="168"/>
        <v>43851</v>
      </c>
      <c r="L437" s="2">
        <f t="shared" si="169"/>
        <v>20</v>
      </c>
      <c r="M437" s="19">
        <f t="shared" si="170"/>
        <v>20</v>
      </c>
      <c r="N437" s="12">
        <f t="shared" si="159"/>
        <v>1.002926016</v>
      </c>
      <c r="O437" s="12">
        <f t="shared" ca="1" si="160"/>
        <v>1.0063210709999999</v>
      </c>
      <c r="P437" s="19">
        <f t="shared" si="171"/>
        <v>0</v>
      </c>
      <c r="Q437" s="14">
        <f t="shared" ca="1" si="161"/>
        <v>4.65831923</v>
      </c>
      <c r="R437" s="28">
        <f t="shared" si="162"/>
        <v>0</v>
      </c>
      <c r="S437" s="14">
        <f t="shared" si="175"/>
        <v>0</v>
      </c>
      <c r="T437" s="14"/>
      <c r="U437" s="14"/>
      <c r="V437" s="4" t="str">
        <f t="shared" si="172"/>
        <v>A+J=</v>
      </c>
      <c r="W437" s="53">
        <f t="shared" si="173"/>
        <v>43882</v>
      </c>
      <c r="X437" s="14"/>
      <c r="Y437" s="153"/>
      <c r="Z437" s="56">
        <v>44846</v>
      </c>
      <c r="AA437" s="57" t="s">
        <v>78</v>
      </c>
      <c r="AB437" s="23"/>
      <c r="AC437" s="1"/>
      <c r="AD437" s="3"/>
      <c r="AE437" s="3"/>
      <c r="AF437" s="3"/>
      <c r="AG437" s="3"/>
      <c r="AH437" s="3"/>
      <c r="AI437" s="11"/>
      <c r="AJ437" s="3"/>
      <c r="AK437" s="2"/>
      <c r="AL437" s="2"/>
      <c r="AM437" s="2"/>
      <c r="AN437" s="2"/>
      <c r="AO437" s="2"/>
      <c r="AP437" s="2"/>
      <c r="AQ437" s="2"/>
      <c r="AR437" s="15"/>
      <c r="AS437" s="15"/>
      <c r="AT437" s="15"/>
      <c r="AU437" s="2"/>
      <c r="AV437" s="2"/>
      <c r="AW437" s="15"/>
      <c r="AX437" s="15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</row>
    <row r="438" spans="1:164" x14ac:dyDescent="0.15">
      <c r="A438" s="67">
        <f t="shared" si="174"/>
        <v>43880</v>
      </c>
      <c r="B438" s="128">
        <f t="shared" ca="1" si="163"/>
        <v>741.83730431999993</v>
      </c>
      <c r="C438" s="14">
        <f t="shared" si="164"/>
        <v>736.95094298999993</v>
      </c>
      <c r="D438" s="142">
        <f t="shared" si="165"/>
        <v>43874</v>
      </c>
      <c r="E438" s="13">
        <f ca="1">IF(D438&lt;B$1,VLOOKUP(D438,[1]DI!$A$4:$B$15000,2,FALSE),0)</f>
        <v>4.1500000000000002E-2</v>
      </c>
      <c r="F438" s="14">
        <f t="shared" ca="1" si="157"/>
        <v>1.00016137</v>
      </c>
      <c r="G438" s="14">
        <f ca="1">(TRUNC(PRODUCT($F$12:$F437),16))</f>
        <v>1.1031184776642899</v>
      </c>
      <c r="H438" s="14">
        <f t="shared" ca="1" si="166"/>
        <v>1.09921947220519</v>
      </c>
      <c r="I438" s="14">
        <f t="shared" ca="1" si="158"/>
        <v>1.00354707</v>
      </c>
      <c r="J438" s="13">
        <f t="shared" si="167"/>
        <v>3.7499999999999999E-2</v>
      </c>
      <c r="K438" s="53">
        <f t="shared" si="168"/>
        <v>43851</v>
      </c>
      <c r="L438" s="2">
        <f t="shared" si="169"/>
        <v>21</v>
      </c>
      <c r="M438" s="19">
        <f t="shared" si="170"/>
        <v>21</v>
      </c>
      <c r="N438" s="12">
        <f t="shared" si="159"/>
        <v>1.003072542</v>
      </c>
      <c r="O438" s="12">
        <f t="shared" ca="1" si="160"/>
        <v>1.006630511</v>
      </c>
      <c r="P438" s="19">
        <f t="shared" si="171"/>
        <v>0</v>
      </c>
      <c r="Q438" s="14">
        <f t="shared" ca="1" si="161"/>
        <v>4.8863613299999997</v>
      </c>
      <c r="R438" s="28">
        <f t="shared" si="162"/>
        <v>0</v>
      </c>
      <c r="S438" s="14">
        <f t="shared" si="175"/>
        <v>0</v>
      </c>
      <c r="T438" s="14"/>
      <c r="U438" s="14"/>
      <c r="V438" s="4" t="str">
        <f t="shared" si="172"/>
        <v>A+J=</v>
      </c>
      <c r="W438" s="53">
        <f t="shared" si="173"/>
        <v>43882</v>
      </c>
      <c r="X438" s="14"/>
      <c r="Y438" s="153"/>
      <c r="Z438" s="56">
        <v>44867</v>
      </c>
      <c r="AA438" s="56" t="s">
        <v>84</v>
      </c>
      <c r="AB438" s="23"/>
      <c r="AC438" s="1"/>
      <c r="AD438" s="3"/>
      <c r="AE438" s="3"/>
      <c r="AF438" s="3"/>
      <c r="AG438" s="3"/>
      <c r="AH438" s="3"/>
      <c r="AI438" s="11"/>
      <c r="AJ438" s="3"/>
      <c r="AK438" s="2"/>
      <c r="AL438" s="2"/>
      <c r="AM438" s="2"/>
      <c r="AN438" s="2"/>
      <c r="AO438" s="2"/>
      <c r="AP438" s="2"/>
      <c r="AQ438" s="2"/>
      <c r="AR438" s="15"/>
      <c r="AS438" s="15"/>
      <c r="AT438" s="15"/>
      <c r="AU438" s="2"/>
      <c r="AV438" s="2"/>
      <c r="AW438" s="15"/>
      <c r="AX438" s="15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</row>
    <row r="439" spans="1:164" x14ac:dyDescent="0.15">
      <c r="A439" s="67">
        <f t="shared" si="174"/>
        <v>43881</v>
      </c>
      <c r="B439" s="128">
        <f t="shared" ca="1" si="163"/>
        <v>742.06541052999989</v>
      </c>
      <c r="C439" s="14">
        <f t="shared" si="164"/>
        <v>736.95094298999993</v>
      </c>
      <c r="D439" s="142">
        <f t="shared" si="165"/>
        <v>43875</v>
      </c>
      <c r="E439" s="13">
        <f ca="1">IF(D439&lt;B$1,VLOOKUP(D439,[1]DI!$A$4:$B$15000,2,FALSE),0)</f>
        <v>4.1500000000000002E-2</v>
      </c>
      <c r="F439" s="14">
        <f t="shared" ca="1" si="157"/>
        <v>1.00016137</v>
      </c>
      <c r="G439" s="14">
        <f ca="1">(TRUNC(PRODUCT($F$12:$F438),16))</f>
        <v>1.10329648789303</v>
      </c>
      <c r="H439" s="14">
        <f t="shared" ca="1" si="166"/>
        <v>1.09921947220519</v>
      </c>
      <c r="I439" s="14">
        <f t="shared" ca="1" si="158"/>
        <v>1.0037090099999999</v>
      </c>
      <c r="J439" s="13">
        <f t="shared" si="167"/>
        <v>3.7499999999999999E-2</v>
      </c>
      <c r="K439" s="53">
        <f t="shared" si="168"/>
        <v>43851</v>
      </c>
      <c r="L439" s="2">
        <f t="shared" si="169"/>
        <v>22</v>
      </c>
      <c r="M439" s="19">
        <f t="shared" si="170"/>
        <v>22</v>
      </c>
      <c r="N439" s="12">
        <f t="shared" si="159"/>
        <v>1.003219088</v>
      </c>
      <c r="O439" s="12">
        <f t="shared" ca="1" si="160"/>
        <v>1.006940038</v>
      </c>
      <c r="P439" s="19">
        <f t="shared" si="171"/>
        <v>0</v>
      </c>
      <c r="Q439" s="14">
        <f t="shared" ca="1" si="161"/>
        <v>5.1144675399999997</v>
      </c>
      <c r="R439" s="28">
        <f t="shared" si="162"/>
        <v>0</v>
      </c>
      <c r="S439" s="14">
        <f t="shared" si="175"/>
        <v>0</v>
      </c>
      <c r="T439" s="14"/>
      <c r="U439" s="14"/>
      <c r="V439" s="4" t="str">
        <f t="shared" si="172"/>
        <v>A+J=</v>
      </c>
      <c r="W439" s="53">
        <f t="shared" si="173"/>
        <v>43882</v>
      </c>
      <c r="X439" s="14"/>
      <c r="Y439" s="153"/>
      <c r="Z439" s="56">
        <v>44880</v>
      </c>
      <c r="AA439" s="56" t="s">
        <v>93</v>
      </c>
      <c r="AB439" s="23"/>
      <c r="AC439" s="1"/>
      <c r="AD439" s="3"/>
      <c r="AE439" s="3"/>
      <c r="AF439" s="3"/>
      <c r="AG439" s="3"/>
      <c r="AH439" s="3"/>
      <c r="AI439" s="11"/>
      <c r="AJ439" s="3"/>
      <c r="AK439" s="2"/>
      <c r="AL439" s="2"/>
      <c r="AM439" s="2"/>
      <c r="AN439" s="2"/>
      <c r="AO439" s="2"/>
      <c r="AP439" s="2"/>
      <c r="AQ439" s="2"/>
      <c r="AR439" s="15"/>
      <c r="AS439" s="15"/>
      <c r="AT439" s="15"/>
      <c r="AU439" s="2"/>
      <c r="AV439" s="2"/>
      <c r="AW439" s="15"/>
      <c r="AX439" s="15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</row>
    <row r="440" spans="1:164" x14ac:dyDescent="0.15">
      <c r="A440" s="67">
        <f t="shared" si="174"/>
        <v>43882</v>
      </c>
      <c r="B440" s="128">
        <f t="shared" ca="1" si="163"/>
        <v>742.29359043999989</v>
      </c>
      <c r="C440" s="14">
        <f t="shared" si="164"/>
        <v>736.95094298999993</v>
      </c>
      <c r="D440" s="142">
        <f t="shared" si="165"/>
        <v>43878</v>
      </c>
      <c r="E440" s="13">
        <f ca="1">IF(D440&lt;B$1,VLOOKUP(D440,[1]DI!$A$4:$B$15000,2,FALSE),0)</f>
        <v>4.1500000000000002E-2</v>
      </c>
      <c r="F440" s="14">
        <f t="shared" ca="1" si="157"/>
        <v>1.00016137</v>
      </c>
      <c r="G440" s="14">
        <f ca="1">(TRUNC(PRODUCT($F$12:$F439),16))</f>
        <v>1.1034745268472801</v>
      </c>
      <c r="H440" s="14">
        <f t="shared" ca="1" si="166"/>
        <v>1.09921947220519</v>
      </c>
      <c r="I440" s="14">
        <f t="shared" ca="1" si="158"/>
        <v>1.0038709800000001</v>
      </c>
      <c r="J440" s="13">
        <f t="shared" si="167"/>
        <v>3.7499999999999999E-2</v>
      </c>
      <c r="K440" s="53">
        <f t="shared" si="168"/>
        <v>43851</v>
      </c>
      <c r="L440" s="2">
        <f t="shared" si="169"/>
        <v>23</v>
      </c>
      <c r="M440" s="19">
        <f t="shared" si="170"/>
        <v>23</v>
      </c>
      <c r="N440" s="12">
        <f t="shared" si="159"/>
        <v>1.003365657</v>
      </c>
      <c r="O440" s="12">
        <f t="shared" ca="1" si="160"/>
        <v>1.007249665</v>
      </c>
      <c r="P440" s="19">
        <f t="shared" si="171"/>
        <v>21</v>
      </c>
      <c r="Q440" s="14">
        <f t="shared" ca="1" si="161"/>
        <v>5.3426474500000003</v>
      </c>
      <c r="R440" s="28">
        <f t="shared" si="162"/>
        <v>0.1337717598581801</v>
      </c>
      <c r="S440" s="14">
        <v>98.583225310000003</v>
      </c>
      <c r="T440" s="14"/>
      <c r="U440" s="14"/>
      <c r="V440" s="4" t="str">
        <f t="shared" si="172"/>
        <v>A+J=</v>
      </c>
      <c r="W440" s="53">
        <f t="shared" si="173"/>
        <v>43882</v>
      </c>
      <c r="X440" s="14"/>
      <c r="Y440" s="153"/>
      <c r="Z440" s="56">
        <v>44977</v>
      </c>
      <c r="AA440" s="56" t="s">
        <v>72</v>
      </c>
      <c r="AB440" s="23"/>
      <c r="AC440" s="1"/>
      <c r="AD440" s="3"/>
      <c r="AE440" s="3"/>
      <c r="AF440" s="3"/>
      <c r="AG440" s="3"/>
      <c r="AH440" s="3"/>
      <c r="AI440" s="11"/>
      <c r="AJ440" s="3"/>
      <c r="AK440" s="2"/>
      <c r="AL440" s="2"/>
      <c r="AM440" s="2"/>
      <c r="AN440" s="2"/>
      <c r="AO440" s="2"/>
      <c r="AP440" s="2"/>
      <c r="AQ440" s="2"/>
      <c r="AR440" s="15"/>
      <c r="AS440" s="15"/>
      <c r="AT440" s="15"/>
      <c r="AU440" s="2"/>
      <c r="AV440" s="2"/>
      <c r="AW440" s="15"/>
      <c r="AX440" s="15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</row>
    <row r="441" spans="1:164" x14ac:dyDescent="0.15">
      <c r="A441" s="67">
        <f t="shared" si="174"/>
        <v>43887</v>
      </c>
      <c r="B441" s="128">
        <f t="shared" ca="1" si="163"/>
        <v>638.56401063999999</v>
      </c>
      <c r="C441" s="14">
        <f t="shared" si="164"/>
        <v>638.36771767999994</v>
      </c>
      <c r="D441" s="142">
        <f t="shared" si="165"/>
        <v>43879</v>
      </c>
      <c r="E441" s="13">
        <f ca="1">IF(D441&lt;B$1,VLOOKUP(D441,[1]DI!$A$4:$B$15000,2,FALSE),0)</f>
        <v>4.1500000000000002E-2</v>
      </c>
      <c r="F441" s="14">
        <f t="shared" ca="1" si="157"/>
        <v>1.00016137</v>
      </c>
      <c r="G441" s="14">
        <f ca="1">(TRUNC(PRODUCT($F$12:$F440),16))</f>
        <v>1.10365259453168</v>
      </c>
      <c r="H441" s="14">
        <f t="shared" ca="1" si="166"/>
        <v>1.1034745268472801</v>
      </c>
      <c r="I441" s="14">
        <f t="shared" ca="1" si="158"/>
        <v>1.00016137</v>
      </c>
      <c r="J441" s="13">
        <f t="shared" si="167"/>
        <v>3.7499999999999999E-2</v>
      </c>
      <c r="K441" s="53">
        <f t="shared" si="168"/>
        <v>43882</v>
      </c>
      <c r="L441" s="2">
        <f t="shared" si="169"/>
        <v>1</v>
      </c>
      <c r="M441" s="19">
        <f t="shared" si="170"/>
        <v>1</v>
      </c>
      <c r="N441" s="12">
        <f t="shared" si="159"/>
        <v>1.0001460980000001</v>
      </c>
      <c r="O441" s="12">
        <f t="shared" ca="1" si="160"/>
        <v>1.0003074919999999</v>
      </c>
      <c r="P441" s="19">
        <f t="shared" si="171"/>
        <v>0</v>
      </c>
      <c r="Q441" s="14">
        <f t="shared" ca="1" si="161"/>
        <v>0.19629295999999999</v>
      </c>
      <c r="R441" s="28">
        <f t="shared" si="162"/>
        <v>0</v>
      </c>
      <c r="S441" s="14">
        <f t="shared" si="175"/>
        <v>0</v>
      </c>
      <c r="T441" s="14"/>
      <c r="U441" s="14"/>
      <c r="V441" s="4" t="str">
        <f t="shared" si="172"/>
        <v>A+J=</v>
      </c>
      <c r="W441" s="53">
        <f t="shared" si="173"/>
        <v>43913</v>
      </c>
      <c r="X441" s="14"/>
      <c r="Y441" s="153"/>
      <c r="Z441" s="56">
        <v>44978</v>
      </c>
      <c r="AA441" s="56" t="s">
        <v>72</v>
      </c>
      <c r="AB441" s="23"/>
      <c r="AC441" s="1"/>
      <c r="AD441" s="3"/>
      <c r="AE441" s="3"/>
      <c r="AF441" s="3"/>
      <c r="AG441" s="3"/>
      <c r="AH441" s="3"/>
      <c r="AI441" s="11"/>
      <c r="AJ441" s="3"/>
      <c r="AK441" s="2"/>
      <c r="AL441" s="2"/>
      <c r="AM441" s="2"/>
      <c r="AN441" s="2"/>
      <c r="AO441" s="2"/>
      <c r="AP441" s="2"/>
      <c r="AQ441" s="2"/>
      <c r="AR441" s="15"/>
      <c r="AS441" s="15"/>
      <c r="AT441" s="15"/>
      <c r="AU441" s="2"/>
      <c r="AV441" s="2"/>
      <c r="AW441" s="15"/>
      <c r="AX441" s="15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</row>
    <row r="442" spans="1:164" x14ac:dyDescent="0.15">
      <c r="A442" s="67">
        <f t="shared" si="174"/>
        <v>43888</v>
      </c>
      <c r="B442" s="128">
        <f t="shared" ca="1" si="163"/>
        <v>638.76036552999994</v>
      </c>
      <c r="C442" s="14">
        <f t="shared" si="164"/>
        <v>638.36771767999994</v>
      </c>
      <c r="D442" s="142">
        <f t="shared" si="165"/>
        <v>43880</v>
      </c>
      <c r="E442" s="13">
        <f ca="1">IF(D442&lt;B$1,VLOOKUP(D442,[1]DI!$A$4:$B$15000,2,FALSE),0)</f>
        <v>4.1500000000000002E-2</v>
      </c>
      <c r="F442" s="14">
        <f t="shared" ca="1" si="157"/>
        <v>1.00016137</v>
      </c>
      <c r="G442" s="14">
        <f ca="1">(TRUNC(PRODUCT($F$12:$F441),16))</f>
        <v>1.1038306909508599</v>
      </c>
      <c r="H442" s="14">
        <f t="shared" ca="1" si="166"/>
        <v>1.1034745268472801</v>
      </c>
      <c r="I442" s="14">
        <f t="shared" ca="1" si="158"/>
        <v>1.0003227699999999</v>
      </c>
      <c r="J442" s="13">
        <f t="shared" si="167"/>
        <v>3.7499999999999999E-2</v>
      </c>
      <c r="K442" s="53">
        <f t="shared" si="168"/>
        <v>43882</v>
      </c>
      <c r="L442" s="2">
        <f t="shared" si="169"/>
        <v>2</v>
      </c>
      <c r="M442" s="19">
        <f t="shared" si="170"/>
        <v>2</v>
      </c>
      <c r="N442" s="12">
        <f t="shared" si="159"/>
        <v>1.0002922169999999</v>
      </c>
      <c r="O442" s="12">
        <f t="shared" ca="1" si="160"/>
        <v>1.0006150810000001</v>
      </c>
      <c r="P442" s="19">
        <f t="shared" si="171"/>
        <v>0</v>
      </c>
      <c r="Q442" s="14">
        <f t="shared" ca="1" si="161"/>
        <v>0.39264785000000002</v>
      </c>
      <c r="R442" s="28">
        <f t="shared" si="162"/>
        <v>0</v>
      </c>
      <c r="S442" s="14">
        <f t="shared" si="175"/>
        <v>0</v>
      </c>
      <c r="T442" s="14"/>
      <c r="U442" s="14"/>
      <c r="V442" s="4" t="str">
        <f t="shared" si="172"/>
        <v>A+J=</v>
      </c>
      <c r="W442" s="53">
        <f t="shared" si="173"/>
        <v>43913</v>
      </c>
      <c r="X442" s="14"/>
      <c r="Y442" s="153"/>
      <c r="Z442" s="56">
        <v>45023</v>
      </c>
      <c r="AA442" s="56" t="s">
        <v>89</v>
      </c>
      <c r="AB442" s="23"/>
      <c r="AC442" s="1"/>
      <c r="AD442" s="3"/>
      <c r="AE442" s="3"/>
      <c r="AF442" s="3"/>
      <c r="AG442" s="3"/>
      <c r="AH442" s="3"/>
      <c r="AI442" s="11"/>
      <c r="AJ442" s="3"/>
      <c r="AK442" s="2"/>
      <c r="AL442" s="2"/>
      <c r="AM442" s="2"/>
      <c r="AN442" s="2"/>
      <c r="AO442" s="2"/>
      <c r="AP442" s="2"/>
      <c r="AQ442" s="2"/>
      <c r="AR442" s="15"/>
      <c r="AS442" s="15"/>
      <c r="AT442" s="15"/>
      <c r="AU442" s="2"/>
      <c r="AV442" s="2"/>
      <c r="AW442" s="15"/>
      <c r="AX442" s="15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</row>
    <row r="443" spans="1:164" x14ac:dyDescent="0.15">
      <c r="A443" s="67">
        <f t="shared" si="174"/>
        <v>43889</v>
      </c>
      <c r="B443" s="128">
        <f t="shared" ca="1" si="163"/>
        <v>638.95677787</v>
      </c>
      <c r="C443" s="14">
        <f t="shared" si="164"/>
        <v>638.36771767999994</v>
      </c>
      <c r="D443" s="142">
        <f t="shared" si="165"/>
        <v>43881</v>
      </c>
      <c r="E443" s="13">
        <f ca="1">IF(D443&lt;B$1,VLOOKUP(D443,[1]DI!$A$4:$B$15000,2,FALSE),0)</f>
        <v>4.1500000000000002E-2</v>
      </c>
      <c r="F443" s="14">
        <f t="shared" ca="1" si="157"/>
        <v>1.00016137</v>
      </c>
      <c r="G443" s="14">
        <f ca="1">(TRUNC(PRODUCT($F$12:$F442),16))</f>
        <v>1.1040088161094599</v>
      </c>
      <c r="H443" s="14">
        <f t="shared" ca="1" si="166"/>
        <v>1.1034745268472801</v>
      </c>
      <c r="I443" s="14">
        <f t="shared" ca="1" si="158"/>
        <v>1.0004841900000001</v>
      </c>
      <c r="J443" s="13">
        <f t="shared" si="167"/>
        <v>3.7499999999999999E-2</v>
      </c>
      <c r="K443" s="53">
        <f t="shared" si="168"/>
        <v>43882</v>
      </c>
      <c r="L443" s="2">
        <f t="shared" si="169"/>
        <v>3</v>
      </c>
      <c r="M443" s="19">
        <f t="shared" si="170"/>
        <v>3</v>
      </c>
      <c r="N443" s="12">
        <f t="shared" si="159"/>
        <v>1.000438358</v>
      </c>
      <c r="O443" s="12">
        <f t="shared" ca="1" si="160"/>
        <v>1.0009227599999999</v>
      </c>
      <c r="P443" s="19">
        <f t="shared" si="171"/>
        <v>0</v>
      </c>
      <c r="Q443" s="14">
        <f t="shared" ca="1" si="161"/>
        <v>0.58906018999999998</v>
      </c>
      <c r="R443" s="28">
        <f t="shared" si="162"/>
        <v>0</v>
      </c>
      <c r="S443" s="14">
        <f t="shared" si="175"/>
        <v>0</v>
      </c>
      <c r="T443" s="14"/>
      <c r="U443" s="14"/>
      <c r="V443" s="4" t="str">
        <f t="shared" si="172"/>
        <v>A+J=</v>
      </c>
      <c r="W443" s="53">
        <f t="shared" si="173"/>
        <v>43913</v>
      </c>
      <c r="X443" s="14"/>
      <c r="Y443" s="153"/>
      <c r="Z443" s="56">
        <v>45037</v>
      </c>
      <c r="AA443" s="56" t="s">
        <v>74</v>
      </c>
      <c r="AB443" s="23"/>
      <c r="AC443" s="1"/>
      <c r="AD443" s="3"/>
      <c r="AE443" s="3"/>
      <c r="AF443" s="3"/>
      <c r="AG443" s="3"/>
      <c r="AH443" s="3"/>
      <c r="AI443" s="11"/>
      <c r="AJ443" s="3"/>
      <c r="AK443" s="2"/>
      <c r="AL443" s="2"/>
      <c r="AM443" s="2"/>
      <c r="AN443" s="2"/>
      <c r="AO443" s="2"/>
      <c r="AP443" s="2"/>
      <c r="AQ443" s="2"/>
      <c r="AR443" s="15"/>
      <c r="AS443" s="15"/>
      <c r="AT443" s="15"/>
      <c r="AU443" s="2"/>
      <c r="AV443" s="2"/>
      <c r="AW443" s="15"/>
      <c r="AX443" s="15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</row>
    <row r="444" spans="1:164" x14ac:dyDescent="0.15">
      <c r="A444" s="67">
        <f t="shared" si="174"/>
        <v>43892</v>
      </c>
      <c r="B444" s="128">
        <f t="shared" ca="1" si="163"/>
        <v>639.15325276999999</v>
      </c>
      <c r="C444" s="14">
        <f t="shared" si="164"/>
        <v>638.36771767999994</v>
      </c>
      <c r="D444" s="142">
        <f t="shared" si="165"/>
        <v>43882</v>
      </c>
      <c r="E444" s="13">
        <f ca="1">IF(D444&lt;B$1,VLOOKUP(D444,[1]DI!$A$4:$B$15000,2,FALSE),0)</f>
        <v>4.1500000000000002E-2</v>
      </c>
      <c r="F444" s="14">
        <f t="shared" ca="1" si="157"/>
        <v>1.00016137</v>
      </c>
      <c r="G444" s="14">
        <f ca="1">(TRUNC(PRODUCT($F$12:$F443),16))</f>
        <v>1.1041869700121101</v>
      </c>
      <c r="H444" s="14">
        <f t="shared" ca="1" si="166"/>
        <v>1.1034745268472801</v>
      </c>
      <c r="I444" s="14">
        <f t="shared" ca="1" si="158"/>
        <v>1.0006456399999999</v>
      </c>
      <c r="J444" s="13">
        <f t="shared" si="167"/>
        <v>3.7499999999999999E-2</v>
      </c>
      <c r="K444" s="53">
        <f t="shared" si="168"/>
        <v>43882</v>
      </c>
      <c r="L444" s="2">
        <f t="shared" si="169"/>
        <v>4</v>
      </c>
      <c r="M444" s="19">
        <f t="shared" si="170"/>
        <v>4</v>
      </c>
      <c r="N444" s="12">
        <f t="shared" si="159"/>
        <v>1.0005845200000001</v>
      </c>
      <c r="O444" s="12">
        <f t="shared" ca="1" si="160"/>
        <v>1.0012305370000001</v>
      </c>
      <c r="P444" s="19">
        <f t="shared" si="171"/>
        <v>0</v>
      </c>
      <c r="Q444" s="14">
        <f t="shared" ca="1" si="161"/>
        <v>0.78553508999999999</v>
      </c>
      <c r="R444" s="28">
        <f t="shared" si="162"/>
        <v>0</v>
      </c>
      <c r="S444" s="14">
        <f t="shared" si="175"/>
        <v>0</v>
      </c>
      <c r="T444" s="14"/>
      <c r="U444" s="14"/>
      <c r="V444" s="4" t="str">
        <f t="shared" si="172"/>
        <v>A+J=</v>
      </c>
      <c r="W444" s="53">
        <f t="shared" si="173"/>
        <v>43913</v>
      </c>
      <c r="X444" s="14"/>
      <c r="Y444" s="153"/>
      <c r="Z444" s="56">
        <v>45047</v>
      </c>
      <c r="AA444" s="56" t="s">
        <v>91</v>
      </c>
      <c r="AB444" s="23"/>
      <c r="AC444" s="1"/>
      <c r="AD444" s="3"/>
      <c r="AE444" s="3"/>
      <c r="AF444" s="3"/>
      <c r="AG444" s="3"/>
      <c r="AH444" s="3"/>
      <c r="AI444" s="11"/>
      <c r="AJ444" s="3"/>
      <c r="AK444" s="2"/>
      <c r="AL444" s="2"/>
      <c r="AM444" s="2"/>
      <c r="AN444" s="2"/>
      <c r="AO444" s="2"/>
      <c r="AP444" s="2"/>
      <c r="AQ444" s="2"/>
      <c r="AR444" s="15"/>
      <c r="AS444" s="15"/>
      <c r="AT444" s="15"/>
      <c r="AU444" s="2"/>
      <c r="AV444" s="2"/>
      <c r="AW444" s="15"/>
      <c r="AX444" s="15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</row>
    <row r="445" spans="1:164" x14ac:dyDescent="0.15">
      <c r="A445" s="67">
        <f t="shared" si="174"/>
        <v>43893</v>
      </c>
      <c r="B445" s="128">
        <f t="shared" ca="1" si="163"/>
        <v>639.34978448999993</v>
      </c>
      <c r="C445" s="14">
        <f t="shared" si="164"/>
        <v>638.36771767999994</v>
      </c>
      <c r="D445" s="142">
        <f t="shared" si="165"/>
        <v>43887</v>
      </c>
      <c r="E445" s="13">
        <f ca="1">IF(D445&lt;B$1,VLOOKUP(D445,[1]DI!$A$4:$B$15000,2,FALSE),0)</f>
        <v>4.1500000000000002E-2</v>
      </c>
      <c r="F445" s="14">
        <f t="shared" ca="1" si="157"/>
        <v>1.00016137</v>
      </c>
      <c r="G445" s="14">
        <f ca="1">(TRUNC(PRODUCT($F$12:$F444),16))</f>
        <v>1.1043651526634599</v>
      </c>
      <c r="H445" s="14">
        <f t="shared" ca="1" si="166"/>
        <v>1.1034745268472801</v>
      </c>
      <c r="I445" s="14">
        <f t="shared" ca="1" si="158"/>
        <v>1.00080711</v>
      </c>
      <c r="J445" s="13">
        <f t="shared" si="167"/>
        <v>3.7499999999999999E-2</v>
      </c>
      <c r="K445" s="53">
        <f t="shared" si="168"/>
        <v>43882</v>
      </c>
      <c r="L445" s="2">
        <f t="shared" si="169"/>
        <v>5</v>
      </c>
      <c r="M445" s="19">
        <f t="shared" si="170"/>
        <v>5</v>
      </c>
      <c r="N445" s="12">
        <f t="shared" si="159"/>
        <v>1.0007307030000001</v>
      </c>
      <c r="O445" s="12">
        <f t="shared" ca="1" si="160"/>
        <v>1.0015384030000001</v>
      </c>
      <c r="P445" s="19">
        <f t="shared" si="171"/>
        <v>0</v>
      </c>
      <c r="Q445" s="14">
        <f t="shared" ca="1" si="161"/>
        <v>0.98206680999999996</v>
      </c>
      <c r="R445" s="28">
        <f t="shared" si="162"/>
        <v>0</v>
      </c>
      <c r="S445" s="14">
        <f t="shared" si="175"/>
        <v>0</v>
      </c>
      <c r="T445" s="14"/>
      <c r="U445" s="14"/>
      <c r="V445" s="4" t="str">
        <f t="shared" si="172"/>
        <v>A+J=</v>
      </c>
      <c r="W445" s="53">
        <f t="shared" si="173"/>
        <v>43913</v>
      </c>
      <c r="X445" s="14"/>
      <c r="Y445" s="153"/>
      <c r="Z445" s="56">
        <v>45085</v>
      </c>
      <c r="AA445" s="56" t="s">
        <v>90</v>
      </c>
      <c r="AB445" s="23"/>
      <c r="AC445" s="1"/>
      <c r="AD445" s="3"/>
      <c r="AE445" s="3"/>
      <c r="AF445" s="3"/>
      <c r="AG445" s="3"/>
      <c r="AH445" s="3"/>
      <c r="AI445" s="11"/>
      <c r="AJ445" s="3"/>
      <c r="AK445" s="2"/>
      <c r="AL445" s="2"/>
      <c r="AM445" s="2"/>
      <c r="AN445" s="2"/>
      <c r="AO445" s="2"/>
      <c r="AP445" s="2"/>
      <c r="AQ445" s="2"/>
      <c r="AR445" s="15"/>
      <c r="AS445" s="15"/>
      <c r="AT445" s="15"/>
      <c r="AU445" s="2"/>
      <c r="AV445" s="2"/>
      <c r="AW445" s="15"/>
      <c r="AX445" s="15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</row>
    <row r="446" spans="1:164" x14ac:dyDescent="0.15">
      <c r="A446" s="67">
        <f t="shared" si="174"/>
        <v>43894</v>
      </c>
      <c r="B446" s="128">
        <f t="shared" ca="1" si="163"/>
        <v>639.54637811999999</v>
      </c>
      <c r="C446" s="14">
        <f t="shared" si="164"/>
        <v>638.36771767999994</v>
      </c>
      <c r="D446" s="142">
        <f t="shared" si="165"/>
        <v>43888</v>
      </c>
      <c r="E446" s="13">
        <f ca="1">IF(D446&lt;B$1,VLOOKUP(D446,[1]DI!$A$4:$B$15000,2,FALSE),0)</f>
        <v>4.1500000000000002E-2</v>
      </c>
      <c r="F446" s="14">
        <f t="shared" ca="1" si="157"/>
        <v>1.00016137</v>
      </c>
      <c r="G446" s="14">
        <f ca="1">(TRUNC(PRODUCT($F$12:$F445),16))</f>
        <v>1.1045433640681499</v>
      </c>
      <c r="H446" s="14">
        <f t="shared" ca="1" si="166"/>
        <v>1.1034745268472801</v>
      </c>
      <c r="I446" s="14">
        <f t="shared" ca="1" si="158"/>
        <v>1.0009686099999999</v>
      </c>
      <c r="J446" s="13">
        <f t="shared" si="167"/>
        <v>3.7499999999999999E-2</v>
      </c>
      <c r="K446" s="53">
        <f t="shared" si="168"/>
        <v>43882</v>
      </c>
      <c r="L446" s="2">
        <f t="shared" si="169"/>
        <v>6</v>
      </c>
      <c r="M446" s="19">
        <f t="shared" si="170"/>
        <v>6</v>
      </c>
      <c r="N446" s="12">
        <f t="shared" si="159"/>
        <v>1.0008769070000001</v>
      </c>
      <c r="O446" s="12">
        <f t="shared" ca="1" si="160"/>
        <v>1.0018463660000001</v>
      </c>
      <c r="P446" s="19">
        <f t="shared" si="171"/>
        <v>0</v>
      </c>
      <c r="Q446" s="14">
        <f t="shared" ca="1" si="161"/>
        <v>1.17866044</v>
      </c>
      <c r="R446" s="28">
        <f t="shared" si="162"/>
        <v>0</v>
      </c>
      <c r="S446" s="14">
        <f t="shared" si="175"/>
        <v>0</v>
      </c>
      <c r="T446" s="14"/>
      <c r="U446" s="14"/>
      <c r="V446" s="4" t="str">
        <f t="shared" si="172"/>
        <v>A+J=</v>
      </c>
      <c r="W446" s="53">
        <f t="shared" si="173"/>
        <v>43913</v>
      </c>
      <c r="X446" s="14"/>
      <c r="Y446" s="153"/>
      <c r="Z446" s="56">
        <v>45176</v>
      </c>
      <c r="AA446" s="56" t="s">
        <v>92</v>
      </c>
      <c r="AB446" s="23"/>
      <c r="AC446" s="1"/>
      <c r="AD446" s="3"/>
      <c r="AE446" s="3"/>
      <c r="AF446" s="3"/>
      <c r="AG446" s="3"/>
      <c r="AH446" s="3"/>
      <c r="AI446" s="11"/>
      <c r="AJ446" s="3"/>
      <c r="AK446" s="2"/>
      <c r="AL446" s="2"/>
      <c r="AM446" s="2"/>
      <c r="AN446" s="2"/>
      <c r="AO446" s="2"/>
      <c r="AP446" s="2"/>
      <c r="AQ446" s="2"/>
      <c r="AR446" s="15"/>
      <c r="AS446" s="15"/>
      <c r="AT446" s="15"/>
      <c r="AU446" s="2"/>
      <c r="AV446" s="2"/>
      <c r="AW446" s="15"/>
      <c r="AX446" s="15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</row>
    <row r="447" spans="1:164" x14ac:dyDescent="0.15">
      <c r="A447" s="67">
        <f t="shared" si="174"/>
        <v>43895</v>
      </c>
      <c r="B447" s="128">
        <f t="shared" ca="1" si="163"/>
        <v>639.74303559999998</v>
      </c>
      <c r="C447" s="14">
        <f t="shared" si="164"/>
        <v>638.36771767999994</v>
      </c>
      <c r="D447" s="142">
        <f t="shared" si="165"/>
        <v>43889</v>
      </c>
      <c r="E447" s="13">
        <f ca="1">IF(D447&lt;B$1,VLOOKUP(D447,[1]DI!$A$4:$B$15000,2,FALSE),0)</f>
        <v>4.1500000000000002E-2</v>
      </c>
      <c r="F447" s="14">
        <f t="shared" ca="1" si="157"/>
        <v>1.00016137</v>
      </c>
      <c r="G447" s="14">
        <f ca="1">(TRUNC(PRODUCT($F$12:$F446),16))</f>
        <v>1.1047216042308099</v>
      </c>
      <c r="H447" s="14">
        <f t="shared" ca="1" si="166"/>
        <v>1.1034745268472801</v>
      </c>
      <c r="I447" s="14">
        <f t="shared" ca="1" si="158"/>
        <v>1.0011301399999999</v>
      </c>
      <c r="J447" s="13">
        <f t="shared" si="167"/>
        <v>3.7499999999999999E-2</v>
      </c>
      <c r="K447" s="53">
        <f t="shared" si="168"/>
        <v>43882</v>
      </c>
      <c r="L447" s="2">
        <f t="shared" si="169"/>
        <v>7</v>
      </c>
      <c r="M447" s="19">
        <f t="shared" si="170"/>
        <v>7</v>
      </c>
      <c r="N447" s="12">
        <f t="shared" si="159"/>
        <v>1.0010231329999999</v>
      </c>
      <c r="O447" s="12">
        <f t="shared" ca="1" si="160"/>
        <v>1.002154429</v>
      </c>
      <c r="P447" s="19">
        <f t="shared" si="171"/>
        <v>0</v>
      </c>
      <c r="Q447" s="14">
        <f t="shared" ca="1" si="161"/>
        <v>1.3753179200000001</v>
      </c>
      <c r="R447" s="28">
        <f t="shared" si="162"/>
        <v>0</v>
      </c>
      <c r="S447" s="14">
        <f t="shared" si="175"/>
        <v>0</v>
      </c>
      <c r="T447" s="14"/>
      <c r="U447" s="14"/>
      <c r="V447" s="4" t="str">
        <f t="shared" si="172"/>
        <v>A+J=</v>
      </c>
      <c r="W447" s="53">
        <f t="shared" si="173"/>
        <v>43913</v>
      </c>
      <c r="X447" s="14"/>
      <c r="Y447" s="153"/>
      <c r="Z447" s="56">
        <v>45211</v>
      </c>
      <c r="AA447" s="57" t="s">
        <v>78</v>
      </c>
      <c r="AB447" s="23"/>
      <c r="AC447" s="1"/>
      <c r="AD447" s="3"/>
      <c r="AE447" s="3"/>
      <c r="AF447" s="3"/>
      <c r="AG447" s="3"/>
      <c r="AH447" s="3"/>
      <c r="AI447" s="11"/>
      <c r="AJ447" s="3"/>
      <c r="AK447" s="2"/>
      <c r="AL447" s="2"/>
      <c r="AM447" s="2"/>
      <c r="AN447" s="2"/>
      <c r="AO447" s="2"/>
      <c r="AP447" s="2"/>
      <c r="AQ447" s="2"/>
      <c r="AR447" s="15"/>
      <c r="AS447" s="15"/>
      <c r="AT447" s="15"/>
      <c r="AU447" s="2"/>
      <c r="AV447" s="2"/>
      <c r="AW447" s="15"/>
      <c r="AX447" s="15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</row>
    <row r="448" spans="1:164" x14ac:dyDescent="0.15">
      <c r="A448" s="67">
        <f t="shared" si="174"/>
        <v>43896</v>
      </c>
      <c r="B448" s="128">
        <f t="shared" ca="1" si="163"/>
        <v>639.93974988999992</v>
      </c>
      <c r="C448" s="14">
        <f t="shared" si="164"/>
        <v>638.36771767999994</v>
      </c>
      <c r="D448" s="142">
        <f t="shared" si="165"/>
        <v>43892</v>
      </c>
      <c r="E448" s="13">
        <f ca="1">IF(D448&lt;B$1,VLOOKUP(D448,[1]DI!$A$4:$B$15000,2,FALSE),0)</f>
        <v>4.1500000000000002E-2</v>
      </c>
      <c r="F448" s="14">
        <f t="shared" ca="1" si="157"/>
        <v>1.00016137</v>
      </c>
      <c r="G448" s="14">
        <f ca="1">(TRUNC(PRODUCT($F$12:$F447),16))</f>
        <v>1.10489987315608</v>
      </c>
      <c r="H448" s="14">
        <f t="shared" ca="1" si="166"/>
        <v>1.1034745268472801</v>
      </c>
      <c r="I448" s="14">
        <f t="shared" ca="1" si="158"/>
        <v>1.00129169</v>
      </c>
      <c r="J448" s="13">
        <f t="shared" si="167"/>
        <v>3.7499999999999999E-2</v>
      </c>
      <c r="K448" s="53">
        <f t="shared" si="168"/>
        <v>43882</v>
      </c>
      <c r="L448" s="2">
        <f t="shared" si="169"/>
        <v>8</v>
      </c>
      <c r="M448" s="19">
        <f t="shared" si="170"/>
        <v>8</v>
      </c>
      <c r="N448" s="12">
        <f t="shared" si="159"/>
        <v>1.001169381</v>
      </c>
      <c r="O448" s="12">
        <f t="shared" ca="1" si="160"/>
        <v>1.0024625810000001</v>
      </c>
      <c r="P448" s="19">
        <f t="shared" si="171"/>
        <v>0</v>
      </c>
      <c r="Q448" s="14">
        <f t="shared" ca="1" si="161"/>
        <v>1.5720322099999999</v>
      </c>
      <c r="R448" s="28">
        <f t="shared" si="162"/>
        <v>0</v>
      </c>
      <c r="S448" s="14">
        <f t="shared" si="175"/>
        <v>0</v>
      </c>
      <c r="T448" s="14"/>
      <c r="U448" s="14"/>
      <c r="V448" s="4" t="str">
        <f t="shared" si="172"/>
        <v>A+J=</v>
      </c>
      <c r="W448" s="53">
        <f t="shared" si="173"/>
        <v>43913</v>
      </c>
      <c r="X448" s="14"/>
      <c r="Y448" s="153"/>
      <c r="Z448" s="56">
        <v>45232</v>
      </c>
      <c r="AA448" s="56" t="s">
        <v>84</v>
      </c>
      <c r="AB448" s="23"/>
      <c r="AC448" s="1"/>
      <c r="AD448" s="3"/>
      <c r="AE448" s="3"/>
      <c r="AF448" s="3"/>
      <c r="AG448" s="3"/>
      <c r="AH448" s="3"/>
      <c r="AI448" s="11"/>
      <c r="AJ448" s="3"/>
      <c r="AK448" s="2"/>
      <c r="AL448" s="2"/>
      <c r="AM448" s="2"/>
      <c r="AN448" s="2"/>
      <c r="AO448" s="2"/>
      <c r="AP448" s="2"/>
      <c r="AQ448" s="2"/>
      <c r="AR448" s="15"/>
      <c r="AS448" s="15"/>
      <c r="AT448" s="15"/>
      <c r="AU448" s="2"/>
      <c r="AV448" s="2"/>
      <c r="AW448" s="15"/>
      <c r="AX448" s="15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</row>
    <row r="449" spans="1:164" x14ac:dyDescent="0.15">
      <c r="A449" s="67">
        <f t="shared" si="174"/>
        <v>43899</v>
      </c>
      <c r="B449" s="128">
        <f t="shared" ca="1" si="163"/>
        <v>640.13652673999991</v>
      </c>
      <c r="C449" s="14">
        <f t="shared" si="164"/>
        <v>638.36771767999994</v>
      </c>
      <c r="D449" s="142">
        <f t="shared" si="165"/>
        <v>43893</v>
      </c>
      <c r="E449" s="13">
        <f ca="1">IF(D449&lt;B$1,VLOOKUP(D449,[1]DI!$A$4:$B$15000,2,FALSE),0)</f>
        <v>4.1500000000000002E-2</v>
      </c>
      <c r="F449" s="14">
        <f t="shared" ca="1" si="157"/>
        <v>1.00016137</v>
      </c>
      <c r="G449" s="14">
        <f ca="1">(TRUNC(PRODUCT($F$12:$F448),16))</f>
        <v>1.1050781708486199</v>
      </c>
      <c r="H449" s="14">
        <f t="shared" ca="1" si="166"/>
        <v>1.1034745268472801</v>
      </c>
      <c r="I449" s="14">
        <f t="shared" ca="1" si="158"/>
        <v>1.0014532700000001</v>
      </c>
      <c r="J449" s="13">
        <f t="shared" si="167"/>
        <v>3.7499999999999999E-2</v>
      </c>
      <c r="K449" s="53">
        <f t="shared" si="168"/>
        <v>43882</v>
      </c>
      <c r="L449" s="2">
        <f t="shared" si="169"/>
        <v>9</v>
      </c>
      <c r="M449" s="19">
        <f t="shared" si="170"/>
        <v>9</v>
      </c>
      <c r="N449" s="12">
        <f t="shared" si="159"/>
        <v>1.0013156489999999</v>
      </c>
      <c r="O449" s="12">
        <f t="shared" ca="1" si="160"/>
        <v>1.0027708310000001</v>
      </c>
      <c r="P449" s="19">
        <f t="shared" si="171"/>
        <v>0</v>
      </c>
      <c r="Q449" s="14">
        <f t="shared" ca="1" si="161"/>
        <v>1.7688090599999999</v>
      </c>
      <c r="R449" s="28">
        <f t="shared" si="162"/>
        <v>0</v>
      </c>
      <c r="S449" s="14">
        <f t="shared" si="175"/>
        <v>0</v>
      </c>
      <c r="T449" s="14"/>
      <c r="U449" s="14"/>
      <c r="V449" s="4" t="str">
        <f t="shared" si="172"/>
        <v>A+J=</v>
      </c>
      <c r="W449" s="53">
        <f t="shared" si="173"/>
        <v>43913</v>
      </c>
      <c r="X449" s="14"/>
      <c r="Y449" s="153"/>
      <c r="Z449" s="56">
        <v>45245</v>
      </c>
      <c r="AA449" s="56" t="s">
        <v>93</v>
      </c>
      <c r="AB449" s="23"/>
      <c r="AC449" s="1"/>
      <c r="AD449" s="3"/>
      <c r="AE449" s="3"/>
      <c r="AF449" s="3"/>
      <c r="AG449" s="3"/>
      <c r="AH449" s="3"/>
      <c r="AI449" s="11"/>
      <c r="AJ449" s="3"/>
      <c r="AK449" s="2"/>
      <c r="AL449" s="2"/>
      <c r="AM449" s="2"/>
      <c r="AN449" s="2"/>
      <c r="AO449" s="2"/>
      <c r="AP449" s="2"/>
      <c r="AQ449" s="2"/>
      <c r="AR449" s="15"/>
      <c r="AS449" s="15"/>
      <c r="AT449" s="15"/>
      <c r="AU449" s="2"/>
      <c r="AV449" s="2"/>
      <c r="AW449" s="15"/>
      <c r="AX449" s="15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</row>
    <row r="450" spans="1:164" x14ac:dyDescent="0.15">
      <c r="A450" s="67">
        <f t="shared" si="174"/>
        <v>43900</v>
      </c>
      <c r="B450" s="128">
        <f t="shared" ca="1" si="163"/>
        <v>640.33336103999989</v>
      </c>
      <c r="C450" s="14">
        <f t="shared" si="164"/>
        <v>638.36771767999994</v>
      </c>
      <c r="D450" s="142">
        <f t="shared" si="165"/>
        <v>43894</v>
      </c>
      <c r="E450" s="13">
        <f ca="1">IF(D450&lt;B$1,VLOOKUP(D450,[1]DI!$A$4:$B$15000,2,FALSE),0)</f>
        <v>4.1500000000000002E-2</v>
      </c>
      <c r="F450" s="14">
        <f t="shared" ca="1" si="157"/>
        <v>1.00016137</v>
      </c>
      <c r="G450" s="14">
        <f ca="1">(TRUNC(PRODUCT($F$12:$F449),16))</f>
        <v>1.1052564973130501</v>
      </c>
      <c r="H450" s="14">
        <f t="shared" ca="1" si="166"/>
        <v>1.1034745268472801</v>
      </c>
      <c r="I450" s="14">
        <f t="shared" ca="1" si="158"/>
        <v>1.00161487</v>
      </c>
      <c r="J450" s="13">
        <f t="shared" si="167"/>
        <v>3.7499999999999999E-2</v>
      </c>
      <c r="K450" s="53">
        <f t="shared" si="168"/>
        <v>43882</v>
      </c>
      <c r="L450" s="2">
        <f t="shared" si="169"/>
        <v>10</v>
      </c>
      <c r="M450" s="19">
        <f t="shared" si="170"/>
        <v>10</v>
      </c>
      <c r="N450" s="12">
        <f t="shared" si="159"/>
        <v>1.00146194</v>
      </c>
      <c r="O450" s="12">
        <f t="shared" ca="1" si="160"/>
        <v>1.003079171</v>
      </c>
      <c r="P450" s="19">
        <f t="shared" si="171"/>
        <v>0</v>
      </c>
      <c r="Q450" s="14">
        <f t="shared" ca="1" si="161"/>
        <v>1.9656433600000001</v>
      </c>
      <c r="R450" s="28">
        <f t="shared" si="162"/>
        <v>0</v>
      </c>
      <c r="S450" s="14">
        <f t="shared" si="175"/>
        <v>0</v>
      </c>
      <c r="T450" s="14"/>
      <c r="U450" s="14"/>
      <c r="V450" s="4" t="str">
        <f t="shared" si="172"/>
        <v>A+J=</v>
      </c>
      <c r="W450" s="53">
        <f t="shared" si="173"/>
        <v>43913</v>
      </c>
      <c r="X450" s="14"/>
      <c r="Y450" s="153"/>
      <c r="Z450" s="56">
        <v>45285</v>
      </c>
      <c r="AA450" s="56" t="s">
        <v>86</v>
      </c>
      <c r="AB450" s="23"/>
      <c r="AC450" s="1"/>
      <c r="AD450" s="3"/>
      <c r="AE450" s="3"/>
      <c r="AF450" s="3"/>
      <c r="AG450" s="3"/>
      <c r="AH450" s="3"/>
      <c r="AI450" s="11"/>
      <c r="AJ450" s="3"/>
      <c r="AK450" s="2"/>
      <c r="AL450" s="2"/>
      <c r="AM450" s="2"/>
      <c r="AN450" s="2"/>
      <c r="AO450" s="2"/>
      <c r="AP450" s="2"/>
      <c r="AQ450" s="2"/>
      <c r="AR450" s="15"/>
      <c r="AS450" s="15"/>
      <c r="AT450" s="15"/>
      <c r="AU450" s="2"/>
      <c r="AV450" s="2"/>
      <c r="AW450" s="15"/>
      <c r="AX450" s="15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</row>
    <row r="451" spans="1:164" x14ac:dyDescent="0.15">
      <c r="A451" s="67">
        <f t="shared" si="174"/>
        <v>43901</v>
      </c>
      <c r="B451" s="128">
        <f t="shared" ca="1" si="163"/>
        <v>640.53025725999998</v>
      </c>
      <c r="C451" s="14">
        <f t="shared" si="164"/>
        <v>638.36771767999994</v>
      </c>
      <c r="D451" s="142">
        <f t="shared" si="165"/>
        <v>43895</v>
      </c>
      <c r="E451" s="13">
        <f ca="1">IF(D451&lt;B$1,VLOOKUP(D451,[1]DI!$A$4:$B$15000,2,FALSE),0)</f>
        <v>4.1500000000000002E-2</v>
      </c>
      <c r="F451" s="14">
        <f t="shared" ca="1" si="157"/>
        <v>1.00016137</v>
      </c>
      <c r="G451" s="14">
        <f ca="1">(TRUNC(PRODUCT($F$12:$F450),16))</f>
        <v>1.1054348525540201</v>
      </c>
      <c r="H451" s="14">
        <f t="shared" ca="1" si="166"/>
        <v>1.1034745268472801</v>
      </c>
      <c r="I451" s="14">
        <f t="shared" ca="1" si="158"/>
        <v>1.0017765000000001</v>
      </c>
      <c r="J451" s="13">
        <f t="shared" si="167"/>
        <v>3.7499999999999999E-2</v>
      </c>
      <c r="K451" s="53">
        <f t="shared" si="168"/>
        <v>43882</v>
      </c>
      <c r="L451" s="2">
        <f t="shared" si="169"/>
        <v>11</v>
      </c>
      <c r="M451" s="19">
        <f t="shared" si="170"/>
        <v>11</v>
      </c>
      <c r="N451" s="12">
        <f t="shared" si="159"/>
        <v>1.0016082509999999</v>
      </c>
      <c r="O451" s="12">
        <f t="shared" ca="1" si="160"/>
        <v>1.0033876079999999</v>
      </c>
      <c r="P451" s="19">
        <f t="shared" si="171"/>
        <v>0</v>
      </c>
      <c r="Q451" s="14">
        <f t="shared" ca="1" si="161"/>
        <v>2.1625395799999998</v>
      </c>
      <c r="R451" s="28">
        <f t="shared" si="162"/>
        <v>0</v>
      </c>
      <c r="S451" s="14">
        <f t="shared" si="175"/>
        <v>0</v>
      </c>
      <c r="T451" s="14"/>
      <c r="U451" s="14"/>
      <c r="V451" s="4" t="str">
        <f t="shared" si="172"/>
        <v>A+J=</v>
      </c>
      <c r="W451" s="53">
        <f t="shared" si="173"/>
        <v>43913</v>
      </c>
      <c r="X451" s="14"/>
      <c r="Y451" s="153"/>
      <c r="Z451" s="56">
        <v>45292</v>
      </c>
      <c r="AA451" s="56" t="s">
        <v>88</v>
      </c>
      <c r="AB451" s="23"/>
      <c r="AC451" s="1"/>
      <c r="AD451" s="3"/>
      <c r="AE451" s="3"/>
      <c r="AF451" s="3"/>
      <c r="AG451" s="3"/>
      <c r="AH451" s="3"/>
      <c r="AI451" s="11"/>
      <c r="AJ451" s="3"/>
      <c r="AK451" s="2"/>
      <c r="AL451" s="2"/>
      <c r="AM451" s="2"/>
      <c r="AN451" s="2"/>
      <c r="AO451" s="2"/>
      <c r="AP451" s="2"/>
      <c r="AQ451" s="2"/>
      <c r="AR451" s="15"/>
      <c r="AS451" s="15"/>
      <c r="AT451" s="15"/>
      <c r="AU451" s="2"/>
      <c r="AV451" s="2"/>
      <c r="AW451" s="15"/>
      <c r="AX451" s="15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</row>
    <row r="452" spans="1:164" x14ac:dyDescent="0.15">
      <c r="A452" s="67">
        <f t="shared" si="174"/>
        <v>43902</v>
      </c>
      <c r="B452" s="128">
        <f t="shared" ca="1" si="163"/>
        <v>640.72721731999991</v>
      </c>
      <c r="C452" s="14">
        <f t="shared" si="164"/>
        <v>638.36771767999994</v>
      </c>
      <c r="D452" s="142">
        <f t="shared" si="165"/>
        <v>43896</v>
      </c>
      <c r="E452" s="13">
        <f ca="1">IF(D452&lt;B$1,VLOOKUP(D452,[1]DI!$A$4:$B$15000,2,FALSE),0)</f>
        <v>4.1500000000000002E-2</v>
      </c>
      <c r="F452" s="14">
        <f t="shared" ca="1" si="157"/>
        <v>1.00016137</v>
      </c>
      <c r="G452" s="14">
        <f ca="1">(TRUNC(PRODUCT($F$12:$F451),16))</f>
        <v>1.1056132365761699</v>
      </c>
      <c r="H452" s="14">
        <f t="shared" ca="1" si="166"/>
        <v>1.1034745268472801</v>
      </c>
      <c r="I452" s="14">
        <f t="shared" ca="1" si="158"/>
        <v>1.0019381599999999</v>
      </c>
      <c r="J452" s="13">
        <f t="shared" si="167"/>
        <v>3.7499999999999999E-2</v>
      </c>
      <c r="K452" s="53">
        <f t="shared" si="168"/>
        <v>43882</v>
      </c>
      <c r="L452" s="2">
        <f t="shared" si="169"/>
        <v>12</v>
      </c>
      <c r="M452" s="19">
        <f t="shared" si="170"/>
        <v>12</v>
      </c>
      <c r="N452" s="12">
        <f t="shared" si="159"/>
        <v>1.0017545839999999</v>
      </c>
      <c r="O452" s="12">
        <f t="shared" ca="1" si="160"/>
        <v>1.0036961449999999</v>
      </c>
      <c r="P452" s="19">
        <f t="shared" si="171"/>
        <v>0</v>
      </c>
      <c r="Q452" s="14">
        <f t="shared" ca="1" si="161"/>
        <v>2.3594996400000001</v>
      </c>
      <c r="R452" s="28">
        <f t="shared" si="162"/>
        <v>0</v>
      </c>
      <c r="S452" s="14">
        <f t="shared" si="175"/>
        <v>0</v>
      </c>
      <c r="T452" s="14"/>
      <c r="U452" s="14"/>
      <c r="V452" s="4" t="str">
        <f t="shared" si="172"/>
        <v>A+J=</v>
      </c>
      <c r="W452" s="53">
        <f t="shared" si="173"/>
        <v>43913</v>
      </c>
      <c r="X452" s="14"/>
      <c r="Y452" s="153"/>
      <c r="Z452" s="56">
        <v>45334</v>
      </c>
      <c r="AA452" s="56" t="s">
        <v>72</v>
      </c>
      <c r="AB452" s="23"/>
      <c r="AC452" s="1"/>
      <c r="AD452" s="3"/>
      <c r="AE452" s="3"/>
      <c r="AF452" s="3"/>
      <c r="AG452" s="3"/>
      <c r="AH452" s="3"/>
      <c r="AI452" s="11"/>
      <c r="AJ452" s="3"/>
      <c r="AK452" s="2"/>
      <c r="AL452" s="2"/>
      <c r="AM452" s="2"/>
      <c r="AN452" s="2"/>
      <c r="AO452" s="2"/>
      <c r="AP452" s="2"/>
      <c r="AQ452" s="2"/>
      <c r="AR452" s="15"/>
      <c r="AS452" s="15"/>
      <c r="AT452" s="15"/>
      <c r="AU452" s="2"/>
      <c r="AV452" s="2"/>
      <c r="AW452" s="15"/>
      <c r="AX452" s="15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</row>
    <row r="453" spans="1:164" x14ac:dyDescent="0.15">
      <c r="A453" s="67">
        <f t="shared" si="174"/>
        <v>43903</v>
      </c>
      <c r="B453" s="128">
        <f t="shared" ca="1" si="163"/>
        <v>640.92423355999995</v>
      </c>
      <c r="C453" s="14">
        <f t="shared" si="164"/>
        <v>638.36771767999994</v>
      </c>
      <c r="D453" s="142">
        <f t="shared" si="165"/>
        <v>43899</v>
      </c>
      <c r="E453" s="13">
        <f ca="1">IF(D453&lt;B$1,VLOOKUP(D453,[1]DI!$A$4:$B$15000,2,FALSE),0)</f>
        <v>4.1500000000000002E-2</v>
      </c>
      <c r="F453" s="14">
        <f t="shared" ca="1" si="157"/>
        <v>1.00016137</v>
      </c>
      <c r="G453" s="14">
        <f ca="1">(TRUNC(PRODUCT($F$12:$F452),16))</f>
        <v>1.10579164938416</v>
      </c>
      <c r="H453" s="14">
        <f t="shared" ca="1" si="166"/>
        <v>1.1034745268472801</v>
      </c>
      <c r="I453" s="14">
        <f t="shared" ca="1" si="158"/>
        <v>1.0020998400000001</v>
      </c>
      <c r="J453" s="13">
        <f t="shared" si="167"/>
        <v>3.7499999999999999E-2</v>
      </c>
      <c r="K453" s="53">
        <f t="shared" si="168"/>
        <v>43882</v>
      </c>
      <c r="L453" s="2">
        <f t="shared" si="169"/>
        <v>13</v>
      </c>
      <c r="M453" s="19">
        <f t="shared" si="170"/>
        <v>13</v>
      </c>
      <c r="N453" s="12">
        <f t="shared" si="159"/>
        <v>1.0019009379999999</v>
      </c>
      <c r="O453" s="12">
        <f t="shared" ca="1" si="160"/>
        <v>1.0040047700000001</v>
      </c>
      <c r="P453" s="19">
        <f t="shared" si="171"/>
        <v>0</v>
      </c>
      <c r="Q453" s="14">
        <f t="shared" ca="1" si="161"/>
        <v>2.5565158800000001</v>
      </c>
      <c r="R453" s="28">
        <f t="shared" si="162"/>
        <v>0</v>
      </c>
      <c r="S453" s="14">
        <f t="shared" si="175"/>
        <v>0</v>
      </c>
      <c r="T453" s="14"/>
      <c r="U453" s="14"/>
      <c r="V453" s="4" t="str">
        <f t="shared" si="172"/>
        <v>A+J=</v>
      </c>
      <c r="W453" s="53">
        <f t="shared" si="173"/>
        <v>43913</v>
      </c>
      <c r="X453" s="14"/>
      <c r="Y453" s="153"/>
      <c r="Z453" s="56">
        <v>45335</v>
      </c>
      <c r="AA453" s="56" t="s">
        <v>72</v>
      </c>
      <c r="AB453" s="23"/>
      <c r="AC453" s="1"/>
      <c r="AD453" s="3"/>
      <c r="AE453" s="3"/>
      <c r="AF453" s="3"/>
      <c r="AG453" s="3"/>
      <c r="AH453" s="3"/>
      <c r="AI453" s="11"/>
      <c r="AJ453" s="3"/>
      <c r="AK453" s="2"/>
      <c r="AL453" s="2"/>
      <c r="AM453" s="2"/>
      <c r="AN453" s="2"/>
      <c r="AO453" s="2"/>
      <c r="AP453" s="2"/>
      <c r="AQ453" s="2"/>
      <c r="AR453" s="15"/>
      <c r="AS453" s="15"/>
      <c r="AT453" s="15"/>
      <c r="AU453" s="2"/>
      <c r="AV453" s="2"/>
      <c r="AW453" s="15"/>
      <c r="AX453" s="15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</row>
    <row r="454" spans="1:164" x14ac:dyDescent="0.15">
      <c r="A454" s="67">
        <f t="shared" si="174"/>
        <v>43906</v>
      </c>
      <c r="B454" s="128">
        <f t="shared" ca="1" si="163"/>
        <v>641.12131299999999</v>
      </c>
      <c r="C454" s="14">
        <f t="shared" si="164"/>
        <v>638.36771767999994</v>
      </c>
      <c r="D454" s="142">
        <f t="shared" si="165"/>
        <v>43900</v>
      </c>
      <c r="E454" s="13">
        <f ca="1">IF(D454&lt;B$1,VLOOKUP(D454,[1]DI!$A$4:$B$15000,2,FALSE),0)</f>
        <v>4.1500000000000002E-2</v>
      </c>
      <c r="F454" s="14">
        <f t="shared" ca="1" si="157"/>
        <v>1.00016137</v>
      </c>
      <c r="G454" s="14">
        <f ca="1">(TRUNC(PRODUCT($F$12:$F453),16))</f>
        <v>1.10597009098262</v>
      </c>
      <c r="H454" s="14">
        <f t="shared" ca="1" si="166"/>
        <v>1.1034745268472801</v>
      </c>
      <c r="I454" s="14">
        <f t="shared" ca="1" si="158"/>
        <v>1.0022615500000001</v>
      </c>
      <c r="J454" s="13">
        <f t="shared" si="167"/>
        <v>3.7499999999999999E-2</v>
      </c>
      <c r="K454" s="53">
        <f t="shared" si="168"/>
        <v>43882</v>
      </c>
      <c r="L454" s="2">
        <f t="shared" si="169"/>
        <v>14</v>
      </c>
      <c r="M454" s="19">
        <f t="shared" si="170"/>
        <v>14</v>
      </c>
      <c r="N454" s="12">
        <f t="shared" si="159"/>
        <v>1.0020473139999999</v>
      </c>
      <c r="O454" s="12">
        <f t="shared" ca="1" si="160"/>
        <v>1.004313494</v>
      </c>
      <c r="P454" s="19">
        <f t="shared" si="171"/>
        <v>0</v>
      </c>
      <c r="Q454" s="14">
        <f t="shared" ca="1" si="161"/>
        <v>2.7535953200000001</v>
      </c>
      <c r="R454" s="28">
        <f t="shared" si="162"/>
        <v>0</v>
      </c>
      <c r="S454" s="14">
        <f t="shared" si="175"/>
        <v>0</v>
      </c>
      <c r="T454" s="14"/>
      <c r="U454" s="14"/>
      <c r="V454" s="4" t="str">
        <f t="shared" si="172"/>
        <v>A+J=</v>
      </c>
      <c r="W454" s="53">
        <f t="shared" si="173"/>
        <v>43913</v>
      </c>
      <c r="X454" s="14"/>
      <c r="Y454" s="153"/>
      <c r="Z454" s="56">
        <v>45380</v>
      </c>
      <c r="AA454" s="56" t="s">
        <v>89</v>
      </c>
      <c r="AB454" s="23"/>
      <c r="AC454" s="1"/>
      <c r="AD454" s="3"/>
      <c r="AE454" s="3"/>
      <c r="AF454" s="3"/>
      <c r="AG454" s="3"/>
      <c r="AH454" s="3"/>
      <c r="AI454" s="11"/>
      <c r="AJ454" s="3"/>
      <c r="AK454" s="2"/>
      <c r="AL454" s="2"/>
      <c r="AM454" s="2"/>
      <c r="AN454" s="2"/>
      <c r="AO454" s="2"/>
      <c r="AP454" s="2"/>
      <c r="AQ454" s="2"/>
      <c r="AR454" s="15"/>
      <c r="AS454" s="15"/>
      <c r="AT454" s="15"/>
      <c r="AU454" s="2"/>
      <c r="AV454" s="2"/>
      <c r="AW454" s="15"/>
      <c r="AX454" s="15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</row>
    <row r="455" spans="1:164" x14ac:dyDescent="0.15">
      <c r="A455" s="67">
        <f t="shared" si="174"/>
        <v>43907</v>
      </c>
      <c r="B455" s="128">
        <f t="shared" ca="1" si="163"/>
        <v>641.3184556299999</v>
      </c>
      <c r="C455" s="14">
        <f t="shared" si="164"/>
        <v>638.36771767999994</v>
      </c>
      <c r="D455" s="142">
        <f t="shared" si="165"/>
        <v>43901</v>
      </c>
      <c r="E455" s="13">
        <f ca="1">IF(D455&lt;B$1,VLOOKUP(D455,[1]DI!$A$4:$B$15000,2,FALSE),0)</f>
        <v>4.1500000000000002E-2</v>
      </c>
      <c r="F455" s="14">
        <f t="shared" ca="1" si="157"/>
        <v>1.00016137</v>
      </c>
      <c r="G455" s="14">
        <f ca="1">(TRUNC(PRODUCT($F$12:$F454),16))</f>
        <v>1.1061485613762001</v>
      </c>
      <c r="H455" s="14">
        <f t="shared" ca="1" si="166"/>
        <v>1.1034745268472801</v>
      </c>
      <c r="I455" s="14">
        <f t="shared" ca="1" si="158"/>
        <v>1.0024232900000001</v>
      </c>
      <c r="J455" s="13">
        <f t="shared" si="167"/>
        <v>3.7499999999999999E-2</v>
      </c>
      <c r="K455" s="53">
        <f t="shared" si="168"/>
        <v>43882</v>
      </c>
      <c r="L455" s="2">
        <f t="shared" si="169"/>
        <v>15</v>
      </c>
      <c r="M455" s="19">
        <f t="shared" si="170"/>
        <v>15</v>
      </c>
      <c r="N455" s="12">
        <f t="shared" si="159"/>
        <v>1.0021937110000001</v>
      </c>
      <c r="O455" s="12">
        <f t="shared" ca="1" si="160"/>
        <v>1.0046223169999999</v>
      </c>
      <c r="P455" s="19">
        <f t="shared" si="171"/>
        <v>0</v>
      </c>
      <c r="Q455" s="14">
        <f t="shared" ca="1" si="161"/>
        <v>2.9507379500000002</v>
      </c>
      <c r="R455" s="28">
        <f t="shared" si="162"/>
        <v>0</v>
      </c>
      <c r="S455" s="14">
        <f t="shared" si="175"/>
        <v>0</v>
      </c>
      <c r="T455" s="14"/>
      <c r="U455" s="14"/>
      <c r="V455" s="4" t="str">
        <f t="shared" si="172"/>
        <v>A+J=</v>
      </c>
      <c r="W455" s="53">
        <f t="shared" si="173"/>
        <v>43913</v>
      </c>
      <c r="X455" s="14"/>
      <c r="Y455" s="153"/>
      <c r="Z455" s="56">
        <v>45413</v>
      </c>
      <c r="AA455" s="56" t="s">
        <v>91</v>
      </c>
      <c r="AB455" s="23"/>
      <c r="AC455" s="1"/>
      <c r="AD455" s="3"/>
      <c r="AE455" s="3"/>
      <c r="AF455" s="3"/>
      <c r="AG455" s="3"/>
      <c r="AH455" s="3"/>
      <c r="AI455" s="11"/>
      <c r="AJ455" s="3"/>
      <c r="AK455" s="2"/>
      <c r="AL455" s="2"/>
      <c r="AM455" s="2"/>
      <c r="AN455" s="2"/>
      <c r="AO455" s="2"/>
      <c r="AP455" s="2"/>
      <c r="AQ455" s="2"/>
      <c r="AR455" s="15"/>
      <c r="AS455" s="15"/>
      <c r="AT455" s="15"/>
      <c r="AU455" s="2"/>
      <c r="AV455" s="2"/>
      <c r="AW455" s="15"/>
      <c r="AX455" s="15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</row>
    <row r="456" spans="1:164" x14ac:dyDescent="0.15">
      <c r="A456" s="67">
        <f t="shared" si="174"/>
        <v>43908</v>
      </c>
      <c r="B456" s="128">
        <f t="shared" ca="1" si="163"/>
        <v>641.51565443999993</v>
      </c>
      <c r="C456" s="14">
        <f t="shared" si="164"/>
        <v>638.36771767999994</v>
      </c>
      <c r="D456" s="142">
        <f t="shared" si="165"/>
        <v>43902</v>
      </c>
      <c r="E456" s="13">
        <f ca="1">IF(D456&lt;B$1,VLOOKUP(D456,[1]DI!$A$4:$B$15000,2,FALSE),0)</f>
        <v>4.1500000000000002E-2</v>
      </c>
      <c r="F456" s="14">
        <f t="shared" ca="1" si="157"/>
        <v>1.00016137</v>
      </c>
      <c r="G456" s="14">
        <f ca="1">(TRUNC(PRODUCT($F$12:$F455),16))</f>
        <v>1.1063270605695501</v>
      </c>
      <c r="H456" s="14">
        <f t="shared" ca="1" si="166"/>
        <v>1.1034745268472801</v>
      </c>
      <c r="I456" s="14">
        <f t="shared" ca="1" si="158"/>
        <v>1.00258505</v>
      </c>
      <c r="J456" s="13">
        <f t="shared" si="167"/>
        <v>3.7499999999999999E-2</v>
      </c>
      <c r="K456" s="53">
        <f t="shared" si="168"/>
        <v>43882</v>
      </c>
      <c r="L456" s="2">
        <f t="shared" si="169"/>
        <v>16</v>
      </c>
      <c r="M456" s="19">
        <f t="shared" si="170"/>
        <v>16</v>
      </c>
      <c r="N456" s="12">
        <f t="shared" si="159"/>
        <v>1.002340129</v>
      </c>
      <c r="O456" s="12">
        <f t="shared" ca="1" si="160"/>
        <v>1.004931228</v>
      </c>
      <c r="P456" s="19">
        <f t="shared" si="171"/>
        <v>0</v>
      </c>
      <c r="Q456" s="14">
        <f t="shared" ca="1" si="161"/>
        <v>3.1479367599999999</v>
      </c>
      <c r="R456" s="28">
        <f t="shared" si="162"/>
        <v>0</v>
      </c>
      <c r="S456" s="14">
        <f t="shared" si="175"/>
        <v>0</v>
      </c>
      <c r="T456" s="14"/>
      <c r="U456" s="14"/>
      <c r="V456" s="4" t="str">
        <f t="shared" si="172"/>
        <v>A+J=</v>
      </c>
      <c r="W456" s="53">
        <f t="shared" si="173"/>
        <v>43913</v>
      </c>
      <c r="X456" s="14"/>
      <c r="Y456" s="153"/>
      <c r="Z456" s="56">
        <v>45442</v>
      </c>
      <c r="AA456" s="56" t="s">
        <v>90</v>
      </c>
      <c r="AB456" s="23"/>
      <c r="AC456" s="1"/>
      <c r="AD456" s="3"/>
      <c r="AE456" s="3"/>
      <c r="AF456" s="3"/>
      <c r="AG456" s="3"/>
      <c r="AH456" s="3"/>
      <c r="AI456" s="11"/>
      <c r="AJ456" s="3"/>
      <c r="AK456" s="2"/>
      <c r="AL456" s="2"/>
      <c r="AM456" s="2"/>
      <c r="AN456" s="2"/>
      <c r="AO456" s="2"/>
      <c r="AP456" s="2"/>
      <c r="AQ456" s="2"/>
      <c r="AR456" s="15"/>
      <c r="AS456" s="15"/>
      <c r="AT456" s="15"/>
      <c r="AU456" s="2"/>
      <c r="AV456" s="2"/>
      <c r="AW456" s="15"/>
      <c r="AX456" s="15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</row>
    <row r="457" spans="1:164" x14ac:dyDescent="0.15">
      <c r="A457" s="67">
        <f t="shared" si="174"/>
        <v>43909</v>
      </c>
      <c r="B457" s="128">
        <f t="shared" ca="1" si="163"/>
        <v>641.71291069999995</v>
      </c>
      <c r="C457" s="14">
        <f t="shared" si="164"/>
        <v>638.36771767999994</v>
      </c>
      <c r="D457" s="142">
        <f t="shared" si="165"/>
        <v>43903</v>
      </c>
      <c r="E457" s="13">
        <f ca="1">IF(D457&lt;B$1,VLOOKUP(D457,[1]DI!$A$4:$B$15000,2,FALSE),0)</f>
        <v>4.1500000000000002E-2</v>
      </c>
      <c r="F457" s="14">
        <f t="shared" ca="1" si="157"/>
        <v>1.00016137</v>
      </c>
      <c r="G457" s="14">
        <f ca="1">(TRUNC(PRODUCT($F$12:$F456),16))</f>
        <v>1.1065055885673201</v>
      </c>
      <c r="H457" s="14">
        <f t="shared" ca="1" si="166"/>
        <v>1.1034745268472801</v>
      </c>
      <c r="I457" s="14">
        <f t="shared" ca="1" si="158"/>
        <v>1.00274683</v>
      </c>
      <c r="J457" s="13">
        <f t="shared" si="167"/>
        <v>3.7499999999999999E-2</v>
      </c>
      <c r="K457" s="53">
        <f t="shared" si="168"/>
        <v>43882</v>
      </c>
      <c r="L457" s="2">
        <f t="shared" si="169"/>
        <v>17</v>
      </c>
      <c r="M457" s="19">
        <f t="shared" si="170"/>
        <v>17</v>
      </c>
      <c r="N457" s="12">
        <f t="shared" si="159"/>
        <v>1.002486569</v>
      </c>
      <c r="O457" s="12">
        <f t="shared" ca="1" si="160"/>
        <v>1.005240229</v>
      </c>
      <c r="P457" s="19">
        <f t="shared" si="171"/>
        <v>0</v>
      </c>
      <c r="Q457" s="14">
        <f t="shared" ca="1" si="161"/>
        <v>3.34519302</v>
      </c>
      <c r="R457" s="28">
        <f t="shared" si="162"/>
        <v>0</v>
      </c>
      <c r="S457" s="14">
        <f t="shared" si="175"/>
        <v>0</v>
      </c>
      <c r="T457" s="14"/>
      <c r="U457" s="14"/>
      <c r="V457" s="4" t="str">
        <f t="shared" si="172"/>
        <v>A+J=</v>
      </c>
      <c r="W457" s="53">
        <f t="shared" si="173"/>
        <v>43913</v>
      </c>
      <c r="X457" s="14"/>
      <c r="Y457" s="153"/>
      <c r="Z457" s="56">
        <v>45611</v>
      </c>
      <c r="AA457" s="56" t="s">
        <v>93</v>
      </c>
      <c r="AB457" s="23"/>
      <c r="AC457" s="1"/>
      <c r="AD457" s="3"/>
      <c r="AE457" s="3"/>
      <c r="AF457" s="3"/>
      <c r="AG457" s="3"/>
      <c r="AH457" s="3"/>
      <c r="AI457" s="11"/>
      <c r="AJ457" s="3"/>
      <c r="AK457" s="2"/>
      <c r="AL457" s="2"/>
      <c r="AM457" s="2"/>
      <c r="AN457" s="2"/>
      <c r="AO457" s="2"/>
      <c r="AP457" s="2"/>
      <c r="AQ457" s="2"/>
      <c r="AR457" s="15"/>
      <c r="AS457" s="15"/>
      <c r="AT457" s="15"/>
      <c r="AU457" s="2"/>
      <c r="AV457" s="2"/>
      <c r="AW457" s="15"/>
      <c r="AX457" s="15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</row>
    <row r="458" spans="1:164" x14ac:dyDescent="0.15">
      <c r="A458" s="67">
        <f t="shared" si="174"/>
        <v>43910</v>
      </c>
      <c r="B458" s="128">
        <f t="shared" ca="1" si="163"/>
        <v>641.91023654999992</v>
      </c>
      <c r="C458" s="14">
        <f t="shared" si="164"/>
        <v>638.36771767999994</v>
      </c>
      <c r="D458" s="142">
        <f t="shared" si="165"/>
        <v>43906</v>
      </c>
      <c r="E458" s="13">
        <f ca="1">IF(D458&lt;B$1,VLOOKUP(D458,[1]DI!$A$4:$B$15000,2,FALSE),0)</f>
        <v>4.1500000000000002E-2</v>
      </c>
      <c r="F458" s="14">
        <f t="shared" ca="1" si="157"/>
        <v>1.00016137</v>
      </c>
      <c r="G458" s="14">
        <f ca="1">(TRUNC(PRODUCT($F$12:$F457),16))</f>
        <v>1.1066841453741401</v>
      </c>
      <c r="H458" s="14">
        <f t="shared" ca="1" si="166"/>
        <v>1.1034745268472801</v>
      </c>
      <c r="I458" s="14">
        <f t="shared" ca="1" si="158"/>
        <v>1.00290865</v>
      </c>
      <c r="J458" s="13">
        <f t="shared" si="167"/>
        <v>3.7499999999999999E-2</v>
      </c>
      <c r="K458" s="53">
        <f t="shared" si="168"/>
        <v>43882</v>
      </c>
      <c r="L458" s="2">
        <f t="shared" si="169"/>
        <v>18</v>
      </c>
      <c r="M458" s="19">
        <f t="shared" si="170"/>
        <v>18</v>
      </c>
      <c r="N458" s="12">
        <f t="shared" si="159"/>
        <v>1.0026330299999999</v>
      </c>
      <c r="O458" s="12">
        <f t="shared" ca="1" si="160"/>
        <v>1.0055493390000001</v>
      </c>
      <c r="P458" s="19">
        <f t="shared" si="171"/>
        <v>0</v>
      </c>
      <c r="Q458" s="14">
        <f t="shared" ca="1" si="161"/>
        <v>3.5425188699999999</v>
      </c>
      <c r="R458" s="28">
        <f t="shared" si="162"/>
        <v>0</v>
      </c>
      <c r="S458" s="14">
        <f t="shared" si="175"/>
        <v>0</v>
      </c>
      <c r="T458" s="14"/>
      <c r="U458" s="14"/>
      <c r="V458" s="4" t="str">
        <f t="shared" si="172"/>
        <v>A+J=</v>
      </c>
      <c r="W458" s="53">
        <f t="shared" si="173"/>
        <v>43913</v>
      </c>
      <c r="X458" s="14"/>
      <c r="Y458" s="153"/>
      <c r="Z458" s="56">
        <v>45651</v>
      </c>
      <c r="AA458" s="56" t="s">
        <v>86</v>
      </c>
      <c r="AB458" s="23"/>
      <c r="AC458" s="1"/>
      <c r="AD458" s="3"/>
      <c r="AE458" s="3"/>
      <c r="AF458" s="3"/>
      <c r="AG458" s="3"/>
      <c r="AH458" s="3"/>
      <c r="AI458" s="11"/>
      <c r="AJ458" s="3"/>
      <c r="AK458" s="2"/>
      <c r="AL458" s="2"/>
      <c r="AM458" s="2"/>
      <c r="AN458" s="2"/>
      <c r="AO458" s="2"/>
      <c r="AP458" s="2"/>
      <c r="AQ458" s="2"/>
      <c r="AR458" s="15"/>
      <c r="AS458" s="15"/>
      <c r="AT458" s="15"/>
      <c r="AU458" s="2"/>
      <c r="AV458" s="2"/>
      <c r="AW458" s="15"/>
      <c r="AX458" s="15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</row>
    <row r="459" spans="1:164" x14ac:dyDescent="0.15">
      <c r="A459" s="67">
        <f t="shared" si="174"/>
        <v>43913</v>
      </c>
      <c r="B459" s="128">
        <f t="shared" ca="1" si="163"/>
        <v>642.10761792999995</v>
      </c>
      <c r="C459" s="14">
        <f t="shared" si="164"/>
        <v>638.36771767999994</v>
      </c>
      <c r="D459" s="142">
        <f t="shared" si="165"/>
        <v>43907</v>
      </c>
      <c r="E459" s="13">
        <f ca="1">IF(D459&lt;B$1,VLOOKUP(D459,[1]DI!$A$4:$B$15000,2,FALSE),0)</f>
        <v>4.1500000000000002E-2</v>
      </c>
      <c r="F459" s="14">
        <f t="shared" ca="1" si="157"/>
        <v>1.00016137</v>
      </c>
      <c r="G459" s="14">
        <f ca="1">(TRUNC(PRODUCT($F$12:$F458),16))</f>
        <v>1.1068627309946799</v>
      </c>
      <c r="H459" s="14">
        <f t="shared" ca="1" si="166"/>
        <v>1.1034745268472801</v>
      </c>
      <c r="I459" s="14">
        <f t="shared" ca="1" si="158"/>
        <v>1.00307049</v>
      </c>
      <c r="J459" s="13">
        <f t="shared" si="167"/>
        <v>3.7499999999999999E-2</v>
      </c>
      <c r="K459" s="53">
        <f t="shared" si="168"/>
        <v>43882</v>
      </c>
      <c r="L459" s="2">
        <f t="shared" si="169"/>
        <v>19</v>
      </c>
      <c r="M459" s="19">
        <f t="shared" si="170"/>
        <v>19</v>
      </c>
      <c r="N459" s="12">
        <f t="shared" si="159"/>
        <v>1.002779512</v>
      </c>
      <c r="O459" s="12">
        <f t="shared" ca="1" si="160"/>
        <v>1.0058585360000001</v>
      </c>
      <c r="P459" s="19">
        <f t="shared" si="171"/>
        <v>22</v>
      </c>
      <c r="Q459" s="14">
        <f t="shared" ca="1" si="161"/>
        <v>3.7399002499999998</v>
      </c>
      <c r="R459" s="28">
        <f t="shared" si="162"/>
        <v>4.5605883399801685E-2</v>
      </c>
      <c r="S459" s="14">
        <v>29.113323950000002</v>
      </c>
      <c r="T459" s="14"/>
      <c r="U459" s="14"/>
      <c r="V459" s="4" t="str">
        <f t="shared" si="172"/>
        <v>A+J=</v>
      </c>
      <c r="W459" s="53">
        <f t="shared" si="173"/>
        <v>43913</v>
      </c>
      <c r="X459" s="14"/>
      <c r="Y459" s="153"/>
      <c r="Z459" s="56">
        <v>45658</v>
      </c>
      <c r="AA459" s="56" t="s">
        <v>88</v>
      </c>
      <c r="AB459" s="23"/>
      <c r="AC459" s="1"/>
      <c r="AD459" s="3"/>
      <c r="AE459" s="3"/>
      <c r="AF459" s="3"/>
      <c r="AG459" s="3"/>
      <c r="AH459" s="3"/>
      <c r="AI459" s="11"/>
      <c r="AJ459" s="3"/>
      <c r="AK459" s="2"/>
      <c r="AL459" s="2"/>
      <c r="AM459" s="2"/>
      <c r="AN459" s="2"/>
      <c r="AO459" s="2"/>
      <c r="AP459" s="2"/>
      <c r="AQ459" s="2"/>
      <c r="AR459" s="15"/>
      <c r="AS459" s="15"/>
      <c r="AT459" s="15"/>
      <c r="AU459" s="2"/>
      <c r="AV459" s="2"/>
      <c r="AW459" s="15"/>
      <c r="AX459" s="15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</row>
    <row r="460" spans="1:164" x14ac:dyDescent="0.15">
      <c r="A460" s="67">
        <f t="shared" si="174"/>
        <v>43914</v>
      </c>
      <c r="B460" s="128">
        <f t="shared" ca="1" si="163"/>
        <v>609.44173458</v>
      </c>
      <c r="C460" s="14">
        <f t="shared" si="164"/>
        <v>609.25439372999995</v>
      </c>
      <c r="D460" s="142">
        <f t="shared" si="165"/>
        <v>43908</v>
      </c>
      <c r="E460" s="13">
        <f ca="1">IF(D460&lt;B$1,VLOOKUP(D460,[1]DI!$A$4:$B$15000,2,FALSE),0)</f>
        <v>4.1500000000000002E-2</v>
      </c>
      <c r="F460" s="14">
        <f t="shared" ref="F460:F523" ca="1" si="176">ROUND(((1+E460)^(1/252)),8)</f>
        <v>1.00016137</v>
      </c>
      <c r="G460" s="14">
        <f ca="1">(TRUNC(PRODUCT($F$12:$F459),16))</f>
        <v>1.1070413454335799</v>
      </c>
      <c r="H460" s="14">
        <f t="shared" ca="1" si="166"/>
        <v>1.1068627309946799</v>
      </c>
      <c r="I460" s="14">
        <f t="shared" ref="I460:I523" ca="1" si="177">ROUND(G460/H460,8)</f>
        <v>1.00016137</v>
      </c>
      <c r="J460" s="13">
        <f t="shared" si="167"/>
        <v>3.7499999999999999E-2</v>
      </c>
      <c r="K460" s="53">
        <f t="shared" si="168"/>
        <v>43913</v>
      </c>
      <c r="L460" s="2">
        <f t="shared" si="169"/>
        <v>1</v>
      </c>
      <c r="M460" s="19">
        <f t="shared" si="170"/>
        <v>1</v>
      </c>
      <c r="N460" s="12">
        <f t="shared" ref="N460:N523" si="178">ROUND((J460+1)^(M460/252),9)</f>
        <v>1.0001460980000001</v>
      </c>
      <c r="O460" s="12">
        <f t="shared" ref="O460:O523" ca="1" si="179">ROUND(I460*N460,9)</f>
        <v>1.0003074919999999</v>
      </c>
      <c r="P460" s="19">
        <f t="shared" si="171"/>
        <v>0</v>
      </c>
      <c r="Q460" s="14">
        <f t="shared" ref="Q460:Q523" ca="1" si="180">TRUNC(((O460-1)*C460),8)</f>
        <v>0.18734085</v>
      </c>
      <c r="R460" s="28">
        <f t="shared" ref="R460:R523" si="181">IF($P460&gt;0,VLOOKUP($P460,$Z$12:$AF$150,7),0)</f>
        <v>0</v>
      </c>
      <c r="S460" s="14">
        <f t="shared" si="175"/>
        <v>0</v>
      </c>
      <c r="T460" s="14"/>
      <c r="U460" s="14"/>
      <c r="V460" s="4" t="str">
        <f t="shared" si="172"/>
        <v>A+J=</v>
      </c>
      <c r="W460" s="53">
        <f t="shared" si="173"/>
        <v>43943</v>
      </c>
      <c r="X460" s="14"/>
      <c r="Y460" s="153"/>
      <c r="Z460" s="56">
        <v>45719</v>
      </c>
      <c r="AA460" s="56" t="s">
        <v>72</v>
      </c>
      <c r="AB460" s="23"/>
      <c r="AC460" s="1"/>
      <c r="AD460" s="3"/>
      <c r="AE460" s="3"/>
      <c r="AF460" s="3"/>
      <c r="AG460" s="3"/>
      <c r="AH460" s="3"/>
      <c r="AI460" s="11"/>
      <c r="AJ460" s="3"/>
      <c r="AK460" s="2"/>
      <c r="AL460" s="2"/>
      <c r="AM460" s="2"/>
      <c r="AN460" s="2"/>
      <c r="AO460" s="2"/>
      <c r="AP460" s="2"/>
      <c r="AQ460" s="2"/>
      <c r="AR460" s="15"/>
      <c r="AS460" s="15"/>
      <c r="AT460" s="15"/>
      <c r="AU460" s="2"/>
      <c r="AV460" s="2"/>
      <c r="AW460" s="15"/>
      <c r="AX460" s="15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</row>
    <row r="461" spans="1:164" x14ac:dyDescent="0.15">
      <c r="A461" s="67">
        <f t="shared" si="174"/>
        <v>43915</v>
      </c>
      <c r="B461" s="128">
        <f t="shared" ref="B461:B524" ca="1" si="182">IF(D461&lt;=TODAY(),C461+Q461,IF(AND(A461&gt;TODAY(),A461&lt;=$B$1),IF(VLOOKUP(TODAY(),$A$10:$E$5000,4,FALSE)=0,"n.d",C461+Q461),"n.d"))</f>
        <v>609.62913452999999</v>
      </c>
      <c r="C461" s="14">
        <f t="shared" ref="C461:C524" si="183">(C460-S460)</f>
        <v>609.25439372999995</v>
      </c>
      <c r="D461" s="142">
        <f t="shared" ref="D461:D524" si="184">WORKDAY(A461,-4,$Z$160:$Z$544)</f>
        <v>43909</v>
      </c>
      <c r="E461" s="13">
        <f ca="1">IF(D461&lt;B$1,VLOOKUP(D461,[1]DI!$A$4:$B$15000,2,FALSE),0)</f>
        <v>3.6500000000000005E-2</v>
      </c>
      <c r="F461" s="14">
        <f t="shared" ca="1" si="176"/>
        <v>1.00014227</v>
      </c>
      <c r="G461" s="14">
        <f ca="1">(TRUNC(PRODUCT($F$12:$F460),16))</f>
        <v>1.1072199886955001</v>
      </c>
      <c r="H461" s="14">
        <f t="shared" ref="H461:H524" ca="1" si="185">IF(P460&gt;0,G460,H460)</f>
        <v>1.1068627309946799</v>
      </c>
      <c r="I461" s="14">
        <f t="shared" ca="1" si="177"/>
        <v>1.0003227699999999</v>
      </c>
      <c r="J461" s="13">
        <f t="shared" ref="J461:J524" si="186">J460</f>
        <v>3.7499999999999999E-2</v>
      </c>
      <c r="K461" s="53">
        <f t="shared" ref="K461:K524" si="187">IF(P460&gt;0,VLOOKUP(P460,Z$12:AJ$150,2),K460)</f>
        <v>43913</v>
      </c>
      <c r="L461" s="2">
        <f t="shared" ref="L461:L524" si="188">IF(A461&gt;K461,IF(NETWORKDAYS(K461,A461,$Z$160:$Z$544)-1=0,1,NETWORKDAYS(K461,A461,$Z$160:$Z$544)-1),0)</f>
        <v>2</v>
      </c>
      <c r="M461" s="19">
        <f t="shared" ref="M461:M524" si="189">IF(AND(L461=1,L460=1),1,IF(L461&gt;0,IF(L461=L460,L461+1,L461),0))</f>
        <v>2</v>
      </c>
      <c r="N461" s="12">
        <f t="shared" si="178"/>
        <v>1.0002922169999999</v>
      </c>
      <c r="O461" s="12">
        <f t="shared" ca="1" si="179"/>
        <v>1.0006150810000001</v>
      </c>
      <c r="P461" s="19">
        <f t="shared" ref="P461:P524" si="190">IF(VLOOKUP(A461,AA$12:AH$150,8)=VLOOKUP(A460,AA$12:AH$150,8),0,VLOOKUP(A461,AA$12:AH$150,8))</f>
        <v>0</v>
      </c>
      <c r="Q461" s="14">
        <f t="shared" ca="1" si="180"/>
        <v>0.37474079999999999</v>
      </c>
      <c r="R461" s="28">
        <f t="shared" si="181"/>
        <v>0</v>
      </c>
      <c r="S461" s="14">
        <f t="shared" si="175"/>
        <v>0</v>
      </c>
      <c r="T461" s="14"/>
      <c r="U461" s="14"/>
      <c r="V461" s="4" t="str">
        <f t="shared" ref="V461:V524" si="191">IF(P460&gt;0,VLOOKUP(P460,Z$12:AJ$150,10),V460)</f>
        <v>A+J=</v>
      </c>
      <c r="W461" s="53">
        <f t="shared" ref="W461:W524" si="192">IF(P460&gt;0,VLOOKUP(P460,Z$12:AJ$150,11),W460)</f>
        <v>43943</v>
      </c>
      <c r="X461" s="14"/>
      <c r="Y461" s="153"/>
      <c r="Z461" s="56">
        <v>45720</v>
      </c>
      <c r="AA461" s="56" t="s">
        <v>72</v>
      </c>
      <c r="AB461" s="23"/>
      <c r="AC461" s="1"/>
      <c r="AD461" s="3"/>
      <c r="AE461" s="3"/>
      <c r="AF461" s="3"/>
      <c r="AG461" s="3"/>
      <c r="AH461" s="3"/>
      <c r="AI461" s="11"/>
      <c r="AJ461" s="3"/>
      <c r="AK461" s="2"/>
      <c r="AL461" s="2"/>
      <c r="AM461" s="2"/>
      <c r="AN461" s="2"/>
      <c r="AO461" s="2"/>
      <c r="AP461" s="2"/>
      <c r="AQ461" s="2"/>
      <c r="AR461" s="15"/>
      <c r="AS461" s="15"/>
      <c r="AT461" s="15"/>
      <c r="AU461" s="2"/>
      <c r="AV461" s="2"/>
      <c r="AW461" s="15"/>
      <c r="AX461" s="15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</row>
    <row r="462" spans="1:164" x14ac:dyDescent="0.15">
      <c r="A462" s="67">
        <f t="shared" ref="A462:A525" si="193">WORKDAY(A461,1,$Z$160:$Z$544)</f>
        <v>43916</v>
      </c>
      <c r="B462" s="128">
        <f t="shared" ca="1" si="182"/>
        <v>609.80494157999999</v>
      </c>
      <c r="C462" s="14">
        <f t="shared" si="183"/>
        <v>609.25439372999995</v>
      </c>
      <c r="D462" s="142">
        <f t="shared" si="184"/>
        <v>43910</v>
      </c>
      <c r="E462" s="13">
        <f ca="1">IF(D462&lt;B$1,VLOOKUP(D462,[1]DI!$A$4:$B$15000,2,FALSE),0)</f>
        <v>3.6500000000000005E-2</v>
      </c>
      <c r="F462" s="14">
        <f t="shared" ca="1" si="176"/>
        <v>1.00014227</v>
      </c>
      <c r="G462" s="14">
        <f ca="1">(TRUNC(PRODUCT($F$12:$F461),16))</f>
        <v>1.1073775128832899</v>
      </c>
      <c r="H462" s="14">
        <f t="shared" ca="1" si="185"/>
        <v>1.1068627309946799</v>
      </c>
      <c r="I462" s="14">
        <f t="shared" ca="1" si="177"/>
        <v>1.0004650799999999</v>
      </c>
      <c r="J462" s="13">
        <f t="shared" si="186"/>
        <v>3.7499999999999999E-2</v>
      </c>
      <c r="K462" s="53">
        <f t="shared" si="187"/>
        <v>43913</v>
      </c>
      <c r="L462" s="2">
        <f t="shared" si="188"/>
        <v>3</v>
      </c>
      <c r="M462" s="19">
        <f t="shared" si="189"/>
        <v>3</v>
      </c>
      <c r="N462" s="12">
        <f t="shared" si="178"/>
        <v>1.000438358</v>
      </c>
      <c r="O462" s="12">
        <f t="shared" ca="1" si="179"/>
        <v>1.0009036419999999</v>
      </c>
      <c r="P462" s="19">
        <f t="shared" si="190"/>
        <v>0</v>
      </c>
      <c r="Q462" s="14">
        <f t="shared" ca="1" si="180"/>
        <v>0.55054784999999995</v>
      </c>
      <c r="R462" s="28">
        <f t="shared" si="181"/>
        <v>0</v>
      </c>
      <c r="S462" s="14">
        <f t="shared" ref="S462:S525" si="194">IF(R462&gt;0,TRUNC(R462*C461,8),0)</f>
        <v>0</v>
      </c>
      <c r="T462" s="14"/>
      <c r="U462" s="14"/>
      <c r="V462" s="4" t="str">
        <f t="shared" si="191"/>
        <v>A+J=</v>
      </c>
      <c r="W462" s="53">
        <f t="shared" si="192"/>
        <v>43943</v>
      </c>
      <c r="X462" s="14"/>
      <c r="Y462" s="153"/>
      <c r="Z462" s="56">
        <v>45765</v>
      </c>
      <c r="AA462" s="56" t="s">
        <v>89</v>
      </c>
      <c r="AB462" s="23"/>
      <c r="AC462" s="1"/>
      <c r="AD462" s="3"/>
      <c r="AE462" s="3"/>
      <c r="AF462" s="3"/>
      <c r="AG462" s="3"/>
      <c r="AH462" s="3"/>
      <c r="AI462" s="11"/>
      <c r="AJ462" s="3"/>
      <c r="AK462" s="2"/>
      <c r="AL462" s="2"/>
      <c r="AM462" s="2"/>
      <c r="AN462" s="2"/>
      <c r="AO462" s="2"/>
      <c r="AP462" s="2"/>
      <c r="AQ462" s="2"/>
      <c r="AR462" s="15"/>
      <c r="AS462" s="15"/>
      <c r="AT462" s="15"/>
      <c r="AU462" s="2"/>
      <c r="AV462" s="2"/>
      <c r="AW462" s="15"/>
      <c r="AX462" s="15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</row>
    <row r="463" spans="1:164" x14ac:dyDescent="0.15">
      <c r="A463" s="67">
        <f t="shared" si="193"/>
        <v>43917</v>
      </c>
      <c r="B463" s="128">
        <f t="shared" ca="1" si="182"/>
        <v>609.9808046899999</v>
      </c>
      <c r="C463" s="14">
        <f t="shared" si="183"/>
        <v>609.25439372999995</v>
      </c>
      <c r="D463" s="142">
        <f t="shared" si="184"/>
        <v>43913</v>
      </c>
      <c r="E463" s="13">
        <f ca="1">IF(D463&lt;B$1,VLOOKUP(D463,[1]DI!$A$4:$B$15000,2,FALSE),0)</f>
        <v>3.6500000000000005E-2</v>
      </c>
      <c r="F463" s="14">
        <f t="shared" ca="1" si="176"/>
        <v>1.00014227</v>
      </c>
      <c r="G463" s="14">
        <f ca="1">(TRUNC(PRODUCT($F$12:$F462),16))</f>
        <v>1.1075350594820501</v>
      </c>
      <c r="H463" s="14">
        <f t="shared" ca="1" si="185"/>
        <v>1.1068627309946799</v>
      </c>
      <c r="I463" s="14">
        <f t="shared" ca="1" si="177"/>
        <v>1.0006074199999999</v>
      </c>
      <c r="J463" s="13">
        <f t="shared" si="186"/>
        <v>3.7499999999999999E-2</v>
      </c>
      <c r="K463" s="53">
        <f t="shared" si="187"/>
        <v>43913</v>
      </c>
      <c r="L463" s="2">
        <f t="shared" si="188"/>
        <v>4</v>
      </c>
      <c r="M463" s="19">
        <f t="shared" si="189"/>
        <v>4</v>
      </c>
      <c r="N463" s="12">
        <f t="shared" si="178"/>
        <v>1.0005845200000001</v>
      </c>
      <c r="O463" s="12">
        <f t="shared" ca="1" si="179"/>
        <v>1.0011922950000001</v>
      </c>
      <c r="P463" s="19">
        <f t="shared" si="190"/>
        <v>0</v>
      </c>
      <c r="Q463" s="14">
        <f t="shared" ca="1" si="180"/>
        <v>0.72641096000000005</v>
      </c>
      <c r="R463" s="28">
        <f t="shared" si="181"/>
        <v>0</v>
      </c>
      <c r="S463" s="14">
        <f t="shared" si="194"/>
        <v>0</v>
      </c>
      <c r="T463" s="14"/>
      <c r="U463" s="14"/>
      <c r="V463" s="4" t="str">
        <f t="shared" si="191"/>
        <v>A+J=</v>
      </c>
      <c r="W463" s="53">
        <f t="shared" si="192"/>
        <v>43943</v>
      </c>
      <c r="X463" s="14"/>
      <c r="Y463" s="153"/>
      <c r="Z463" s="56">
        <v>45768</v>
      </c>
      <c r="AA463" s="56" t="s">
        <v>74</v>
      </c>
      <c r="AB463" s="23"/>
      <c r="AC463" s="1"/>
      <c r="AD463" s="3"/>
      <c r="AE463" s="3"/>
      <c r="AF463" s="3"/>
      <c r="AG463" s="3"/>
      <c r="AH463" s="3"/>
      <c r="AI463" s="11"/>
      <c r="AJ463" s="3"/>
      <c r="AK463" s="2"/>
      <c r="AL463" s="2"/>
      <c r="AM463" s="2"/>
      <c r="AN463" s="2"/>
      <c r="AO463" s="2"/>
      <c r="AP463" s="2"/>
      <c r="AQ463" s="2"/>
      <c r="AR463" s="15"/>
      <c r="AS463" s="15"/>
      <c r="AT463" s="15"/>
      <c r="AU463" s="2"/>
      <c r="AV463" s="2"/>
      <c r="AW463" s="15"/>
      <c r="AX463" s="15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</row>
    <row r="464" spans="1:164" x14ac:dyDescent="0.15">
      <c r="A464" s="67">
        <f t="shared" si="193"/>
        <v>43920</v>
      </c>
      <c r="B464" s="128">
        <f t="shared" ca="1" si="182"/>
        <v>610.15671227999997</v>
      </c>
      <c r="C464" s="14">
        <f t="shared" si="183"/>
        <v>609.25439372999995</v>
      </c>
      <c r="D464" s="142">
        <f t="shared" si="184"/>
        <v>43914</v>
      </c>
      <c r="E464" s="13">
        <f ca="1">IF(D464&lt;B$1,VLOOKUP(D464,[1]DI!$A$4:$B$15000,2,FALSE),0)</f>
        <v>3.6500000000000005E-2</v>
      </c>
      <c r="F464" s="14">
        <f t="shared" ca="1" si="176"/>
        <v>1.00014227</v>
      </c>
      <c r="G464" s="14">
        <f ca="1">(TRUNC(PRODUCT($F$12:$F463),16))</f>
        <v>1.10769262849496</v>
      </c>
      <c r="H464" s="14">
        <f t="shared" ca="1" si="185"/>
        <v>1.1068627309946799</v>
      </c>
      <c r="I464" s="14">
        <f t="shared" ca="1" si="177"/>
        <v>1.0007497700000001</v>
      </c>
      <c r="J464" s="13">
        <f t="shared" si="186"/>
        <v>3.7499999999999999E-2</v>
      </c>
      <c r="K464" s="53">
        <f t="shared" si="187"/>
        <v>43913</v>
      </c>
      <c r="L464" s="2">
        <f t="shared" si="188"/>
        <v>5</v>
      </c>
      <c r="M464" s="19">
        <f t="shared" si="189"/>
        <v>5</v>
      </c>
      <c r="N464" s="12">
        <f t="shared" si="178"/>
        <v>1.0007307030000001</v>
      </c>
      <c r="O464" s="12">
        <f t="shared" ca="1" si="179"/>
        <v>1.001481021</v>
      </c>
      <c r="P464" s="19">
        <f t="shared" si="190"/>
        <v>0</v>
      </c>
      <c r="Q464" s="14">
        <f t="shared" ca="1" si="180"/>
        <v>0.90231855000000005</v>
      </c>
      <c r="R464" s="28">
        <f t="shared" si="181"/>
        <v>0</v>
      </c>
      <c r="S464" s="14">
        <f t="shared" si="194"/>
        <v>0</v>
      </c>
      <c r="T464" s="14"/>
      <c r="U464" s="14"/>
      <c r="V464" s="4" t="str">
        <f t="shared" si="191"/>
        <v>A+J=</v>
      </c>
      <c r="W464" s="53">
        <f t="shared" si="192"/>
        <v>43943</v>
      </c>
      <c r="X464" s="14"/>
      <c r="Y464" s="153"/>
      <c r="Z464" s="56">
        <v>45778</v>
      </c>
      <c r="AA464" s="56" t="s">
        <v>81</v>
      </c>
      <c r="AB464" s="23"/>
      <c r="AC464" s="1"/>
      <c r="AD464" s="3"/>
      <c r="AE464" s="3"/>
      <c r="AF464" s="3"/>
      <c r="AG464" s="3"/>
      <c r="AH464" s="3"/>
      <c r="AI464" s="11"/>
      <c r="AJ464" s="3"/>
      <c r="AK464" s="2"/>
      <c r="AL464" s="2"/>
      <c r="AM464" s="2"/>
      <c r="AN464" s="2"/>
      <c r="AO464" s="2"/>
      <c r="AP464" s="2"/>
      <c r="AQ464" s="2"/>
      <c r="AR464" s="15"/>
      <c r="AS464" s="15"/>
      <c r="AT464" s="15"/>
      <c r="AU464" s="2"/>
      <c r="AV464" s="2"/>
      <c r="AW464" s="15"/>
      <c r="AX464" s="15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</row>
    <row r="465" spans="1:164" x14ac:dyDescent="0.15">
      <c r="A465" s="67">
        <f t="shared" si="193"/>
        <v>43921</v>
      </c>
      <c r="B465" s="128">
        <f t="shared" ca="1" si="182"/>
        <v>610.33267590999992</v>
      </c>
      <c r="C465" s="14">
        <f t="shared" si="183"/>
        <v>609.25439372999995</v>
      </c>
      <c r="D465" s="142">
        <f t="shared" si="184"/>
        <v>43915</v>
      </c>
      <c r="E465" s="13">
        <f ca="1">IF(D465&lt;B$1,VLOOKUP(D465,[1]DI!$A$4:$B$15000,2,FALSE),0)</f>
        <v>3.6500000000000005E-2</v>
      </c>
      <c r="F465" s="14">
        <f t="shared" ca="1" si="176"/>
        <v>1.00014227</v>
      </c>
      <c r="G465" s="14">
        <f ca="1">(TRUNC(PRODUCT($F$12:$F464),16))</f>
        <v>1.10785021992521</v>
      </c>
      <c r="H465" s="14">
        <f t="shared" ca="1" si="185"/>
        <v>1.1068627309946799</v>
      </c>
      <c r="I465" s="14">
        <f t="shared" ca="1" si="177"/>
        <v>1.0008921500000001</v>
      </c>
      <c r="J465" s="13">
        <f t="shared" si="186"/>
        <v>3.7499999999999999E-2</v>
      </c>
      <c r="K465" s="53">
        <f t="shared" si="187"/>
        <v>43913</v>
      </c>
      <c r="L465" s="2">
        <f t="shared" si="188"/>
        <v>6</v>
      </c>
      <c r="M465" s="19">
        <f t="shared" si="189"/>
        <v>6</v>
      </c>
      <c r="N465" s="12">
        <f t="shared" si="178"/>
        <v>1.0008769070000001</v>
      </c>
      <c r="O465" s="12">
        <f t="shared" ca="1" si="179"/>
        <v>1.0017698390000001</v>
      </c>
      <c r="P465" s="19">
        <f t="shared" si="190"/>
        <v>0</v>
      </c>
      <c r="Q465" s="14">
        <f t="shared" ca="1" si="180"/>
        <v>1.07828218</v>
      </c>
      <c r="R465" s="28">
        <f t="shared" si="181"/>
        <v>0</v>
      </c>
      <c r="S465" s="14">
        <f t="shared" si="194"/>
        <v>0</v>
      </c>
      <c r="T465" s="14"/>
      <c r="U465" s="14"/>
      <c r="V465" s="4" t="str">
        <f t="shared" si="191"/>
        <v>A+J=</v>
      </c>
      <c r="W465" s="53">
        <f t="shared" si="192"/>
        <v>43943</v>
      </c>
      <c r="X465" s="14"/>
      <c r="Y465" s="153"/>
      <c r="Z465" s="56">
        <v>45827</v>
      </c>
      <c r="AA465" s="56" t="s">
        <v>90</v>
      </c>
      <c r="AB465" s="23"/>
      <c r="AC465" s="1"/>
      <c r="AD465" s="3"/>
      <c r="AE465" s="3"/>
      <c r="AF465" s="3"/>
      <c r="AG465" s="3"/>
      <c r="AH465" s="3"/>
      <c r="AI465" s="11"/>
      <c r="AJ465" s="3"/>
      <c r="AK465" s="2"/>
      <c r="AL465" s="2"/>
      <c r="AM465" s="2"/>
      <c r="AN465" s="2"/>
      <c r="AO465" s="2"/>
      <c r="AP465" s="2"/>
      <c r="AQ465" s="2"/>
      <c r="AR465" s="15"/>
      <c r="AS465" s="15"/>
      <c r="AT465" s="15"/>
      <c r="AU465" s="2"/>
      <c r="AV465" s="2"/>
      <c r="AW465" s="15"/>
      <c r="AX465" s="15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</row>
    <row r="466" spans="1:164" x14ac:dyDescent="0.15">
      <c r="A466" s="67">
        <f t="shared" si="193"/>
        <v>43922</v>
      </c>
      <c r="B466" s="128">
        <f t="shared" ca="1" si="182"/>
        <v>610.50869071999989</v>
      </c>
      <c r="C466" s="14">
        <f t="shared" si="183"/>
        <v>609.25439372999995</v>
      </c>
      <c r="D466" s="142">
        <f t="shared" si="184"/>
        <v>43916</v>
      </c>
      <c r="E466" s="13">
        <f ca="1">IF(D466&lt;B$1,VLOOKUP(D466,[1]DI!$A$4:$B$15000,2,FALSE),0)</f>
        <v>3.6500000000000005E-2</v>
      </c>
      <c r="F466" s="14">
        <f t="shared" ca="1" si="176"/>
        <v>1.00014227</v>
      </c>
      <c r="G466" s="14">
        <f ca="1">(TRUNC(PRODUCT($F$12:$F465),16))</f>
        <v>1.108007833776</v>
      </c>
      <c r="H466" s="14">
        <f t="shared" ca="1" si="185"/>
        <v>1.1068627309946799</v>
      </c>
      <c r="I466" s="14">
        <f t="shared" ca="1" si="177"/>
        <v>1.00103455</v>
      </c>
      <c r="J466" s="13">
        <f t="shared" si="186"/>
        <v>3.7499999999999999E-2</v>
      </c>
      <c r="K466" s="53">
        <f t="shared" si="187"/>
        <v>43913</v>
      </c>
      <c r="L466" s="2">
        <f t="shared" si="188"/>
        <v>7</v>
      </c>
      <c r="M466" s="19">
        <f t="shared" si="189"/>
        <v>7</v>
      </c>
      <c r="N466" s="12">
        <f t="shared" si="178"/>
        <v>1.0010231329999999</v>
      </c>
      <c r="O466" s="12">
        <f t="shared" ca="1" si="179"/>
        <v>1.0020587409999999</v>
      </c>
      <c r="P466" s="19">
        <f t="shared" si="190"/>
        <v>0</v>
      </c>
      <c r="Q466" s="14">
        <f t="shared" ca="1" si="180"/>
        <v>1.2542969900000001</v>
      </c>
      <c r="R466" s="28">
        <f t="shared" si="181"/>
        <v>0</v>
      </c>
      <c r="S466" s="14">
        <f t="shared" si="194"/>
        <v>0</v>
      </c>
      <c r="T466" s="14"/>
      <c r="U466" s="14"/>
      <c r="V466" s="4" t="str">
        <f t="shared" si="191"/>
        <v>A+J=</v>
      </c>
      <c r="W466" s="53">
        <f t="shared" si="192"/>
        <v>43943</v>
      </c>
      <c r="X466" s="14"/>
      <c r="Y466" s="153"/>
      <c r="Z466" s="56">
        <v>46016</v>
      </c>
      <c r="AA466" s="56" t="s">
        <v>86</v>
      </c>
      <c r="AB466" s="23"/>
      <c r="AC466" s="1"/>
      <c r="AD466" s="3"/>
      <c r="AE466" s="3"/>
      <c r="AF466" s="3"/>
      <c r="AG466" s="3"/>
      <c r="AH466" s="3"/>
      <c r="AI466" s="11"/>
      <c r="AJ466" s="3"/>
      <c r="AK466" s="2"/>
      <c r="AL466" s="2"/>
      <c r="AM466" s="2"/>
      <c r="AN466" s="2"/>
      <c r="AO466" s="2"/>
      <c r="AP466" s="2"/>
      <c r="AQ466" s="2"/>
      <c r="AR466" s="15"/>
      <c r="AS466" s="15"/>
      <c r="AT466" s="15"/>
      <c r="AU466" s="2"/>
      <c r="AV466" s="2"/>
      <c r="AW466" s="15"/>
      <c r="AX466" s="15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</row>
    <row r="467" spans="1:164" x14ac:dyDescent="0.15">
      <c r="A467" s="67">
        <f t="shared" si="193"/>
        <v>43923</v>
      </c>
      <c r="B467" s="128">
        <f t="shared" ca="1" si="182"/>
        <v>610.68475672</v>
      </c>
      <c r="C467" s="14">
        <f t="shared" si="183"/>
        <v>609.25439372999995</v>
      </c>
      <c r="D467" s="142">
        <f t="shared" si="184"/>
        <v>43917</v>
      </c>
      <c r="E467" s="13">
        <f ca="1">IF(D467&lt;B$1,VLOOKUP(D467,[1]DI!$A$4:$B$15000,2,FALSE),0)</f>
        <v>3.6500000000000005E-2</v>
      </c>
      <c r="F467" s="14">
        <f t="shared" ca="1" si="176"/>
        <v>1.00014227</v>
      </c>
      <c r="G467" s="14">
        <f ca="1">(TRUNC(PRODUCT($F$12:$F466),16))</f>
        <v>1.1081654700505099</v>
      </c>
      <c r="H467" s="14">
        <f t="shared" ca="1" si="185"/>
        <v>1.1068627309946799</v>
      </c>
      <c r="I467" s="14">
        <f t="shared" ca="1" si="177"/>
        <v>1.0011769699999999</v>
      </c>
      <c r="J467" s="13">
        <f t="shared" si="186"/>
        <v>3.7499999999999999E-2</v>
      </c>
      <c r="K467" s="53">
        <f t="shared" si="187"/>
        <v>43913</v>
      </c>
      <c r="L467" s="2">
        <f t="shared" si="188"/>
        <v>8</v>
      </c>
      <c r="M467" s="19">
        <f t="shared" si="189"/>
        <v>8</v>
      </c>
      <c r="N467" s="12">
        <f t="shared" si="178"/>
        <v>1.001169381</v>
      </c>
      <c r="O467" s="12">
        <f t="shared" ca="1" si="179"/>
        <v>1.0023477270000001</v>
      </c>
      <c r="P467" s="19">
        <f t="shared" si="190"/>
        <v>0</v>
      </c>
      <c r="Q467" s="14">
        <f t="shared" ca="1" si="180"/>
        <v>1.4303629899999999</v>
      </c>
      <c r="R467" s="28">
        <f t="shared" si="181"/>
        <v>0</v>
      </c>
      <c r="S467" s="14">
        <f t="shared" si="194"/>
        <v>0</v>
      </c>
      <c r="T467" s="14"/>
      <c r="U467" s="14"/>
      <c r="V467" s="4" t="str">
        <f t="shared" si="191"/>
        <v>A+J=</v>
      </c>
      <c r="W467" s="53">
        <f t="shared" si="192"/>
        <v>43943</v>
      </c>
      <c r="X467" s="14"/>
      <c r="Y467" s="153"/>
      <c r="Z467" s="56">
        <v>46023</v>
      </c>
      <c r="AA467" s="56" t="s">
        <v>88</v>
      </c>
      <c r="AB467" s="23"/>
      <c r="AC467" s="1"/>
      <c r="AD467" s="3"/>
      <c r="AE467" s="3"/>
      <c r="AF467" s="3"/>
      <c r="AG467" s="3"/>
      <c r="AH467" s="3"/>
      <c r="AI467" s="11"/>
      <c r="AJ467" s="3"/>
      <c r="AK467" s="2"/>
      <c r="AL467" s="2"/>
      <c r="AM467" s="2"/>
      <c r="AN467" s="2"/>
      <c r="AO467" s="2"/>
      <c r="AP467" s="2"/>
      <c r="AQ467" s="2"/>
      <c r="AR467" s="15"/>
      <c r="AS467" s="15"/>
      <c r="AT467" s="15"/>
      <c r="AU467" s="2"/>
      <c r="AV467" s="2"/>
      <c r="AW467" s="15"/>
      <c r="AX467" s="15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</row>
    <row r="468" spans="1:164" x14ac:dyDescent="0.15">
      <c r="A468" s="67">
        <f t="shared" si="193"/>
        <v>43924</v>
      </c>
      <c r="B468" s="128">
        <f t="shared" ca="1" si="182"/>
        <v>610.86086656999998</v>
      </c>
      <c r="C468" s="14">
        <f t="shared" si="183"/>
        <v>609.25439372999995</v>
      </c>
      <c r="D468" s="142">
        <f t="shared" si="184"/>
        <v>43920</v>
      </c>
      <c r="E468" s="13">
        <f ca="1">IF(D468&lt;B$1,VLOOKUP(D468,[1]DI!$A$4:$B$15000,2,FALSE),0)</f>
        <v>3.6500000000000005E-2</v>
      </c>
      <c r="F468" s="14">
        <f t="shared" ca="1" si="176"/>
        <v>1.00014227</v>
      </c>
      <c r="G468" s="14">
        <f ca="1">(TRUNC(PRODUCT($F$12:$F467),16))</f>
        <v>1.1083231287519399</v>
      </c>
      <c r="H468" s="14">
        <f t="shared" ca="1" si="185"/>
        <v>1.1068627309946799</v>
      </c>
      <c r="I468" s="14">
        <f t="shared" ca="1" si="177"/>
        <v>1.0013194000000001</v>
      </c>
      <c r="J468" s="13">
        <f t="shared" si="186"/>
        <v>3.7499999999999999E-2</v>
      </c>
      <c r="K468" s="53">
        <f t="shared" si="187"/>
        <v>43913</v>
      </c>
      <c r="L468" s="2">
        <f t="shared" si="188"/>
        <v>9</v>
      </c>
      <c r="M468" s="19">
        <f t="shared" si="189"/>
        <v>9</v>
      </c>
      <c r="N468" s="12">
        <f t="shared" si="178"/>
        <v>1.0013156489999999</v>
      </c>
      <c r="O468" s="12">
        <f t="shared" ca="1" si="179"/>
        <v>1.002636785</v>
      </c>
      <c r="P468" s="19">
        <f t="shared" si="190"/>
        <v>0</v>
      </c>
      <c r="Q468" s="14">
        <f t="shared" ca="1" si="180"/>
        <v>1.6064728399999999</v>
      </c>
      <c r="R468" s="28">
        <f t="shared" si="181"/>
        <v>0</v>
      </c>
      <c r="S468" s="14">
        <f t="shared" si="194"/>
        <v>0</v>
      </c>
      <c r="T468" s="14"/>
      <c r="U468" s="14"/>
      <c r="V468" s="4" t="str">
        <f t="shared" si="191"/>
        <v>A+J=</v>
      </c>
      <c r="W468" s="53">
        <f t="shared" si="192"/>
        <v>43943</v>
      </c>
      <c r="X468" s="14"/>
      <c r="Y468" s="153"/>
      <c r="Z468" s="56">
        <v>46069</v>
      </c>
      <c r="AA468" s="56" t="s">
        <v>72</v>
      </c>
      <c r="AB468" s="23"/>
      <c r="AC468" s="1"/>
      <c r="AD468" s="3"/>
      <c r="AE468" s="3"/>
      <c r="AF468" s="3"/>
      <c r="AG468" s="3"/>
      <c r="AH468" s="3"/>
      <c r="AI468" s="11"/>
      <c r="AJ468" s="3"/>
      <c r="AK468" s="2"/>
      <c r="AL468" s="2"/>
      <c r="AM468" s="2"/>
      <c r="AN468" s="2"/>
      <c r="AO468" s="2"/>
      <c r="AP468" s="2"/>
      <c r="AQ468" s="2"/>
      <c r="AR468" s="15"/>
      <c r="AS468" s="15"/>
      <c r="AT468" s="15"/>
      <c r="AU468" s="2"/>
      <c r="AV468" s="2"/>
      <c r="AW468" s="15"/>
      <c r="AX468" s="15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</row>
    <row r="469" spans="1:164" x14ac:dyDescent="0.15">
      <c r="A469" s="67">
        <f t="shared" si="193"/>
        <v>43927</v>
      </c>
      <c r="B469" s="128">
        <f t="shared" ca="1" si="182"/>
        <v>611.03703369999994</v>
      </c>
      <c r="C469" s="14">
        <f t="shared" si="183"/>
        <v>609.25439372999995</v>
      </c>
      <c r="D469" s="142">
        <f t="shared" si="184"/>
        <v>43921</v>
      </c>
      <c r="E469" s="13">
        <f ca="1">IF(D469&lt;B$1,VLOOKUP(D469,[1]DI!$A$4:$B$15000,2,FALSE),0)</f>
        <v>3.6500000000000005E-2</v>
      </c>
      <c r="F469" s="14">
        <f t="shared" ca="1" si="176"/>
        <v>1.00014227</v>
      </c>
      <c r="G469" s="14">
        <f ca="1">(TRUNC(PRODUCT($F$12:$F468),16))</f>
        <v>1.10848080988347</v>
      </c>
      <c r="H469" s="14">
        <f t="shared" ca="1" si="185"/>
        <v>1.1068627309946799</v>
      </c>
      <c r="I469" s="14">
        <f t="shared" ca="1" si="177"/>
        <v>1.00146186</v>
      </c>
      <c r="J469" s="13">
        <f t="shared" si="186"/>
        <v>3.7499999999999999E-2</v>
      </c>
      <c r="K469" s="53">
        <f t="shared" si="187"/>
        <v>43913</v>
      </c>
      <c r="L469" s="2">
        <f t="shared" si="188"/>
        <v>10</v>
      </c>
      <c r="M469" s="19">
        <f t="shared" si="189"/>
        <v>10</v>
      </c>
      <c r="N469" s="12">
        <f t="shared" si="178"/>
        <v>1.00146194</v>
      </c>
      <c r="O469" s="12">
        <f t="shared" ca="1" si="179"/>
        <v>1.0029259370000001</v>
      </c>
      <c r="P469" s="19">
        <f t="shared" si="190"/>
        <v>0</v>
      </c>
      <c r="Q469" s="14">
        <f t="shared" ca="1" si="180"/>
        <v>1.78263997</v>
      </c>
      <c r="R469" s="28">
        <f t="shared" si="181"/>
        <v>0</v>
      </c>
      <c r="S469" s="14">
        <f t="shared" si="194"/>
        <v>0</v>
      </c>
      <c r="T469" s="14"/>
      <c r="U469" s="14"/>
      <c r="V469" s="4" t="str">
        <f t="shared" si="191"/>
        <v>A+J=</v>
      </c>
      <c r="W469" s="53">
        <f t="shared" si="192"/>
        <v>43943</v>
      </c>
      <c r="X469" s="14"/>
      <c r="Y469" s="153"/>
      <c r="Z469" s="56">
        <v>46070</v>
      </c>
      <c r="AA469" s="56" t="s">
        <v>72</v>
      </c>
      <c r="AB469" s="23"/>
      <c r="AC469" s="1"/>
      <c r="AD469" s="3"/>
      <c r="AE469" s="3"/>
      <c r="AF469" s="3"/>
      <c r="AG469" s="3"/>
      <c r="AH469" s="3"/>
      <c r="AI469" s="11"/>
      <c r="AJ469" s="3"/>
      <c r="AK469" s="2"/>
      <c r="AL469" s="2"/>
      <c r="AM469" s="2"/>
      <c r="AN469" s="2"/>
      <c r="AO469" s="2"/>
      <c r="AP469" s="2"/>
      <c r="AQ469" s="2"/>
      <c r="AR469" s="15"/>
      <c r="AS469" s="15"/>
      <c r="AT469" s="15"/>
      <c r="AU469" s="2"/>
      <c r="AV469" s="2"/>
      <c r="AW469" s="15"/>
      <c r="AX469" s="15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</row>
    <row r="470" spans="1:164" x14ac:dyDescent="0.15">
      <c r="A470" s="67">
        <f t="shared" si="193"/>
        <v>43928</v>
      </c>
      <c r="B470" s="128">
        <f t="shared" ca="1" si="182"/>
        <v>611.21325077999995</v>
      </c>
      <c r="C470" s="14">
        <f t="shared" si="183"/>
        <v>609.25439372999995</v>
      </c>
      <c r="D470" s="142">
        <f t="shared" si="184"/>
        <v>43922</v>
      </c>
      <c r="E470" s="13">
        <f ca="1">IF(D470&lt;B$1,VLOOKUP(D470,[1]DI!$A$4:$B$15000,2,FALSE),0)</f>
        <v>3.6500000000000005E-2</v>
      </c>
      <c r="F470" s="14">
        <f t="shared" ca="1" si="176"/>
        <v>1.00014227</v>
      </c>
      <c r="G470" s="14">
        <f ca="1">(TRUNC(PRODUCT($F$12:$F469),16))</f>
        <v>1.1086385134482899</v>
      </c>
      <c r="H470" s="14">
        <f t="shared" ca="1" si="185"/>
        <v>1.1068627309946799</v>
      </c>
      <c r="I470" s="14">
        <f t="shared" ca="1" si="177"/>
        <v>1.0016043400000001</v>
      </c>
      <c r="J470" s="13">
        <f t="shared" si="186"/>
        <v>3.7499999999999999E-2</v>
      </c>
      <c r="K470" s="53">
        <f t="shared" si="187"/>
        <v>43913</v>
      </c>
      <c r="L470" s="2">
        <f t="shared" si="188"/>
        <v>11</v>
      </c>
      <c r="M470" s="19">
        <f t="shared" si="189"/>
        <v>11</v>
      </c>
      <c r="N470" s="12">
        <f t="shared" si="178"/>
        <v>1.0016082509999999</v>
      </c>
      <c r="O470" s="12">
        <f t="shared" ca="1" si="179"/>
        <v>1.0032151709999999</v>
      </c>
      <c r="P470" s="19">
        <f t="shared" si="190"/>
        <v>0</v>
      </c>
      <c r="Q470" s="14">
        <f t="shared" ca="1" si="180"/>
        <v>1.95885705</v>
      </c>
      <c r="R470" s="28">
        <f t="shared" si="181"/>
        <v>0</v>
      </c>
      <c r="S470" s="14">
        <f t="shared" si="194"/>
        <v>0</v>
      </c>
      <c r="T470" s="14"/>
      <c r="U470" s="14"/>
      <c r="V470" s="4" t="str">
        <f t="shared" si="191"/>
        <v>A+J=</v>
      </c>
      <c r="W470" s="53">
        <f t="shared" si="192"/>
        <v>43943</v>
      </c>
      <c r="X470" s="14"/>
      <c r="Y470" s="153"/>
      <c r="Z470" s="56">
        <v>46115</v>
      </c>
      <c r="AA470" s="56" t="s">
        <v>89</v>
      </c>
      <c r="AB470" s="23"/>
      <c r="AC470" s="1"/>
      <c r="AD470" s="3"/>
      <c r="AE470" s="3"/>
      <c r="AF470" s="3"/>
      <c r="AG470" s="3"/>
      <c r="AH470" s="3"/>
      <c r="AI470" s="11"/>
      <c r="AJ470" s="3"/>
      <c r="AK470" s="2"/>
      <c r="AL470" s="2"/>
      <c r="AM470" s="2"/>
      <c r="AN470" s="2"/>
      <c r="AO470" s="2"/>
      <c r="AP470" s="2"/>
      <c r="AQ470" s="2"/>
      <c r="AR470" s="15"/>
      <c r="AS470" s="15"/>
      <c r="AT470" s="15"/>
      <c r="AU470" s="2"/>
      <c r="AV470" s="2"/>
      <c r="AW470" s="15"/>
      <c r="AX470" s="15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</row>
    <row r="471" spans="1:164" x14ac:dyDescent="0.15">
      <c r="A471" s="67">
        <f t="shared" si="193"/>
        <v>43929</v>
      </c>
      <c r="B471" s="128">
        <f t="shared" ca="1" si="182"/>
        <v>611.38951904999999</v>
      </c>
      <c r="C471" s="14">
        <f t="shared" si="183"/>
        <v>609.25439372999995</v>
      </c>
      <c r="D471" s="142">
        <f t="shared" si="184"/>
        <v>43923</v>
      </c>
      <c r="E471" s="13">
        <f ca="1">IF(D471&lt;B$1,VLOOKUP(D471,[1]DI!$A$4:$B$15000,2,FALSE),0)</f>
        <v>3.6500000000000005E-2</v>
      </c>
      <c r="F471" s="14">
        <f t="shared" ca="1" si="176"/>
        <v>1.00014227</v>
      </c>
      <c r="G471" s="14">
        <f ca="1">(TRUNC(PRODUCT($F$12:$F470),16))</f>
        <v>1.1087962394496</v>
      </c>
      <c r="H471" s="14">
        <f t="shared" ca="1" si="185"/>
        <v>1.1068627309946799</v>
      </c>
      <c r="I471" s="14">
        <f t="shared" ca="1" si="177"/>
        <v>1.00174684</v>
      </c>
      <c r="J471" s="13">
        <f t="shared" si="186"/>
        <v>3.7499999999999999E-2</v>
      </c>
      <c r="K471" s="53">
        <f t="shared" si="187"/>
        <v>43913</v>
      </c>
      <c r="L471" s="2">
        <f t="shared" si="188"/>
        <v>12</v>
      </c>
      <c r="M471" s="19">
        <f t="shared" si="189"/>
        <v>12</v>
      </c>
      <c r="N471" s="12">
        <f t="shared" si="178"/>
        <v>1.0017545839999999</v>
      </c>
      <c r="O471" s="12">
        <f t="shared" ca="1" si="179"/>
        <v>1.003504489</v>
      </c>
      <c r="P471" s="19">
        <f t="shared" si="190"/>
        <v>0</v>
      </c>
      <c r="Q471" s="14">
        <f t="shared" ca="1" si="180"/>
        <v>2.1351253200000002</v>
      </c>
      <c r="R471" s="28">
        <f t="shared" si="181"/>
        <v>0</v>
      </c>
      <c r="S471" s="14">
        <f t="shared" si="194"/>
        <v>0</v>
      </c>
      <c r="T471" s="14"/>
      <c r="U471" s="14"/>
      <c r="V471" s="4" t="str">
        <f t="shared" si="191"/>
        <v>A+J=</v>
      </c>
      <c r="W471" s="53">
        <f t="shared" si="192"/>
        <v>43943</v>
      </c>
      <c r="X471" s="14"/>
      <c r="Y471" s="153"/>
      <c r="Z471" s="56">
        <v>46133</v>
      </c>
      <c r="AA471" s="56" t="s">
        <v>74</v>
      </c>
      <c r="AB471" s="23"/>
      <c r="AC471" s="1"/>
      <c r="AD471" s="3"/>
      <c r="AE471" s="3"/>
      <c r="AF471" s="3"/>
      <c r="AG471" s="3"/>
      <c r="AH471" s="3"/>
      <c r="AI471" s="11"/>
      <c r="AJ471" s="3"/>
      <c r="AK471" s="2"/>
      <c r="AL471" s="2"/>
      <c r="AM471" s="2"/>
      <c r="AN471" s="2"/>
      <c r="AO471" s="2"/>
      <c r="AP471" s="2"/>
      <c r="AQ471" s="2"/>
      <c r="AR471" s="15"/>
      <c r="AS471" s="15"/>
      <c r="AT471" s="15"/>
      <c r="AU471" s="2"/>
      <c r="AV471" s="2"/>
      <c r="AW471" s="15"/>
      <c r="AX471" s="15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</row>
    <row r="472" spans="1:164" x14ac:dyDescent="0.15">
      <c r="A472" s="67">
        <f t="shared" si="193"/>
        <v>43930</v>
      </c>
      <c r="B472" s="128">
        <f t="shared" ca="1" si="182"/>
        <v>611.56583787999989</v>
      </c>
      <c r="C472" s="14">
        <f t="shared" si="183"/>
        <v>609.25439372999995</v>
      </c>
      <c r="D472" s="142">
        <f t="shared" si="184"/>
        <v>43924</v>
      </c>
      <c r="E472" s="13">
        <f ca="1">IF(D472&lt;B$1,VLOOKUP(D472,[1]DI!$A$4:$B$15000,2,FALSE),0)</f>
        <v>3.6500000000000005E-2</v>
      </c>
      <c r="F472" s="14">
        <f t="shared" ca="1" si="176"/>
        <v>1.00014227</v>
      </c>
      <c r="G472" s="14">
        <f ca="1">(TRUNC(PRODUCT($F$12:$F471),16))</f>
        <v>1.1089539878905801</v>
      </c>
      <c r="H472" s="14">
        <f t="shared" ca="1" si="185"/>
        <v>1.1068627309946799</v>
      </c>
      <c r="I472" s="14">
        <f t="shared" ca="1" si="177"/>
        <v>1.0018893600000001</v>
      </c>
      <c r="J472" s="13">
        <f t="shared" si="186"/>
        <v>3.7499999999999999E-2</v>
      </c>
      <c r="K472" s="53">
        <f t="shared" si="187"/>
        <v>43913</v>
      </c>
      <c r="L472" s="2">
        <f t="shared" si="188"/>
        <v>13</v>
      </c>
      <c r="M472" s="19">
        <f t="shared" si="189"/>
        <v>13</v>
      </c>
      <c r="N472" s="12">
        <f t="shared" si="178"/>
        <v>1.0019009379999999</v>
      </c>
      <c r="O472" s="12">
        <f t="shared" ca="1" si="179"/>
        <v>1.0037938900000001</v>
      </c>
      <c r="P472" s="19">
        <f t="shared" si="190"/>
        <v>0</v>
      </c>
      <c r="Q472" s="14">
        <f t="shared" ca="1" si="180"/>
        <v>2.3114441499999998</v>
      </c>
      <c r="R472" s="28">
        <f t="shared" si="181"/>
        <v>0</v>
      </c>
      <c r="S472" s="14">
        <f t="shared" si="194"/>
        <v>0</v>
      </c>
      <c r="T472" s="14"/>
      <c r="U472" s="14"/>
      <c r="V472" s="4" t="str">
        <f t="shared" si="191"/>
        <v>A+J=</v>
      </c>
      <c r="W472" s="53">
        <f t="shared" si="192"/>
        <v>43943</v>
      </c>
      <c r="X472" s="14"/>
      <c r="Y472" s="153"/>
      <c r="Z472" s="56">
        <v>46143</v>
      </c>
      <c r="AA472" s="56" t="s">
        <v>91</v>
      </c>
      <c r="AB472" s="23"/>
      <c r="AC472" s="1"/>
      <c r="AD472" s="3"/>
      <c r="AE472" s="3"/>
      <c r="AF472" s="3"/>
      <c r="AG472" s="3"/>
      <c r="AH472" s="3"/>
      <c r="AI472" s="11"/>
      <c r="AJ472" s="3"/>
      <c r="AK472" s="2"/>
      <c r="AL472" s="2"/>
      <c r="AM472" s="2"/>
      <c r="AN472" s="2"/>
      <c r="AO472" s="2"/>
      <c r="AP472" s="2"/>
      <c r="AQ472" s="2"/>
      <c r="AR472" s="15"/>
      <c r="AS472" s="15"/>
      <c r="AT472" s="15"/>
      <c r="AU472" s="2"/>
      <c r="AV472" s="2"/>
      <c r="AW472" s="15"/>
      <c r="AX472" s="15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</row>
    <row r="473" spans="1:164" x14ac:dyDescent="0.15">
      <c r="A473" s="67">
        <f t="shared" si="193"/>
        <v>43934</v>
      </c>
      <c r="B473" s="128">
        <f t="shared" ca="1" si="182"/>
        <v>611.74220117999994</v>
      </c>
      <c r="C473" s="14">
        <f t="shared" si="183"/>
        <v>609.25439372999995</v>
      </c>
      <c r="D473" s="142">
        <f t="shared" si="184"/>
        <v>43927</v>
      </c>
      <c r="E473" s="13">
        <f ca="1">IF(D473&lt;B$1,VLOOKUP(D473,[1]DI!$A$4:$B$15000,2,FALSE),0)</f>
        <v>3.6500000000000005E-2</v>
      </c>
      <c r="F473" s="14">
        <f t="shared" ca="1" si="176"/>
        <v>1.00014227</v>
      </c>
      <c r="G473" s="14">
        <f ca="1">(TRUNC(PRODUCT($F$12:$F472),16))</f>
        <v>1.1091117587744399</v>
      </c>
      <c r="H473" s="14">
        <f t="shared" ca="1" si="185"/>
        <v>1.1068627309946799</v>
      </c>
      <c r="I473" s="14">
        <f t="shared" ca="1" si="177"/>
        <v>1.00203189</v>
      </c>
      <c r="J473" s="13">
        <f t="shared" si="186"/>
        <v>3.7499999999999999E-2</v>
      </c>
      <c r="K473" s="53">
        <f t="shared" si="187"/>
        <v>43913</v>
      </c>
      <c r="L473" s="2">
        <f t="shared" si="188"/>
        <v>14</v>
      </c>
      <c r="M473" s="19">
        <f t="shared" si="189"/>
        <v>14</v>
      </c>
      <c r="N473" s="12">
        <f t="shared" si="178"/>
        <v>1.0020473139999999</v>
      </c>
      <c r="O473" s="12">
        <f t="shared" ca="1" si="179"/>
        <v>1.004083364</v>
      </c>
      <c r="P473" s="19">
        <f t="shared" si="190"/>
        <v>0</v>
      </c>
      <c r="Q473" s="14">
        <f t="shared" ca="1" si="180"/>
        <v>2.48780745</v>
      </c>
      <c r="R473" s="28">
        <f t="shared" si="181"/>
        <v>0</v>
      </c>
      <c r="S473" s="14">
        <f t="shared" si="194"/>
        <v>0</v>
      </c>
      <c r="T473" s="14"/>
      <c r="U473" s="14"/>
      <c r="V473" s="4" t="str">
        <f t="shared" si="191"/>
        <v>A+J=</v>
      </c>
      <c r="W473" s="53">
        <f t="shared" si="192"/>
        <v>43943</v>
      </c>
      <c r="X473" s="14"/>
      <c r="Y473" s="153"/>
      <c r="Z473" s="56">
        <v>46177</v>
      </c>
      <c r="AA473" s="56" t="s">
        <v>90</v>
      </c>
      <c r="AB473" s="23"/>
      <c r="AC473" s="1"/>
      <c r="AD473" s="3"/>
      <c r="AE473" s="3"/>
      <c r="AF473" s="3"/>
      <c r="AG473" s="3"/>
      <c r="AH473" s="3"/>
      <c r="AI473" s="11"/>
      <c r="AJ473" s="3"/>
      <c r="AK473" s="2"/>
      <c r="AL473" s="2"/>
      <c r="AM473" s="2"/>
      <c r="AN473" s="2"/>
      <c r="AO473" s="2"/>
      <c r="AP473" s="2"/>
      <c r="AQ473" s="2"/>
      <c r="AR473" s="15"/>
      <c r="AS473" s="15"/>
      <c r="AT473" s="15"/>
      <c r="AU473" s="2"/>
      <c r="AV473" s="2"/>
      <c r="AW473" s="15"/>
      <c r="AX473" s="15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</row>
    <row r="474" spans="1:164" x14ac:dyDescent="0.15">
      <c r="A474" s="67">
        <f t="shared" si="193"/>
        <v>43935</v>
      </c>
      <c r="B474" s="128">
        <f t="shared" ca="1" si="182"/>
        <v>611.91862114999992</v>
      </c>
      <c r="C474" s="14">
        <f t="shared" si="183"/>
        <v>609.25439372999995</v>
      </c>
      <c r="D474" s="142">
        <f t="shared" si="184"/>
        <v>43928</v>
      </c>
      <c r="E474" s="13">
        <f ca="1">IF(D474&lt;B$1,VLOOKUP(D474,[1]DI!$A$4:$B$15000,2,FALSE),0)</f>
        <v>3.6500000000000005E-2</v>
      </c>
      <c r="F474" s="14">
        <f t="shared" ca="1" si="176"/>
        <v>1.00014227</v>
      </c>
      <c r="G474" s="14">
        <f ca="1">(TRUNC(PRODUCT($F$12:$F473),16))</f>
        <v>1.1092695521043601</v>
      </c>
      <c r="H474" s="14">
        <f t="shared" ca="1" si="185"/>
        <v>1.1068627309946799</v>
      </c>
      <c r="I474" s="14">
        <f t="shared" ca="1" si="177"/>
        <v>1.00217445</v>
      </c>
      <c r="J474" s="13">
        <f t="shared" si="186"/>
        <v>3.7499999999999999E-2</v>
      </c>
      <c r="K474" s="53">
        <f t="shared" si="187"/>
        <v>43913</v>
      </c>
      <c r="L474" s="2">
        <f t="shared" si="188"/>
        <v>15</v>
      </c>
      <c r="M474" s="19">
        <f t="shared" si="189"/>
        <v>15</v>
      </c>
      <c r="N474" s="12">
        <f t="shared" si="178"/>
        <v>1.0021937110000001</v>
      </c>
      <c r="O474" s="12">
        <f t="shared" ca="1" si="179"/>
        <v>1.004372931</v>
      </c>
      <c r="P474" s="19">
        <f t="shared" si="190"/>
        <v>0</v>
      </c>
      <c r="Q474" s="14">
        <f t="shared" ca="1" si="180"/>
        <v>2.66422742</v>
      </c>
      <c r="R474" s="28">
        <f t="shared" si="181"/>
        <v>0</v>
      </c>
      <c r="S474" s="14">
        <f t="shared" si="194"/>
        <v>0</v>
      </c>
      <c r="T474" s="14"/>
      <c r="U474" s="14"/>
      <c r="V474" s="4" t="str">
        <f t="shared" si="191"/>
        <v>A+J=</v>
      </c>
      <c r="W474" s="53">
        <f t="shared" si="192"/>
        <v>43943</v>
      </c>
      <c r="X474" s="14"/>
      <c r="Y474" s="153"/>
      <c r="Z474" s="56">
        <v>46272</v>
      </c>
      <c r="AA474" s="56" t="s">
        <v>92</v>
      </c>
      <c r="AB474" s="23"/>
      <c r="AC474" s="1"/>
      <c r="AD474" s="3"/>
      <c r="AE474" s="3"/>
      <c r="AF474" s="3"/>
      <c r="AG474" s="3"/>
      <c r="AH474" s="3"/>
      <c r="AI474" s="11"/>
      <c r="AJ474" s="3"/>
      <c r="AK474" s="2"/>
      <c r="AL474" s="2"/>
      <c r="AM474" s="2"/>
      <c r="AN474" s="2"/>
      <c r="AO474" s="2"/>
      <c r="AP474" s="2"/>
      <c r="AQ474" s="2"/>
      <c r="AR474" s="15"/>
      <c r="AS474" s="15"/>
      <c r="AT474" s="15"/>
      <c r="AU474" s="2"/>
      <c r="AV474" s="2"/>
      <c r="AW474" s="15"/>
      <c r="AX474" s="15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</row>
    <row r="475" spans="1:164" x14ac:dyDescent="0.15">
      <c r="A475" s="67">
        <f t="shared" si="193"/>
        <v>43936</v>
      </c>
      <c r="B475" s="128">
        <f t="shared" ca="1" si="182"/>
        <v>612.09509168999989</v>
      </c>
      <c r="C475" s="14">
        <f t="shared" si="183"/>
        <v>609.25439372999995</v>
      </c>
      <c r="D475" s="142">
        <f t="shared" si="184"/>
        <v>43929</v>
      </c>
      <c r="E475" s="13">
        <f ca="1">IF(D475&lt;B$1,VLOOKUP(D475,[1]DI!$A$4:$B$15000,2,FALSE),0)</f>
        <v>3.6500000000000005E-2</v>
      </c>
      <c r="F475" s="14">
        <f t="shared" ca="1" si="176"/>
        <v>1.00014227</v>
      </c>
      <c r="G475" s="14">
        <f ca="1">(TRUNC(PRODUCT($F$12:$F474),16))</f>
        <v>1.10942736788354</v>
      </c>
      <c r="H475" s="14">
        <f t="shared" ca="1" si="185"/>
        <v>1.1068627309946799</v>
      </c>
      <c r="I475" s="14">
        <f t="shared" ca="1" si="177"/>
        <v>1.0023170299999999</v>
      </c>
      <c r="J475" s="13">
        <f t="shared" si="186"/>
        <v>3.7499999999999999E-2</v>
      </c>
      <c r="K475" s="53">
        <f t="shared" si="187"/>
        <v>43913</v>
      </c>
      <c r="L475" s="2">
        <f t="shared" si="188"/>
        <v>16</v>
      </c>
      <c r="M475" s="19">
        <f t="shared" si="189"/>
        <v>16</v>
      </c>
      <c r="N475" s="12">
        <f t="shared" si="178"/>
        <v>1.002340129</v>
      </c>
      <c r="O475" s="12">
        <f t="shared" ca="1" si="179"/>
        <v>1.0046625810000001</v>
      </c>
      <c r="P475" s="19">
        <f t="shared" si="190"/>
        <v>0</v>
      </c>
      <c r="Q475" s="14">
        <f t="shared" ca="1" si="180"/>
        <v>2.84069796</v>
      </c>
      <c r="R475" s="28">
        <f t="shared" si="181"/>
        <v>0</v>
      </c>
      <c r="S475" s="14">
        <f t="shared" si="194"/>
        <v>0</v>
      </c>
      <c r="T475" s="14"/>
      <c r="U475" s="14"/>
      <c r="V475" s="4" t="str">
        <f t="shared" si="191"/>
        <v>A+J=</v>
      </c>
      <c r="W475" s="53">
        <f t="shared" si="192"/>
        <v>43943</v>
      </c>
      <c r="X475" s="14"/>
      <c r="Y475" s="153"/>
      <c r="Z475" s="56">
        <v>46307</v>
      </c>
      <c r="AA475" s="57" t="s">
        <v>78</v>
      </c>
      <c r="AB475" s="23"/>
      <c r="AC475" s="1"/>
      <c r="AD475" s="3"/>
      <c r="AE475" s="3"/>
      <c r="AF475" s="3"/>
      <c r="AG475" s="3"/>
      <c r="AH475" s="3"/>
      <c r="AI475" s="11"/>
      <c r="AJ475" s="3"/>
      <c r="AK475" s="2"/>
      <c r="AL475" s="2"/>
      <c r="AM475" s="2"/>
      <c r="AN475" s="2"/>
      <c r="AO475" s="2"/>
      <c r="AP475" s="2"/>
      <c r="AQ475" s="2"/>
      <c r="AR475" s="15"/>
      <c r="AS475" s="15"/>
      <c r="AT475" s="15"/>
      <c r="AU475" s="2"/>
      <c r="AV475" s="2"/>
      <c r="AW475" s="15"/>
      <c r="AX475" s="15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</row>
    <row r="476" spans="1:164" x14ac:dyDescent="0.15">
      <c r="A476" s="67">
        <f t="shared" si="193"/>
        <v>43937</v>
      </c>
      <c r="B476" s="128">
        <f t="shared" ca="1" si="182"/>
        <v>612.27161339999998</v>
      </c>
      <c r="C476" s="14">
        <f t="shared" si="183"/>
        <v>609.25439372999995</v>
      </c>
      <c r="D476" s="142">
        <f t="shared" si="184"/>
        <v>43930</v>
      </c>
      <c r="E476" s="13">
        <f ca="1">IF(D476&lt;B$1,VLOOKUP(D476,[1]DI!$A$4:$B$15000,2,FALSE),0)</f>
        <v>3.6500000000000005E-2</v>
      </c>
      <c r="F476" s="14">
        <f t="shared" ca="1" si="176"/>
        <v>1.00014227</v>
      </c>
      <c r="G476" s="14">
        <f ca="1">(TRUNC(PRODUCT($F$12:$F475),16))</f>
        <v>1.1095852061151701</v>
      </c>
      <c r="H476" s="14">
        <f t="shared" ca="1" si="185"/>
        <v>1.1068627309946799</v>
      </c>
      <c r="I476" s="14">
        <f t="shared" ca="1" si="177"/>
        <v>1.0024596299999999</v>
      </c>
      <c r="J476" s="13">
        <f t="shared" si="186"/>
        <v>3.7499999999999999E-2</v>
      </c>
      <c r="K476" s="53">
        <f t="shared" si="187"/>
        <v>43913</v>
      </c>
      <c r="L476" s="2">
        <f t="shared" si="188"/>
        <v>17</v>
      </c>
      <c r="M476" s="19">
        <f t="shared" si="189"/>
        <v>17</v>
      </c>
      <c r="N476" s="12">
        <f t="shared" si="178"/>
        <v>1.002486569</v>
      </c>
      <c r="O476" s="12">
        <f t="shared" ca="1" si="179"/>
        <v>1.0049523149999999</v>
      </c>
      <c r="P476" s="19">
        <f t="shared" si="190"/>
        <v>0</v>
      </c>
      <c r="Q476" s="14">
        <f t="shared" ca="1" si="180"/>
        <v>3.0172196699999998</v>
      </c>
      <c r="R476" s="28">
        <f t="shared" si="181"/>
        <v>0</v>
      </c>
      <c r="S476" s="14">
        <f t="shared" si="194"/>
        <v>0</v>
      </c>
      <c r="T476" s="14"/>
      <c r="U476" s="14"/>
      <c r="V476" s="4" t="str">
        <f t="shared" si="191"/>
        <v>A+J=</v>
      </c>
      <c r="W476" s="53">
        <f t="shared" si="192"/>
        <v>43943</v>
      </c>
      <c r="X476" s="14"/>
      <c r="Y476" s="153"/>
      <c r="Z476" s="56">
        <v>46328</v>
      </c>
      <c r="AA476" s="56" t="s">
        <v>84</v>
      </c>
      <c r="AB476" s="23"/>
      <c r="AC476" s="1"/>
      <c r="AD476" s="3"/>
      <c r="AE476" s="3"/>
      <c r="AF476" s="3"/>
      <c r="AG476" s="3"/>
      <c r="AH476" s="3"/>
      <c r="AI476" s="11"/>
      <c r="AJ476" s="3"/>
      <c r="AK476" s="2"/>
      <c r="AL476" s="2"/>
      <c r="AM476" s="2"/>
      <c r="AN476" s="2"/>
      <c r="AO476" s="2"/>
      <c r="AP476" s="2"/>
      <c r="AQ476" s="2"/>
      <c r="AR476" s="15"/>
      <c r="AS476" s="15"/>
      <c r="AT476" s="15"/>
      <c r="AU476" s="2"/>
      <c r="AV476" s="2"/>
      <c r="AW476" s="15"/>
      <c r="AX476" s="15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</row>
    <row r="477" spans="1:164" x14ac:dyDescent="0.15">
      <c r="A477" s="67">
        <f t="shared" si="193"/>
        <v>43938</v>
      </c>
      <c r="B477" s="128">
        <f t="shared" ca="1" si="182"/>
        <v>612.44818567999994</v>
      </c>
      <c r="C477" s="14">
        <f t="shared" si="183"/>
        <v>609.25439372999995</v>
      </c>
      <c r="D477" s="142">
        <f t="shared" si="184"/>
        <v>43934</v>
      </c>
      <c r="E477" s="13">
        <f ca="1">IF(D477&lt;B$1,VLOOKUP(D477,[1]DI!$A$4:$B$15000,2,FALSE),0)</f>
        <v>3.6500000000000005E-2</v>
      </c>
      <c r="F477" s="14">
        <f t="shared" ca="1" si="176"/>
        <v>1.00014227</v>
      </c>
      <c r="G477" s="14">
        <f ca="1">(TRUNC(PRODUCT($F$12:$F476),16))</f>
        <v>1.1097430668024399</v>
      </c>
      <c r="H477" s="14">
        <f t="shared" ca="1" si="185"/>
        <v>1.1068627309946799</v>
      </c>
      <c r="I477" s="14">
        <f t="shared" ca="1" si="177"/>
        <v>1.00260225</v>
      </c>
      <c r="J477" s="13">
        <f t="shared" si="186"/>
        <v>3.7499999999999999E-2</v>
      </c>
      <c r="K477" s="53">
        <f t="shared" si="187"/>
        <v>43913</v>
      </c>
      <c r="L477" s="2">
        <f t="shared" si="188"/>
        <v>18</v>
      </c>
      <c r="M477" s="19">
        <f t="shared" si="189"/>
        <v>18</v>
      </c>
      <c r="N477" s="12">
        <f t="shared" si="178"/>
        <v>1.0026330299999999</v>
      </c>
      <c r="O477" s="12">
        <f t="shared" ca="1" si="179"/>
        <v>1.005242132</v>
      </c>
      <c r="P477" s="19">
        <f t="shared" si="190"/>
        <v>0</v>
      </c>
      <c r="Q477" s="14">
        <f t="shared" ca="1" si="180"/>
        <v>3.19379195</v>
      </c>
      <c r="R477" s="28">
        <f t="shared" si="181"/>
        <v>0</v>
      </c>
      <c r="S477" s="14">
        <f t="shared" si="194"/>
        <v>0</v>
      </c>
      <c r="T477" s="14"/>
      <c r="U477" s="14"/>
      <c r="V477" s="4" t="str">
        <f t="shared" si="191"/>
        <v>A+J=</v>
      </c>
      <c r="W477" s="53">
        <f t="shared" si="192"/>
        <v>43943</v>
      </c>
      <c r="X477" s="14"/>
      <c r="Y477" s="153"/>
      <c r="Z477" s="56">
        <v>46381</v>
      </c>
      <c r="AA477" s="56" t="s">
        <v>86</v>
      </c>
      <c r="AB477" s="23"/>
      <c r="AC477" s="1"/>
      <c r="AD477" s="3"/>
      <c r="AE477" s="3"/>
      <c r="AF477" s="3"/>
      <c r="AG477" s="3"/>
      <c r="AH477" s="3"/>
      <c r="AI477" s="11"/>
      <c r="AJ477" s="3"/>
      <c r="AK477" s="2"/>
      <c r="AL477" s="2"/>
      <c r="AM477" s="2"/>
      <c r="AN477" s="2"/>
      <c r="AO477" s="2"/>
      <c r="AP477" s="2"/>
      <c r="AQ477" s="2"/>
      <c r="AR477" s="15"/>
      <c r="AS477" s="15"/>
      <c r="AT477" s="15"/>
      <c r="AU477" s="2"/>
      <c r="AV477" s="2"/>
      <c r="AW477" s="15"/>
      <c r="AX477" s="15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</row>
    <row r="478" spans="1:164" x14ac:dyDescent="0.15">
      <c r="A478" s="67">
        <f t="shared" si="193"/>
        <v>43941</v>
      </c>
      <c r="B478" s="128">
        <f t="shared" ca="1" si="182"/>
        <v>612.62480791999997</v>
      </c>
      <c r="C478" s="14">
        <f t="shared" si="183"/>
        <v>609.25439372999995</v>
      </c>
      <c r="D478" s="142">
        <f t="shared" si="184"/>
        <v>43935</v>
      </c>
      <c r="E478" s="13">
        <f ca="1">IF(D478&lt;B$1,VLOOKUP(D478,[1]DI!$A$4:$B$15000,2,FALSE),0)</f>
        <v>3.6500000000000005E-2</v>
      </c>
      <c r="F478" s="14">
        <f t="shared" ca="1" si="176"/>
        <v>1.00014227</v>
      </c>
      <c r="G478" s="14">
        <f ca="1">(TRUNC(PRODUCT($F$12:$F477),16))</f>
        <v>1.1099009499485599</v>
      </c>
      <c r="H478" s="14">
        <f t="shared" ca="1" si="185"/>
        <v>1.1068627309946799</v>
      </c>
      <c r="I478" s="14">
        <f t="shared" ca="1" si="177"/>
        <v>1.00274489</v>
      </c>
      <c r="J478" s="13">
        <f t="shared" si="186"/>
        <v>3.7499999999999999E-2</v>
      </c>
      <c r="K478" s="53">
        <f t="shared" si="187"/>
        <v>43913</v>
      </c>
      <c r="L478" s="2">
        <f t="shared" si="188"/>
        <v>19</v>
      </c>
      <c r="M478" s="19">
        <f t="shared" si="189"/>
        <v>19</v>
      </c>
      <c r="N478" s="12">
        <f t="shared" si="178"/>
        <v>1.002779512</v>
      </c>
      <c r="O478" s="12">
        <f t="shared" ca="1" si="179"/>
        <v>1.005532031</v>
      </c>
      <c r="P478" s="19">
        <f t="shared" si="190"/>
        <v>0</v>
      </c>
      <c r="Q478" s="14">
        <f t="shared" ca="1" si="180"/>
        <v>3.37041419</v>
      </c>
      <c r="R478" s="28">
        <f t="shared" si="181"/>
        <v>0</v>
      </c>
      <c r="S478" s="14">
        <f t="shared" si="194"/>
        <v>0</v>
      </c>
      <c r="T478" s="14"/>
      <c r="U478" s="14"/>
      <c r="V478" s="4" t="str">
        <f t="shared" si="191"/>
        <v>A+J=</v>
      </c>
      <c r="W478" s="53">
        <f t="shared" si="192"/>
        <v>43943</v>
      </c>
      <c r="X478" s="14"/>
      <c r="Y478" s="153"/>
      <c r="Z478" s="56">
        <v>46388</v>
      </c>
      <c r="AA478" s="56" t="s">
        <v>88</v>
      </c>
      <c r="AB478" s="23"/>
      <c r="AC478" s="1"/>
      <c r="AD478" s="3"/>
      <c r="AE478" s="3"/>
      <c r="AF478" s="3"/>
      <c r="AG478" s="3"/>
      <c r="AH478" s="3"/>
      <c r="AI478" s="11"/>
      <c r="AJ478" s="3"/>
      <c r="AK478" s="2"/>
      <c r="AL478" s="2"/>
      <c r="AM478" s="2"/>
      <c r="AN478" s="2"/>
      <c r="AO478" s="2"/>
      <c r="AP478" s="2"/>
      <c r="AQ478" s="2"/>
      <c r="AR478" s="15"/>
      <c r="AS478" s="15"/>
      <c r="AT478" s="15"/>
      <c r="AU478" s="2"/>
      <c r="AV478" s="2"/>
      <c r="AW478" s="15"/>
      <c r="AX478" s="15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</row>
    <row r="479" spans="1:164" x14ac:dyDescent="0.15">
      <c r="A479" s="67">
        <f t="shared" si="193"/>
        <v>43943</v>
      </c>
      <c r="B479" s="128">
        <f t="shared" ca="1" si="182"/>
        <v>612.80148193999992</v>
      </c>
      <c r="C479" s="14">
        <f t="shared" si="183"/>
        <v>609.25439372999995</v>
      </c>
      <c r="D479" s="142">
        <f t="shared" si="184"/>
        <v>43936</v>
      </c>
      <c r="E479" s="13">
        <f ca="1">IF(D479&lt;B$1,VLOOKUP(D479,[1]DI!$A$4:$B$15000,2,FALSE),0)</f>
        <v>3.6500000000000005E-2</v>
      </c>
      <c r="F479" s="14">
        <f t="shared" ca="1" si="176"/>
        <v>1.00014227</v>
      </c>
      <c r="G479" s="14">
        <f ca="1">(TRUNC(PRODUCT($F$12:$F478),16))</f>
        <v>1.1100588555566999</v>
      </c>
      <c r="H479" s="14">
        <f t="shared" ca="1" si="185"/>
        <v>1.1068627309946799</v>
      </c>
      <c r="I479" s="14">
        <f t="shared" ca="1" si="177"/>
        <v>1.0028875500000001</v>
      </c>
      <c r="J479" s="13">
        <f t="shared" si="186"/>
        <v>3.7499999999999999E-2</v>
      </c>
      <c r="K479" s="53">
        <f t="shared" si="187"/>
        <v>43913</v>
      </c>
      <c r="L479" s="2">
        <f t="shared" si="188"/>
        <v>20</v>
      </c>
      <c r="M479" s="19">
        <f t="shared" si="189"/>
        <v>20</v>
      </c>
      <c r="N479" s="12">
        <f t="shared" si="178"/>
        <v>1.002926016</v>
      </c>
      <c r="O479" s="12">
        <f t="shared" ca="1" si="179"/>
        <v>1.0058220149999999</v>
      </c>
      <c r="P479" s="19">
        <f t="shared" si="190"/>
        <v>23</v>
      </c>
      <c r="Q479" s="14">
        <f t="shared" ca="1" si="180"/>
        <v>3.5470882100000001</v>
      </c>
      <c r="R479" s="28">
        <f t="shared" si="181"/>
        <v>1.6530770549319614E-2</v>
      </c>
      <c r="S479" s="14">
        <f t="shared" si="194"/>
        <v>10.07144458</v>
      </c>
      <c r="T479" s="14"/>
      <c r="U479" s="14"/>
      <c r="V479" s="4" t="str">
        <f t="shared" si="191"/>
        <v>A+J=</v>
      </c>
      <c r="W479" s="53">
        <f t="shared" si="192"/>
        <v>43943</v>
      </c>
      <c r="X479" s="14"/>
      <c r="Y479" s="153"/>
      <c r="Z479" s="56">
        <v>46426</v>
      </c>
      <c r="AA479" s="56" t="s">
        <v>72</v>
      </c>
      <c r="AB479" s="23"/>
      <c r="AC479" s="1"/>
      <c r="AD479" s="3"/>
      <c r="AE479" s="3"/>
      <c r="AF479" s="3"/>
      <c r="AG479" s="3"/>
      <c r="AH479" s="3"/>
      <c r="AI479" s="11"/>
      <c r="AJ479" s="3"/>
      <c r="AK479" s="2"/>
      <c r="AL479" s="2"/>
      <c r="AM479" s="2"/>
      <c r="AN479" s="2"/>
      <c r="AO479" s="2"/>
      <c r="AP479" s="2"/>
      <c r="AQ479" s="2"/>
      <c r="AR479" s="15"/>
      <c r="AS479" s="15"/>
      <c r="AT479" s="15"/>
      <c r="AU479" s="2"/>
      <c r="AV479" s="2"/>
      <c r="AW479" s="15"/>
      <c r="AX479" s="15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</row>
    <row r="480" spans="1:164" x14ac:dyDescent="0.15">
      <c r="A480" s="67">
        <f t="shared" si="193"/>
        <v>43944</v>
      </c>
      <c r="B480" s="128">
        <f t="shared" ca="1" si="182"/>
        <v>599.35574691999989</v>
      </c>
      <c r="C480" s="14">
        <f t="shared" si="183"/>
        <v>599.1829491499999</v>
      </c>
      <c r="D480" s="142">
        <f t="shared" si="184"/>
        <v>43937</v>
      </c>
      <c r="E480" s="13">
        <f ca="1">IF(D480&lt;B$1,VLOOKUP(D480,[1]DI!$A$4:$B$15000,2,FALSE),0)</f>
        <v>3.6500000000000005E-2</v>
      </c>
      <c r="F480" s="14">
        <f t="shared" ca="1" si="176"/>
        <v>1.00014227</v>
      </c>
      <c r="G480" s="14">
        <f ca="1">(TRUNC(PRODUCT($F$12:$F479),16))</f>
        <v>1.11021678363008</v>
      </c>
      <c r="H480" s="14">
        <f t="shared" ca="1" si="185"/>
        <v>1.1100588555566999</v>
      </c>
      <c r="I480" s="14">
        <f t="shared" ca="1" si="177"/>
        <v>1.00014227</v>
      </c>
      <c r="J480" s="13">
        <f t="shared" si="186"/>
        <v>3.7499999999999999E-2</v>
      </c>
      <c r="K480" s="53">
        <f t="shared" si="187"/>
        <v>43943</v>
      </c>
      <c r="L480" s="2">
        <f t="shared" si="188"/>
        <v>1</v>
      </c>
      <c r="M480" s="19">
        <f t="shared" si="189"/>
        <v>1</v>
      </c>
      <c r="N480" s="12">
        <f t="shared" si="178"/>
        <v>1.0001460980000001</v>
      </c>
      <c r="O480" s="12">
        <f t="shared" ca="1" si="179"/>
        <v>1.0002883890000001</v>
      </c>
      <c r="P480" s="19">
        <f t="shared" si="190"/>
        <v>0</v>
      </c>
      <c r="Q480" s="14">
        <f t="shared" ca="1" si="180"/>
        <v>0.17279776999999999</v>
      </c>
      <c r="R480" s="28">
        <f t="shared" si="181"/>
        <v>0</v>
      </c>
      <c r="S480" s="14">
        <f t="shared" si="194"/>
        <v>0</v>
      </c>
      <c r="T480" s="14"/>
      <c r="U480" s="14"/>
      <c r="V480" s="4" t="str">
        <f t="shared" si="191"/>
        <v>A+J=</v>
      </c>
      <c r="W480" s="53">
        <f t="shared" si="192"/>
        <v>43972</v>
      </c>
      <c r="X480" s="14"/>
      <c r="Y480" s="153"/>
      <c r="Z480" s="56">
        <v>46427</v>
      </c>
      <c r="AA480" s="56" t="s">
        <v>72</v>
      </c>
      <c r="AB480" s="23"/>
      <c r="AC480" s="1"/>
      <c r="AD480" s="3"/>
      <c r="AE480" s="3"/>
      <c r="AF480" s="3"/>
      <c r="AG480" s="3"/>
      <c r="AH480" s="3"/>
      <c r="AI480" s="11"/>
      <c r="AJ480" s="3"/>
      <c r="AK480" s="2"/>
      <c r="AL480" s="2"/>
      <c r="AM480" s="2"/>
      <c r="AN480" s="2"/>
      <c r="AO480" s="2"/>
      <c r="AP480" s="2"/>
      <c r="AQ480" s="2"/>
      <c r="AR480" s="15"/>
      <c r="AS480" s="15"/>
      <c r="AT480" s="15"/>
      <c r="AU480" s="2"/>
      <c r="AV480" s="2"/>
      <c r="AW480" s="15"/>
      <c r="AX480" s="15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</row>
    <row r="481" spans="1:164" x14ac:dyDescent="0.15">
      <c r="A481" s="67">
        <f t="shared" si="193"/>
        <v>43945</v>
      </c>
      <c r="B481" s="128">
        <f t="shared" ca="1" si="182"/>
        <v>599.52859381999986</v>
      </c>
      <c r="C481" s="14">
        <f t="shared" si="183"/>
        <v>599.1829491499999</v>
      </c>
      <c r="D481" s="142">
        <f t="shared" si="184"/>
        <v>43938</v>
      </c>
      <c r="E481" s="13">
        <f ca="1">IF(D481&lt;B$1,VLOOKUP(D481,[1]DI!$A$4:$B$15000,2,FALSE),0)</f>
        <v>3.6500000000000005E-2</v>
      </c>
      <c r="F481" s="14">
        <f t="shared" ca="1" si="176"/>
        <v>1.00014227</v>
      </c>
      <c r="G481" s="14">
        <f ca="1">(TRUNC(PRODUCT($F$12:$F480),16))</f>
        <v>1.1103747341718899</v>
      </c>
      <c r="H481" s="14">
        <f t="shared" ca="1" si="185"/>
        <v>1.1100588555566999</v>
      </c>
      <c r="I481" s="14">
        <f t="shared" ca="1" si="177"/>
        <v>1.0002845600000001</v>
      </c>
      <c r="J481" s="13">
        <f t="shared" si="186"/>
        <v>3.7499999999999999E-2</v>
      </c>
      <c r="K481" s="53">
        <f t="shared" si="187"/>
        <v>43943</v>
      </c>
      <c r="L481" s="2">
        <f t="shared" si="188"/>
        <v>2</v>
      </c>
      <c r="M481" s="19">
        <f t="shared" si="189"/>
        <v>2</v>
      </c>
      <c r="N481" s="12">
        <f t="shared" si="178"/>
        <v>1.0002922169999999</v>
      </c>
      <c r="O481" s="12">
        <f t="shared" ca="1" si="179"/>
        <v>1.00057686</v>
      </c>
      <c r="P481" s="19">
        <f t="shared" si="190"/>
        <v>0</v>
      </c>
      <c r="Q481" s="14">
        <f t="shared" ca="1" si="180"/>
        <v>0.34564466999999999</v>
      </c>
      <c r="R481" s="28">
        <f t="shared" si="181"/>
        <v>0</v>
      </c>
      <c r="S481" s="14">
        <f t="shared" si="194"/>
        <v>0</v>
      </c>
      <c r="T481" s="14"/>
      <c r="U481" s="14"/>
      <c r="V481" s="4" t="str">
        <f t="shared" si="191"/>
        <v>A+J=</v>
      </c>
      <c r="W481" s="53">
        <f t="shared" si="192"/>
        <v>43972</v>
      </c>
      <c r="X481" s="14"/>
      <c r="Y481" s="153"/>
      <c r="Z481" s="56">
        <v>46472</v>
      </c>
      <c r="AA481" s="56" t="s">
        <v>89</v>
      </c>
      <c r="AB481" s="23"/>
      <c r="AC481" s="1"/>
      <c r="AD481" s="3"/>
      <c r="AE481" s="3"/>
      <c r="AF481" s="3"/>
      <c r="AG481" s="3"/>
      <c r="AH481" s="3"/>
      <c r="AI481" s="11"/>
      <c r="AJ481" s="3"/>
      <c r="AK481" s="2"/>
      <c r="AL481" s="2"/>
      <c r="AM481" s="2"/>
      <c r="AN481" s="2"/>
      <c r="AO481" s="2"/>
      <c r="AP481" s="2"/>
      <c r="AQ481" s="2"/>
      <c r="AR481" s="15"/>
      <c r="AS481" s="15"/>
      <c r="AT481" s="15"/>
      <c r="AU481" s="2"/>
      <c r="AV481" s="2"/>
      <c r="AW481" s="15"/>
      <c r="AX481" s="15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</row>
    <row r="482" spans="1:164" x14ac:dyDescent="0.15">
      <c r="A482" s="67">
        <f t="shared" si="193"/>
        <v>43948</v>
      </c>
      <c r="B482" s="128">
        <f t="shared" ca="1" si="182"/>
        <v>599.70149105999985</v>
      </c>
      <c r="C482" s="14">
        <f t="shared" si="183"/>
        <v>599.1829491499999</v>
      </c>
      <c r="D482" s="142">
        <f t="shared" si="184"/>
        <v>43941</v>
      </c>
      <c r="E482" s="13">
        <f ca="1">IF(D482&lt;B$1,VLOOKUP(D482,[1]DI!$A$4:$B$15000,2,FALSE),0)</f>
        <v>3.6500000000000005E-2</v>
      </c>
      <c r="F482" s="14">
        <f t="shared" ca="1" si="176"/>
        <v>1.00014227</v>
      </c>
      <c r="G482" s="14">
        <f ca="1">(TRUNC(PRODUCT($F$12:$F481),16))</f>
        <v>1.1105327071853199</v>
      </c>
      <c r="H482" s="14">
        <f t="shared" ca="1" si="185"/>
        <v>1.1100588555566999</v>
      </c>
      <c r="I482" s="14">
        <f t="shared" ca="1" si="177"/>
        <v>1.0004268700000001</v>
      </c>
      <c r="J482" s="13">
        <f t="shared" si="186"/>
        <v>3.7499999999999999E-2</v>
      </c>
      <c r="K482" s="53">
        <f t="shared" si="187"/>
        <v>43943</v>
      </c>
      <c r="L482" s="2">
        <f t="shared" si="188"/>
        <v>3</v>
      </c>
      <c r="M482" s="19">
        <f t="shared" si="189"/>
        <v>3</v>
      </c>
      <c r="N482" s="12">
        <f t="shared" si="178"/>
        <v>1.000438358</v>
      </c>
      <c r="O482" s="12">
        <f t="shared" ca="1" si="179"/>
        <v>1.000865415</v>
      </c>
      <c r="P482" s="19">
        <f t="shared" si="190"/>
        <v>0</v>
      </c>
      <c r="Q482" s="14">
        <f t="shared" ca="1" si="180"/>
        <v>0.51854191000000005</v>
      </c>
      <c r="R482" s="28">
        <f t="shared" si="181"/>
        <v>0</v>
      </c>
      <c r="S482" s="14">
        <f t="shared" si="194"/>
        <v>0</v>
      </c>
      <c r="T482" s="14"/>
      <c r="U482" s="14"/>
      <c r="V482" s="4" t="str">
        <f t="shared" si="191"/>
        <v>A+J=</v>
      </c>
      <c r="W482" s="53">
        <f t="shared" si="192"/>
        <v>43972</v>
      </c>
      <c r="X482" s="14"/>
      <c r="Y482" s="153"/>
      <c r="Z482" s="56">
        <v>46498</v>
      </c>
      <c r="AA482" s="56" t="s">
        <v>74</v>
      </c>
      <c r="AB482" s="23"/>
      <c r="AC482" s="1"/>
      <c r="AD482" s="3"/>
      <c r="AE482" s="3"/>
      <c r="AF482" s="3"/>
      <c r="AG482" s="3"/>
      <c r="AH482" s="3"/>
      <c r="AI482" s="11"/>
      <c r="AJ482" s="3"/>
      <c r="AK482" s="2"/>
      <c r="AL482" s="2"/>
      <c r="AM482" s="2"/>
      <c r="AN482" s="2"/>
      <c r="AO482" s="2"/>
      <c r="AP482" s="2"/>
      <c r="AQ482" s="2"/>
      <c r="AR482" s="15"/>
      <c r="AS482" s="15"/>
      <c r="AT482" s="15"/>
      <c r="AU482" s="2"/>
      <c r="AV482" s="2"/>
      <c r="AW482" s="15"/>
      <c r="AX482" s="15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</row>
    <row r="483" spans="1:164" x14ac:dyDescent="0.15">
      <c r="A483" s="67">
        <f t="shared" si="193"/>
        <v>43949</v>
      </c>
      <c r="B483" s="128">
        <f t="shared" ca="1" si="182"/>
        <v>599.87443802999985</v>
      </c>
      <c r="C483" s="14">
        <f t="shared" si="183"/>
        <v>599.1829491499999</v>
      </c>
      <c r="D483" s="142">
        <f t="shared" si="184"/>
        <v>43943</v>
      </c>
      <c r="E483" s="13">
        <f ca="1">IF(D483&lt;B$1,VLOOKUP(D483,[1]DI!$A$4:$B$15000,2,FALSE),0)</f>
        <v>3.6500000000000005E-2</v>
      </c>
      <c r="F483" s="14">
        <f t="shared" ca="1" si="176"/>
        <v>1.00014227</v>
      </c>
      <c r="G483" s="14">
        <f ca="1">(TRUNC(PRODUCT($F$12:$F482),16))</f>
        <v>1.11069070267357</v>
      </c>
      <c r="H483" s="14">
        <f t="shared" ca="1" si="185"/>
        <v>1.1100588555566999</v>
      </c>
      <c r="I483" s="14">
        <f t="shared" ca="1" si="177"/>
        <v>1.0005691999999999</v>
      </c>
      <c r="J483" s="13">
        <f t="shared" si="186"/>
        <v>3.7499999999999999E-2</v>
      </c>
      <c r="K483" s="53">
        <f t="shared" si="187"/>
        <v>43943</v>
      </c>
      <c r="L483" s="2">
        <f t="shared" si="188"/>
        <v>4</v>
      </c>
      <c r="M483" s="19">
        <f t="shared" si="189"/>
        <v>4</v>
      </c>
      <c r="N483" s="12">
        <f t="shared" si="178"/>
        <v>1.0005845200000001</v>
      </c>
      <c r="O483" s="12">
        <f t="shared" ca="1" si="179"/>
        <v>1.001154053</v>
      </c>
      <c r="P483" s="19">
        <f t="shared" si="190"/>
        <v>0</v>
      </c>
      <c r="Q483" s="14">
        <f t="shared" ca="1" si="180"/>
        <v>0.69148887999999997</v>
      </c>
      <c r="R483" s="28">
        <f t="shared" si="181"/>
        <v>0</v>
      </c>
      <c r="S483" s="14">
        <f t="shared" si="194"/>
        <v>0</v>
      </c>
      <c r="T483" s="14"/>
      <c r="U483" s="14"/>
      <c r="V483" s="4" t="str">
        <f t="shared" si="191"/>
        <v>A+J=</v>
      </c>
      <c r="W483" s="53">
        <f t="shared" si="192"/>
        <v>43972</v>
      </c>
      <c r="X483" s="14"/>
      <c r="Y483" s="153"/>
      <c r="Z483" s="56">
        <v>46534</v>
      </c>
      <c r="AA483" s="56" t="s">
        <v>90</v>
      </c>
      <c r="AB483" s="23"/>
      <c r="AC483" s="1"/>
      <c r="AD483" s="3"/>
      <c r="AE483" s="3"/>
      <c r="AF483" s="3"/>
      <c r="AG483" s="3"/>
      <c r="AH483" s="3"/>
      <c r="AI483" s="11"/>
      <c r="AJ483" s="3"/>
      <c r="AK483" s="2"/>
      <c r="AL483" s="2"/>
      <c r="AM483" s="2"/>
      <c r="AN483" s="2"/>
      <c r="AO483" s="2"/>
      <c r="AP483" s="2"/>
      <c r="AQ483" s="2"/>
      <c r="AR483" s="15"/>
      <c r="AS483" s="15"/>
      <c r="AT483" s="15"/>
      <c r="AU483" s="2"/>
      <c r="AV483" s="2"/>
      <c r="AW483" s="15"/>
      <c r="AX483" s="15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</row>
    <row r="484" spans="1:164" x14ac:dyDescent="0.15">
      <c r="A484" s="67">
        <f t="shared" si="193"/>
        <v>43950</v>
      </c>
      <c r="B484" s="128">
        <f t="shared" ca="1" si="182"/>
        <v>600.04743412999994</v>
      </c>
      <c r="C484" s="14">
        <f t="shared" si="183"/>
        <v>599.1829491499999</v>
      </c>
      <c r="D484" s="142">
        <f t="shared" si="184"/>
        <v>43944</v>
      </c>
      <c r="E484" s="13">
        <f ca="1">IF(D484&lt;B$1,VLOOKUP(D484,[1]DI!$A$4:$B$15000,2,FALSE),0)</f>
        <v>3.6500000000000005E-2</v>
      </c>
      <c r="F484" s="14">
        <f t="shared" ca="1" si="176"/>
        <v>1.00014227</v>
      </c>
      <c r="G484" s="14">
        <f ca="1">(TRUNC(PRODUCT($F$12:$F483),16))</f>
        <v>1.1108487206398401</v>
      </c>
      <c r="H484" s="14">
        <f t="shared" ca="1" si="185"/>
        <v>1.1100588555566999</v>
      </c>
      <c r="I484" s="14">
        <f t="shared" ca="1" si="177"/>
        <v>1.0007115499999999</v>
      </c>
      <c r="J484" s="13">
        <f t="shared" si="186"/>
        <v>3.7499999999999999E-2</v>
      </c>
      <c r="K484" s="53">
        <f t="shared" si="187"/>
        <v>43943</v>
      </c>
      <c r="L484" s="2">
        <f t="shared" si="188"/>
        <v>5</v>
      </c>
      <c r="M484" s="19">
        <f t="shared" si="189"/>
        <v>5</v>
      </c>
      <c r="N484" s="12">
        <f t="shared" si="178"/>
        <v>1.0007307030000001</v>
      </c>
      <c r="O484" s="12">
        <f t="shared" ca="1" si="179"/>
        <v>1.001442773</v>
      </c>
      <c r="P484" s="19">
        <f t="shared" si="190"/>
        <v>0</v>
      </c>
      <c r="Q484" s="14">
        <f t="shared" ca="1" si="180"/>
        <v>0.86448497999999996</v>
      </c>
      <c r="R484" s="28">
        <f t="shared" si="181"/>
        <v>0</v>
      </c>
      <c r="S484" s="14">
        <f t="shared" si="194"/>
        <v>0</v>
      </c>
      <c r="T484" s="14"/>
      <c r="U484" s="14"/>
      <c r="V484" s="4" t="str">
        <f t="shared" si="191"/>
        <v>A+J=</v>
      </c>
      <c r="W484" s="53">
        <f t="shared" si="192"/>
        <v>43972</v>
      </c>
      <c r="X484" s="14"/>
      <c r="Y484" s="153"/>
      <c r="Z484" s="56">
        <v>46637</v>
      </c>
      <c r="AA484" s="56" t="s">
        <v>83</v>
      </c>
      <c r="AB484" s="23"/>
      <c r="AC484" s="1"/>
      <c r="AD484" s="3"/>
      <c r="AE484" s="3"/>
      <c r="AF484" s="3"/>
      <c r="AG484" s="3"/>
      <c r="AH484" s="3"/>
      <c r="AI484" s="11"/>
      <c r="AJ484" s="3"/>
      <c r="AK484" s="2"/>
      <c r="AL484" s="2"/>
      <c r="AM484" s="2"/>
      <c r="AN484" s="2"/>
      <c r="AO484" s="2"/>
      <c r="AP484" s="2"/>
      <c r="AQ484" s="2"/>
      <c r="AR484" s="15"/>
      <c r="AS484" s="15"/>
      <c r="AT484" s="15"/>
      <c r="AU484" s="2"/>
      <c r="AV484" s="2"/>
      <c r="AW484" s="15"/>
      <c r="AX484" s="15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</row>
    <row r="485" spans="1:164" x14ac:dyDescent="0.15">
      <c r="A485" s="67">
        <f t="shared" si="193"/>
        <v>43951</v>
      </c>
      <c r="B485" s="128">
        <f t="shared" ca="1" si="182"/>
        <v>600.22047995999992</v>
      </c>
      <c r="C485" s="14">
        <f t="shared" si="183"/>
        <v>599.1829491499999</v>
      </c>
      <c r="D485" s="142">
        <f t="shared" si="184"/>
        <v>43945</v>
      </c>
      <c r="E485" s="13">
        <f ca="1">IF(D485&lt;B$1,VLOOKUP(D485,[1]DI!$A$4:$B$15000,2,FALSE),0)</f>
        <v>3.6500000000000005E-2</v>
      </c>
      <c r="F485" s="14">
        <f t="shared" ca="1" si="176"/>
        <v>1.00014227</v>
      </c>
      <c r="G485" s="14">
        <f ca="1">(TRUNC(PRODUCT($F$12:$F484),16))</f>
        <v>1.11100676108733</v>
      </c>
      <c r="H485" s="14">
        <f t="shared" ca="1" si="185"/>
        <v>1.1100588555566999</v>
      </c>
      <c r="I485" s="14">
        <f t="shared" ca="1" si="177"/>
        <v>1.00085392</v>
      </c>
      <c r="J485" s="13">
        <f t="shared" si="186"/>
        <v>3.7499999999999999E-2</v>
      </c>
      <c r="K485" s="53">
        <f t="shared" si="187"/>
        <v>43943</v>
      </c>
      <c r="L485" s="2">
        <f t="shared" si="188"/>
        <v>6</v>
      </c>
      <c r="M485" s="19">
        <f t="shared" si="189"/>
        <v>6</v>
      </c>
      <c r="N485" s="12">
        <f t="shared" si="178"/>
        <v>1.0008769070000001</v>
      </c>
      <c r="O485" s="12">
        <f t="shared" ca="1" si="179"/>
        <v>1.0017315760000001</v>
      </c>
      <c r="P485" s="19">
        <f t="shared" si="190"/>
        <v>0</v>
      </c>
      <c r="Q485" s="14">
        <f t="shared" ca="1" si="180"/>
        <v>1.03753081</v>
      </c>
      <c r="R485" s="28">
        <f t="shared" si="181"/>
        <v>0</v>
      </c>
      <c r="S485" s="14">
        <f t="shared" si="194"/>
        <v>0</v>
      </c>
      <c r="T485" s="14"/>
      <c r="U485" s="14"/>
      <c r="V485" s="4" t="str">
        <f t="shared" si="191"/>
        <v>A+J=</v>
      </c>
      <c r="W485" s="53">
        <f t="shared" si="192"/>
        <v>43972</v>
      </c>
      <c r="X485" s="14"/>
      <c r="Y485" s="153"/>
      <c r="Z485" s="56">
        <v>46672</v>
      </c>
      <c r="AA485" s="57" t="s">
        <v>78</v>
      </c>
      <c r="AB485" s="45"/>
      <c r="AC485" s="40"/>
      <c r="AD485" s="35"/>
      <c r="AE485" s="35"/>
      <c r="AF485" s="35"/>
      <c r="AG485" s="35"/>
      <c r="AH485" s="3"/>
      <c r="AI485" s="11"/>
      <c r="AJ485" s="3"/>
      <c r="AK485" s="2"/>
      <c r="AL485" s="2"/>
      <c r="AM485" s="2"/>
      <c r="AN485" s="2"/>
      <c r="AO485" s="2"/>
      <c r="AP485" s="2"/>
      <c r="AQ485" s="2"/>
      <c r="AR485" s="15"/>
      <c r="AS485" s="15"/>
      <c r="AT485" s="15"/>
      <c r="AU485" s="2"/>
      <c r="AV485" s="2"/>
      <c r="AW485" s="15"/>
      <c r="AX485" s="15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</row>
    <row r="486" spans="1:164" x14ac:dyDescent="0.15">
      <c r="A486" s="67">
        <f t="shared" si="193"/>
        <v>43955</v>
      </c>
      <c r="B486" s="128">
        <f t="shared" ca="1" si="182"/>
        <v>600.39358151999988</v>
      </c>
      <c r="C486" s="14">
        <f t="shared" si="183"/>
        <v>599.1829491499999</v>
      </c>
      <c r="D486" s="142">
        <f t="shared" si="184"/>
        <v>43948</v>
      </c>
      <c r="E486" s="13">
        <f ca="1">IF(D486&lt;B$1,VLOOKUP(D486,[1]DI!$A$4:$B$15000,2,FALSE),0)</f>
        <v>3.6500000000000005E-2</v>
      </c>
      <c r="F486" s="14">
        <f t="shared" ca="1" si="176"/>
        <v>1.00014227</v>
      </c>
      <c r="G486" s="14">
        <f ca="1">(TRUNC(PRODUCT($F$12:$F485),16))</f>
        <v>1.11116482401923</v>
      </c>
      <c r="H486" s="14">
        <f t="shared" ca="1" si="185"/>
        <v>1.1100588555566999</v>
      </c>
      <c r="I486" s="14">
        <f t="shared" ca="1" si="177"/>
        <v>1.0009963200000001</v>
      </c>
      <c r="J486" s="13">
        <f t="shared" si="186"/>
        <v>3.7499999999999999E-2</v>
      </c>
      <c r="K486" s="53">
        <f t="shared" si="187"/>
        <v>43943</v>
      </c>
      <c r="L486" s="2">
        <f t="shared" si="188"/>
        <v>7</v>
      </c>
      <c r="M486" s="19">
        <f t="shared" si="189"/>
        <v>7</v>
      </c>
      <c r="N486" s="12">
        <f t="shared" si="178"/>
        <v>1.0010231329999999</v>
      </c>
      <c r="O486" s="12">
        <f t="shared" ca="1" si="179"/>
        <v>1.0020204720000001</v>
      </c>
      <c r="P486" s="19">
        <f t="shared" si="190"/>
        <v>0</v>
      </c>
      <c r="Q486" s="14">
        <f t="shared" ca="1" si="180"/>
        <v>1.2106323699999999</v>
      </c>
      <c r="R486" s="28">
        <f t="shared" si="181"/>
        <v>0</v>
      </c>
      <c r="S486" s="14">
        <f t="shared" si="194"/>
        <v>0</v>
      </c>
      <c r="T486" s="14"/>
      <c r="U486" s="14"/>
      <c r="V486" s="4" t="str">
        <f t="shared" si="191"/>
        <v>A+J=</v>
      </c>
      <c r="W486" s="53">
        <f t="shared" si="192"/>
        <v>43972</v>
      </c>
      <c r="X486" s="14"/>
      <c r="Y486" s="153"/>
      <c r="Z486" s="56">
        <v>46693</v>
      </c>
      <c r="AA486" s="56" t="s">
        <v>84</v>
      </c>
      <c r="AB486" s="45"/>
      <c r="AC486" s="40"/>
      <c r="AD486" s="35"/>
      <c r="AE486" s="35"/>
      <c r="AF486" s="35"/>
      <c r="AG486" s="35"/>
      <c r="AH486" s="3"/>
      <c r="AI486" s="11"/>
      <c r="AJ486" s="3"/>
      <c r="AK486" s="2"/>
      <c r="AL486" s="2"/>
      <c r="AM486" s="2"/>
      <c r="AN486" s="2"/>
      <c r="AO486" s="2"/>
      <c r="AP486" s="2"/>
      <c r="AQ486" s="2"/>
      <c r="AR486" s="15"/>
      <c r="AS486" s="15"/>
      <c r="AT486" s="15"/>
      <c r="AU486" s="2"/>
      <c r="AV486" s="2"/>
      <c r="AW486" s="15"/>
      <c r="AX486" s="15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</row>
    <row r="487" spans="1:164" x14ac:dyDescent="0.15">
      <c r="A487" s="67">
        <f t="shared" si="193"/>
        <v>43956</v>
      </c>
      <c r="B487" s="128">
        <f t="shared" ca="1" si="182"/>
        <v>600.56672800999991</v>
      </c>
      <c r="C487" s="14">
        <f t="shared" si="183"/>
        <v>599.1829491499999</v>
      </c>
      <c r="D487" s="142">
        <f t="shared" si="184"/>
        <v>43949</v>
      </c>
      <c r="E487" s="13">
        <f ca="1">IF(D487&lt;B$1,VLOOKUP(D487,[1]DI!$A$4:$B$15000,2,FALSE),0)</f>
        <v>3.6500000000000005E-2</v>
      </c>
      <c r="F487" s="14">
        <f t="shared" ca="1" si="176"/>
        <v>1.00014227</v>
      </c>
      <c r="G487" s="14">
        <f ca="1">(TRUNC(PRODUCT($F$12:$F486),16))</f>
        <v>1.11132290943874</v>
      </c>
      <c r="H487" s="14">
        <f t="shared" ca="1" si="185"/>
        <v>1.1100588555566999</v>
      </c>
      <c r="I487" s="14">
        <f t="shared" ca="1" si="177"/>
        <v>1.0011387300000001</v>
      </c>
      <c r="J487" s="13">
        <f t="shared" si="186"/>
        <v>3.7499999999999999E-2</v>
      </c>
      <c r="K487" s="53">
        <f t="shared" si="187"/>
        <v>43943</v>
      </c>
      <c r="L487" s="2">
        <f t="shared" si="188"/>
        <v>8</v>
      </c>
      <c r="M487" s="19">
        <f t="shared" si="189"/>
        <v>8</v>
      </c>
      <c r="N487" s="12">
        <f t="shared" si="178"/>
        <v>1.001169381</v>
      </c>
      <c r="O487" s="12">
        <f t="shared" ca="1" si="179"/>
        <v>1.0023094429999999</v>
      </c>
      <c r="P487" s="19">
        <f t="shared" si="190"/>
        <v>0</v>
      </c>
      <c r="Q487" s="14">
        <f t="shared" ca="1" si="180"/>
        <v>1.3837788600000001</v>
      </c>
      <c r="R487" s="28">
        <f t="shared" si="181"/>
        <v>0</v>
      </c>
      <c r="S487" s="14">
        <f t="shared" si="194"/>
        <v>0</v>
      </c>
      <c r="T487" s="14"/>
      <c r="U487" s="14"/>
      <c r="V487" s="4" t="str">
        <f t="shared" si="191"/>
        <v>A+J=</v>
      </c>
      <c r="W487" s="53">
        <f t="shared" si="192"/>
        <v>43972</v>
      </c>
      <c r="X487" s="14"/>
      <c r="Y487" s="153"/>
      <c r="Z487" s="56">
        <v>46706</v>
      </c>
      <c r="AA487" s="56" t="s">
        <v>93</v>
      </c>
      <c r="AB487" s="23"/>
      <c r="AC487" s="1"/>
      <c r="AD487" s="3"/>
      <c r="AE487" s="3"/>
      <c r="AF487" s="3"/>
      <c r="AG487" s="3"/>
      <c r="AH487" s="3"/>
      <c r="AI487" s="11"/>
      <c r="AJ487" s="3"/>
      <c r="AK487" s="2"/>
      <c r="AL487" s="2"/>
      <c r="AM487" s="2"/>
      <c r="AN487" s="2"/>
      <c r="AO487" s="2"/>
      <c r="AP487" s="2"/>
      <c r="AQ487" s="2"/>
      <c r="AR487" s="15"/>
      <c r="AS487" s="15"/>
      <c r="AT487" s="15"/>
      <c r="AU487" s="2"/>
      <c r="AV487" s="2"/>
      <c r="AW487" s="15"/>
      <c r="AX487" s="15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</row>
    <row r="488" spans="1:164" x14ac:dyDescent="0.15">
      <c r="A488" s="67">
        <f t="shared" si="193"/>
        <v>43957</v>
      </c>
      <c r="B488" s="128">
        <f t="shared" ca="1" si="182"/>
        <v>600.73992303999989</v>
      </c>
      <c r="C488" s="14">
        <f t="shared" si="183"/>
        <v>599.1829491499999</v>
      </c>
      <c r="D488" s="142">
        <f t="shared" si="184"/>
        <v>43950</v>
      </c>
      <c r="E488" s="13">
        <f ca="1">IF(D488&lt;B$1,VLOOKUP(D488,[1]DI!$A$4:$B$15000,2,FALSE),0)</f>
        <v>3.6500000000000005E-2</v>
      </c>
      <c r="F488" s="14">
        <f t="shared" ca="1" si="176"/>
        <v>1.00014227</v>
      </c>
      <c r="G488" s="14">
        <f ca="1">(TRUNC(PRODUCT($F$12:$F487),16))</f>
        <v>1.1114810173490699</v>
      </c>
      <c r="H488" s="14">
        <f t="shared" ca="1" si="185"/>
        <v>1.1100588555566999</v>
      </c>
      <c r="I488" s="14">
        <f t="shared" ca="1" si="177"/>
        <v>1.00128116</v>
      </c>
      <c r="J488" s="13">
        <f t="shared" si="186"/>
        <v>3.7499999999999999E-2</v>
      </c>
      <c r="K488" s="53">
        <f t="shared" si="187"/>
        <v>43943</v>
      </c>
      <c r="L488" s="2">
        <f t="shared" si="188"/>
        <v>9</v>
      </c>
      <c r="M488" s="19">
        <f t="shared" si="189"/>
        <v>9</v>
      </c>
      <c r="N488" s="12">
        <f t="shared" si="178"/>
        <v>1.0013156489999999</v>
      </c>
      <c r="O488" s="12">
        <f t="shared" ca="1" si="179"/>
        <v>1.002598495</v>
      </c>
      <c r="P488" s="19">
        <f t="shared" si="190"/>
        <v>0</v>
      </c>
      <c r="Q488" s="14">
        <f t="shared" ca="1" si="180"/>
        <v>1.5569738900000001</v>
      </c>
      <c r="R488" s="28">
        <f t="shared" si="181"/>
        <v>0</v>
      </c>
      <c r="S488" s="14">
        <f t="shared" si="194"/>
        <v>0</v>
      </c>
      <c r="T488" s="14"/>
      <c r="U488" s="14"/>
      <c r="V488" s="4" t="str">
        <f t="shared" si="191"/>
        <v>A+J=</v>
      </c>
      <c r="W488" s="53">
        <f t="shared" si="192"/>
        <v>43972</v>
      </c>
      <c r="X488" s="14"/>
      <c r="Y488" s="153"/>
      <c r="Z488" s="56">
        <v>46811</v>
      </c>
      <c r="AA488" s="56" t="s">
        <v>72</v>
      </c>
      <c r="AB488" s="23"/>
      <c r="AC488" s="1"/>
      <c r="AD488" s="3"/>
      <c r="AE488" s="3"/>
      <c r="AF488" s="3"/>
      <c r="AG488" s="3"/>
      <c r="AH488" s="3"/>
      <c r="AI488" s="11"/>
      <c r="AJ488" s="3"/>
      <c r="AK488" s="2"/>
      <c r="AL488" s="2"/>
      <c r="AM488" s="2"/>
      <c r="AN488" s="2"/>
      <c r="AO488" s="2"/>
      <c r="AP488" s="2"/>
      <c r="AQ488" s="2"/>
      <c r="AR488" s="15"/>
      <c r="AS488" s="15"/>
      <c r="AT488" s="15"/>
      <c r="AU488" s="2"/>
      <c r="AV488" s="2"/>
      <c r="AW488" s="15"/>
      <c r="AX488" s="15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</row>
    <row r="489" spans="1:164" x14ac:dyDescent="0.15">
      <c r="A489" s="67">
        <f t="shared" si="193"/>
        <v>43958</v>
      </c>
      <c r="B489" s="128">
        <f t="shared" ca="1" si="182"/>
        <v>600.9131683999999</v>
      </c>
      <c r="C489" s="14">
        <f t="shared" si="183"/>
        <v>599.1829491499999</v>
      </c>
      <c r="D489" s="142">
        <f t="shared" si="184"/>
        <v>43951</v>
      </c>
      <c r="E489" s="13">
        <f ca="1">IF(D489&lt;B$1,VLOOKUP(D489,[1]DI!$A$4:$B$15000,2,FALSE),0)</f>
        <v>3.6500000000000005E-2</v>
      </c>
      <c r="F489" s="14">
        <f t="shared" ca="1" si="176"/>
        <v>1.00014227</v>
      </c>
      <c r="G489" s="14">
        <f ca="1">(TRUNC(PRODUCT($F$12:$F488),16))</f>
        <v>1.11163914775341</v>
      </c>
      <c r="H489" s="14">
        <f t="shared" ca="1" si="185"/>
        <v>1.1100588555566999</v>
      </c>
      <c r="I489" s="14">
        <f t="shared" ca="1" si="177"/>
        <v>1.00142361</v>
      </c>
      <c r="J489" s="13">
        <f t="shared" si="186"/>
        <v>3.7499999999999999E-2</v>
      </c>
      <c r="K489" s="53">
        <f t="shared" si="187"/>
        <v>43943</v>
      </c>
      <c r="L489" s="2">
        <f t="shared" si="188"/>
        <v>10</v>
      </c>
      <c r="M489" s="19">
        <f t="shared" si="189"/>
        <v>10</v>
      </c>
      <c r="N489" s="12">
        <f t="shared" si="178"/>
        <v>1.00146194</v>
      </c>
      <c r="O489" s="12">
        <f t="shared" ca="1" si="179"/>
        <v>1.0028876309999999</v>
      </c>
      <c r="P489" s="19">
        <f t="shared" si="190"/>
        <v>0</v>
      </c>
      <c r="Q489" s="14">
        <f t="shared" ca="1" si="180"/>
        <v>1.73021925</v>
      </c>
      <c r="R489" s="28">
        <f t="shared" si="181"/>
        <v>0</v>
      </c>
      <c r="S489" s="14">
        <f t="shared" si="194"/>
        <v>0</v>
      </c>
      <c r="T489" s="14"/>
      <c r="U489" s="14"/>
      <c r="V489" s="4" t="str">
        <f t="shared" si="191"/>
        <v>A+J=</v>
      </c>
      <c r="W489" s="53">
        <f t="shared" si="192"/>
        <v>43972</v>
      </c>
      <c r="X489" s="14"/>
      <c r="Y489" s="153"/>
      <c r="Z489" s="56">
        <v>46812</v>
      </c>
      <c r="AA489" s="56" t="s">
        <v>72</v>
      </c>
      <c r="AB489" s="23"/>
      <c r="AC489" s="1"/>
      <c r="AD489" s="3"/>
      <c r="AE489" s="3"/>
      <c r="AF489" s="3"/>
      <c r="AG489" s="3"/>
      <c r="AH489" s="3"/>
      <c r="AI489" s="11"/>
      <c r="AJ489" s="3"/>
      <c r="AK489" s="2"/>
      <c r="AL489" s="2"/>
      <c r="AM489" s="2"/>
      <c r="AN489" s="2"/>
      <c r="AO489" s="2"/>
      <c r="AP489" s="2"/>
      <c r="AQ489" s="2"/>
      <c r="AR489" s="15"/>
      <c r="AS489" s="15"/>
      <c r="AT489" s="15"/>
      <c r="AU489" s="2"/>
      <c r="AV489" s="2"/>
      <c r="AW489" s="15"/>
      <c r="AX489" s="15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</row>
    <row r="490" spans="1:164" x14ac:dyDescent="0.15">
      <c r="A490" s="67">
        <f t="shared" si="193"/>
        <v>43959</v>
      </c>
      <c r="B490" s="128">
        <f t="shared" ca="1" si="182"/>
        <v>601.08646349999992</v>
      </c>
      <c r="C490" s="14">
        <f t="shared" si="183"/>
        <v>599.1829491499999</v>
      </c>
      <c r="D490" s="142">
        <f t="shared" si="184"/>
        <v>43955</v>
      </c>
      <c r="E490" s="13">
        <f ca="1">IF(D490&lt;B$1,VLOOKUP(D490,[1]DI!$A$4:$B$15000,2,FALSE),0)</f>
        <v>3.6500000000000005E-2</v>
      </c>
      <c r="F490" s="14">
        <f t="shared" ca="1" si="176"/>
        <v>1.00014227</v>
      </c>
      <c r="G490" s="14">
        <f ca="1">(TRUNC(PRODUCT($F$12:$F489),16))</f>
        <v>1.11179730065496</v>
      </c>
      <c r="H490" s="14">
        <f t="shared" ca="1" si="185"/>
        <v>1.1100588555566999</v>
      </c>
      <c r="I490" s="14">
        <f t="shared" ca="1" si="177"/>
        <v>1.0015660799999999</v>
      </c>
      <c r="J490" s="13">
        <f t="shared" si="186"/>
        <v>3.7499999999999999E-2</v>
      </c>
      <c r="K490" s="53">
        <f t="shared" si="187"/>
        <v>43943</v>
      </c>
      <c r="L490" s="2">
        <f t="shared" si="188"/>
        <v>11</v>
      </c>
      <c r="M490" s="19">
        <f t="shared" si="189"/>
        <v>11</v>
      </c>
      <c r="N490" s="12">
        <f t="shared" si="178"/>
        <v>1.0016082509999999</v>
      </c>
      <c r="O490" s="12">
        <f t="shared" ca="1" si="179"/>
        <v>1.00317685</v>
      </c>
      <c r="P490" s="19">
        <f t="shared" si="190"/>
        <v>0</v>
      </c>
      <c r="Q490" s="14">
        <f t="shared" ca="1" si="180"/>
        <v>1.90351435</v>
      </c>
      <c r="R490" s="28">
        <f t="shared" si="181"/>
        <v>0</v>
      </c>
      <c r="S490" s="14">
        <f t="shared" si="194"/>
        <v>0</v>
      </c>
      <c r="T490" s="14"/>
      <c r="U490" s="14"/>
      <c r="V490" s="4" t="str">
        <f t="shared" si="191"/>
        <v>A+J=</v>
      </c>
      <c r="W490" s="53">
        <f t="shared" si="192"/>
        <v>43972</v>
      </c>
      <c r="X490" s="14"/>
      <c r="Y490" s="153"/>
      <c r="Z490" s="56">
        <v>46857</v>
      </c>
      <c r="AA490" s="56" t="s">
        <v>89</v>
      </c>
      <c r="AB490" s="23"/>
      <c r="AC490" s="1"/>
      <c r="AD490" s="3"/>
      <c r="AE490" s="3"/>
      <c r="AF490" s="3"/>
      <c r="AG490" s="3"/>
      <c r="AH490" s="3"/>
      <c r="AI490" s="11"/>
      <c r="AJ490" s="3"/>
      <c r="AK490" s="2"/>
      <c r="AL490" s="2"/>
      <c r="AM490" s="2"/>
      <c r="AN490" s="2"/>
      <c r="AO490" s="2"/>
      <c r="AP490" s="2"/>
      <c r="AQ490" s="2"/>
      <c r="AR490" s="15"/>
      <c r="AS490" s="15"/>
      <c r="AT490" s="15"/>
      <c r="AU490" s="2"/>
      <c r="AV490" s="2"/>
      <c r="AW490" s="15"/>
      <c r="AX490" s="15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</row>
    <row r="491" spans="1:164" x14ac:dyDescent="0.15">
      <c r="A491" s="67">
        <f t="shared" si="193"/>
        <v>43962</v>
      </c>
      <c r="B491" s="128">
        <f t="shared" ca="1" si="182"/>
        <v>601.25981430999991</v>
      </c>
      <c r="C491" s="14">
        <f t="shared" si="183"/>
        <v>599.1829491499999</v>
      </c>
      <c r="D491" s="142">
        <f t="shared" si="184"/>
        <v>43956</v>
      </c>
      <c r="E491" s="13">
        <f ca="1">IF(D491&lt;B$1,VLOOKUP(D491,[1]DI!$A$4:$B$15000,2,FALSE),0)</f>
        <v>3.6500000000000005E-2</v>
      </c>
      <c r="F491" s="14">
        <f t="shared" ca="1" si="176"/>
        <v>1.00014227</v>
      </c>
      <c r="G491" s="14">
        <f ca="1">(TRUNC(PRODUCT($F$12:$F490),16))</f>
        <v>1.1119554760569199</v>
      </c>
      <c r="H491" s="14">
        <f t="shared" ca="1" si="185"/>
        <v>1.1100588555566999</v>
      </c>
      <c r="I491" s="14">
        <f t="shared" ca="1" si="177"/>
        <v>1.0017085800000001</v>
      </c>
      <c r="J491" s="13">
        <f t="shared" si="186"/>
        <v>3.7499999999999999E-2</v>
      </c>
      <c r="K491" s="53">
        <f t="shared" si="187"/>
        <v>43943</v>
      </c>
      <c r="L491" s="2">
        <f t="shared" si="188"/>
        <v>12</v>
      </c>
      <c r="M491" s="19">
        <f t="shared" si="189"/>
        <v>12</v>
      </c>
      <c r="N491" s="12">
        <f t="shared" si="178"/>
        <v>1.0017545839999999</v>
      </c>
      <c r="O491" s="12">
        <f t="shared" ca="1" si="179"/>
        <v>1.0034661620000001</v>
      </c>
      <c r="P491" s="19">
        <f t="shared" si="190"/>
        <v>0</v>
      </c>
      <c r="Q491" s="14">
        <f t="shared" ca="1" si="180"/>
        <v>2.0768651600000001</v>
      </c>
      <c r="R491" s="28">
        <f t="shared" si="181"/>
        <v>0</v>
      </c>
      <c r="S491" s="14">
        <f t="shared" si="194"/>
        <v>0</v>
      </c>
      <c r="T491" s="14"/>
      <c r="U491" s="14"/>
      <c r="V491" s="4" t="str">
        <f t="shared" si="191"/>
        <v>A+J=</v>
      </c>
      <c r="W491" s="53">
        <f t="shared" si="192"/>
        <v>43972</v>
      </c>
      <c r="X491" s="14"/>
      <c r="Y491" s="153"/>
      <c r="Z491" s="56">
        <v>46864</v>
      </c>
      <c r="AA491" s="56" t="s">
        <v>74</v>
      </c>
      <c r="AB491" s="23"/>
      <c r="AC491" s="1"/>
      <c r="AD491" s="3"/>
      <c r="AE491" s="3"/>
      <c r="AF491" s="3"/>
      <c r="AG491" s="3"/>
      <c r="AH491" s="3"/>
      <c r="AI491" s="11"/>
      <c r="AJ491" s="3"/>
      <c r="AK491" s="2"/>
      <c r="AL491" s="2"/>
      <c r="AM491" s="2"/>
      <c r="AN491" s="2"/>
      <c r="AO491" s="2"/>
      <c r="AP491" s="2"/>
      <c r="AQ491" s="2"/>
      <c r="AR491" s="15"/>
      <c r="AS491" s="15"/>
      <c r="AT491" s="15"/>
      <c r="AU491" s="2"/>
      <c r="AV491" s="2"/>
      <c r="AW491" s="15"/>
      <c r="AX491" s="15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</row>
    <row r="492" spans="1:164" x14ac:dyDescent="0.15">
      <c r="A492" s="67">
        <f t="shared" si="193"/>
        <v>43963</v>
      </c>
      <c r="B492" s="128">
        <f t="shared" ca="1" si="182"/>
        <v>601.43320886999993</v>
      </c>
      <c r="C492" s="14">
        <f t="shared" si="183"/>
        <v>599.1829491499999</v>
      </c>
      <c r="D492" s="142">
        <f t="shared" si="184"/>
        <v>43957</v>
      </c>
      <c r="E492" s="13">
        <f ca="1">IF(D492&lt;B$1,VLOOKUP(D492,[1]DI!$A$4:$B$15000,2,FALSE),0)</f>
        <v>3.6500000000000005E-2</v>
      </c>
      <c r="F492" s="14">
        <f t="shared" ca="1" si="176"/>
        <v>1.00014227</v>
      </c>
      <c r="G492" s="14">
        <f ca="1">(TRUNC(PRODUCT($F$12:$F491),16))</f>
        <v>1.1121136739624999</v>
      </c>
      <c r="H492" s="14">
        <f t="shared" ca="1" si="185"/>
        <v>1.1100588555566999</v>
      </c>
      <c r="I492" s="14">
        <f t="shared" ca="1" si="177"/>
        <v>1.0018510899999999</v>
      </c>
      <c r="J492" s="13">
        <f t="shared" si="186"/>
        <v>3.7499999999999999E-2</v>
      </c>
      <c r="K492" s="53">
        <f t="shared" si="187"/>
        <v>43943</v>
      </c>
      <c r="L492" s="2">
        <f t="shared" si="188"/>
        <v>13</v>
      </c>
      <c r="M492" s="19">
        <f t="shared" si="189"/>
        <v>13</v>
      </c>
      <c r="N492" s="12">
        <f t="shared" si="178"/>
        <v>1.0019009379999999</v>
      </c>
      <c r="O492" s="12">
        <f t="shared" ca="1" si="179"/>
        <v>1.0037555469999999</v>
      </c>
      <c r="P492" s="19">
        <f t="shared" si="190"/>
        <v>0</v>
      </c>
      <c r="Q492" s="14">
        <f t="shared" ca="1" si="180"/>
        <v>2.2502597199999999</v>
      </c>
      <c r="R492" s="28">
        <f t="shared" si="181"/>
        <v>0</v>
      </c>
      <c r="S492" s="14">
        <f t="shared" si="194"/>
        <v>0</v>
      </c>
      <c r="T492" s="14"/>
      <c r="U492" s="14"/>
      <c r="V492" s="4" t="str">
        <f t="shared" si="191"/>
        <v>A+J=</v>
      </c>
      <c r="W492" s="53">
        <f t="shared" si="192"/>
        <v>43972</v>
      </c>
      <c r="X492" s="14"/>
      <c r="Y492" s="153"/>
      <c r="Z492" s="56">
        <v>46874</v>
      </c>
      <c r="AA492" s="56" t="s">
        <v>91</v>
      </c>
      <c r="AB492" s="23"/>
      <c r="AC492" s="1"/>
      <c r="AD492" s="3"/>
      <c r="AE492" s="3"/>
      <c r="AF492" s="3"/>
      <c r="AG492" s="3"/>
      <c r="AH492" s="3"/>
      <c r="AI492" s="11"/>
      <c r="AJ492" s="3"/>
      <c r="AK492" s="2"/>
      <c r="AL492" s="2"/>
      <c r="AM492" s="2"/>
      <c r="AN492" s="2"/>
      <c r="AO492" s="2"/>
      <c r="AP492" s="2"/>
      <c r="AQ492" s="2"/>
      <c r="AR492" s="15"/>
      <c r="AS492" s="15"/>
      <c r="AT492" s="15"/>
      <c r="AU492" s="2"/>
      <c r="AV492" s="2"/>
      <c r="AW492" s="15"/>
      <c r="AX492" s="15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</row>
    <row r="493" spans="1:164" x14ac:dyDescent="0.15">
      <c r="A493" s="67">
        <f t="shared" si="193"/>
        <v>43964</v>
      </c>
      <c r="B493" s="128">
        <f t="shared" ca="1" si="182"/>
        <v>601.60665375999986</v>
      </c>
      <c r="C493" s="14">
        <f t="shared" si="183"/>
        <v>599.1829491499999</v>
      </c>
      <c r="D493" s="142">
        <f t="shared" si="184"/>
        <v>43958</v>
      </c>
      <c r="E493" s="13">
        <f ca="1">IF(D493&lt;B$1,VLOOKUP(D493,[1]DI!$A$4:$B$15000,2,FALSE),0)</f>
        <v>2.9000000000000005E-2</v>
      </c>
      <c r="F493" s="14">
        <f t="shared" ca="1" si="176"/>
        <v>1.00011345</v>
      </c>
      <c r="G493" s="14">
        <f ca="1">(TRUNC(PRODUCT($F$12:$F492),16))</f>
        <v>1.1122718943748899</v>
      </c>
      <c r="H493" s="14">
        <f t="shared" ca="1" si="185"/>
        <v>1.1100588555566999</v>
      </c>
      <c r="I493" s="14">
        <f t="shared" ca="1" si="177"/>
        <v>1.0019936199999999</v>
      </c>
      <c r="J493" s="13">
        <f t="shared" si="186"/>
        <v>3.7499999999999999E-2</v>
      </c>
      <c r="K493" s="53">
        <f t="shared" si="187"/>
        <v>43943</v>
      </c>
      <c r="L493" s="2">
        <f t="shared" si="188"/>
        <v>14</v>
      </c>
      <c r="M493" s="19">
        <f t="shared" si="189"/>
        <v>14</v>
      </c>
      <c r="N493" s="12">
        <f t="shared" si="178"/>
        <v>1.0020473139999999</v>
      </c>
      <c r="O493" s="12">
        <f t="shared" ca="1" si="179"/>
        <v>1.0040450160000001</v>
      </c>
      <c r="P493" s="19">
        <f t="shared" si="190"/>
        <v>0</v>
      </c>
      <c r="Q493" s="14">
        <f t="shared" ca="1" si="180"/>
        <v>2.4237046100000001</v>
      </c>
      <c r="R493" s="28">
        <f t="shared" si="181"/>
        <v>0</v>
      </c>
      <c r="S493" s="14">
        <f t="shared" si="194"/>
        <v>0</v>
      </c>
      <c r="T493" s="14"/>
      <c r="U493" s="14"/>
      <c r="V493" s="4" t="str">
        <f t="shared" si="191"/>
        <v>A+J=</v>
      </c>
      <c r="W493" s="53">
        <f t="shared" si="192"/>
        <v>43972</v>
      </c>
      <c r="X493" s="14"/>
      <c r="Y493" s="153"/>
      <c r="Z493" s="56">
        <v>46919</v>
      </c>
      <c r="AA493" s="56" t="s">
        <v>90</v>
      </c>
      <c r="AB493" s="23"/>
      <c r="AC493" s="1"/>
      <c r="AD493" s="3"/>
      <c r="AE493" s="3"/>
      <c r="AF493" s="3"/>
      <c r="AG493" s="3"/>
      <c r="AH493" s="3"/>
      <c r="AI493" s="11"/>
      <c r="AJ493" s="3"/>
      <c r="AK493" s="2"/>
      <c r="AL493" s="2"/>
      <c r="AM493" s="2"/>
      <c r="AN493" s="2"/>
      <c r="AO493" s="2"/>
      <c r="AP493" s="2"/>
      <c r="AQ493" s="2"/>
      <c r="AR493" s="15"/>
      <c r="AS493" s="15"/>
      <c r="AT493" s="15"/>
      <c r="AU493" s="2"/>
      <c r="AV493" s="2"/>
      <c r="AW493" s="15"/>
      <c r="AX493" s="15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</row>
    <row r="494" spans="1:164" x14ac:dyDescent="0.15">
      <c r="A494" s="67">
        <f t="shared" si="193"/>
        <v>43965</v>
      </c>
      <c r="B494" s="128">
        <f t="shared" ca="1" si="182"/>
        <v>601.76281161999987</v>
      </c>
      <c r="C494" s="14">
        <f t="shared" si="183"/>
        <v>599.1829491499999</v>
      </c>
      <c r="D494" s="142">
        <f t="shared" si="184"/>
        <v>43959</v>
      </c>
      <c r="E494" s="13">
        <f ca="1">IF(D494&lt;B$1,VLOOKUP(D494,[1]DI!$A$4:$B$15000,2,FALSE),0)</f>
        <v>2.9000000000000005E-2</v>
      </c>
      <c r="F494" s="14">
        <f t="shared" ca="1" si="176"/>
        <v>1.00011345</v>
      </c>
      <c r="G494" s="14">
        <f ca="1">(TRUNC(PRODUCT($F$12:$F493),16))</f>
        <v>1.1123980816213099</v>
      </c>
      <c r="H494" s="14">
        <f t="shared" ca="1" si="185"/>
        <v>1.1100588555566999</v>
      </c>
      <c r="I494" s="14">
        <f t="shared" ca="1" si="177"/>
        <v>1.0021073</v>
      </c>
      <c r="J494" s="13">
        <f t="shared" si="186"/>
        <v>3.7499999999999999E-2</v>
      </c>
      <c r="K494" s="53">
        <f t="shared" si="187"/>
        <v>43943</v>
      </c>
      <c r="L494" s="2">
        <f t="shared" si="188"/>
        <v>15</v>
      </c>
      <c r="M494" s="19">
        <f t="shared" si="189"/>
        <v>15</v>
      </c>
      <c r="N494" s="12">
        <f t="shared" si="178"/>
        <v>1.0021937110000001</v>
      </c>
      <c r="O494" s="12">
        <f t="shared" ca="1" si="179"/>
        <v>1.0043056340000001</v>
      </c>
      <c r="P494" s="19">
        <f t="shared" si="190"/>
        <v>0</v>
      </c>
      <c r="Q494" s="14">
        <f t="shared" ca="1" si="180"/>
        <v>2.5798624700000001</v>
      </c>
      <c r="R494" s="28">
        <f t="shared" si="181"/>
        <v>0</v>
      </c>
      <c r="S494" s="14">
        <f t="shared" si="194"/>
        <v>0</v>
      </c>
      <c r="T494" s="14"/>
      <c r="U494" s="14"/>
      <c r="V494" s="4" t="str">
        <f t="shared" si="191"/>
        <v>A+J=</v>
      </c>
      <c r="W494" s="53">
        <f t="shared" si="192"/>
        <v>43972</v>
      </c>
      <c r="X494" s="14"/>
      <c r="Y494" s="153"/>
      <c r="Z494" s="56">
        <v>47003</v>
      </c>
      <c r="AA494" s="56" t="s">
        <v>92</v>
      </c>
      <c r="AB494" s="23"/>
      <c r="AC494" s="1"/>
      <c r="AD494" s="3"/>
      <c r="AE494" s="3"/>
      <c r="AF494" s="3"/>
      <c r="AG494" s="3"/>
      <c r="AH494" s="3"/>
      <c r="AI494" s="11"/>
      <c r="AJ494" s="3"/>
      <c r="AK494" s="2"/>
      <c r="AL494" s="2"/>
      <c r="AM494" s="2"/>
      <c r="AN494" s="2"/>
      <c r="AO494" s="2"/>
      <c r="AP494" s="2"/>
      <c r="AQ494" s="2"/>
      <c r="AR494" s="15"/>
      <c r="AS494" s="15"/>
      <c r="AT494" s="15"/>
      <c r="AU494" s="2"/>
      <c r="AV494" s="2"/>
      <c r="AW494" s="15"/>
      <c r="AX494" s="15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</row>
    <row r="495" spans="1:164" x14ac:dyDescent="0.15">
      <c r="A495" s="67">
        <f t="shared" si="193"/>
        <v>43966</v>
      </c>
      <c r="B495" s="128">
        <f t="shared" ca="1" si="182"/>
        <v>601.91900782999994</v>
      </c>
      <c r="C495" s="14">
        <f t="shared" si="183"/>
        <v>599.1829491499999</v>
      </c>
      <c r="D495" s="142">
        <f t="shared" si="184"/>
        <v>43962</v>
      </c>
      <c r="E495" s="13">
        <f ca="1">IF(D495&lt;B$1,VLOOKUP(D495,[1]DI!$A$4:$B$15000,2,FALSE),0)</f>
        <v>2.9000000000000005E-2</v>
      </c>
      <c r="F495" s="14">
        <f t="shared" ca="1" si="176"/>
        <v>1.00011345</v>
      </c>
      <c r="G495" s="14">
        <f ca="1">(TRUNC(PRODUCT($F$12:$F494),16))</f>
        <v>1.1125242831836699</v>
      </c>
      <c r="H495" s="14">
        <f t="shared" ca="1" si="185"/>
        <v>1.1100588555566999</v>
      </c>
      <c r="I495" s="14">
        <f t="shared" ca="1" si="177"/>
        <v>1.0022209900000001</v>
      </c>
      <c r="J495" s="13">
        <f t="shared" si="186"/>
        <v>3.7499999999999999E-2</v>
      </c>
      <c r="K495" s="53">
        <f t="shared" si="187"/>
        <v>43943</v>
      </c>
      <c r="L495" s="2">
        <f t="shared" si="188"/>
        <v>16</v>
      </c>
      <c r="M495" s="19">
        <f t="shared" si="189"/>
        <v>16</v>
      </c>
      <c r="N495" s="12">
        <f t="shared" si="178"/>
        <v>1.002340129</v>
      </c>
      <c r="O495" s="12">
        <f t="shared" ca="1" si="179"/>
        <v>1.004566316</v>
      </c>
      <c r="P495" s="19">
        <f t="shared" si="190"/>
        <v>0</v>
      </c>
      <c r="Q495" s="14">
        <f t="shared" ca="1" si="180"/>
        <v>2.7360586800000002</v>
      </c>
      <c r="R495" s="28">
        <f t="shared" si="181"/>
        <v>0</v>
      </c>
      <c r="S495" s="14">
        <f t="shared" si="194"/>
        <v>0</v>
      </c>
      <c r="T495" s="14"/>
      <c r="U495" s="14"/>
      <c r="V495" s="4" t="str">
        <f t="shared" si="191"/>
        <v>A+J=</v>
      </c>
      <c r="W495" s="53">
        <f t="shared" si="192"/>
        <v>43972</v>
      </c>
      <c r="X495" s="14"/>
      <c r="Y495" s="153"/>
      <c r="Z495" s="56">
        <v>47038</v>
      </c>
      <c r="AA495" s="57" t="s">
        <v>78</v>
      </c>
      <c r="AB495" s="23"/>
      <c r="AC495" s="1"/>
      <c r="AD495" s="3"/>
      <c r="AE495" s="3"/>
      <c r="AF495" s="3"/>
      <c r="AG495" s="3"/>
      <c r="AH495" s="3"/>
      <c r="AI495" s="11"/>
      <c r="AJ495" s="3"/>
      <c r="AK495" s="2"/>
      <c r="AL495" s="2"/>
      <c r="AM495" s="2"/>
      <c r="AN495" s="2"/>
      <c r="AO495" s="2"/>
      <c r="AP495" s="2"/>
      <c r="AQ495" s="2"/>
      <c r="AR495" s="15"/>
      <c r="AS495" s="15"/>
      <c r="AT495" s="15"/>
      <c r="AU495" s="2"/>
      <c r="AV495" s="2"/>
      <c r="AW495" s="15"/>
      <c r="AX495" s="15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</row>
    <row r="496" spans="1:164" x14ac:dyDescent="0.15">
      <c r="A496" s="67">
        <f t="shared" si="193"/>
        <v>43969</v>
      </c>
      <c r="B496" s="128">
        <f t="shared" ca="1" si="182"/>
        <v>602.0752435899999</v>
      </c>
      <c r="C496" s="14">
        <f t="shared" si="183"/>
        <v>599.1829491499999</v>
      </c>
      <c r="D496" s="142">
        <f t="shared" si="184"/>
        <v>43963</v>
      </c>
      <c r="E496" s="13">
        <f ca="1">IF(D496&lt;B$1,VLOOKUP(D496,[1]DI!$A$4:$B$15000,2,FALSE),0)</f>
        <v>2.9000000000000005E-2</v>
      </c>
      <c r="F496" s="14">
        <f t="shared" ca="1" si="176"/>
        <v>1.00011345</v>
      </c>
      <c r="G496" s="14">
        <f ca="1">(TRUNC(PRODUCT($F$12:$F495),16))</f>
        <v>1.1126504990635999</v>
      </c>
      <c r="H496" s="14">
        <f t="shared" ca="1" si="185"/>
        <v>1.1100588555566999</v>
      </c>
      <c r="I496" s="14">
        <f t="shared" ca="1" si="177"/>
        <v>1.0023346900000001</v>
      </c>
      <c r="J496" s="13">
        <f t="shared" si="186"/>
        <v>3.7499999999999999E-2</v>
      </c>
      <c r="K496" s="53">
        <f t="shared" si="187"/>
        <v>43943</v>
      </c>
      <c r="L496" s="2">
        <f t="shared" si="188"/>
        <v>17</v>
      </c>
      <c r="M496" s="19">
        <f t="shared" si="189"/>
        <v>17</v>
      </c>
      <c r="N496" s="12">
        <f t="shared" si="178"/>
        <v>1.002486569</v>
      </c>
      <c r="O496" s="12">
        <f t="shared" ca="1" si="179"/>
        <v>1.0048270640000001</v>
      </c>
      <c r="P496" s="19">
        <f t="shared" si="190"/>
        <v>0</v>
      </c>
      <c r="Q496" s="14">
        <f t="shared" ca="1" si="180"/>
        <v>2.8922944400000001</v>
      </c>
      <c r="R496" s="28">
        <f t="shared" si="181"/>
        <v>0</v>
      </c>
      <c r="S496" s="14">
        <f t="shared" si="194"/>
        <v>0</v>
      </c>
      <c r="T496" s="14"/>
      <c r="U496" s="14"/>
      <c r="V496" s="4" t="str">
        <f t="shared" si="191"/>
        <v>A+J=</v>
      </c>
      <c r="W496" s="53">
        <f t="shared" si="192"/>
        <v>43972</v>
      </c>
      <c r="X496" s="14"/>
      <c r="Y496" s="153"/>
      <c r="Z496" s="56">
        <v>47059</v>
      </c>
      <c r="AA496" s="56" t="s">
        <v>84</v>
      </c>
      <c r="AB496" s="23"/>
      <c r="AC496" s="1"/>
      <c r="AD496" s="3"/>
      <c r="AE496" s="3"/>
      <c r="AF496" s="3"/>
      <c r="AG496" s="3"/>
      <c r="AH496" s="3"/>
      <c r="AI496" s="11"/>
      <c r="AJ496" s="3"/>
      <c r="AK496" s="2"/>
      <c r="AL496" s="2"/>
      <c r="AM496" s="2"/>
      <c r="AN496" s="2"/>
      <c r="AO496" s="2"/>
      <c r="AP496" s="2"/>
      <c r="AQ496" s="2"/>
      <c r="AR496" s="15"/>
      <c r="AS496" s="15"/>
      <c r="AT496" s="15"/>
      <c r="AU496" s="2"/>
      <c r="AV496" s="2"/>
      <c r="AW496" s="15"/>
      <c r="AX496" s="15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</row>
    <row r="497" spans="1:164" x14ac:dyDescent="0.15">
      <c r="A497" s="67">
        <f t="shared" si="193"/>
        <v>43970</v>
      </c>
      <c r="B497" s="128">
        <f t="shared" ca="1" si="182"/>
        <v>602.23152427999992</v>
      </c>
      <c r="C497" s="14">
        <f t="shared" si="183"/>
        <v>599.1829491499999</v>
      </c>
      <c r="D497" s="142">
        <f t="shared" si="184"/>
        <v>43964</v>
      </c>
      <c r="E497" s="13">
        <f ca="1">IF(D497&lt;B$1,VLOOKUP(D497,[1]DI!$A$4:$B$15000,2,FALSE),0)</f>
        <v>2.9000000000000005E-2</v>
      </c>
      <c r="F497" s="14">
        <f t="shared" ca="1" si="176"/>
        <v>1.00011345</v>
      </c>
      <c r="G497" s="14">
        <f ca="1">(TRUNC(PRODUCT($F$12:$F496),16))</f>
        <v>1.11277672926272</v>
      </c>
      <c r="H497" s="14">
        <f t="shared" ca="1" si="185"/>
        <v>1.1100588555566999</v>
      </c>
      <c r="I497" s="14">
        <f t="shared" ca="1" si="177"/>
        <v>1.00244841</v>
      </c>
      <c r="J497" s="13">
        <f t="shared" si="186"/>
        <v>3.7499999999999999E-2</v>
      </c>
      <c r="K497" s="53">
        <f t="shared" si="187"/>
        <v>43943</v>
      </c>
      <c r="L497" s="2">
        <f t="shared" si="188"/>
        <v>18</v>
      </c>
      <c r="M497" s="19">
        <f t="shared" si="189"/>
        <v>18</v>
      </c>
      <c r="N497" s="12">
        <f t="shared" si="178"/>
        <v>1.0026330299999999</v>
      </c>
      <c r="O497" s="12">
        <f t="shared" ca="1" si="179"/>
        <v>1.005087887</v>
      </c>
      <c r="P497" s="19">
        <f t="shared" si="190"/>
        <v>0</v>
      </c>
      <c r="Q497" s="14">
        <f t="shared" ca="1" si="180"/>
        <v>3.0485751300000001</v>
      </c>
      <c r="R497" s="28">
        <f t="shared" si="181"/>
        <v>0</v>
      </c>
      <c r="S497" s="14">
        <f t="shared" si="194"/>
        <v>0</v>
      </c>
      <c r="T497" s="14"/>
      <c r="U497" s="14"/>
      <c r="V497" s="4" t="str">
        <f t="shared" si="191"/>
        <v>A+J=</v>
      </c>
      <c r="W497" s="53">
        <f t="shared" si="192"/>
        <v>43972</v>
      </c>
      <c r="X497" s="14"/>
      <c r="Y497" s="153"/>
      <c r="Z497" s="56">
        <v>47072</v>
      </c>
      <c r="AA497" s="56" t="s">
        <v>93</v>
      </c>
      <c r="AB497" s="23"/>
      <c r="AC497" s="1"/>
      <c r="AD497" s="3"/>
      <c r="AE497" s="3"/>
      <c r="AF497" s="3"/>
      <c r="AG497" s="3"/>
      <c r="AH497" s="3"/>
      <c r="AI497" s="11"/>
      <c r="AJ497" s="3"/>
      <c r="AK497" s="2"/>
      <c r="AL497" s="2"/>
      <c r="AM497" s="2"/>
      <c r="AN497" s="2"/>
      <c r="AO497" s="2"/>
      <c r="AP497" s="2"/>
      <c r="AQ497" s="2"/>
      <c r="AR497" s="15"/>
      <c r="AS497" s="15"/>
      <c r="AT497" s="15"/>
      <c r="AU497" s="2"/>
      <c r="AV497" s="2"/>
      <c r="AW497" s="15"/>
      <c r="AX497" s="15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</row>
    <row r="498" spans="1:164" x14ac:dyDescent="0.15">
      <c r="A498" s="67">
        <f t="shared" si="193"/>
        <v>43971</v>
      </c>
      <c r="B498" s="128">
        <f t="shared" ca="1" si="182"/>
        <v>602.38783672999989</v>
      </c>
      <c r="C498" s="14">
        <f t="shared" si="183"/>
        <v>599.1829491499999</v>
      </c>
      <c r="D498" s="142">
        <f t="shared" si="184"/>
        <v>43965</v>
      </c>
      <c r="E498" s="13">
        <f ca="1">IF(D498&lt;B$1,VLOOKUP(D498,[1]DI!$A$4:$B$15000,2,FALSE),0)</f>
        <v>2.9000000000000005E-2</v>
      </c>
      <c r="F498" s="14">
        <f t="shared" ca="1" si="176"/>
        <v>1.00011345</v>
      </c>
      <c r="G498" s="14">
        <f ca="1">(TRUNC(PRODUCT($F$12:$F497),16))</f>
        <v>1.1129029737826499</v>
      </c>
      <c r="H498" s="14">
        <f t="shared" ca="1" si="185"/>
        <v>1.1100588555566999</v>
      </c>
      <c r="I498" s="14">
        <f t="shared" ca="1" si="177"/>
        <v>1.0025621300000001</v>
      </c>
      <c r="J498" s="13">
        <f t="shared" si="186"/>
        <v>3.7499999999999999E-2</v>
      </c>
      <c r="K498" s="53">
        <f t="shared" si="187"/>
        <v>43943</v>
      </c>
      <c r="L498" s="2">
        <f t="shared" si="188"/>
        <v>19</v>
      </c>
      <c r="M498" s="19">
        <f t="shared" si="189"/>
        <v>19</v>
      </c>
      <c r="N498" s="12">
        <f t="shared" si="178"/>
        <v>1.002779512</v>
      </c>
      <c r="O498" s="12">
        <f t="shared" ca="1" si="179"/>
        <v>1.005348763</v>
      </c>
      <c r="P498" s="19">
        <f t="shared" si="190"/>
        <v>0</v>
      </c>
      <c r="Q498" s="14">
        <f t="shared" ca="1" si="180"/>
        <v>3.2048875799999998</v>
      </c>
      <c r="R498" s="28">
        <f t="shared" si="181"/>
        <v>0</v>
      </c>
      <c r="S498" s="14">
        <f t="shared" si="194"/>
        <v>0</v>
      </c>
      <c r="T498" s="14"/>
      <c r="U498" s="14"/>
      <c r="V498" s="4" t="str">
        <f t="shared" si="191"/>
        <v>A+J=</v>
      </c>
      <c r="W498" s="53">
        <f t="shared" si="192"/>
        <v>43972</v>
      </c>
      <c r="X498" s="14"/>
      <c r="Y498" s="153"/>
      <c r="Z498" s="56">
        <v>47112</v>
      </c>
      <c r="AA498" s="56" t="s">
        <v>86</v>
      </c>
      <c r="AB498" s="23"/>
      <c r="AC498" s="1"/>
      <c r="AD498" s="3"/>
      <c r="AE498" s="3"/>
      <c r="AF498" s="3"/>
      <c r="AG498" s="3"/>
      <c r="AH498" s="3"/>
      <c r="AI498" s="11"/>
      <c r="AJ498" s="3"/>
      <c r="AK498" s="2"/>
      <c r="AL498" s="2"/>
      <c r="AM498" s="2"/>
      <c r="AN498" s="2"/>
      <c r="AO498" s="2"/>
      <c r="AP498" s="2"/>
      <c r="AQ498" s="2"/>
      <c r="AR498" s="15"/>
      <c r="AS498" s="15"/>
      <c r="AT498" s="15"/>
      <c r="AU498" s="2"/>
      <c r="AV498" s="2"/>
      <c r="AW498" s="15"/>
      <c r="AX498" s="15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</row>
    <row r="499" spans="1:164" x14ac:dyDescent="0.15">
      <c r="A499" s="67">
        <f t="shared" si="193"/>
        <v>43972</v>
      </c>
      <c r="B499" s="128">
        <f t="shared" ca="1" si="182"/>
        <v>602.54419531999986</v>
      </c>
      <c r="C499" s="14">
        <f t="shared" si="183"/>
        <v>599.1829491499999</v>
      </c>
      <c r="D499" s="142">
        <f t="shared" si="184"/>
        <v>43966</v>
      </c>
      <c r="E499" s="13">
        <f ca="1">IF(D499&lt;B$1,VLOOKUP(D499,[1]DI!$A$4:$B$15000,2,FALSE),0)</f>
        <v>2.9000000000000005E-2</v>
      </c>
      <c r="F499" s="14">
        <f t="shared" ca="1" si="176"/>
        <v>1.00011345</v>
      </c>
      <c r="G499" s="14">
        <f ca="1">(TRUNC(PRODUCT($F$12:$F498),16))</f>
        <v>1.11302923262503</v>
      </c>
      <c r="H499" s="14">
        <f t="shared" ca="1" si="185"/>
        <v>1.1100588555566999</v>
      </c>
      <c r="I499" s="14">
        <f t="shared" ca="1" si="177"/>
        <v>1.00267587</v>
      </c>
      <c r="J499" s="13">
        <f t="shared" si="186"/>
        <v>3.7499999999999999E-2</v>
      </c>
      <c r="K499" s="53">
        <f t="shared" si="187"/>
        <v>43943</v>
      </c>
      <c r="L499" s="2">
        <f t="shared" si="188"/>
        <v>20</v>
      </c>
      <c r="M499" s="19">
        <f t="shared" si="189"/>
        <v>20</v>
      </c>
      <c r="N499" s="12">
        <f t="shared" si="178"/>
        <v>1.002926016</v>
      </c>
      <c r="O499" s="12">
        <f t="shared" ca="1" si="179"/>
        <v>1.0056097159999999</v>
      </c>
      <c r="P499" s="19">
        <f t="shared" si="190"/>
        <v>24</v>
      </c>
      <c r="Q499" s="14">
        <f t="shared" ca="1" si="180"/>
        <v>3.3612461699999998</v>
      </c>
      <c r="R499" s="28">
        <f t="shared" si="181"/>
        <v>3.000964407140763E-3</v>
      </c>
      <c r="S499" s="14">
        <v>1.79812672</v>
      </c>
      <c r="T499" s="14"/>
      <c r="U499" s="14"/>
      <c r="V499" s="4" t="str">
        <f t="shared" si="191"/>
        <v>A+J=</v>
      </c>
      <c r="W499" s="53">
        <f t="shared" si="192"/>
        <v>43972</v>
      </c>
      <c r="X499" s="14"/>
      <c r="Y499" s="153"/>
      <c r="Z499" s="56">
        <v>47119</v>
      </c>
      <c r="AA499" s="56" t="s">
        <v>88</v>
      </c>
      <c r="AB499" s="23"/>
      <c r="AC499" s="1"/>
      <c r="AD499" s="3"/>
      <c r="AE499" s="3"/>
      <c r="AF499" s="3"/>
      <c r="AG499" s="3"/>
      <c r="AH499" s="3"/>
      <c r="AI499" s="11"/>
      <c r="AJ499" s="3"/>
      <c r="AK499" s="2"/>
      <c r="AL499" s="2"/>
      <c r="AM499" s="2"/>
      <c r="AN499" s="2"/>
      <c r="AO499" s="2"/>
      <c r="AP499" s="2"/>
      <c r="AQ499" s="2"/>
      <c r="AR499" s="15"/>
      <c r="AS499" s="15"/>
      <c r="AT499" s="15"/>
      <c r="AU499" s="2"/>
      <c r="AV499" s="2"/>
      <c r="AW499" s="15"/>
      <c r="AX499" s="15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</row>
    <row r="500" spans="1:164" x14ac:dyDescent="0.15">
      <c r="A500" s="67">
        <f t="shared" si="193"/>
        <v>43973</v>
      </c>
      <c r="B500" s="128">
        <f t="shared" ca="1" si="182"/>
        <v>597.53988261999984</v>
      </c>
      <c r="C500" s="14">
        <f t="shared" si="183"/>
        <v>597.38482242999987</v>
      </c>
      <c r="D500" s="142">
        <f t="shared" si="184"/>
        <v>43969</v>
      </c>
      <c r="E500" s="13">
        <f ca="1">IF(D500&lt;B$1,VLOOKUP(D500,[1]DI!$A$4:$B$15000,2,FALSE),0)</f>
        <v>2.9000000000000005E-2</v>
      </c>
      <c r="F500" s="14">
        <f t="shared" ca="1" si="176"/>
        <v>1.00011345</v>
      </c>
      <c r="G500" s="14">
        <f ca="1">(TRUNC(PRODUCT($F$12:$F499),16))</f>
        <v>1.1131555057914699</v>
      </c>
      <c r="H500" s="14">
        <f t="shared" ca="1" si="185"/>
        <v>1.11302923262503</v>
      </c>
      <c r="I500" s="14">
        <f t="shared" ca="1" si="177"/>
        <v>1.00011345</v>
      </c>
      <c r="J500" s="13">
        <f t="shared" si="186"/>
        <v>3.7499999999999999E-2</v>
      </c>
      <c r="K500" s="53">
        <f t="shared" si="187"/>
        <v>43972</v>
      </c>
      <c r="L500" s="2">
        <f t="shared" si="188"/>
        <v>1</v>
      </c>
      <c r="M500" s="19">
        <f t="shared" si="189"/>
        <v>1</v>
      </c>
      <c r="N500" s="12">
        <f t="shared" si="178"/>
        <v>1.0001460980000001</v>
      </c>
      <c r="O500" s="12">
        <f t="shared" ca="1" si="179"/>
        <v>1.0002595649999999</v>
      </c>
      <c r="P500" s="19">
        <f t="shared" si="190"/>
        <v>0</v>
      </c>
      <c r="Q500" s="14">
        <f t="shared" ca="1" si="180"/>
        <v>0.15506018999999999</v>
      </c>
      <c r="R500" s="28">
        <f t="shared" si="181"/>
        <v>0</v>
      </c>
      <c r="S500" s="14">
        <f t="shared" si="194"/>
        <v>0</v>
      </c>
      <c r="T500" s="14"/>
      <c r="U500" s="14"/>
      <c r="V500" s="4" t="str">
        <f t="shared" si="191"/>
        <v>A+J=</v>
      </c>
      <c r="W500" s="53">
        <f t="shared" si="192"/>
        <v>44005</v>
      </c>
      <c r="X500" s="14"/>
      <c r="Y500" s="153"/>
      <c r="Z500" s="56">
        <v>47161</v>
      </c>
      <c r="AA500" s="56" t="s">
        <v>72</v>
      </c>
      <c r="AB500" s="23"/>
      <c r="AC500" s="1"/>
      <c r="AD500" s="3"/>
      <c r="AE500" s="3"/>
      <c r="AF500" s="3"/>
      <c r="AG500" s="3"/>
      <c r="AH500" s="3"/>
      <c r="AI500" s="11"/>
      <c r="AJ500" s="3"/>
      <c r="AK500" s="2"/>
      <c r="AL500" s="2"/>
      <c r="AM500" s="2"/>
      <c r="AN500" s="2"/>
      <c r="AO500" s="2"/>
      <c r="AP500" s="2"/>
      <c r="AQ500" s="2"/>
      <c r="AR500" s="15"/>
      <c r="AS500" s="15"/>
      <c r="AT500" s="15"/>
      <c r="AU500" s="2"/>
      <c r="AV500" s="2"/>
      <c r="AW500" s="15"/>
      <c r="AX500" s="15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</row>
    <row r="501" spans="1:164" x14ac:dyDescent="0.15">
      <c r="A501" s="67">
        <f t="shared" si="193"/>
        <v>43976</v>
      </c>
      <c r="B501" s="128">
        <f t="shared" ca="1" si="182"/>
        <v>597.69498043999988</v>
      </c>
      <c r="C501" s="14">
        <f t="shared" si="183"/>
        <v>597.38482242999987</v>
      </c>
      <c r="D501" s="142">
        <f t="shared" si="184"/>
        <v>43970</v>
      </c>
      <c r="E501" s="13">
        <f ca="1">IF(D501&lt;B$1,VLOOKUP(D501,[1]DI!$A$4:$B$15000,2,FALSE),0)</f>
        <v>2.9000000000000005E-2</v>
      </c>
      <c r="F501" s="14">
        <f t="shared" ca="1" si="176"/>
        <v>1.00011345</v>
      </c>
      <c r="G501" s="14">
        <f ca="1">(TRUNC(PRODUCT($F$12:$F500),16))</f>
        <v>1.1132817932836001</v>
      </c>
      <c r="H501" s="14">
        <f t="shared" ca="1" si="185"/>
        <v>1.11302923262503</v>
      </c>
      <c r="I501" s="14">
        <f t="shared" ca="1" si="177"/>
        <v>1.0002269100000001</v>
      </c>
      <c r="J501" s="13">
        <f t="shared" si="186"/>
        <v>3.7499999999999999E-2</v>
      </c>
      <c r="K501" s="53">
        <f t="shared" si="187"/>
        <v>43972</v>
      </c>
      <c r="L501" s="2">
        <f t="shared" si="188"/>
        <v>2</v>
      </c>
      <c r="M501" s="19">
        <f t="shared" si="189"/>
        <v>2</v>
      </c>
      <c r="N501" s="12">
        <f t="shared" si="178"/>
        <v>1.0002922169999999</v>
      </c>
      <c r="O501" s="12">
        <f t="shared" ca="1" si="179"/>
        <v>1.0005191929999999</v>
      </c>
      <c r="P501" s="19">
        <f t="shared" si="190"/>
        <v>0</v>
      </c>
      <c r="Q501" s="14">
        <f t="shared" ca="1" si="180"/>
        <v>0.31015800999999998</v>
      </c>
      <c r="R501" s="28">
        <f t="shared" si="181"/>
        <v>0</v>
      </c>
      <c r="S501" s="14">
        <f t="shared" si="194"/>
        <v>0</v>
      </c>
      <c r="T501" s="14"/>
      <c r="U501" s="14"/>
      <c r="V501" s="4" t="str">
        <f t="shared" si="191"/>
        <v>A+J=</v>
      </c>
      <c r="W501" s="53">
        <f t="shared" si="192"/>
        <v>44005</v>
      </c>
      <c r="X501" s="14"/>
      <c r="Y501" s="153"/>
      <c r="Z501" s="56">
        <v>47162</v>
      </c>
      <c r="AA501" s="56" t="s">
        <v>72</v>
      </c>
      <c r="AB501" s="23"/>
      <c r="AC501" s="1"/>
      <c r="AD501" s="3"/>
      <c r="AE501" s="3"/>
      <c r="AF501" s="3"/>
      <c r="AG501" s="3"/>
      <c r="AH501" s="3"/>
      <c r="AI501" s="11"/>
      <c r="AJ501" s="3"/>
      <c r="AK501" s="2"/>
      <c r="AL501" s="2"/>
      <c r="AM501" s="2"/>
      <c r="AN501" s="2"/>
      <c r="AO501" s="2"/>
      <c r="AP501" s="2"/>
      <c r="AQ501" s="2"/>
      <c r="AR501" s="15"/>
      <c r="AS501" s="15"/>
      <c r="AT501" s="15"/>
      <c r="AU501" s="2"/>
      <c r="AV501" s="2"/>
      <c r="AW501" s="15"/>
      <c r="AX501" s="15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</row>
    <row r="502" spans="1:164" x14ac:dyDescent="0.15">
      <c r="A502" s="67">
        <f t="shared" si="193"/>
        <v>43977</v>
      </c>
      <c r="B502" s="128">
        <f t="shared" ca="1" si="182"/>
        <v>597.8501236699999</v>
      </c>
      <c r="C502" s="14">
        <f t="shared" si="183"/>
        <v>597.38482242999987</v>
      </c>
      <c r="D502" s="142">
        <f t="shared" si="184"/>
        <v>43971</v>
      </c>
      <c r="E502" s="13">
        <f ca="1">IF(D502&lt;B$1,VLOOKUP(D502,[1]DI!$A$4:$B$15000,2,FALSE),0)</f>
        <v>2.9000000000000005E-2</v>
      </c>
      <c r="F502" s="14">
        <f t="shared" ca="1" si="176"/>
        <v>1.00011345</v>
      </c>
      <c r="G502" s="14">
        <f ca="1">(TRUNC(PRODUCT($F$12:$F501),16))</f>
        <v>1.1134080951030501</v>
      </c>
      <c r="H502" s="14">
        <f t="shared" ca="1" si="185"/>
        <v>1.11302923262503</v>
      </c>
      <c r="I502" s="14">
        <f t="shared" ca="1" si="177"/>
        <v>1.0003403900000001</v>
      </c>
      <c r="J502" s="13">
        <f t="shared" si="186"/>
        <v>3.7499999999999999E-2</v>
      </c>
      <c r="K502" s="53">
        <f t="shared" si="187"/>
        <v>43972</v>
      </c>
      <c r="L502" s="2">
        <f t="shared" si="188"/>
        <v>3</v>
      </c>
      <c r="M502" s="19">
        <f t="shared" si="189"/>
        <v>3</v>
      </c>
      <c r="N502" s="12">
        <f t="shared" si="178"/>
        <v>1.000438358</v>
      </c>
      <c r="O502" s="12">
        <f t="shared" ca="1" si="179"/>
        <v>1.000778897</v>
      </c>
      <c r="P502" s="19">
        <f t="shared" si="190"/>
        <v>0</v>
      </c>
      <c r="Q502" s="14">
        <f t="shared" ca="1" si="180"/>
        <v>0.46530124</v>
      </c>
      <c r="R502" s="28">
        <f t="shared" si="181"/>
        <v>0</v>
      </c>
      <c r="S502" s="14">
        <f t="shared" si="194"/>
        <v>0</v>
      </c>
      <c r="T502" s="14"/>
      <c r="U502" s="14"/>
      <c r="V502" s="4" t="str">
        <f t="shared" si="191"/>
        <v>A+J=</v>
      </c>
      <c r="W502" s="53">
        <f t="shared" si="192"/>
        <v>44005</v>
      </c>
      <c r="X502" s="14"/>
      <c r="Y502" s="153"/>
      <c r="Z502" s="56">
        <v>47207</v>
      </c>
      <c r="AA502" s="56" t="s">
        <v>89</v>
      </c>
      <c r="AB502" s="23"/>
      <c r="AC502" s="1"/>
      <c r="AD502" s="3"/>
      <c r="AE502" s="3"/>
      <c r="AF502" s="3"/>
      <c r="AG502" s="3"/>
      <c r="AH502" s="3"/>
      <c r="AI502" s="11"/>
      <c r="AJ502" s="3"/>
      <c r="AK502" s="2"/>
      <c r="AL502" s="2"/>
      <c r="AM502" s="2"/>
      <c r="AN502" s="2"/>
      <c r="AO502" s="2"/>
      <c r="AP502" s="2"/>
      <c r="AQ502" s="2"/>
      <c r="AR502" s="15"/>
      <c r="AS502" s="15"/>
      <c r="AT502" s="15"/>
      <c r="AU502" s="2"/>
      <c r="AV502" s="2"/>
      <c r="AW502" s="15"/>
      <c r="AX502" s="15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</row>
    <row r="503" spans="1:164" x14ac:dyDescent="0.15">
      <c r="A503" s="67">
        <f t="shared" si="193"/>
        <v>43978</v>
      </c>
      <c r="B503" s="128">
        <f t="shared" ca="1" si="182"/>
        <v>598.0053051299999</v>
      </c>
      <c r="C503" s="14">
        <f t="shared" si="183"/>
        <v>597.38482242999987</v>
      </c>
      <c r="D503" s="142">
        <f t="shared" si="184"/>
        <v>43972</v>
      </c>
      <c r="E503" s="13">
        <f ca="1">IF(D503&lt;B$1,VLOOKUP(D503,[1]DI!$A$4:$B$15000,2,FALSE),0)</f>
        <v>2.9000000000000005E-2</v>
      </c>
      <c r="F503" s="14">
        <f t="shared" ca="1" si="176"/>
        <v>1.00011345</v>
      </c>
      <c r="G503" s="14">
        <f ca="1">(TRUNC(PRODUCT($F$12:$F502),16))</f>
        <v>1.11353441125144</v>
      </c>
      <c r="H503" s="14">
        <f t="shared" ca="1" si="185"/>
        <v>1.11302923262503</v>
      </c>
      <c r="I503" s="14">
        <f t="shared" ca="1" si="177"/>
        <v>1.00045388</v>
      </c>
      <c r="J503" s="13">
        <f t="shared" si="186"/>
        <v>3.7499999999999999E-2</v>
      </c>
      <c r="K503" s="53">
        <f t="shared" si="187"/>
        <v>43972</v>
      </c>
      <c r="L503" s="2">
        <f t="shared" si="188"/>
        <v>4</v>
      </c>
      <c r="M503" s="19">
        <f t="shared" si="189"/>
        <v>4</v>
      </c>
      <c r="N503" s="12">
        <f t="shared" si="178"/>
        <v>1.0005845200000001</v>
      </c>
      <c r="O503" s="12">
        <f t="shared" ca="1" si="179"/>
        <v>1.001038665</v>
      </c>
      <c r="P503" s="19">
        <f t="shared" si="190"/>
        <v>0</v>
      </c>
      <c r="Q503" s="14">
        <f t="shared" ca="1" si="180"/>
        <v>0.62048270000000005</v>
      </c>
      <c r="R503" s="28">
        <f t="shared" si="181"/>
        <v>0</v>
      </c>
      <c r="S503" s="14">
        <f t="shared" si="194"/>
        <v>0</v>
      </c>
      <c r="T503" s="14"/>
      <c r="U503" s="14"/>
      <c r="V503" s="4" t="str">
        <f t="shared" si="191"/>
        <v>A+J=</v>
      </c>
      <c r="W503" s="53">
        <f t="shared" si="192"/>
        <v>44005</v>
      </c>
      <c r="X503" s="14"/>
      <c r="Y503" s="153"/>
      <c r="Z503" s="56">
        <v>47239</v>
      </c>
      <c r="AA503" s="56" t="s">
        <v>91</v>
      </c>
      <c r="AB503" s="23"/>
      <c r="AC503" s="1"/>
      <c r="AD503" s="3"/>
      <c r="AE503" s="3"/>
      <c r="AF503" s="3"/>
      <c r="AG503" s="3"/>
      <c r="AH503" s="3"/>
      <c r="AI503" s="11"/>
      <c r="AJ503" s="3"/>
      <c r="AK503" s="2"/>
      <c r="AL503" s="2"/>
      <c r="AM503" s="2"/>
      <c r="AN503" s="2"/>
      <c r="AO503" s="2"/>
      <c r="AP503" s="2"/>
      <c r="AQ503" s="2"/>
      <c r="AR503" s="15"/>
      <c r="AS503" s="15"/>
      <c r="AT503" s="15"/>
      <c r="AU503" s="2"/>
      <c r="AV503" s="2"/>
      <c r="AW503" s="15"/>
      <c r="AX503" s="15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</row>
    <row r="504" spans="1:164" x14ac:dyDescent="0.15">
      <c r="A504" s="67">
        <f t="shared" si="193"/>
        <v>43979</v>
      </c>
      <c r="B504" s="128">
        <f t="shared" ca="1" si="182"/>
        <v>598.16052541999989</v>
      </c>
      <c r="C504" s="14">
        <f t="shared" si="183"/>
        <v>597.38482242999987</v>
      </c>
      <c r="D504" s="142">
        <f t="shared" si="184"/>
        <v>43973</v>
      </c>
      <c r="E504" s="13">
        <f ca="1">IF(D504&lt;B$1,VLOOKUP(D504,[1]DI!$A$4:$B$15000,2,FALSE),0)</f>
        <v>2.9000000000000005E-2</v>
      </c>
      <c r="F504" s="14">
        <f t="shared" ca="1" si="176"/>
        <v>1.00011345</v>
      </c>
      <c r="G504" s="14">
        <f ca="1">(TRUNC(PRODUCT($F$12:$F503),16))</f>
        <v>1.1136607417303901</v>
      </c>
      <c r="H504" s="14">
        <f t="shared" ca="1" si="185"/>
        <v>1.11302923262503</v>
      </c>
      <c r="I504" s="14">
        <f t="shared" ca="1" si="177"/>
        <v>1.0005673799999999</v>
      </c>
      <c r="J504" s="13">
        <f t="shared" si="186"/>
        <v>3.7499999999999999E-2</v>
      </c>
      <c r="K504" s="53">
        <f t="shared" si="187"/>
        <v>43972</v>
      </c>
      <c r="L504" s="2">
        <f t="shared" si="188"/>
        <v>5</v>
      </c>
      <c r="M504" s="19">
        <f t="shared" si="189"/>
        <v>5</v>
      </c>
      <c r="N504" s="12">
        <f t="shared" si="178"/>
        <v>1.0007307030000001</v>
      </c>
      <c r="O504" s="12">
        <f t="shared" ca="1" si="179"/>
        <v>1.0012984979999999</v>
      </c>
      <c r="P504" s="19">
        <f t="shared" si="190"/>
        <v>0</v>
      </c>
      <c r="Q504" s="14">
        <f t="shared" ca="1" si="180"/>
        <v>0.77570298999999998</v>
      </c>
      <c r="R504" s="28">
        <f t="shared" si="181"/>
        <v>0</v>
      </c>
      <c r="S504" s="14">
        <f t="shared" si="194"/>
        <v>0</v>
      </c>
      <c r="T504" s="14"/>
      <c r="U504" s="14"/>
      <c r="V504" s="4" t="str">
        <f t="shared" si="191"/>
        <v>A+J=</v>
      </c>
      <c r="W504" s="53">
        <f t="shared" si="192"/>
        <v>44005</v>
      </c>
      <c r="X504" s="14"/>
      <c r="Y504" s="153"/>
      <c r="Z504" s="56">
        <v>47269</v>
      </c>
      <c r="AA504" s="56" t="s">
        <v>90</v>
      </c>
      <c r="AB504" s="23"/>
      <c r="AC504" s="1"/>
      <c r="AD504" s="3"/>
      <c r="AE504" s="3"/>
      <c r="AF504" s="3"/>
      <c r="AG504" s="3"/>
      <c r="AH504" s="3"/>
      <c r="AI504" s="11"/>
      <c r="AJ504" s="3"/>
      <c r="AK504" s="2"/>
      <c r="AL504" s="2"/>
      <c r="AM504" s="2"/>
      <c r="AN504" s="2"/>
      <c r="AO504" s="2"/>
      <c r="AP504" s="2"/>
      <c r="AQ504" s="2"/>
      <c r="AR504" s="15"/>
      <c r="AS504" s="15"/>
      <c r="AT504" s="15"/>
      <c r="AU504" s="2"/>
      <c r="AV504" s="2"/>
      <c r="AW504" s="15"/>
      <c r="AX504" s="15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</row>
    <row r="505" spans="1:164" x14ac:dyDescent="0.15">
      <c r="A505" s="67">
        <f t="shared" si="193"/>
        <v>43980</v>
      </c>
      <c r="B505" s="128">
        <f t="shared" ca="1" si="182"/>
        <v>598.31578334999983</v>
      </c>
      <c r="C505" s="14">
        <f t="shared" si="183"/>
        <v>597.38482242999987</v>
      </c>
      <c r="D505" s="142">
        <f t="shared" si="184"/>
        <v>43976</v>
      </c>
      <c r="E505" s="13">
        <f ca="1">IF(D505&lt;B$1,VLOOKUP(D505,[1]DI!$A$4:$B$15000,2,FALSE),0)</f>
        <v>2.9000000000000005E-2</v>
      </c>
      <c r="F505" s="14">
        <f t="shared" ca="1" si="176"/>
        <v>1.00011345</v>
      </c>
      <c r="G505" s="14">
        <f ca="1">(TRUNC(PRODUCT($F$12:$F504),16))</f>
        <v>1.11378708654154</v>
      </c>
      <c r="H505" s="14">
        <f t="shared" ca="1" si="185"/>
        <v>1.11302923262503</v>
      </c>
      <c r="I505" s="14">
        <f t="shared" ca="1" si="177"/>
        <v>1.0006808899999999</v>
      </c>
      <c r="J505" s="13">
        <f t="shared" si="186"/>
        <v>3.7499999999999999E-2</v>
      </c>
      <c r="K505" s="53">
        <f t="shared" si="187"/>
        <v>43972</v>
      </c>
      <c r="L505" s="2">
        <f t="shared" si="188"/>
        <v>6</v>
      </c>
      <c r="M505" s="19">
        <f t="shared" si="189"/>
        <v>6</v>
      </c>
      <c r="N505" s="12">
        <f t="shared" si="178"/>
        <v>1.0008769070000001</v>
      </c>
      <c r="O505" s="12">
        <f t="shared" ca="1" si="179"/>
        <v>1.0015583939999999</v>
      </c>
      <c r="P505" s="19">
        <f t="shared" si="190"/>
        <v>0</v>
      </c>
      <c r="Q505" s="14">
        <f t="shared" ca="1" si="180"/>
        <v>0.93096091999999997</v>
      </c>
      <c r="R505" s="28">
        <f t="shared" si="181"/>
        <v>0</v>
      </c>
      <c r="S505" s="14">
        <f t="shared" si="194"/>
        <v>0</v>
      </c>
      <c r="T505" s="14"/>
      <c r="U505" s="14"/>
      <c r="V505" s="4" t="str">
        <f t="shared" si="191"/>
        <v>A+J=</v>
      </c>
      <c r="W505" s="53">
        <f t="shared" si="192"/>
        <v>44005</v>
      </c>
      <c r="X505" s="14"/>
      <c r="Y505" s="153"/>
      <c r="Z505" s="56">
        <v>47368</v>
      </c>
      <c r="AA505" s="56" t="s">
        <v>92</v>
      </c>
      <c r="AB505" s="23"/>
      <c r="AC505" s="1"/>
      <c r="AD505" s="3"/>
      <c r="AE505" s="3"/>
      <c r="AF505" s="3"/>
      <c r="AG505" s="3"/>
      <c r="AH505" s="3"/>
      <c r="AI505" s="11"/>
      <c r="AJ505" s="3"/>
      <c r="AK505" s="2"/>
      <c r="AL505" s="2"/>
      <c r="AM505" s="2"/>
      <c r="AN505" s="2"/>
      <c r="AO505" s="2"/>
      <c r="AP505" s="2"/>
      <c r="AQ505" s="2"/>
      <c r="AR505" s="15"/>
      <c r="AS505" s="15"/>
      <c r="AT505" s="15"/>
      <c r="AU505" s="2"/>
      <c r="AV505" s="2"/>
      <c r="AW505" s="15"/>
      <c r="AX505" s="15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</row>
    <row r="506" spans="1:164" x14ac:dyDescent="0.15">
      <c r="A506" s="67">
        <f t="shared" si="193"/>
        <v>43983</v>
      </c>
      <c r="B506" s="128">
        <f t="shared" ca="1" si="182"/>
        <v>598.47108667999987</v>
      </c>
      <c r="C506" s="14">
        <f t="shared" si="183"/>
        <v>597.38482242999987</v>
      </c>
      <c r="D506" s="142">
        <f t="shared" si="184"/>
        <v>43977</v>
      </c>
      <c r="E506" s="13">
        <f ca="1">IF(D506&lt;B$1,VLOOKUP(D506,[1]DI!$A$4:$B$15000,2,FALSE),0)</f>
        <v>2.9000000000000005E-2</v>
      </c>
      <c r="F506" s="14">
        <f t="shared" ca="1" si="176"/>
        <v>1.00011345</v>
      </c>
      <c r="G506" s="14">
        <f ca="1">(TRUNC(PRODUCT($F$12:$F505),16))</f>
        <v>1.1139134456865101</v>
      </c>
      <c r="H506" s="14">
        <f t="shared" ca="1" si="185"/>
        <v>1.11302923262503</v>
      </c>
      <c r="I506" s="14">
        <f t="shared" ca="1" si="177"/>
        <v>1.0007944200000001</v>
      </c>
      <c r="J506" s="13">
        <f t="shared" si="186"/>
        <v>3.7499999999999999E-2</v>
      </c>
      <c r="K506" s="53">
        <f t="shared" si="187"/>
        <v>43972</v>
      </c>
      <c r="L506" s="2">
        <f t="shared" si="188"/>
        <v>7</v>
      </c>
      <c r="M506" s="19">
        <f t="shared" si="189"/>
        <v>7</v>
      </c>
      <c r="N506" s="12">
        <f t="shared" si="178"/>
        <v>1.0010231329999999</v>
      </c>
      <c r="O506" s="12">
        <f t="shared" ca="1" si="179"/>
        <v>1.001818366</v>
      </c>
      <c r="P506" s="19">
        <f t="shared" si="190"/>
        <v>0</v>
      </c>
      <c r="Q506" s="14">
        <f t="shared" ca="1" si="180"/>
        <v>1.0862642499999999</v>
      </c>
      <c r="R506" s="28">
        <f t="shared" si="181"/>
        <v>0</v>
      </c>
      <c r="S506" s="14">
        <f t="shared" si="194"/>
        <v>0</v>
      </c>
      <c r="T506" s="14"/>
      <c r="U506" s="14"/>
      <c r="V506" s="4" t="str">
        <f t="shared" si="191"/>
        <v>A+J=</v>
      </c>
      <c r="W506" s="53">
        <f t="shared" si="192"/>
        <v>44005</v>
      </c>
      <c r="X506" s="14"/>
      <c r="Y506" s="153"/>
      <c r="Z506" s="56">
        <v>47403</v>
      </c>
      <c r="AA506" s="57" t="s">
        <v>78</v>
      </c>
      <c r="AB506" s="23"/>
      <c r="AC506" s="1"/>
      <c r="AD506" s="3"/>
      <c r="AE506" s="3"/>
      <c r="AF506" s="3"/>
      <c r="AG506" s="3"/>
      <c r="AH506" s="3"/>
      <c r="AI506" s="11"/>
      <c r="AJ506" s="3"/>
      <c r="AK506" s="2"/>
      <c r="AL506" s="2"/>
      <c r="AM506" s="2"/>
      <c r="AN506" s="2"/>
      <c r="AO506" s="2"/>
      <c r="AP506" s="2"/>
      <c r="AQ506" s="2"/>
      <c r="AR506" s="15"/>
      <c r="AS506" s="15"/>
      <c r="AT506" s="15"/>
      <c r="AU506" s="2"/>
      <c r="AV506" s="2"/>
      <c r="AW506" s="15"/>
      <c r="AX506" s="15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</row>
    <row r="507" spans="1:164" x14ac:dyDescent="0.15">
      <c r="A507" s="67">
        <f t="shared" si="193"/>
        <v>43984</v>
      </c>
      <c r="B507" s="128">
        <f t="shared" ca="1" si="182"/>
        <v>598.6264288299999</v>
      </c>
      <c r="C507" s="14">
        <f t="shared" si="183"/>
        <v>597.38482242999987</v>
      </c>
      <c r="D507" s="142">
        <f t="shared" si="184"/>
        <v>43978</v>
      </c>
      <c r="E507" s="13">
        <f ca="1">IF(D507&lt;B$1,VLOOKUP(D507,[1]DI!$A$4:$B$15000,2,FALSE),0)</f>
        <v>2.9000000000000005E-2</v>
      </c>
      <c r="F507" s="14">
        <f t="shared" ca="1" si="176"/>
        <v>1.00011345</v>
      </c>
      <c r="G507" s="14">
        <f ca="1">(TRUNC(PRODUCT($F$12:$F506),16))</f>
        <v>1.1140398191669201</v>
      </c>
      <c r="H507" s="14">
        <f t="shared" ca="1" si="185"/>
        <v>1.11302923262503</v>
      </c>
      <c r="I507" s="14">
        <f t="shared" ca="1" si="177"/>
        <v>1.0009079599999999</v>
      </c>
      <c r="J507" s="13">
        <f t="shared" si="186"/>
        <v>3.7499999999999999E-2</v>
      </c>
      <c r="K507" s="53">
        <f t="shared" si="187"/>
        <v>43972</v>
      </c>
      <c r="L507" s="2">
        <f t="shared" si="188"/>
        <v>8</v>
      </c>
      <c r="M507" s="19">
        <f t="shared" si="189"/>
        <v>8</v>
      </c>
      <c r="N507" s="12">
        <f t="shared" si="178"/>
        <v>1.001169381</v>
      </c>
      <c r="O507" s="12">
        <f t="shared" ca="1" si="179"/>
        <v>1.0020784030000001</v>
      </c>
      <c r="P507" s="19">
        <f t="shared" si="190"/>
        <v>0</v>
      </c>
      <c r="Q507" s="14">
        <f t="shared" ca="1" si="180"/>
        <v>1.2416064</v>
      </c>
      <c r="R507" s="28">
        <f t="shared" si="181"/>
        <v>0</v>
      </c>
      <c r="S507" s="14">
        <f t="shared" si="194"/>
        <v>0</v>
      </c>
      <c r="T507" s="14"/>
      <c r="U507" s="14"/>
      <c r="V507" s="4" t="str">
        <f t="shared" si="191"/>
        <v>A+J=</v>
      </c>
      <c r="W507" s="53">
        <f t="shared" si="192"/>
        <v>44005</v>
      </c>
      <c r="X507" s="14"/>
      <c r="Y507" s="153"/>
      <c r="Z507" s="56">
        <v>47424</v>
      </c>
      <c r="AA507" s="56" t="s">
        <v>84</v>
      </c>
      <c r="AB507" s="23"/>
      <c r="AC507" s="1"/>
      <c r="AD507" s="3"/>
      <c r="AE507" s="3"/>
      <c r="AF507" s="3"/>
      <c r="AG507" s="3"/>
      <c r="AH507" s="3"/>
      <c r="AI507" s="11"/>
      <c r="AJ507" s="3"/>
      <c r="AK507" s="2"/>
      <c r="AL507" s="2"/>
      <c r="AM507" s="2"/>
      <c r="AN507" s="2"/>
      <c r="AO507" s="2"/>
      <c r="AP507" s="2"/>
      <c r="AQ507" s="2"/>
      <c r="AR507" s="15"/>
      <c r="AS507" s="15"/>
      <c r="AT507" s="15"/>
      <c r="AU507" s="2"/>
      <c r="AV507" s="2"/>
      <c r="AW507" s="15"/>
      <c r="AX507" s="15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</row>
    <row r="508" spans="1:164" x14ac:dyDescent="0.15">
      <c r="A508" s="67">
        <f t="shared" si="193"/>
        <v>43985</v>
      </c>
      <c r="B508" s="128">
        <f t="shared" ca="1" si="182"/>
        <v>598.78180861999988</v>
      </c>
      <c r="C508" s="14">
        <f t="shared" si="183"/>
        <v>597.38482242999987</v>
      </c>
      <c r="D508" s="142">
        <f t="shared" si="184"/>
        <v>43979</v>
      </c>
      <c r="E508" s="13">
        <f ca="1">IF(D508&lt;B$1,VLOOKUP(D508,[1]DI!$A$4:$B$15000,2,FALSE),0)</f>
        <v>2.9000000000000005E-2</v>
      </c>
      <c r="F508" s="14">
        <f t="shared" ca="1" si="176"/>
        <v>1.00011345</v>
      </c>
      <c r="G508" s="14">
        <f ca="1">(TRUNC(PRODUCT($F$12:$F507),16))</f>
        <v>1.11416620698441</v>
      </c>
      <c r="H508" s="14">
        <f t="shared" ca="1" si="185"/>
        <v>1.11302923262503</v>
      </c>
      <c r="I508" s="14">
        <f t="shared" ca="1" si="177"/>
        <v>1.0010215099999999</v>
      </c>
      <c r="J508" s="13">
        <f t="shared" si="186"/>
        <v>3.7499999999999999E-2</v>
      </c>
      <c r="K508" s="53">
        <f t="shared" si="187"/>
        <v>43972</v>
      </c>
      <c r="L508" s="2">
        <f t="shared" si="188"/>
        <v>9</v>
      </c>
      <c r="M508" s="19">
        <f t="shared" si="189"/>
        <v>9</v>
      </c>
      <c r="N508" s="12">
        <f t="shared" si="178"/>
        <v>1.0013156489999999</v>
      </c>
      <c r="O508" s="12">
        <f t="shared" ca="1" si="179"/>
        <v>1.002338503</v>
      </c>
      <c r="P508" s="19">
        <f t="shared" si="190"/>
        <v>0</v>
      </c>
      <c r="Q508" s="14">
        <f t="shared" ca="1" si="180"/>
        <v>1.39698619</v>
      </c>
      <c r="R508" s="28">
        <f t="shared" si="181"/>
        <v>0</v>
      </c>
      <c r="S508" s="14">
        <f t="shared" si="194"/>
        <v>0</v>
      </c>
      <c r="T508" s="14"/>
      <c r="U508" s="14"/>
      <c r="V508" s="4" t="str">
        <f t="shared" si="191"/>
        <v>A+J=</v>
      </c>
      <c r="W508" s="53">
        <f t="shared" si="192"/>
        <v>44005</v>
      </c>
      <c r="X508" s="14"/>
      <c r="Y508" s="153"/>
      <c r="Z508" s="56">
        <v>47437</v>
      </c>
      <c r="AA508" s="56" t="s">
        <v>85</v>
      </c>
      <c r="AB508" s="23"/>
      <c r="AC508" s="1"/>
      <c r="AD508" s="3"/>
      <c r="AE508" s="3"/>
      <c r="AF508" s="3"/>
      <c r="AG508" s="3"/>
      <c r="AH508" s="3"/>
      <c r="AI508" s="11"/>
      <c r="AJ508" s="3"/>
      <c r="AK508" s="2"/>
      <c r="AL508" s="2"/>
      <c r="AM508" s="2"/>
      <c r="AN508" s="2"/>
      <c r="AO508" s="2"/>
      <c r="AP508" s="2"/>
      <c r="AQ508" s="2"/>
      <c r="AR508" s="15"/>
      <c r="AS508" s="15"/>
      <c r="AT508" s="15"/>
      <c r="AU508" s="2"/>
      <c r="AV508" s="2"/>
      <c r="AW508" s="15"/>
      <c r="AX508" s="15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</row>
    <row r="509" spans="1:164" x14ac:dyDescent="0.15">
      <c r="A509" s="67">
        <f t="shared" si="193"/>
        <v>43986</v>
      </c>
      <c r="B509" s="128">
        <f t="shared" ca="1" si="182"/>
        <v>598.93723381999985</v>
      </c>
      <c r="C509" s="14">
        <f t="shared" si="183"/>
        <v>597.38482242999987</v>
      </c>
      <c r="D509" s="142">
        <f t="shared" si="184"/>
        <v>43980</v>
      </c>
      <c r="E509" s="13">
        <f ca="1">IF(D509&lt;B$1,VLOOKUP(D509,[1]DI!$A$4:$B$15000,2,FALSE),0)</f>
        <v>2.9000000000000005E-2</v>
      </c>
      <c r="F509" s="14">
        <f t="shared" ca="1" si="176"/>
        <v>1.00011345</v>
      </c>
      <c r="G509" s="14">
        <f ca="1">(TRUNC(PRODUCT($F$12:$F508),16))</f>
        <v>1.11429260914059</v>
      </c>
      <c r="H509" s="14">
        <f t="shared" ca="1" si="185"/>
        <v>1.11302923262503</v>
      </c>
      <c r="I509" s="14">
        <f t="shared" ca="1" si="177"/>
        <v>1.0011350800000001</v>
      </c>
      <c r="J509" s="13">
        <f t="shared" si="186"/>
        <v>3.7499999999999999E-2</v>
      </c>
      <c r="K509" s="53">
        <f t="shared" si="187"/>
        <v>43972</v>
      </c>
      <c r="L509" s="2">
        <f t="shared" si="188"/>
        <v>10</v>
      </c>
      <c r="M509" s="19">
        <f t="shared" si="189"/>
        <v>10</v>
      </c>
      <c r="N509" s="12">
        <f t="shared" si="178"/>
        <v>1.00146194</v>
      </c>
      <c r="O509" s="12">
        <f t="shared" ca="1" si="179"/>
        <v>1.0025986790000001</v>
      </c>
      <c r="P509" s="19">
        <f t="shared" si="190"/>
        <v>0</v>
      </c>
      <c r="Q509" s="14">
        <f t="shared" ca="1" si="180"/>
        <v>1.5524113900000001</v>
      </c>
      <c r="R509" s="28">
        <f t="shared" si="181"/>
        <v>0</v>
      </c>
      <c r="S509" s="14">
        <f t="shared" si="194"/>
        <v>0</v>
      </c>
      <c r="T509" s="14"/>
      <c r="U509" s="14"/>
      <c r="V509" s="4" t="str">
        <f t="shared" si="191"/>
        <v>A+J=</v>
      </c>
      <c r="W509" s="53">
        <f t="shared" si="192"/>
        <v>44005</v>
      </c>
      <c r="X509" s="14"/>
      <c r="Y509" s="153"/>
      <c r="Z509" s="56">
        <v>47477</v>
      </c>
      <c r="AA509" s="56" t="s">
        <v>86</v>
      </c>
      <c r="AB509" s="23"/>
      <c r="AC509" s="1"/>
      <c r="AD509" s="3"/>
      <c r="AE509" s="3"/>
      <c r="AF509" s="3"/>
      <c r="AG509" s="3"/>
      <c r="AH509" s="3"/>
      <c r="AI509" s="11"/>
      <c r="AJ509" s="3"/>
      <c r="AK509" s="2"/>
      <c r="AL509" s="2"/>
      <c r="AM509" s="2"/>
      <c r="AN509" s="2"/>
      <c r="AO509" s="2"/>
      <c r="AP509" s="2"/>
      <c r="AQ509" s="2"/>
      <c r="AR509" s="15"/>
      <c r="AS509" s="15"/>
      <c r="AT509" s="15"/>
      <c r="AU509" s="2"/>
      <c r="AV509" s="2"/>
      <c r="AW509" s="15"/>
      <c r="AX509" s="15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</row>
    <row r="510" spans="1:164" x14ac:dyDescent="0.15">
      <c r="A510" s="67">
        <f t="shared" si="193"/>
        <v>43987</v>
      </c>
      <c r="B510" s="128">
        <f t="shared" ca="1" si="182"/>
        <v>599.09269723999989</v>
      </c>
      <c r="C510" s="14">
        <f t="shared" si="183"/>
        <v>597.38482242999987</v>
      </c>
      <c r="D510" s="142">
        <f t="shared" si="184"/>
        <v>43983</v>
      </c>
      <c r="E510" s="13">
        <f ca="1">IF(D510&lt;B$1,VLOOKUP(D510,[1]DI!$A$4:$B$15000,2,FALSE),0)</f>
        <v>2.9000000000000005E-2</v>
      </c>
      <c r="F510" s="14">
        <f t="shared" ca="1" si="176"/>
        <v>1.00011345</v>
      </c>
      <c r="G510" s="14">
        <f ca="1">(TRUNC(PRODUCT($F$12:$F509),16))</f>
        <v>1.1144190256371</v>
      </c>
      <c r="H510" s="14">
        <f t="shared" ca="1" si="185"/>
        <v>1.11302923262503</v>
      </c>
      <c r="I510" s="14">
        <f t="shared" ca="1" si="177"/>
        <v>1.0012486599999999</v>
      </c>
      <c r="J510" s="13">
        <f t="shared" si="186"/>
        <v>3.7499999999999999E-2</v>
      </c>
      <c r="K510" s="53">
        <f t="shared" si="187"/>
        <v>43972</v>
      </c>
      <c r="L510" s="2">
        <f t="shared" si="188"/>
        <v>11</v>
      </c>
      <c r="M510" s="19">
        <f t="shared" si="189"/>
        <v>11</v>
      </c>
      <c r="N510" s="12">
        <f t="shared" si="178"/>
        <v>1.0016082509999999</v>
      </c>
      <c r="O510" s="12">
        <f t="shared" ca="1" si="179"/>
        <v>1.0028589189999999</v>
      </c>
      <c r="P510" s="19">
        <f t="shared" si="190"/>
        <v>0</v>
      </c>
      <c r="Q510" s="14">
        <f t="shared" ca="1" si="180"/>
        <v>1.7078748100000001</v>
      </c>
      <c r="R510" s="28">
        <f t="shared" si="181"/>
        <v>0</v>
      </c>
      <c r="S510" s="14">
        <f t="shared" si="194"/>
        <v>0</v>
      </c>
      <c r="T510" s="14"/>
      <c r="U510" s="14"/>
      <c r="V510" s="4" t="str">
        <f t="shared" si="191"/>
        <v>A+J=</v>
      </c>
      <c r="W510" s="53">
        <f t="shared" si="192"/>
        <v>44005</v>
      </c>
      <c r="X510" s="14"/>
      <c r="Y510" s="153"/>
      <c r="Z510" s="56">
        <v>47484</v>
      </c>
      <c r="AA510" s="56" t="s">
        <v>88</v>
      </c>
      <c r="AB510" s="23"/>
      <c r="AC510" s="1"/>
      <c r="AD510" s="3"/>
      <c r="AE510" s="3"/>
      <c r="AF510" s="3"/>
      <c r="AG510" s="3"/>
      <c r="AH510" s="3"/>
      <c r="AI510" s="11"/>
      <c r="AJ510" s="3"/>
      <c r="AK510" s="2"/>
      <c r="AL510" s="2"/>
      <c r="AM510" s="2"/>
      <c r="AN510" s="2"/>
      <c r="AO510" s="2"/>
      <c r="AP510" s="2"/>
      <c r="AQ510" s="2"/>
      <c r="AR510" s="15"/>
      <c r="AS510" s="15"/>
      <c r="AT510" s="15"/>
      <c r="AU510" s="2"/>
      <c r="AV510" s="2"/>
      <c r="AW510" s="15"/>
      <c r="AX510" s="15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</row>
    <row r="511" spans="1:164" x14ac:dyDescent="0.15">
      <c r="A511" s="67">
        <f t="shared" si="193"/>
        <v>43990</v>
      </c>
      <c r="B511" s="128">
        <f t="shared" ca="1" si="182"/>
        <v>599.24819949999983</v>
      </c>
      <c r="C511" s="14">
        <f t="shared" si="183"/>
        <v>597.38482242999987</v>
      </c>
      <c r="D511" s="142">
        <f t="shared" si="184"/>
        <v>43984</v>
      </c>
      <c r="E511" s="13">
        <f ca="1">IF(D511&lt;B$1,VLOOKUP(D511,[1]DI!$A$4:$B$15000,2,FALSE),0)</f>
        <v>2.9000000000000005E-2</v>
      </c>
      <c r="F511" s="14">
        <f t="shared" ca="1" si="176"/>
        <v>1.00011345</v>
      </c>
      <c r="G511" s="14">
        <f ca="1">(TRUNC(PRODUCT($F$12:$F510),16))</f>
        <v>1.1145454564755599</v>
      </c>
      <c r="H511" s="14">
        <f t="shared" ca="1" si="185"/>
        <v>1.11302923262503</v>
      </c>
      <c r="I511" s="14">
        <f t="shared" ca="1" si="177"/>
        <v>1.0013622499999999</v>
      </c>
      <c r="J511" s="13">
        <f t="shared" si="186"/>
        <v>3.7499999999999999E-2</v>
      </c>
      <c r="K511" s="53">
        <f t="shared" si="187"/>
        <v>43972</v>
      </c>
      <c r="L511" s="2">
        <f t="shared" si="188"/>
        <v>12</v>
      </c>
      <c r="M511" s="19">
        <f t="shared" si="189"/>
        <v>12</v>
      </c>
      <c r="N511" s="12">
        <f t="shared" si="178"/>
        <v>1.0017545839999999</v>
      </c>
      <c r="O511" s="12">
        <f t="shared" ca="1" si="179"/>
        <v>1.003119224</v>
      </c>
      <c r="P511" s="19">
        <f t="shared" si="190"/>
        <v>0</v>
      </c>
      <c r="Q511" s="14">
        <f t="shared" ca="1" si="180"/>
        <v>1.8633770700000001</v>
      </c>
      <c r="R511" s="28">
        <f t="shared" si="181"/>
        <v>0</v>
      </c>
      <c r="S511" s="14">
        <f t="shared" si="194"/>
        <v>0</v>
      </c>
      <c r="T511" s="14"/>
      <c r="U511" s="14"/>
      <c r="V511" s="4" t="str">
        <f t="shared" si="191"/>
        <v>A+J=</v>
      </c>
      <c r="W511" s="53">
        <f t="shared" si="192"/>
        <v>44005</v>
      </c>
      <c r="X511" s="14"/>
      <c r="Y511" s="153"/>
      <c r="Z511" s="56">
        <v>47546</v>
      </c>
      <c r="AA511" s="56" t="s">
        <v>72</v>
      </c>
      <c r="AB511" s="23"/>
      <c r="AC511" s="1"/>
      <c r="AD511" s="3"/>
      <c r="AE511" s="3"/>
      <c r="AF511" s="3"/>
      <c r="AG511" s="3"/>
      <c r="AH511" s="3"/>
      <c r="AI511" s="11"/>
      <c r="AJ511" s="3"/>
      <c r="AK511" s="2"/>
      <c r="AL511" s="2"/>
      <c r="AM511" s="2"/>
      <c r="AN511" s="2"/>
      <c r="AO511" s="2"/>
      <c r="AP511" s="2"/>
      <c r="AQ511" s="2"/>
      <c r="AR511" s="15"/>
      <c r="AS511" s="15"/>
      <c r="AT511" s="15"/>
      <c r="AU511" s="2"/>
      <c r="AV511" s="2"/>
      <c r="AW511" s="15"/>
      <c r="AX511" s="15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</row>
    <row r="512" spans="1:164" x14ac:dyDescent="0.15">
      <c r="A512" s="67">
        <f t="shared" si="193"/>
        <v>43991</v>
      </c>
      <c r="B512" s="128">
        <f t="shared" ca="1" si="182"/>
        <v>599.40373998999985</v>
      </c>
      <c r="C512" s="14">
        <f t="shared" si="183"/>
        <v>597.38482242999987</v>
      </c>
      <c r="D512" s="142">
        <f t="shared" si="184"/>
        <v>43985</v>
      </c>
      <c r="E512" s="13">
        <f ca="1">IF(D512&lt;B$1,VLOOKUP(D512,[1]DI!$A$4:$B$15000,2,FALSE),0)</f>
        <v>2.9000000000000005E-2</v>
      </c>
      <c r="F512" s="14">
        <f t="shared" ca="1" si="176"/>
        <v>1.00011345</v>
      </c>
      <c r="G512" s="14">
        <f ca="1">(TRUNC(PRODUCT($F$12:$F511),16))</f>
        <v>1.1146719016575899</v>
      </c>
      <c r="H512" s="14">
        <f t="shared" ca="1" si="185"/>
        <v>1.11302923262503</v>
      </c>
      <c r="I512" s="14">
        <f t="shared" ca="1" si="177"/>
        <v>1.0014758500000001</v>
      </c>
      <c r="J512" s="13">
        <f t="shared" si="186"/>
        <v>3.7499999999999999E-2</v>
      </c>
      <c r="K512" s="53">
        <f t="shared" si="187"/>
        <v>43972</v>
      </c>
      <c r="L512" s="2">
        <f t="shared" si="188"/>
        <v>13</v>
      </c>
      <c r="M512" s="19">
        <f t="shared" si="189"/>
        <v>13</v>
      </c>
      <c r="N512" s="12">
        <f t="shared" si="178"/>
        <v>1.0019009379999999</v>
      </c>
      <c r="O512" s="12">
        <f t="shared" ca="1" si="179"/>
        <v>1.003379593</v>
      </c>
      <c r="P512" s="19">
        <f t="shared" si="190"/>
        <v>0</v>
      </c>
      <c r="Q512" s="14">
        <f t="shared" ca="1" si="180"/>
        <v>2.0189175600000002</v>
      </c>
      <c r="R512" s="28">
        <f t="shared" si="181"/>
        <v>0</v>
      </c>
      <c r="S512" s="14">
        <f t="shared" si="194"/>
        <v>0</v>
      </c>
      <c r="T512" s="14"/>
      <c r="U512" s="14"/>
      <c r="V512" s="4" t="str">
        <f t="shared" si="191"/>
        <v>A+J=</v>
      </c>
      <c r="W512" s="53">
        <f t="shared" si="192"/>
        <v>44005</v>
      </c>
      <c r="X512" s="14"/>
      <c r="Y512" s="153"/>
      <c r="Z512" s="56">
        <v>47547</v>
      </c>
      <c r="AA512" s="56" t="s">
        <v>72</v>
      </c>
      <c r="AB512" s="23"/>
      <c r="AC512" s="1"/>
      <c r="AD512" s="3"/>
      <c r="AE512" s="3"/>
      <c r="AF512" s="3"/>
      <c r="AG512" s="3"/>
      <c r="AH512" s="3"/>
      <c r="AI512" s="11"/>
      <c r="AJ512" s="3"/>
      <c r="AK512" s="2"/>
      <c r="AL512" s="2"/>
      <c r="AM512" s="2"/>
      <c r="AN512" s="2"/>
      <c r="AO512" s="2"/>
      <c r="AP512" s="2"/>
      <c r="AQ512" s="2"/>
      <c r="AR512" s="15"/>
      <c r="AS512" s="15"/>
      <c r="AT512" s="15"/>
      <c r="AU512" s="2"/>
      <c r="AV512" s="2"/>
      <c r="AW512" s="15"/>
      <c r="AX512" s="15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</row>
    <row r="513" spans="1:164" x14ac:dyDescent="0.15">
      <c r="A513" s="67">
        <f t="shared" si="193"/>
        <v>43992</v>
      </c>
      <c r="B513" s="128">
        <f t="shared" ca="1" si="182"/>
        <v>599.55932587999985</v>
      </c>
      <c r="C513" s="14">
        <f t="shared" si="183"/>
        <v>597.38482242999987</v>
      </c>
      <c r="D513" s="142">
        <f t="shared" si="184"/>
        <v>43986</v>
      </c>
      <c r="E513" s="13">
        <f ca="1">IF(D513&lt;B$1,VLOOKUP(D513,[1]DI!$A$4:$B$15000,2,FALSE),0)</f>
        <v>2.9000000000000005E-2</v>
      </c>
      <c r="F513" s="14">
        <f t="shared" ca="1" si="176"/>
        <v>1.00011345</v>
      </c>
      <c r="G513" s="14">
        <f ca="1">(TRUNC(PRODUCT($F$12:$F512),16))</f>
        <v>1.11479836118484</v>
      </c>
      <c r="H513" s="14">
        <f t="shared" ca="1" si="185"/>
        <v>1.11302923262503</v>
      </c>
      <c r="I513" s="14">
        <f t="shared" ca="1" si="177"/>
        <v>1.0015894700000001</v>
      </c>
      <c r="J513" s="13">
        <f t="shared" si="186"/>
        <v>3.7499999999999999E-2</v>
      </c>
      <c r="K513" s="53">
        <f t="shared" si="187"/>
        <v>43972</v>
      </c>
      <c r="L513" s="2">
        <f t="shared" si="188"/>
        <v>14</v>
      </c>
      <c r="M513" s="19">
        <f t="shared" si="189"/>
        <v>14</v>
      </c>
      <c r="N513" s="12">
        <f t="shared" si="178"/>
        <v>1.0020473139999999</v>
      </c>
      <c r="O513" s="12">
        <f t="shared" ca="1" si="179"/>
        <v>1.0036400379999999</v>
      </c>
      <c r="P513" s="19">
        <f t="shared" si="190"/>
        <v>0</v>
      </c>
      <c r="Q513" s="14">
        <f t="shared" ca="1" si="180"/>
        <v>2.17450345</v>
      </c>
      <c r="R513" s="28">
        <f t="shared" si="181"/>
        <v>0</v>
      </c>
      <c r="S513" s="14">
        <f t="shared" si="194"/>
        <v>0</v>
      </c>
      <c r="T513" s="14"/>
      <c r="U513" s="14"/>
      <c r="V513" s="4" t="str">
        <f t="shared" si="191"/>
        <v>A+J=</v>
      </c>
      <c r="W513" s="53">
        <f t="shared" si="192"/>
        <v>44005</v>
      </c>
      <c r="X513" s="14"/>
      <c r="Y513" s="153"/>
      <c r="Z513" s="56">
        <v>47592</v>
      </c>
      <c r="AA513" s="56" t="s">
        <v>89</v>
      </c>
      <c r="AB513" s="23"/>
      <c r="AC513" s="1"/>
      <c r="AD513" s="3"/>
      <c r="AE513" s="3"/>
      <c r="AF513" s="3"/>
      <c r="AG513" s="3"/>
      <c r="AH513" s="3"/>
      <c r="AI513" s="11"/>
      <c r="AJ513" s="3"/>
      <c r="AK513" s="2"/>
      <c r="AL513" s="2"/>
      <c r="AM513" s="2"/>
      <c r="AN513" s="2"/>
      <c r="AO513" s="2"/>
      <c r="AP513" s="2"/>
      <c r="AQ513" s="2"/>
      <c r="AR513" s="15"/>
      <c r="AS513" s="15"/>
      <c r="AT513" s="15"/>
      <c r="AU513" s="2"/>
      <c r="AV513" s="2"/>
      <c r="AW513" s="15"/>
      <c r="AX513" s="15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</row>
    <row r="514" spans="1:164" x14ac:dyDescent="0.15">
      <c r="A514" s="67">
        <f t="shared" si="193"/>
        <v>43994</v>
      </c>
      <c r="B514" s="128">
        <f t="shared" ca="1" si="182"/>
        <v>599.71494999999982</v>
      </c>
      <c r="C514" s="14">
        <f t="shared" si="183"/>
        <v>597.38482242999987</v>
      </c>
      <c r="D514" s="142">
        <f t="shared" si="184"/>
        <v>43987</v>
      </c>
      <c r="E514" s="13">
        <f ca="1">IF(D514&lt;B$1,VLOOKUP(D514,[1]DI!$A$4:$B$15000,2,FALSE),0)</f>
        <v>2.9000000000000005E-2</v>
      </c>
      <c r="F514" s="14">
        <f t="shared" ca="1" si="176"/>
        <v>1.00011345</v>
      </c>
      <c r="G514" s="14">
        <f ca="1">(TRUNC(PRODUCT($F$12:$F513),16))</f>
        <v>1.11492483505891</v>
      </c>
      <c r="H514" s="14">
        <f t="shared" ca="1" si="185"/>
        <v>1.11302923262503</v>
      </c>
      <c r="I514" s="14">
        <f t="shared" ca="1" si="177"/>
        <v>1.0017031000000001</v>
      </c>
      <c r="J514" s="13">
        <f t="shared" si="186"/>
        <v>3.7499999999999999E-2</v>
      </c>
      <c r="K514" s="53">
        <f t="shared" si="187"/>
        <v>43972</v>
      </c>
      <c r="L514" s="2">
        <f t="shared" si="188"/>
        <v>15</v>
      </c>
      <c r="M514" s="19">
        <f t="shared" si="189"/>
        <v>15</v>
      </c>
      <c r="N514" s="12">
        <f t="shared" si="178"/>
        <v>1.0021937110000001</v>
      </c>
      <c r="O514" s="12">
        <f t="shared" ca="1" si="179"/>
        <v>1.003900547</v>
      </c>
      <c r="P514" s="19">
        <f t="shared" si="190"/>
        <v>0</v>
      </c>
      <c r="Q514" s="14">
        <f t="shared" ca="1" si="180"/>
        <v>2.3301275700000001</v>
      </c>
      <c r="R514" s="28">
        <f t="shared" si="181"/>
        <v>0</v>
      </c>
      <c r="S514" s="14">
        <f t="shared" si="194"/>
        <v>0</v>
      </c>
      <c r="T514" s="14"/>
      <c r="U514" s="14"/>
      <c r="V514" s="4" t="str">
        <f t="shared" si="191"/>
        <v>A+J=</v>
      </c>
      <c r="W514" s="53">
        <f t="shared" si="192"/>
        <v>44005</v>
      </c>
      <c r="X514" s="14"/>
      <c r="Y514" s="153"/>
      <c r="Z514" s="56">
        <v>47604</v>
      </c>
      <c r="AA514" s="56" t="s">
        <v>91</v>
      </c>
      <c r="AB514" s="23"/>
      <c r="AC514" s="1"/>
      <c r="AD514" s="3"/>
      <c r="AE514" s="3"/>
      <c r="AF514" s="3"/>
      <c r="AG514" s="3"/>
      <c r="AH514" s="3"/>
      <c r="AI514" s="11"/>
      <c r="AJ514" s="3"/>
      <c r="AK514" s="2"/>
      <c r="AL514" s="2"/>
      <c r="AM514" s="2"/>
      <c r="AN514" s="2"/>
      <c r="AO514" s="2"/>
      <c r="AP514" s="2"/>
      <c r="AQ514" s="2"/>
      <c r="AR514" s="15"/>
      <c r="AS514" s="15"/>
      <c r="AT514" s="15"/>
      <c r="AU514" s="2"/>
      <c r="AV514" s="2"/>
      <c r="AW514" s="15"/>
      <c r="AX514" s="15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</row>
    <row r="515" spans="1:164" x14ac:dyDescent="0.15">
      <c r="A515" s="67">
        <f t="shared" si="193"/>
        <v>43997</v>
      </c>
      <c r="B515" s="128">
        <f t="shared" ca="1" si="182"/>
        <v>599.87061832999984</v>
      </c>
      <c r="C515" s="14">
        <f t="shared" si="183"/>
        <v>597.38482242999987</v>
      </c>
      <c r="D515" s="142">
        <f t="shared" si="184"/>
        <v>43990</v>
      </c>
      <c r="E515" s="13">
        <f ca="1">IF(D515&lt;B$1,VLOOKUP(D515,[1]DI!$A$4:$B$15000,2,FALSE),0)</f>
        <v>2.9000000000000005E-2</v>
      </c>
      <c r="F515" s="14">
        <f t="shared" ca="1" si="176"/>
        <v>1.00011345</v>
      </c>
      <c r="G515" s="14">
        <f ca="1">(TRUNC(PRODUCT($F$12:$F514),16))</f>
        <v>1.1150513232814501</v>
      </c>
      <c r="H515" s="14">
        <f t="shared" ca="1" si="185"/>
        <v>1.11302923262503</v>
      </c>
      <c r="I515" s="14">
        <f t="shared" ca="1" si="177"/>
        <v>1.0018167499999999</v>
      </c>
      <c r="J515" s="13">
        <f t="shared" si="186"/>
        <v>3.7499999999999999E-2</v>
      </c>
      <c r="K515" s="53">
        <f t="shared" si="187"/>
        <v>43972</v>
      </c>
      <c r="L515" s="2">
        <f t="shared" si="188"/>
        <v>16</v>
      </c>
      <c r="M515" s="19">
        <f t="shared" si="189"/>
        <v>16</v>
      </c>
      <c r="N515" s="12">
        <f t="shared" si="178"/>
        <v>1.002340129</v>
      </c>
      <c r="O515" s="12">
        <f t="shared" ca="1" si="179"/>
        <v>1.00416113</v>
      </c>
      <c r="P515" s="19">
        <f t="shared" si="190"/>
        <v>0</v>
      </c>
      <c r="Q515" s="14">
        <f t="shared" ca="1" si="180"/>
        <v>2.4857958999999998</v>
      </c>
      <c r="R515" s="28">
        <f t="shared" si="181"/>
        <v>0</v>
      </c>
      <c r="S515" s="14">
        <f t="shared" si="194"/>
        <v>0</v>
      </c>
      <c r="T515" s="14"/>
      <c r="U515" s="14"/>
      <c r="V515" s="4" t="str">
        <f t="shared" si="191"/>
        <v>A+J=</v>
      </c>
      <c r="W515" s="53">
        <f t="shared" si="192"/>
        <v>44005</v>
      </c>
      <c r="X515" s="14"/>
      <c r="Y515" s="153"/>
      <c r="Z515" s="56">
        <v>47654</v>
      </c>
      <c r="AA515" s="56" t="s">
        <v>90</v>
      </c>
      <c r="AB515" s="23"/>
      <c r="AC515" s="1"/>
      <c r="AD515" s="3"/>
      <c r="AE515" s="3"/>
      <c r="AF515" s="3"/>
      <c r="AG515" s="3"/>
      <c r="AH515" s="3"/>
      <c r="AI515" s="11"/>
      <c r="AJ515" s="3"/>
      <c r="AK515" s="2"/>
      <c r="AL515" s="2"/>
      <c r="AM515" s="2"/>
      <c r="AN515" s="2"/>
      <c r="AO515" s="2"/>
      <c r="AP515" s="2"/>
      <c r="AQ515" s="2"/>
      <c r="AR515" s="15"/>
      <c r="AS515" s="15"/>
      <c r="AT515" s="15"/>
      <c r="AU515" s="2"/>
      <c r="AV515" s="2"/>
      <c r="AW515" s="15"/>
      <c r="AX515" s="15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</row>
    <row r="516" spans="1:164" x14ac:dyDescent="0.15">
      <c r="A516" s="67">
        <f t="shared" si="193"/>
        <v>43998</v>
      </c>
      <c r="B516" s="128">
        <f t="shared" ca="1" si="182"/>
        <v>600.02632010999992</v>
      </c>
      <c r="C516" s="14">
        <f t="shared" si="183"/>
        <v>597.38482242999987</v>
      </c>
      <c r="D516" s="142">
        <f t="shared" si="184"/>
        <v>43991</v>
      </c>
      <c r="E516" s="13">
        <f ca="1">IF(D516&lt;B$1,VLOOKUP(D516,[1]DI!$A$4:$B$15000,2,FALSE),0)</f>
        <v>2.9000000000000005E-2</v>
      </c>
      <c r="F516" s="14">
        <f t="shared" ca="1" si="176"/>
        <v>1.00011345</v>
      </c>
      <c r="G516" s="14">
        <f ca="1">(TRUNC(PRODUCT($F$12:$F515),16))</f>
        <v>1.1151778258540801</v>
      </c>
      <c r="H516" s="14">
        <f t="shared" ca="1" si="185"/>
        <v>1.11302923262503</v>
      </c>
      <c r="I516" s="14">
        <f t="shared" ca="1" si="177"/>
        <v>1.0019304</v>
      </c>
      <c r="J516" s="13">
        <f t="shared" si="186"/>
        <v>3.7499999999999999E-2</v>
      </c>
      <c r="K516" s="53">
        <f t="shared" si="187"/>
        <v>43972</v>
      </c>
      <c r="L516" s="2">
        <f t="shared" si="188"/>
        <v>17</v>
      </c>
      <c r="M516" s="19">
        <f t="shared" si="189"/>
        <v>17</v>
      </c>
      <c r="N516" s="12">
        <f t="shared" si="178"/>
        <v>1.002486569</v>
      </c>
      <c r="O516" s="12">
        <f t="shared" ca="1" si="179"/>
        <v>1.0044217689999999</v>
      </c>
      <c r="P516" s="19">
        <f t="shared" si="190"/>
        <v>0</v>
      </c>
      <c r="Q516" s="14">
        <f t="shared" ca="1" si="180"/>
        <v>2.6414976800000001</v>
      </c>
      <c r="R516" s="28">
        <f t="shared" si="181"/>
        <v>0</v>
      </c>
      <c r="S516" s="14">
        <f t="shared" si="194"/>
        <v>0</v>
      </c>
      <c r="T516" s="14"/>
      <c r="U516" s="14"/>
      <c r="V516" s="4" t="str">
        <f t="shared" si="191"/>
        <v>A+J=</v>
      </c>
      <c r="W516" s="53">
        <f t="shared" si="192"/>
        <v>44005</v>
      </c>
      <c r="X516" s="14"/>
      <c r="Y516" s="153"/>
      <c r="Z516" s="56">
        <v>47802</v>
      </c>
      <c r="AA516" s="56" t="s">
        <v>93</v>
      </c>
      <c r="AB516" s="23"/>
      <c r="AC516" s="1"/>
      <c r="AD516" s="3"/>
      <c r="AE516" s="3"/>
      <c r="AF516" s="3"/>
      <c r="AG516" s="3"/>
      <c r="AH516" s="3"/>
      <c r="AI516" s="11"/>
      <c r="AJ516" s="3"/>
      <c r="AK516" s="2"/>
      <c r="AL516" s="2"/>
      <c r="AM516" s="2"/>
      <c r="AN516" s="2"/>
      <c r="AO516" s="2"/>
      <c r="AP516" s="2"/>
      <c r="AQ516" s="2"/>
      <c r="AR516" s="15"/>
      <c r="AS516" s="15"/>
      <c r="AT516" s="15"/>
      <c r="AU516" s="2"/>
      <c r="AV516" s="2"/>
      <c r="AW516" s="15"/>
      <c r="AX516" s="15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</row>
    <row r="517" spans="1:164" x14ac:dyDescent="0.15">
      <c r="A517" s="67">
        <f t="shared" si="193"/>
        <v>43999</v>
      </c>
      <c r="B517" s="128">
        <f t="shared" ca="1" si="182"/>
        <v>600.18206609999982</v>
      </c>
      <c r="C517" s="14">
        <f t="shared" si="183"/>
        <v>597.38482242999987</v>
      </c>
      <c r="D517" s="142">
        <f t="shared" si="184"/>
        <v>43992</v>
      </c>
      <c r="E517" s="13">
        <f ca="1">IF(D517&lt;B$1,VLOOKUP(D517,[1]DI!$A$4:$B$15000,2,FALSE),0)</f>
        <v>2.9000000000000005E-2</v>
      </c>
      <c r="F517" s="14">
        <f t="shared" ca="1" si="176"/>
        <v>1.00011345</v>
      </c>
      <c r="G517" s="14">
        <f ca="1">(TRUNC(PRODUCT($F$12:$F516),16))</f>
        <v>1.1153043427784199</v>
      </c>
      <c r="H517" s="14">
        <f t="shared" ca="1" si="185"/>
        <v>1.11302923262503</v>
      </c>
      <c r="I517" s="14">
        <f t="shared" ca="1" si="177"/>
        <v>1.00204407</v>
      </c>
      <c r="J517" s="13">
        <f t="shared" si="186"/>
        <v>3.7499999999999999E-2</v>
      </c>
      <c r="K517" s="53">
        <f t="shared" si="187"/>
        <v>43972</v>
      </c>
      <c r="L517" s="2">
        <f t="shared" si="188"/>
        <v>18</v>
      </c>
      <c r="M517" s="19">
        <f t="shared" si="189"/>
        <v>18</v>
      </c>
      <c r="N517" s="12">
        <f t="shared" si="178"/>
        <v>1.0026330299999999</v>
      </c>
      <c r="O517" s="12">
        <f t="shared" ca="1" si="179"/>
        <v>1.004682482</v>
      </c>
      <c r="P517" s="19">
        <f t="shared" si="190"/>
        <v>0</v>
      </c>
      <c r="Q517" s="14">
        <f t="shared" ca="1" si="180"/>
        <v>2.7972436699999998</v>
      </c>
      <c r="R517" s="28">
        <f t="shared" si="181"/>
        <v>0</v>
      </c>
      <c r="S517" s="14">
        <f t="shared" si="194"/>
        <v>0</v>
      </c>
      <c r="T517" s="14"/>
      <c r="U517" s="14"/>
      <c r="V517" s="4" t="str">
        <f t="shared" si="191"/>
        <v>A+J=</v>
      </c>
      <c r="W517" s="53">
        <f t="shared" si="192"/>
        <v>44005</v>
      </c>
      <c r="X517" s="14"/>
      <c r="Y517" s="153"/>
      <c r="Z517" s="56">
        <v>47842</v>
      </c>
      <c r="AA517" s="56" t="s">
        <v>86</v>
      </c>
      <c r="AB517" s="23"/>
      <c r="AC517" s="1"/>
      <c r="AD517" s="3"/>
      <c r="AE517" s="3"/>
      <c r="AF517" s="3"/>
      <c r="AG517" s="3"/>
      <c r="AH517" s="3"/>
      <c r="AI517" s="11"/>
      <c r="AJ517" s="3"/>
      <c r="AK517" s="2"/>
      <c r="AL517" s="2"/>
      <c r="AM517" s="2"/>
      <c r="AN517" s="2"/>
      <c r="AO517" s="2"/>
      <c r="AP517" s="2"/>
      <c r="AQ517" s="2"/>
      <c r="AR517" s="15"/>
      <c r="AS517" s="15"/>
      <c r="AT517" s="15"/>
      <c r="AU517" s="2"/>
      <c r="AV517" s="2"/>
      <c r="AW517" s="15"/>
      <c r="AX517" s="15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</row>
    <row r="518" spans="1:164" x14ac:dyDescent="0.15">
      <c r="A518" s="67">
        <f t="shared" si="193"/>
        <v>44000</v>
      </c>
      <c r="B518" s="128">
        <f t="shared" ca="1" si="182"/>
        <v>600.33785031999992</v>
      </c>
      <c r="C518" s="14">
        <f t="shared" si="183"/>
        <v>597.38482242999987</v>
      </c>
      <c r="D518" s="142">
        <f t="shared" si="184"/>
        <v>43994</v>
      </c>
      <c r="E518" s="13">
        <f ca="1">IF(D518&lt;B$1,VLOOKUP(D518,[1]DI!$A$4:$B$15000,2,FALSE),0)</f>
        <v>2.9000000000000005E-2</v>
      </c>
      <c r="F518" s="14">
        <f t="shared" ca="1" si="176"/>
        <v>1.00011345</v>
      </c>
      <c r="G518" s="14">
        <f ca="1">(TRUNC(PRODUCT($F$12:$F517),16))</f>
        <v>1.1154308740561101</v>
      </c>
      <c r="H518" s="14">
        <f t="shared" ca="1" si="185"/>
        <v>1.11302923262503</v>
      </c>
      <c r="I518" s="14">
        <f t="shared" ca="1" si="177"/>
        <v>1.0021577500000001</v>
      </c>
      <c r="J518" s="13">
        <f t="shared" si="186"/>
        <v>3.7499999999999999E-2</v>
      </c>
      <c r="K518" s="53">
        <f t="shared" si="187"/>
        <v>43972</v>
      </c>
      <c r="L518" s="2">
        <f t="shared" si="188"/>
        <v>19</v>
      </c>
      <c r="M518" s="19">
        <f t="shared" si="189"/>
        <v>19</v>
      </c>
      <c r="N518" s="12">
        <f t="shared" si="178"/>
        <v>1.002779512</v>
      </c>
      <c r="O518" s="12">
        <f t="shared" ca="1" si="179"/>
        <v>1.004943259</v>
      </c>
      <c r="P518" s="19">
        <f t="shared" si="190"/>
        <v>0</v>
      </c>
      <c r="Q518" s="14">
        <f t="shared" ca="1" si="180"/>
        <v>2.95302789</v>
      </c>
      <c r="R518" s="28">
        <f t="shared" si="181"/>
        <v>0</v>
      </c>
      <c r="S518" s="14">
        <f t="shared" si="194"/>
        <v>0</v>
      </c>
      <c r="T518" s="14"/>
      <c r="U518" s="14"/>
      <c r="V518" s="4" t="str">
        <f t="shared" si="191"/>
        <v>A+J=</v>
      </c>
      <c r="W518" s="53">
        <f t="shared" si="192"/>
        <v>44005</v>
      </c>
      <c r="X518" s="14"/>
      <c r="Y518" s="153"/>
      <c r="Z518" s="56">
        <v>47849</v>
      </c>
      <c r="AA518" s="56" t="s">
        <v>88</v>
      </c>
      <c r="AB518" s="23"/>
      <c r="AC518" s="1"/>
      <c r="AD518" s="3"/>
      <c r="AE518" s="3"/>
      <c r="AF518" s="3"/>
      <c r="AG518" s="3"/>
      <c r="AH518" s="3"/>
      <c r="AI518" s="11"/>
      <c r="AJ518" s="3"/>
      <c r="AK518" s="2"/>
      <c r="AL518" s="2"/>
      <c r="AM518" s="2"/>
      <c r="AN518" s="2"/>
      <c r="AO518" s="2"/>
      <c r="AP518" s="2"/>
      <c r="AQ518" s="2"/>
      <c r="AR518" s="15"/>
      <c r="AS518" s="15"/>
      <c r="AT518" s="15"/>
      <c r="AU518" s="2"/>
      <c r="AV518" s="2"/>
      <c r="AW518" s="15"/>
      <c r="AX518" s="15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</row>
    <row r="519" spans="1:164" x14ac:dyDescent="0.15">
      <c r="A519" s="67">
        <f t="shared" si="193"/>
        <v>44001</v>
      </c>
      <c r="B519" s="128">
        <f t="shared" ca="1" si="182"/>
        <v>600.49367994999989</v>
      </c>
      <c r="C519" s="14">
        <f t="shared" si="183"/>
        <v>597.38482242999987</v>
      </c>
      <c r="D519" s="142">
        <f t="shared" si="184"/>
        <v>43997</v>
      </c>
      <c r="E519" s="13">
        <f ca="1">IF(D519&lt;B$1,VLOOKUP(D519,[1]DI!$A$4:$B$15000,2,FALSE),0)</f>
        <v>2.9000000000000005E-2</v>
      </c>
      <c r="F519" s="14">
        <f t="shared" ca="1" si="176"/>
        <v>1.00011345</v>
      </c>
      <c r="G519" s="14">
        <f ca="1">(TRUNC(PRODUCT($F$12:$F518),16))</f>
        <v>1.1155574196887701</v>
      </c>
      <c r="H519" s="14">
        <f t="shared" ca="1" si="185"/>
        <v>1.11302923262503</v>
      </c>
      <c r="I519" s="14">
        <f t="shared" ca="1" si="177"/>
        <v>1.0022714500000001</v>
      </c>
      <c r="J519" s="13">
        <f t="shared" si="186"/>
        <v>3.7499999999999999E-2</v>
      </c>
      <c r="K519" s="53">
        <f t="shared" si="187"/>
        <v>43972</v>
      </c>
      <c r="L519" s="2">
        <f t="shared" si="188"/>
        <v>20</v>
      </c>
      <c r="M519" s="19">
        <f t="shared" si="189"/>
        <v>20</v>
      </c>
      <c r="N519" s="12">
        <f t="shared" si="178"/>
        <v>1.002926016</v>
      </c>
      <c r="O519" s="12">
        <f t="shared" ca="1" si="179"/>
        <v>1.0052041119999999</v>
      </c>
      <c r="P519" s="19">
        <f t="shared" si="190"/>
        <v>0</v>
      </c>
      <c r="Q519" s="14">
        <f t="shared" ca="1" si="180"/>
        <v>3.1088575199999999</v>
      </c>
      <c r="R519" s="28">
        <f t="shared" si="181"/>
        <v>0</v>
      </c>
      <c r="S519" s="14">
        <f t="shared" si="194"/>
        <v>0</v>
      </c>
      <c r="T519" s="14"/>
      <c r="U519" s="14"/>
      <c r="V519" s="4" t="str">
        <f t="shared" si="191"/>
        <v>A+J=</v>
      </c>
      <c r="W519" s="53">
        <f t="shared" si="192"/>
        <v>44005</v>
      </c>
      <c r="X519" s="14"/>
      <c r="Y519" s="153"/>
      <c r="Z519" s="56">
        <v>47903</v>
      </c>
      <c r="AA519" s="56" t="s">
        <v>72</v>
      </c>
      <c r="AB519" s="23"/>
      <c r="AC519" s="1"/>
      <c r="AD519" s="3"/>
      <c r="AE519" s="3"/>
      <c r="AF519" s="3"/>
      <c r="AG519" s="3"/>
      <c r="AH519" s="3"/>
      <c r="AI519" s="11"/>
      <c r="AJ519" s="3"/>
      <c r="AK519" s="2"/>
      <c r="AL519" s="2"/>
      <c r="AM519" s="2"/>
      <c r="AN519" s="2"/>
      <c r="AO519" s="2"/>
      <c r="AP519" s="2"/>
      <c r="AQ519" s="2"/>
      <c r="AR519" s="15"/>
      <c r="AS519" s="15"/>
      <c r="AT519" s="15"/>
      <c r="AU519" s="2"/>
      <c r="AV519" s="2"/>
      <c r="AW519" s="15"/>
      <c r="AX519" s="15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</row>
    <row r="520" spans="1:164" x14ac:dyDescent="0.15">
      <c r="A520" s="67">
        <f t="shared" si="193"/>
        <v>44004</v>
      </c>
      <c r="B520" s="128">
        <f t="shared" ca="1" si="182"/>
        <v>600.64954242999988</v>
      </c>
      <c r="C520" s="14">
        <f t="shared" si="183"/>
        <v>597.38482242999987</v>
      </c>
      <c r="D520" s="142">
        <f t="shared" si="184"/>
        <v>43998</v>
      </c>
      <c r="E520" s="13">
        <f ca="1">IF(D520&lt;B$1,VLOOKUP(D520,[1]DI!$A$4:$B$15000,2,FALSE),0)</f>
        <v>2.9000000000000005E-2</v>
      </c>
      <c r="F520" s="14">
        <f t="shared" ca="1" si="176"/>
        <v>1.00011345</v>
      </c>
      <c r="G520" s="14">
        <f ca="1">(TRUNC(PRODUCT($F$12:$F519),16))</f>
        <v>1.11568397967803</v>
      </c>
      <c r="H520" s="14">
        <f t="shared" ca="1" si="185"/>
        <v>1.11302923262503</v>
      </c>
      <c r="I520" s="14">
        <f t="shared" ca="1" si="177"/>
        <v>1.0023851500000001</v>
      </c>
      <c r="J520" s="13">
        <f t="shared" si="186"/>
        <v>3.7499999999999999E-2</v>
      </c>
      <c r="K520" s="53">
        <f t="shared" si="187"/>
        <v>43972</v>
      </c>
      <c r="L520" s="2">
        <f t="shared" si="188"/>
        <v>21</v>
      </c>
      <c r="M520" s="19">
        <f t="shared" si="189"/>
        <v>21</v>
      </c>
      <c r="N520" s="12">
        <f t="shared" si="178"/>
        <v>1.003072542</v>
      </c>
      <c r="O520" s="12">
        <f t="shared" ca="1" si="179"/>
        <v>1.0054650199999999</v>
      </c>
      <c r="P520" s="19">
        <f t="shared" si="190"/>
        <v>0</v>
      </c>
      <c r="Q520" s="14">
        <f t="shared" ca="1" si="180"/>
        <v>3.2647200000000001</v>
      </c>
      <c r="R520" s="28">
        <f t="shared" si="181"/>
        <v>0</v>
      </c>
      <c r="S520" s="14">
        <f t="shared" si="194"/>
        <v>0</v>
      </c>
      <c r="T520" s="14"/>
      <c r="U520" s="14"/>
      <c r="V520" s="4" t="str">
        <f t="shared" si="191"/>
        <v>A+J=</v>
      </c>
      <c r="W520" s="53">
        <f t="shared" si="192"/>
        <v>44005</v>
      </c>
      <c r="X520" s="14"/>
      <c r="Y520" s="153"/>
      <c r="Z520" s="56">
        <v>47904</v>
      </c>
      <c r="AA520" s="56" t="s">
        <v>72</v>
      </c>
      <c r="AB520" s="23"/>
      <c r="AC520" s="1"/>
      <c r="AD520" s="3"/>
      <c r="AE520" s="3"/>
      <c r="AF520" s="3"/>
      <c r="AG520" s="3"/>
      <c r="AH520" s="3"/>
      <c r="AI520" s="11"/>
      <c r="AJ520" s="3"/>
      <c r="AK520" s="2"/>
      <c r="AL520" s="2"/>
      <c r="AM520" s="2"/>
      <c r="AN520" s="2"/>
      <c r="AO520" s="2"/>
      <c r="AP520" s="2"/>
      <c r="AQ520" s="2"/>
      <c r="AR520" s="15"/>
      <c r="AS520" s="15"/>
      <c r="AT520" s="15"/>
      <c r="AU520" s="2"/>
      <c r="AV520" s="2"/>
      <c r="AW520" s="15"/>
      <c r="AX520" s="15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</row>
    <row r="521" spans="1:164" x14ac:dyDescent="0.15">
      <c r="A521" s="67">
        <f t="shared" si="193"/>
        <v>44005</v>
      </c>
      <c r="B521" s="128">
        <f t="shared" ca="1" si="182"/>
        <v>600.8054550899999</v>
      </c>
      <c r="C521" s="14">
        <f t="shared" si="183"/>
        <v>597.38482242999987</v>
      </c>
      <c r="D521" s="142">
        <f t="shared" si="184"/>
        <v>43999</v>
      </c>
      <c r="E521" s="13">
        <f ca="1">IF(D521&lt;B$1,VLOOKUP(D521,[1]DI!$A$4:$B$15000,2,FALSE),0)</f>
        <v>2.9000000000000005E-2</v>
      </c>
      <c r="F521" s="14">
        <f t="shared" ca="1" si="176"/>
        <v>1.00011345</v>
      </c>
      <c r="G521" s="14">
        <f ca="1">(TRUNC(PRODUCT($F$12:$F520),16))</f>
        <v>1.1158105540255301</v>
      </c>
      <c r="H521" s="14">
        <f t="shared" ca="1" si="185"/>
        <v>1.11302923262503</v>
      </c>
      <c r="I521" s="14">
        <f t="shared" ca="1" si="177"/>
        <v>1.0024988800000001</v>
      </c>
      <c r="J521" s="13">
        <f t="shared" si="186"/>
        <v>3.7499999999999999E-2</v>
      </c>
      <c r="K521" s="53">
        <f t="shared" si="187"/>
        <v>43972</v>
      </c>
      <c r="L521" s="2">
        <f t="shared" si="188"/>
        <v>22</v>
      </c>
      <c r="M521" s="19">
        <f t="shared" si="189"/>
        <v>22</v>
      </c>
      <c r="N521" s="12">
        <f t="shared" si="178"/>
        <v>1.003219088</v>
      </c>
      <c r="O521" s="12">
        <f t="shared" ca="1" si="179"/>
        <v>1.005726012</v>
      </c>
      <c r="P521" s="19">
        <f t="shared" si="190"/>
        <v>25</v>
      </c>
      <c r="Q521" s="14">
        <f t="shared" ca="1" si="180"/>
        <v>3.4206326599999999</v>
      </c>
      <c r="R521" s="28">
        <f t="shared" si="181"/>
        <v>8.1296238097642876E-3</v>
      </c>
      <c r="S521" s="14">
        <v>4.8565139200000003</v>
      </c>
      <c r="T521" s="14"/>
      <c r="U521" s="14"/>
      <c r="V521" s="4" t="str">
        <f t="shared" si="191"/>
        <v>A+J=</v>
      </c>
      <c r="W521" s="53">
        <f t="shared" si="192"/>
        <v>44005</v>
      </c>
      <c r="X521" s="14"/>
      <c r="Y521" s="153"/>
      <c r="Z521" s="56">
        <v>47949</v>
      </c>
      <c r="AA521" s="56" t="s">
        <v>89</v>
      </c>
      <c r="AB521" s="23"/>
      <c r="AC521" s="1"/>
      <c r="AD521" s="3"/>
      <c r="AE521" s="3"/>
      <c r="AF521" s="3"/>
      <c r="AG521" s="3"/>
      <c r="AH521" s="3"/>
      <c r="AI521" s="11"/>
      <c r="AJ521" s="3"/>
      <c r="AK521" s="2"/>
      <c r="AL521" s="2"/>
      <c r="AM521" s="2"/>
      <c r="AN521" s="2"/>
      <c r="AO521" s="2"/>
      <c r="AP521" s="2"/>
      <c r="AQ521" s="2"/>
      <c r="AR521" s="15"/>
      <c r="AS521" s="15"/>
      <c r="AT521" s="15"/>
      <c r="AU521" s="2"/>
      <c r="AV521" s="2"/>
      <c r="AW521" s="15"/>
      <c r="AX521" s="15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</row>
    <row r="522" spans="1:164" x14ac:dyDescent="0.15">
      <c r="A522" s="67">
        <f t="shared" si="193"/>
        <v>44006</v>
      </c>
      <c r="B522" s="128">
        <f t="shared" ca="1" si="182"/>
        <v>592.68210811999984</v>
      </c>
      <c r="C522" s="14">
        <f t="shared" si="183"/>
        <v>592.52830850999987</v>
      </c>
      <c r="D522" s="142">
        <f t="shared" si="184"/>
        <v>44000</v>
      </c>
      <c r="E522" s="13">
        <f ca="1">IF(D522&lt;B$1,VLOOKUP(D522,[1]DI!$A$4:$B$15000,2,FALSE),0)</f>
        <v>2.1500000000000005E-2</v>
      </c>
      <c r="F522" s="14">
        <f t="shared" ca="1" si="176"/>
        <v>1.0000844200000001</v>
      </c>
      <c r="G522" s="14">
        <f ca="1">(TRUNC(PRODUCT($F$12:$F521),16))</f>
        <v>1.1159371427328799</v>
      </c>
      <c r="H522" s="14">
        <f t="shared" ca="1" si="185"/>
        <v>1.1158105540255301</v>
      </c>
      <c r="I522" s="14">
        <f t="shared" ca="1" si="177"/>
        <v>1.00011345</v>
      </c>
      <c r="J522" s="13">
        <f t="shared" si="186"/>
        <v>3.7499999999999999E-2</v>
      </c>
      <c r="K522" s="53">
        <f t="shared" si="187"/>
        <v>44005</v>
      </c>
      <c r="L522" s="2">
        <f t="shared" si="188"/>
        <v>1</v>
      </c>
      <c r="M522" s="19">
        <f t="shared" si="189"/>
        <v>1</v>
      </c>
      <c r="N522" s="12">
        <f t="shared" si="178"/>
        <v>1.0001460980000001</v>
      </c>
      <c r="O522" s="12">
        <f t="shared" ca="1" si="179"/>
        <v>1.0002595649999999</v>
      </c>
      <c r="P522" s="19">
        <f t="shared" si="190"/>
        <v>0</v>
      </c>
      <c r="Q522" s="14">
        <f t="shared" ca="1" si="180"/>
        <v>0.15379961</v>
      </c>
      <c r="R522" s="28">
        <f t="shared" si="181"/>
        <v>0</v>
      </c>
      <c r="S522" s="14">
        <f t="shared" si="194"/>
        <v>0</v>
      </c>
      <c r="T522" s="14"/>
      <c r="U522" s="14"/>
      <c r="V522" s="4" t="str">
        <f t="shared" si="191"/>
        <v>A+J=</v>
      </c>
      <c r="W522" s="53">
        <f t="shared" si="192"/>
        <v>44033</v>
      </c>
      <c r="X522" s="14"/>
      <c r="Y522" s="153"/>
      <c r="Z522" s="56">
        <v>47959</v>
      </c>
      <c r="AA522" s="56" t="s">
        <v>74</v>
      </c>
      <c r="AB522" s="23"/>
      <c r="AC522" s="1"/>
      <c r="AD522" s="3"/>
      <c r="AE522" s="3"/>
      <c r="AF522" s="3"/>
      <c r="AG522" s="3"/>
      <c r="AH522" s="3"/>
      <c r="AI522" s="11"/>
      <c r="AJ522" s="3"/>
      <c r="AK522" s="2"/>
      <c r="AL522" s="2"/>
      <c r="AM522" s="2"/>
      <c r="AN522" s="2"/>
      <c r="AO522" s="2"/>
      <c r="AP522" s="2"/>
      <c r="AQ522" s="2"/>
      <c r="AR522" s="15"/>
      <c r="AS522" s="15"/>
      <c r="AT522" s="15"/>
      <c r="AU522" s="2"/>
      <c r="AV522" s="2"/>
      <c r="AW522" s="15"/>
      <c r="AX522" s="15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</row>
    <row r="523" spans="1:164" x14ac:dyDescent="0.15">
      <c r="A523" s="67">
        <f t="shared" si="193"/>
        <v>44007</v>
      </c>
      <c r="B523" s="128">
        <f t="shared" ca="1" si="182"/>
        <v>592.81873921999988</v>
      </c>
      <c r="C523" s="14">
        <f t="shared" si="183"/>
        <v>592.52830850999987</v>
      </c>
      <c r="D523" s="142">
        <f t="shared" si="184"/>
        <v>44001</v>
      </c>
      <c r="E523" s="13">
        <f ca="1">IF(D523&lt;B$1,VLOOKUP(D523,[1]DI!$A$4:$B$15000,2,FALSE),0)</f>
        <v>2.1500000000000005E-2</v>
      </c>
      <c r="F523" s="14">
        <f t="shared" ca="1" si="176"/>
        <v>1.0000844200000001</v>
      </c>
      <c r="G523" s="14">
        <f ca="1">(TRUNC(PRODUCT($F$12:$F522),16))</f>
        <v>1.11603135014647</v>
      </c>
      <c r="H523" s="14">
        <f t="shared" ca="1" si="185"/>
        <v>1.1158105540255301</v>
      </c>
      <c r="I523" s="14">
        <f t="shared" ca="1" si="177"/>
        <v>1.00019788</v>
      </c>
      <c r="J523" s="13">
        <f t="shared" si="186"/>
        <v>3.7499999999999999E-2</v>
      </c>
      <c r="K523" s="53">
        <f t="shared" si="187"/>
        <v>44005</v>
      </c>
      <c r="L523" s="2">
        <f t="shared" si="188"/>
        <v>2</v>
      </c>
      <c r="M523" s="19">
        <f t="shared" si="189"/>
        <v>2</v>
      </c>
      <c r="N523" s="12">
        <f t="shared" si="178"/>
        <v>1.0002922169999999</v>
      </c>
      <c r="O523" s="12">
        <f t="shared" ca="1" si="179"/>
        <v>1.000490155</v>
      </c>
      <c r="P523" s="19">
        <f t="shared" si="190"/>
        <v>0</v>
      </c>
      <c r="Q523" s="14">
        <f t="shared" ca="1" si="180"/>
        <v>0.29043070999999998</v>
      </c>
      <c r="R523" s="28">
        <f t="shared" si="181"/>
        <v>0</v>
      </c>
      <c r="S523" s="14">
        <f t="shared" si="194"/>
        <v>0</v>
      </c>
      <c r="T523" s="14"/>
      <c r="U523" s="14"/>
      <c r="V523" s="4" t="str">
        <f t="shared" si="191"/>
        <v>A+J=</v>
      </c>
      <c r="W523" s="53">
        <f t="shared" si="192"/>
        <v>44033</v>
      </c>
      <c r="X523" s="14"/>
      <c r="Y523" s="153"/>
      <c r="Z523" s="56">
        <v>47969</v>
      </c>
      <c r="AA523" s="56" t="s">
        <v>91</v>
      </c>
      <c r="AB523" s="23"/>
      <c r="AC523" s="1"/>
      <c r="AD523" s="3"/>
      <c r="AE523" s="3"/>
      <c r="AF523" s="3"/>
      <c r="AG523" s="3"/>
      <c r="AH523" s="3"/>
      <c r="AI523" s="11"/>
      <c r="AJ523" s="3"/>
      <c r="AK523" s="2"/>
      <c r="AL523" s="2"/>
      <c r="AM523" s="2"/>
      <c r="AN523" s="2"/>
      <c r="AO523" s="2"/>
      <c r="AP523" s="2"/>
      <c r="AQ523" s="2"/>
      <c r="AR523" s="15"/>
      <c r="AS523" s="15"/>
      <c r="AT523" s="15"/>
      <c r="AU523" s="2"/>
      <c r="AV523" s="2"/>
      <c r="AW523" s="15"/>
      <c r="AX523" s="15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</row>
    <row r="524" spans="1:164" x14ac:dyDescent="0.15">
      <c r="A524" s="67">
        <f t="shared" si="193"/>
        <v>44008</v>
      </c>
      <c r="B524" s="128">
        <f t="shared" ca="1" si="182"/>
        <v>592.95540408999989</v>
      </c>
      <c r="C524" s="14">
        <f t="shared" si="183"/>
        <v>592.52830850999987</v>
      </c>
      <c r="D524" s="142">
        <f t="shared" si="184"/>
        <v>44004</v>
      </c>
      <c r="E524" s="13">
        <f ca="1">IF(D524&lt;B$1,VLOOKUP(D524,[1]DI!$A$4:$B$15000,2,FALSE),0)</f>
        <v>2.1500000000000005E-2</v>
      </c>
      <c r="F524" s="14">
        <f t="shared" ref="F524:F547" ca="1" si="195">ROUND(((1+E524)^(1/252)),8)</f>
        <v>1.0000844200000001</v>
      </c>
      <c r="G524" s="14">
        <f ca="1">(TRUNC(PRODUCT($F$12:$F523),16))</f>
        <v>1.11612556551305</v>
      </c>
      <c r="H524" s="14">
        <f t="shared" ca="1" si="185"/>
        <v>1.1158105540255301</v>
      </c>
      <c r="I524" s="14">
        <f t="shared" ref="I524:I547" ca="1" si="196">ROUND(G524/H524,8)</f>
        <v>1.0002823199999999</v>
      </c>
      <c r="J524" s="13">
        <f t="shared" si="186"/>
        <v>3.7499999999999999E-2</v>
      </c>
      <c r="K524" s="53">
        <f t="shared" si="187"/>
        <v>44005</v>
      </c>
      <c r="L524" s="2">
        <f t="shared" si="188"/>
        <v>3</v>
      </c>
      <c r="M524" s="19">
        <f t="shared" si="189"/>
        <v>3</v>
      </c>
      <c r="N524" s="12">
        <f t="shared" ref="N524:N547" si="197">ROUND((J524+1)^(M524/252),9)</f>
        <v>1.000438358</v>
      </c>
      <c r="O524" s="12">
        <f t="shared" ref="O524:O547" ca="1" si="198">ROUND(I524*N524,9)</f>
        <v>1.000720802</v>
      </c>
      <c r="P524" s="19">
        <f t="shared" si="190"/>
        <v>0</v>
      </c>
      <c r="Q524" s="14">
        <f t="shared" ref="Q524:Q547" ca="1" si="199">TRUNC(((O524-1)*C524),8)</f>
        <v>0.42709557999999997</v>
      </c>
      <c r="R524" s="28">
        <f t="shared" ref="R524:R587" si="200">IF($P524&gt;0,VLOOKUP($P524,$Z$12:$AF$150,7),0)</f>
        <v>0</v>
      </c>
      <c r="S524" s="14">
        <f t="shared" si="194"/>
        <v>0</v>
      </c>
      <c r="T524" s="14"/>
      <c r="U524" s="14"/>
      <c r="V524" s="4" t="str">
        <f t="shared" si="191"/>
        <v>A+J=</v>
      </c>
      <c r="W524" s="53">
        <f t="shared" si="192"/>
        <v>44033</v>
      </c>
      <c r="X524" s="14"/>
      <c r="Y524" s="153"/>
      <c r="Z524" s="56">
        <v>48011</v>
      </c>
      <c r="AA524" s="56" t="s">
        <v>90</v>
      </c>
      <c r="AB524" s="23"/>
      <c r="AC524" s="1"/>
      <c r="AD524" s="3"/>
      <c r="AE524" s="3"/>
      <c r="AF524" s="3"/>
      <c r="AG524" s="3"/>
      <c r="AH524" s="3"/>
      <c r="AI524" s="11"/>
      <c r="AJ524" s="3"/>
      <c r="AK524" s="2"/>
      <c r="AL524" s="2"/>
      <c r="AM524" s="2"/>
      <c r="AN524" s="2"/>
      <c r="AO524" s="2"/>
      <c r="AP524" s="2"/>
      <c r="AQ524" s="2"/>
      <c r="AR524" s="15"/>
      <c r="AS524" s="15"/>
      <c r="AT524" s="15"/>
      <c r="AU524" s="2"/>
      <c r="AV524" s="2"/>
      <c r="AW524" s="15"/>
      <c r="AX524" s="15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</row>
    <row r="525" spans="1:164" x14ac:dyDescent="0.15">
      <c r="A525" s="67">
        <f t="shared" si="193"/>
        <v>44011</v>
      </c>
      <c r="B525" s="128">
        <f t="shared" ref="B525:B547" ca="1" si="201">IF(D525&lt;=TODAY(),C525+Q525,IF(AND(A525&gt;TODAY(),A525&lt;=$B$1),IF(VLOOKUP(TODAY(),$A$10:$E$5000,4,FALSE)=0,"n.d",C525+Q525),"n.d"))</f>
        <v>593.09209563999991</v>
      </c>
      <c r="C525" s="14">
        <f t="shared" ref="C525:C547" si="202">(C524-S524)</f>
        <v>592.52830850999987</v>
      </c>
      <c r="D525" s="142">
        <f t="shared" ref="D525:D547" si="203">WORKDAY(A525,-4,$Z$160:$Z$544)</f>
        <v>44005</v>
      </c>
      <c r="E525" s="13">
        <f ca="1">IF(D525&lt;B$1,VLOOKUP(D525,[1]DI!$A$4:$B$15000,2,FALSE),0)</f>
        <v>2.1500000000000005E-2</v>
      </c>
      <c r="F525" s="14">
        <f t="shared" ca="1" si="195"/>
        <v>1.0000844200000001</v>
      </c>
      <c r="G525" s="14">
        <f ca="1">(TRUNC(PRODUCT($F$12:$F524),16))</f>
        <v>1.1162197888332901</v>
      </c>
      <c r="H525" s="14">
        <f t="shared" ref="H525:H547" ca="1" si="204">IF(P524&gt;0,G524,H524)</f>
        <v>1.1158105540255301</v>
      </c>
      <c r="I525" s="14">
        <f t="shared" ca="1" si="196"/>
        <v>1.0003667599999999</v>
      </c>
      <c r="J525" s="13">
        <f t="shared" ref="J525:J588" si="205">J524</f>
        <v>3.7499999999999999E-2</v>
      </c>
      <c r="K525" s="53">
        <f t="shared" ref="K525:K547" si="206">IF(P524&gt;0,VLOOKUP(P524,Z$12:AJ$150,2),K524)</f>
        <v>44005</v>
      </c>
      <c r="L525" s="2">
        <f t="shared" ref="L525:L547" si="207">IF(A525&gt;K525,IF(NETWORKDAYS(K525,A525,$Z$160:$Z$544)-1=0,1,NETWORKDAYS(K525,A525,$Z$160:$Z$544)-1),0)</f>
        <v>4</v>
      </c>
      <c r="M525" s="19">
        <f t="shared" ref="M525:M547" si="208">IF(AND(L525=1,L524=1),1,IF(L525&gt;0,IF(L525=L524,L525+1,L525),0))</f>
        <v>4</v>
      </c>
      <c r="N525" s="12">
        <f t="shared" si="197"/>
        <v>1.0005845200000001</v>
      </c>
      <c r="O525" s="12">
        <f t="shared" ca="1" si="198"/>
        <v>1.0009514939999999</v>
      </c>
      <c r="P525" s="19">
        <f t="shared" ref="P525:P547" si="209">IF(VLOOKUP(A525,AA$12:AH$150,8)=VLOOKUP(A524,AA$12:AH$150,8),0,VLOOKUP(A525,AA$12:AH$150,8))</f>
        <v>0</v>
      </c>
      <c r="Q525" s="14">
        <f t="shared" ca="1" si="199"/>
        <v>0.56378713000000003</v>
      </c>
      <c r="R525" s="28">
        <f t="shared" si="200"/>
        <v>0</v>
      </c>
      <c r="S525" s="14">
        <f t="shared" si="194"/>
        <v>0</v>
      </c>
      <c r="T525" s="14"/>
      <c r="U525" s="14"/>
      <c r="V525" s="4" t="str">
        <f t="shared" ref="V525:V547" si="210">IF(P524&gt;0,VLOOKUP(P524,Z$12:AJ$150,10),V524)</f>
        <v>A+J=</v>
      </c>
      <c r="W525" s="53">
        <f t="shared" ref="W525:W547" si="211">IF(P524&gt;0,VLOOKUP(P524,Z$12:AJ$150,11),W524)</f>
        <v>44033</v>
      </c>
      <c r="X525" s="14"/>
      <c r="Y525" s="153"/>
      <c r="Z525" s="56">
        <v>48207</v>
      </c>
      <c r="AA525" s="56" t="s">
        <v>86</v>
      </c>
      <c r="AB525" s="23"/>
      <c r="AC525" s="1"/>
      <c r="AD525" s="3"/>
      <c r="AE525" s="3"/>
      <c r="AF525" s="3"/>
      <c r="AG525" s="3"/>
      <c r="AH525" s="3"/>
      <c r="AI525" s="11"/>
      <c r="AJ525" s="3"/>
      <c r="AK525" s="2"/>
      <c r="AL525" s="2"/>
      <c r="AM525" s="2"/>
      <c r="AN525" s="2"/>
      <c r="AO525" s="2"/>
      <c r="AP525" s="2"/>
      <c r="AQ525" s="2"/>
      <c r="AR525" s="15"/>
      <c r="AS525" s="15"/>
      <c r="AT525" s="15"/>
      <c r="AU525" s="2"/>
      <c r="AV525" s="2"/>
      <c r="AW525" s="15"/>
      <c r="AX525" s="15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</row>
    <row r="526" spans="1:164" x14ac:dyDescent="0.15">
      <c r="A526" s="67">
        <f t="shared" ref="A526:A589" si="212">WORKDAY(A525,1,$Z$160:$Z$544)</f>
        <v>44012</v>
      </c>
      <c r="B526" s="128">
        <f t="shared" ca="1" si="201"/>
        <v>593.22882094999989</v>
      </c>
      <c r="C526" s="14">
        <f t="shared" si="202"/>
        <v>592.52830850999987</v>
      </c>
      <c r="D526" s="142">
        <f t="shared" si="203"/>
        <v>44006</v>
      </c>
      <c r="E526" s="13">
        <f ca="1">IF(D526&lt;B$1,VLOOKUP(D526,[1]DI!$A$4:$B$15000,2,FALSE),0)</f>
        <v>2.1500000000000005E-2</v>
      </c>
      <c r="F526" s="14">
        <f t="shared" ca="1" si="195"/>
        <v>1.0000844200000001</v>
      </c>
      <c r="G526" s="14">
        <f ca="1">(TRUNC(PRODUCT($F$12:$F525),16))</f>
        <v>1.1163140201078701</v>
      </c>
      <c r="H526" s="14">
        <f t="shared" ca="1" si="204"/>
        <v>1.1158105540255301</v>
      </c>
      <c r="I526" s="14">
        <f t="shared" ca="1" si="196"/>
        <v>1.00045121</v>
      </c>
      <c r="J526" s="13">
        <f t="shared" si="205"/>
        <v>3.7499999999999999E-2</v>
      </c>
      <c r="K526" s="53">
        <f t="shared" si="206"/>
        <v>44005</v>
      </c>
      <c r="L526" s="2">
        <f t="shared" si="207"/>
        <v>5</v>
      </c>
      <c r="M526" s="19">
        <f t="shared" si="208"/>
        <v>5</v>
      </c>
      <c r="N526" s="12">
        <f t="shared" si="197"/>
        <v>1.0007307030000001</v>
      </c>
      <c r="O526" s="12">
        <f t="shared" ca="1" si="198"/>
        <v>1.0011822429999999</v>
      </c>
      <c r="P526" s="19">
        <f t="shared" si="209"/>
        <v>0</v>
      </c>
      <c r="Q526" s="14">
        <f t="shared" ca="1" si="199"/>
        <v>0.70051244000000001</v>
      </c>
      <c r="R526" s="28">
        <f t="shared" si="200"/>
        <v>0</v>
      </c>
      <c r="S526" s="14">
        <f t="shared" ref="S526:S547" si="213">IF(R526&gt;0,TRUNC(R526*C525,8),0)</f>
        <v>0</v>
      </c>
      <c r="T526" s="14"/>
      <c r="U526" s="14"/>
      <c r="V526" s="4" t="str">
        <f t="shared" si="210"/>
        <v>A+J=</v>
      </c>
      <c r="W526" s="53">
        <f t="shared" si="211"/>
        <v>44033</v>
      </c>
      <c r="X526" s="14"/>
      <c r="Y526" s="153"/>
      <c r="Z526" s="56">
        <v>48214</v>
      </c>
      <c r="AA526" s="56" t="s">
        <v>88</v>
      </c>
      <c r="AB526" s="23"/>
      <c r="AC526" s="1"/>
      <c r="AD526" s="3"/>
      <c r="AE526" s="3"/>
      <c r="AF526" s="3"/>
      <c r="AG526" s="3"/>
      <c r="AH526" s="3"/>
      <c r="AI526" s="11"/>
      <c r="AJ526" s="3"/>
      <c r="AK526" s="2"/>
      <c r="AL526" s="2"/>
      <c r="AM526" s="2"/>
      <c r="AN526" s="2"/>
      <c r="AO526" s="2"/>
      <c r="AP526" s="2"/>
      <c r="AQ526" s="2"/>
      <c r="AR526" s="15"/>
      <c r="AS526" s="15"/>
      <c r="AT526" s="15"/>
      <c r="AU526" s="2"/>
      <c r="AV526" s="2"/>
      <c r="AW526" s="15"/>
      <c r="AX526" s="15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</row>
    <row r="527" spans="1:164" x14ac:dyDescent="0.15">
      <c r="A527" s="67">
        <f t="shared" si="212"/>
        <v>44013</v>
      </c>
      <c r="B527" s="128">
        <f t="shared" ca="1" si="201"/>
        <v>593.36557884999991</v>
      </c>
      <c r="C527" s="14">
        <f t="shared" si="202"/>
        <v>592.52830850999987</v>
      </c>
      <c r="D527" s="142">
        <f t="shared" si="203"/>
        <v>44007</v>
      </c>
      <c r="E527" s="13">
        <f ca="1">IF(D527&lt;B$1,VLOOKUP(D527,[1]DI!$A$4:$B$15000,2,FALSE),0)</f>
        <v>2.1500000000000005E-2</v>
      </c>
      <c r="F527" s="14">
        <f t="shared" ca="1" si="195"/>
        <v>1.0000844200000001</v>
      </c>
      <c r="G527" s="14">
        <f ca="1">(TRUNC(PRODUCT($F$12:$F526),16))</f>
        <v>1.11640825933744</v>
      </c>
      <c r="H527" s="14">
        <f t="shared" ca="1" si="204"/>
        <v>1.1158105540255301</v>
      </c>
      <c r="I527" s="14">
        <f t="shared" ca="1" si="196"/>
        <v>1.0005356700000001</v>
      </c>
      <c r="J527" s="13">
        <f t="shared" si="205"/>
        <v>3.7499999999999999E-2</v>
      </c>
      <c r="K527" s="53">
        <f t="shared" si="206"/>
        <v>44005</v>
      </c>
      <c r="L527" s="2">
        <f t="shared" si="207"/>
        <v>6</v>
      </c>
      <c r="M527" s="19">
        <f t="shared" si="208"/>
        <v>6</v>
      </c>
      <c r="N527" s="12">
        <f t="shared" si="197"/>
        <v>1.0008769070000001</v>
      </c>
      <c r="O527" s="12">
        <f t="shared" ca="1" si="198"/>
        <v>1.001413047</v>
      </c>
      <c r="P527" s="19">
        <f t="shared" si="209"/>
        <v>0</v>
      </c>
      <c r="Q527" s="14">
        <f t="shared" ca="1" si="199"/>
        <v>0.83727034</v>
      </c>
      <c r="R527" s="28">
        <f t="shared" si="200"/>
        <v>0</v>
      </c>
      <c r="S527" s="14">
        <f t="shared" si="213"/>
        <v>0</v>
      </c>
      <c r="T527" s="14"/>
      <c r="U527" s="14"/>
      <c r="V527" s="4" t="str">
        <f t="shared" si="210"/>
        <v>A+J=</v>
      </c>
      <c r="W527" s="53">
        <f t="shared" si="211"/>
        <v>44033</v>
      </c>
      <c r="X527" s="14"/>
      <c r="Y527" s="153"/>
      <c r="Z527" s="56">
        <v>48253</v>
      </c>
      <c r="AA527" s="56" t="s">
        <v>72</v>
      </c>
      <c r="AB527" s="23"/>
      <c r="AC527" s="1"/>
      <c r="AD527" s="3"/>
      <c r="AE527" s="3"/>
      <c r="AF527" s="3"/>
      <c r="AG527" s="3"/>
      <c r="AH527" s="3"/>
      <c r="AI527" s="11"/>
      <c r="AJ527" s="3"/>
      <c r="AK527" s="2"/>
      <c r="AL527" s="2"/>
      <c r="AM527" s="2"/>
      <c r="AN527" s="2"/>
      <c r="AO527" s="2"/>
      <c r="AP527" s="2"/>
      <c r="AQ527" s="2"/>
      <c r="AR527" s="15"/>
      <c r="AS527" s="15"/>
      <c r="AT527" s="15"/>
      <c r="AU527" s="2"/>
      <c r="AV527" s="2"/>
      <c r="AW527" s="15"/>
      <c r="AX527" s="15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</row>
    <row r="528" spans="1:164" x14ac:dyDescent="0.15">
      <c r="A528" s="67">
        <f t="shared" si="212"/>
        <v>44014</v>
      </c>
      <c r="B528" s="128">
        <f t="shared" ca="1" si="201"/>
        <v>593.50236400999984</v>
      </c>
      <c r="C528" s="14">
        <f t="shared" si="202"/>
        <v>592.52830850999987</v>
      </c>
      <c r="D528" s="142">
        <f t="shared" si="203"/>
        <v>44008</v>
      </c>
      <c r="E528" s="13">
        <f ca="1">IF(D528&lt;B$1,VLOOKUP(D528,[1]DI!$A$4:$B$15000,2,FALSE),0)</f>
        <v>2.1500000000000005E-2</v>
      </c>
      <c r="F528" s="14">
        <f t="shared" ca="1" si="195"/>
        <v>1.0000844200000001</v>
      </c>
      <c r="G528" s="14">
        <f ca="1">(TRUNC(PRODUCT($F$12:$F527),16))</f>
        <v>1.1165025065226999</v>
      </c>
      <c r="H528" s="14">
        <f t="shared" ca="1" si="204"/>
        <v>1.1158105540255301</v>
      </c>
      <c r="I528" s="14">
        <f t="shared" ca="1" si="196"/>
        <v>1.0006201299999999</v>
      </c>
      <c r="J528" s="13">
        <f t="shared" si="205"/>
        <v>3.7499999999999999E-2</v>
      </c>
      <c r="K528" s="53">
        <f t="shared" si="206"/>
        <v>44005</v>
      </c>
      <c r="L528" s="2">
        <f t="shared" si="207"/>
        <v>7</v>
      </c>
      <c r="M528" s="19">
        <f t="shared" si="208"/>
        <v>7</v>
      </c>
      <c r="N528" s="12">
        <f t="shared" si="197"/>
        <v>1.0010231329999999</v>
      </c>
      <c r="O528" s="12">
        <f t="shared" ca="1" si="198"/>
        <v>1.0016438969999999</v>
      </c>
      <c r="P528" s="19">
        <f t="shared" si="209"/>
        <v>0</v>
      </c>
      <c r="Q528" s="14">
        <f t="shared" ca="1" si="199"/>
        <v>0.97405549999999996</v>
      </c>
      <c r="R528" s="28">
        <f t="shared" si="200"/>
        <v>0</v>
      </c>
      <c r="S528" s="14">
        <f t="shared" si="213"/>
        <v>0</v>
      </c>
      <c r="T528" s="14"/>
      <c r="U528" s="14"/>
      <c r="V528" s="4" t="str">
        <f t="shared" si="210"/>
        <v>A+J=</v>
      </c>
      <c r="W528" s="53">
        <f t="shared" si="211"/>
        <v>44033</v>
      </c>
      <c r="X528" s="14"/>
      <c r="Y528" s="153"/>
      <c r="Z528" s="56">
        <v>48254</v>
      </c>
      <c r="AA528" s="56" t="s">
        <v>72</v>
      </c>
      <c r="AB528" s="23"/>
      <c r="AC528" s="1"/>
      <c r="AD528" s="3"/>
      <c r="AE528" s="3"/>
      <c r="AF528" s="3"/>
      <c r="AG528" s="3"/>
      <c r="AH528" s="3"/>
      <c r="AI528" s="11"/>
      <c r="AJ528" s="3"/>
      <c r="AK528" s="2"/>
      <c r="AL528" s="2"/>
      <c r="AM528" s="2"/>
      <c r="AN528" s="2"/>
      <c r="AO528" s="2"/>
      <c r="AP528" s="2"/>
      <c r="AQ528" s="2"/>
      <c r="AR528" s="15"/>
      <c r="AS528" s="15"/>
      <c r="AT528" s="15"/>
      <c r="AU528" s="2"/>
      <c r="AV528" s="2"/>
      <c r="AW528" s="15"/>
      <c r="AX528" s="15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</row>
    <row r="529" spans="1:164" x14ac:dyDescent="0.15">
      <c r="A529" s="67">
        <f t="shared" si="212"/>
        <v>44015</v>
      </c>
      <c r="B529" s="128">
        <f t="shared" ca="1" si="201"/>
        <v>593.63918946999991</v>
      </c>
      <c r="C529" s="14">
        <f t="shared" si="202"/>
        <v>592.52830850999987</v>
      </c>
      <c r="D529" s="142">
        <f t="shared" si="203"/>
        <v>44011</v>
      </c>
      <c r="E529" s="13">
        <f ca="1">IF(D529&lt;B$1,VLOOKUP(D529,[1]DI!$A$4:$B$15000,2,FALSE),0)</f>
        <v>2.1500000000000005E-2</v>
      </c>
      <c r="F529" s="14">
        <f t="shared" ca="1" si="195"/>
        <v>1.0000844200000001</v>
      </c>
      <c r="G529" s="14">
        <f ca="1">(TRUNC(PRODUCT($F$12:$F528),16))</f>
        <v>1.1165967616643</v>
      </c>
      <c r="H529" s="14">
        <f t="shared" ca="1" si="204"/>
        <v>1.1158105540255301</v>
      </c>
      <c r="I529" s="14">
        <f t="shared" ca="1" si="196"/>
        <v>1.0007046100000001</v>
      </c>
      <c r="J529" s="13">
        <f t="shared" si="205"/>
        <v>3.7499999999999999E-2</v>
      </c>
      <c r="K529" s="53">
        <f t="shared" si="206"/>
        <v>44005</v>
      </c>
      <c r="L529" s="2">
        <f t="shared" si="207"/>
        <v>8</v>
      </c>
      <c r="M529" s="19">
        <f t="shared" si="208"/>
        <v>8</v>
      </c>
      <c r="N529" s="12">
        <f t="shared" si="197"/>
        <v>1.001169381</v>
      </c>
      <c r="O529" s="12">
        <f t="shared" ca="1" si="198"/>
        <v>1.0018748150000001</v>
      </c>
      <c r="P529" s="19">
        <f t="shared" si="209"/>
        <v>0</v>
      </c>
      <c r="Q529" s="14">
        <f t="shared" ca="1" si="199"/>
        <v>1.11088096</v>
      </c>
      <c r="R529" s="28">
        <f t="shared" si="200"/>
        <v>0</v>
      </c>
      <c r="S529" s="14">
        <f t="shared" si="213"/>
        <v>0</v>
      </c>
      <c r="T529" s="14"/>
      <c r="U529" s="14"/>
      <c r="V529" s="4" t="str">
        <f t="shared" si="210"/>
        <v>A+J=</v>
      </c>
      <c r="W529" s="53">
        <f t="shared" si="211"/>
        <v>44033</v>
      </c>
      <c r="X529" s="14"/>
      <c r="Y529" s="153"/>
      <c r="Z529" s="56">
        <v>48299</v>
      </c>
      <c r="AA529" s="56" t="s">
        <v>89</v>
      </c>
      <c r="AB529" s="23"/>
      <c r="AC529" s="1"/>
      <c r="AD529" s="3"/>
      <c r="AE529" s="3"/>
      <c r="AF529" s="3"/>
      <c r="AG529" s="3"/>
      <c r="AH529" s="3"/>
      <c r="AI529" s="11"/>
      <c r="AJ529" s="3"/>
      <c r="AK529" s="2"/>
      <c r="AL529" s="2"/>
      <c r="AM529" s="2"/>
      <c r="AN529" s="2"/>
      <c r="AO529" s="2"/>
      <c r="AP529" s="2"/>
      <c r="AQ529" s="2"/>
      <c r="AR529" s="15"/>
      <c r="AS529" s="15"/>
      <c r="AT529" s="15"/>
      <c r="AU529" s="2"/>
      <c r="AV529" s="2"/>
      <c r="AW529" s="15"/>
      <c r="AX529" s="15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</row>
    <row r="530" spans="1:164" x14ac:dyDescent="0.15">
      <c r="A530" s="67">
        <f t="shared" si="212"/>
        <v>44018</v>
      </c>
      <c r="B530" s="128">
        <f t="shared" ca="1" si="201"/>
        <v>593.77604098999984</v>
      </c>
      <c r="C530" s="14">
        <f t="shared" si="202"/>
        <v>592.52830850999987</v>
      </c>
      <c r="D530" s="142">
        <f t="shared" si="203"/>
        <v>44012</v>
      </c>
      <c r="E530" s="13">
        <f ca="1">IF(D530&lt;B$1,VLOOKUP(D530,[1]DI!$A$4:$B$15000,2,FALSE),0)</f>
        <v>2.1500000000000005E-2</v>
      </c>
      <c r="F530" s="14">
        <f t="shared" ca="1" si="195"/>
        <v>1.0000844200000001</v>
      </c>
      <c r="G530" s="14">
        <f ca="1">(TRUNC(PRODUCT($F$12:$F529),16))</f>
        <v>1.11669102476292</v>
      </c>
      <c r="H530" s="14">
        <f t="shared" ca="1" si="204"/>
        <v>1.1158105540255301</v>
      </c>
      <c r="I530" s="14">
        <f t="shared" ca="1" si="196"/>
        <v>1.00078909</v>
      </c>
      <c r="J530" s="13">
        <f t="shared" si="205"/>
        <v>3.7499999999999999E-2</v>
      </c>
      <c r="K530" s="53">
        <f t="shared" si="206"/>
        <v>44005</v>
      </c>
      <c r="L530" s="2">
        <f t="shared" si="207"/>
        <v>9</v>
      </c>
      <c r="M530" s="19">
        <f t="shared" si="208"/>
        <v>9</v>
      </c>
      <c r="N530" s="12">
        <f t="shared" si="197"/>
        <v>1.0013156489999999</v>
      </c>
      <c r="O530" s="12">
        <f t="shared" ca="1" si="198"/>
        <v>1.0021057769999999</v>
      </c>
      <c r="P530" s="19">
        <f t="shared" si="209"/>
        <v>0</v>
      </c>
      <c r="Q530" s="14">
        <f t="shared" ca="1" si="199"/>
        <v>1.24773248</v>
      </c>
      <c r="R530" s="28">
        <f t="shared" si="200"/>
        <v>0</v>
      </c>
      <c r="S530" s="14">
        <f t="shared" si="213"/>
        <v>0</v>
      </c>
      <c r="T530" s="14"/>
      <c r="U530" s="14"/>
      <c r="V530" s="4" t="str">
        <f t="shared" si="210"/>
        <v>A+J=</v>
      </c>
      <c r="W530" s="53">
        <f t="shared" si="211"/>
        <v>44033</v>
      </c>
      <c r="X530" s="14"/>
      <c r="Y530" s="153"/>
      <c r="Z530" s="56">
        <v>48325</v>
      </c>
      <c r="AA530" s="56" t="s">
        <v>74</v>
      </c>
      <c r="AB530" s="23"/>
      <c r="AC530" s="1"/>
      <c r="AD530" s="3"/>
      <c r="AE530" s="3"/>
      <c r="AF530" s="3"/>
      <c r="AG530" s="3"/>
      <c r="AH530" s="3"/>
      <c r="AI530" s="11"/>
      <c r="AJ530" s="3"/>
      <c r="AK530" s="2"/>
      <c r="AL530" s="2"/>
      <c r="AM530" s="2"/>
      <c r="AN530" s="2"/>
      <c r="AO530" s="2"/>
      <c r="AP530" s="2"/>
      <c r="AQ530" s="2"/>
      <c r="AR530" s="15"/>
      <c r="AS530" s="15"/>
      <c r="AT530" s="15"/>
      <c r="AU530" s="2"/>
      <c r="AV530" s="2"/>
      <c r="AW530" s="15"/>
      <c r="AX530" s="15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</row>
    <row r="531" spans="1:164" x14ac:dyDescent="0.15">
      <c r="A531" s="67">
        <f t="shared" si="212"/>
        <v>44019</v>
      </c>
      <c r="B531" s="128">
        <f t="shared" ca="1" si="201"/>
        <v>593.91292094999983</v>
      </c>
      <c r="C531" s="14">
        <f t="shared" si="202"/>
        <v>592.52830850999987</v>
      </c>
      <c r="D531" s="142">
        <f t="shared" si="203"/>
        <v>44013</v>
      </c>
      <c r="E531" s="13">
        <f ca="1">IF(D531&lt;B$1,VLOOKUP(D531,[1]DI!$A$4:$B$15000,2,FALSE),0)</f>
        <v>2.1500000000000005E-2</v>
      </c>
      <c r="F531" s="14">
        <f t="shared" ca="1" si="195"/>
        <v>1.0000844200000001</v>
      </c>
      <c r="G531" s="14">
        <f ca="1">(TRUNC(PRODUCT($F$12:$F530),16))</f>
        <v>1.1167852958192299</v>
      </c>
      <c r="H531" s="14">
        <f t="shared" ca="1" si="204"/>
        <v>1.1158105540255301</v>
      </c>
      <c r="I531" s="14">
        <f t="shared" ca="1" si="196"/>
        <v>1.00087357</v>
      </c>
      <c r="J531" s="13">
        <f t="shared" si="205"/>
        <v>3.7499999999999999E-2</v>
      </c>
      <c r="K531" s="53">
        <f t="shared" si="206"/>
        <v>44005</v>
      </c>
      <c r="L531" s="2">
        <f t="shared" si="207"/>
        <v>10</v>
      </c>
      <c r="M531" s="19">
        <f t="shared" si="208"/>
        <v>10</v>
      </c>
      <c r="N531" s="12">
        <f t="shared" si="197"/>
        <v>1.00146194</v>
      </c>
      <c r="O531" s="12">
        <f t="shared" ca="1" si="198"/>
        <v>1.002336787</v>
      </c>
      <c r="P531" s="19">
        <f t="shared" si="209"/>
        <v>0</v>
      </c>
      <c r="Q531" s="14">
        <f t="shared" ca="1" si="199"/>
        <v>1.3846124399999999</v>
      </c>
      <c r="R531" s="28">
        <f t="shared" si="200"/>
        <v>0</v>
      </c>
      <c r="S531" s="14">
        <f t="shared" si="213"/>
        <v>0</v>
      </c>
      <c r="T531" s="14"/>
      <c r="U531" s="14"/>
      <c r="V531" s="4" t="str">
        <f t="shared" si="210"/>
        <v>A+J=</v>
      </c>
      <c r="W531" s="53">
        <f t="shared" si="211"/>
        <v>44033</v>
      </c>
      <c r="X531" s="14"/>
      <c r="Y531" s="153"/>
      <c r="Z531" s="56">
        <v>48361</v>
      </c>
      <c r="AA531" s="56" t="s">
        <v>90</v>
      </c>
      <c r="AB531" s="23"/>
      <c r="AC531" s="1"/>
      <c r="AD531" s="3"/>
      <c r="AE531" s="3"/>
      <c r="AF531" s="3"/>
      <c r="AG531" s="3"/>
      <c r="AH531" s="3"/>
      <c r="AI531" s="11"/>
      <c r="AJ531" s="3"/>
      <c r="AK531" s="2"/>
      <c r="AL531" s="2"/>
      <c r="AM531" s="2"/>
      <c r="AN531" s="2"/>
      <c r="AO531" s="2"/>
      <c r="AP531" s="2"/>
      <c r="AQ531" s="2"/>
      <c r="AR531" s="15"/>
      <c r="AS531" s="15"/>
      <c r="AT531" s="15"/>
      <c r="AU531" s="2"/>
      <c r="AV531" s="2"/>
      <c r="AW531" s="15"/>
      <c r="AX531" s="15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</row>
    <row r="532" spans="1:164" x14ac:dyDescent="0.15">
      <c r="A532" s="67">
        <f t="shared" si="212"/>
        <v>44020</v>
      </c>
      <c r="B532" s="128">
        <f t="shared" ca="1" si="201"/>
        <v>594.04983942999991</v>
      </c>
      <c r="C532" s="14">
        <f t="shared" si="202"/>
        <v>592.52830850999987</v>
      </c>
      <c r="D532" s="142">
        <f t="shared" si="203"/>
        <v>44014</v>
      </c>
      <c r="E532" s="13">
        <f ca="1">IF(D532&lt;B$1,VLOOKUP(D532,[1]DI!$A$4:$B$15000,2,FALSE),0)</f>
        <v>2.1500000000000005E-2</v>
      </c>
      <c r="F532" s="14">
        <f t="shared" ca="1" si="195"/>
        <v>1.0000844200000001</v>
      </c>
      <c r="G532" s="14">
        <f ca="1">(TRUNC(PRODUCT($F$12:$F531),16))</f>
        <v>1.1168795748339</v>
      </c>
      <c r="H532" s="14">
        <f t="shared" ca="1" si="204"/>
        <v>1.1158105540255301</v>
      </c>
      <c r="I532" s="14">
        <f t="shared" ca="1" si="196"/>
        <v>1.00095807</v>
      </c>
      <c r="J532" s="13">
        <f t="shared" si="205"/>
        <v>3.7499999999999999E-2</v>
      </c>
      <c r="K532" s="53">
        <f t="shared" si="206"/>
        <v>44005</v>
      </c>
      <c r="L532" s="2">
        <f t="shared" si="207"/>
        <v>11</v>
      </c>
      <c r="M532" s="19">
        <f t="shared" si="208"/>
        <v>11</v>
      </c>
      <c r="N532" s="12">
        <f t="shared" si="197"/>
        <v>1.0016082509999999</v>
      </c>
      <c r="O532" s="12">
        <f t="shared" ca="1" si="198"/>
        <v>1.002567862</v>
      </c>
      <c r="P532" s="19">
        <f t="shared" si="209"/>
        <v>0</v>
      </c>
      <c r="Q532" s="14">
        <f t="shared" ca="1" si="199"/>
        <v>1.52153092</v>
      </c>
      <c r="R532" s="28">
        <f t="shared" si="200"/>
        <v>0</v>
      </c>
      <c r="S532" s="14">
        <f t="shared" si="213"/>
        <v>0</v>
      </c>
      <c r="T532" s="14"/>
      <c r="U532" s="14"/>
      <c r="V532" s="4" t="str">
        <f t="shared" si="210"/>
        <v>A+J=</v>
      </c>
      <c r="W532" s="53">
        <f t="shared" si="211"/>
        <v>44033</v>
      </c>
      <c r="X532" s="14"/>
      <c r="Y532" s="153"/>
      <c r="Z532" s="56">
        <v>48464</v>
      </c>
      <c r="AA532" s="56" t="s">
        <v>83</v>
      </c>
      <c r="AB532" s="23"/>
      <c r="AC532" s="1"/>
      <c r="AD532" s="3"/>
      <c r="AE532" s="3"/>
      <c r="AF532" s="3"/>
      <c r="AG532" s="3"/>
      <c r="AH532" s="3"/>
      <c r="AI532" s="11"/>
      <c r="AJ532" s="3"/>
      <c r="AK532" s="2"/>
      <c r="AL532" s="2"/>
      <c r="AM532" s="2"/>
      <c r="AN532" s="2"/>
      <c r="AO532" s="2"/>
      <c r="AP532" s="2"/>
      <c r="AQ532" s="2"/>
      <c r="AR532" s="15"/>
      <c r="AS532" s="15"/>
      <c r="AT532" s="15"/>
      <c r="AU532" s="2"/>
      <c r="AV532" s="2"/>
      <c r="AW532" s="15"/>
      <c r="AX532" s="15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</row>
    <row r="533" spans="1:164" x14ac:dyDescent="0.15">
      <c r="A533" s="67">
        <f t="shared" si="212"/>
        <v>44021</v>
      </c>
      <c r="B533" s="128">
        <f t="shared" ca="1" si="201"/>
        <v>594.18678516999989</v>
      </c>
      <c r="C533" s="14">
        <f t="shared" si="202"/>
        <v>592.52830850999987</v>
      </c>
      <c r="D533" s="142">
        <f t="shared" si="203"/>
        <v>44015</v>
      </c>
      <c r="E533" s="13">
        <f ca="1">IF(D533&lt;B$1,VLOOKUP(D533,[1]DI!$A$4:$B$15000,2,FALSE),0)</f>
        <v>2.1500000000000005E-2</v>
      </c>
      <c r="F533" s="14">
        <f t="shared" ca="1" si="195"/>
        <v>1.0000844200000001</v>
      </c>
      <c r="G533" s="14">
        <f ca="1">(TRUNC(PRODUCT($F$12:$F532),16))</f>
        <v>1.1169738618076099</v>
      </c>
      <c r="H533" s="14">
        <f t="shared" ca="1" si="204"/>
        <v>1.1158105540255301</v>
      </c>
      <c r="I533" s="14">
        <f t="shared" ca="1" si="196"/>
        <v>1.0010425700000001</v>
      </c>
      <c r="J533" s="13">
        <f t="shared" si="205"/>
        <v>3.7499999999999999E-2</v>
      </c>
      <c r="K533" s="53">
        <f t="shared" si="206"/>
        <v>44005</v>
      </c>
      <c r="L533" s="2">
        <f t="shared" si="207"/>
        <v>12</v>
      </c>
      <c r="M533" s="19">
        <f t="shared" si="208"/>
        <v>12</v>
      </c>
      <c r="N533" s="12">
        <f t="shared" si="197"/>
        <v>1.0017545839999999</v>
      </c>
      <c r="O533" s="12">
        <f t="shared" ca="1" si="198"/>
        <v>1.0027989829999999</v>
      </c>
      <c r="P533" s="19">
        <f t="shared" si="209"/>
        <v>0</v>
      </c>
      <c r="Q533" s="14">
        <f t="shared" ca="1" si="199"/>
        <v>1.65847666</v>
      </c>
      <c r="R533" s="28">
        <f t="shared" si="200"/>
        <v>0</v>
      </c>
      <c r="S533" s="14">
        <f t="shared" si="213"/>
        <v>0</v>
      </c>
      <c r="T533" s="14"/>
      <c r="U533" s="14"/>
      <c r="V533" s="4" t="str">
        <f t="shared" si="210"/>
        <v>A+J=</v>
      </c>
      <c r="W533" s="53">
        <f t="shared" si="211"/>
        <v>44033</v>
      </c>
      <c r="X533" s="14"/>
      <c r="Y533" s="153"/>
      <c r="Z533" s="56">
        <v>48499</v>
      </c>
      <c r="AA533" s="57" t="s">
        <v>78</v>
      </c>
      <c r="AB533" s="23"/>
      <c r="AC533" s="1"/>
      <c r="AD533" s="3"/>
      <c r="AE533" s="3"/>
      <c r="AF533" s="3"/>
      <c r="AG533" s="3"/>
      <c r="AH533" s="3"/>
      <c r="AI533" s="11"/>
      <c r="AJ533" s="3"/>
      <c r="AK533" s="2"/>
      <c r="AL533" s="2"/>
      <c r="AM533" s="2"/>
      <c r="AN533" s="2"/>
      <c r="AO533" s="2"/>
      <c r="AP533" s="2"/>
      <c r="AQ533" s="2"/>
      <c r="AR533" s="15"/>
      <c r="AS533" s="15"/>
      <c r="AT533" s="15"/>
      <c r="AU533" s="2"/>
      <c r="AV533" s="2"/>
      <c r="AW533" s="15"/>
      <c r="AX533" s="15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</row>
    <row r="534" spans="1:164" x14ac:dyDescent="0.15">
      <c r="A534" s="67">
        <f t="shared" si="212"/>
        <v>44022</v>
      </c>
      <c r="B534" s="128">
        <f t="shared" ca="1" si="201"/>
        <v>594.32376467999984</v>
      </c>
      <c r="C534" s="14">
        <f t="shared" si="202"/>
        <v>592.52830850999987</v>
      </c>
      <c r="D534" s="142">
        <f t="shared" si="203"/>
        <v>44018</v>
      </c>
      <c r="E534" s="13">
        <f ca="1">IF(D534&lt;B$1,VLOOKUP(D534,[1]DI!$A$4:$B$15000,2,FALSE),0)</f>
        <v>2.1500000000000005E-2</v>
      </c>
      <c r="F534" s="14">
        <f t="shared" ca="1" si="195"/>
        <v>1.0000844200000001</v>
      </c>
      <c r="G534" s="14">
        <f ca="1">(TRUNC(PRODUCT($F$12:$F533),16))</f>
        <v>1.1170681567410199</v>
      </c>
      <c r="H534" s="14">
        <f t="shared" ca="1" si="204"/>
        <v>1.1158105540255301</v>
      </c>
      <c r="I534" s="14">
        <f t="shared" ca="1" si="196"/>
        <v>1.0011270800000001</v>
      </c>
      <c r="J534" s="13">
        <f t="shared" si="205"/>
        <v>3.7499999999999999E-2</v>
      </c>
      <c r="K534" s="53">
        <f t="shared" si="206"/>
        <v>44005</v>
      </c>
      <c r="L534" s="2">
        <f t="shared" si="207"/>
        <v>13</v>
      </c>
      <c r="M534" s="19">
        <f t="shared" si="208"/>
        <v>13</v>
      </c>
      <c r="N534" s="12">
        <f t="shared" si="197"/>
        <v>1.0019009379999999</v>
      </c>
      <c r="O534" s="12">
        <f t="shared" ca="1" si="198"/>
        <v>1.0030301610000001</v>
      </c>
      <c r="P534" s="19">
        <f t="shared" si="209"/>
        <v>0</v>
      </c>
      <c r="Q534" s="14">
        <f t="shared" ca="1" si="199"/>
        <v>1.79545617</v>
      </c>
      <c r="R534" s="28">
        <f t="shared" si="200"/>
        <v>0</v>
      </c>
      <c r="S534" s="14">
        <f t="shared" si="213"/>
        <v>0</v>
      </c>
      <c r="T534" s="14"/>
      <c r="U534" s="14"/>
      <c r="V534" s="4" t="str">
        <f t="shared" si="210"/>
        <v>A+J=</v>
      </c>
      <c r="W534" s="53">
        <f t="shared" si="211"/>
        <v>44033</v>
      </c>
      <c r="X534" s="14"/>
      <c r="Y534" s="153"/>
      <c r="Z534" s="56">
        <v>48520</v>
      </c>
      <c r="AA534" s="56" t="s">
        <v>84</v>
      </c>
      <c r="AB534" s="23"/>
      <c r="AC534" s="1"/>
      <c r="AD534" s="3"/>
      <c r="AE534" s="3"/>
      <c r="AF534" s="3"/>
      <c r="AG534" s="3"/>
      <c r="AH534" s="3"/>
      <c r="AI534" s="11"/>
      <c r="AJ534" s="3"/>
      <c r="AK534" s="2"/>
      <c r="AL534" s="2"/>
      <c r="AM534" s="2"/>
      <c r="AN534" s="2"/>
      <c r="AO534" s="2"/>
      <c r="AP534" s="2"/>
      <c r="AQ534" s="2"/>
      <c r="AR534" s="15"/>
      <c r="AS534" s="15"/>
      <c r="AT534" s="15"/>
      <c r="AU534" s="2"/>
      <c r="AV534" s="2"/>
      <c r="AW534" s="15"/>
      <c r="AX534" s="15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</row>
    <row r="535" spans="1:164" x14ac:dyDescent="0.15">
      <c r="A535" s="67">
        <f t="shared" si="212"/>
        <v>44025</v>
      </c>
      <c r="B535" s="128">
        <f t="shared" ca="1" si="201"/>
        <v>594.46077143999992</v>
      </c>
      <c r="C535" s="14">
        <f t="shared" si="202"/>
        <v>592.52830850999987</v>
      </c>
      <c r="D535" s="142">
        <f t="shared" si="203"/>
        <v>44019</v>
      </c>
      <c r="E535" s="13">
        <f ca="1">IF(D535&lt;B$1,VLOOKUP(D535,[1]DI!$A$4:$B$15000,2,FALSE),0)</f>
        <v>2.1500000000000005E-2</v>
      </c>
      <c r="F535" s="14">
        <f t="shared" ca="1" si="195"/>
        <v>1.0000844200000001</v>
      </c>
      <c r="G535" s="14">
        <f ca="1">(TRUNC(PRODUCT($F$12:$F534),16))</f>
        <v>1.11716245963481</v>
      </c>
      <c r="H535" s="14">
        <f t="shared" ca="1" si="204"/>
        <v>1.1158105540255301</v>
      </c>
      <c r="I535" s="14">
        <f t="shared" ca="1" si="196"/>
        <v>1.00121159</v>
      </c>
      <c r="J535" s="13">
        <f t="shared" si="205"/>
        <v>3.7499999999999999E-2</v>
      </c>
      <c r="K535" s="53">
        <f t="shared" si="206"/>
        <v>44005</v>
      </c>
      <c r="L535" s="2">
        <f t="shared" si="207"/>
        <v>14</v>
      </c>
      <c r="M535" s="19">
        <f t="shared" si="208"/>
        <v>14</v>
      </c>
      <c r="N535" s="12">
        <f t="shared" si="197"/>
        <v>1.0020473139999999</v>
      </c>
      <c r="O535" s="12">
        <f t="shared" ca="1" si="198"/>
        <v>1.0032613850000001</v>
      </c>
      <c r="P535" s="19">
        <f t="shared" si="209"/>
        <v>0</v>
      </c>
      <c r="Q535" s="14">
        <f t="shared" ca="1" si="199"/>
        <v>1.93246293</v>
      </c>
      <c r="R535" s="28">
        <f t="shared" si="200"/>
        <v>0</v>
      </c>
      <c r="S535" s="14">
        <f t="shared" si="213"/>
        <v>0</v>
      </c>
      <c r="T535" s="14"/>
      <c r="U535" s="14"/>
      <c r="V535" s="4" t="str">
        <f t="shared" si="210"/>
        <v>A+J=</v>
      </c>
      <c r="W535" s="53">
        <f t="shared" si="211"/>
        <v>44033</v>
      </c>
      <c r="X535" s="14"/>
      <c r="Y535" s="153"/>
      <c r="Z535" s="56">
        <v>48533</v>
      </c>
      <c r="AA535" s="56" t="s">
        <v>93</v>
      </c>
      <c r="AB535" s="23"/>
      <c r="AC535" s="1"/>
      <c r="AD535" s="3"/>
      <c r="AE535" s="3"/>
      <c r="AF535" s="3"/>
      <c r="AG535" s="3"/>
      <c r="AH535" s="3"/>
      <c r="AI535" s="11"/>
      <c r="AJ535" s="3"/>
      <c r="AK535" s="2"/>
      <c r="AL535" s="2"/>
      <c r="AM535" s="2"/>
      <c r="AN535" s="2"/>
      <c r="AO535" s="2"/>
      <c r="AP535" s="2"/>
      <c r="AQ535" s="2"/>
      <c r="AR535" s="15"/>
      <c r="AS535" s="15"/>
      <c r="AT535" s="15"/>
      <c r="AU535" s="2"/>
      <c r="AV535" s="2"/>
      <c r="AW535" s="15"/>
      <c r="AX535" s="15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</row>
    <row r="536" spans="1:164" x14ac:dyDescent="0.15">
      <c r="A536" s="67">
        <f t="shared" si="212"/>
        <v>44026</v>
      </c>
      <c r="B536" s="128">
        <f t="shared" ca="1" si="201"/>
        <v>594.59781079999982</v>
      </c>
      <c r="C536" s="14">
        <f t="shared" si="202"/>
        <v>592.52830850999987</v>
      </c>
      <c r="D536" s="142">
        <f t="shared" si="203"/>
        <v>44020</v>
      </c>
      <c r="E536" s="13">
        <f ca="1">IF(D536&lt;B$1,VLOOKUP(D536,[1]DI!$A$4:$B$15000,2,FALSE),0)</f>
        <v>2.1500000000000005E-2</v>
      </c>
      <c r="F536" s="14">
        <f t="shared" ca="1" si="195"/>
        <v>1.0000844200000001</v>
      </c>
      <c r="G536" s="14">
        <f ca="1">(TRUNC(PRODUCT($F$12:$F535),16))</f>
        <v>1.1172567704896601</v>
      </c>
      <c r="H536" s="14">
        <f t="shared" ca="1" si="204"/>
        <v>1.1158105540255301</v>
      </c>
      <c r="I536" s="14">
        <f t="shared" ca="1" si="196"/>
        <v>1.00129611</v>
      </c>
      <c r="J536" s="13">
        <f t="shared" si="205"/>
        <v>3.7499999999999999E-2</v>
      </c>
      <c r="K536" s="53">
        <f t="shared" si="206"/>
        <v>44005</v>
      </c>
      <c r="L536" s="2">
        <f t="shared" si="207"/>
        <v>15</v>
      </c>
      <c r="M536" s="19">
        <f t="shared" si="208"/>
        <v>15</v>
      </c>
      <c r="N536" s="12">
        <f t="shared" si="197"/>
        <v>1.0021937110000001</v>
      </c>
      <c r="O536" s="12">
        <f t="shared" ca="1" si="198"/>
        <v>1.0034926639999999</v>
      </c>
      <c r="P536" s="19">
        <f t="shared" si="209"/>
        <v>0</v>
      </c>
      <c r="Q536" s="14">
        <f t="shared" ca="1" si="199"/>
        <v>2.06950229</v>
      </c>
      <c r="R536" s="28">
        <f t="shared" si="200"/>
        <v>0</v>
      </c>
      <c r="S536" s="14">
        <f t="shared" si="213"/>
        <v>0</v>
      </c>
      <c r="T536" s="14"/>
      <c r="U536" s="14"/>
      <c r="V536" s="4" t="str">
        <f t="shared" si="210"/>
        <v>A+J=</v>
      </c>
      <c r="W536" s="53">
        <f t="shared" si="211"/>
        <v>44033</v>
      </c>
      <c r="X536" s="14"/>
      <c r="Y536" s="153"/>
      <c r="Z536" s="56">
        <v>48638</v>
      </c>
      <c r="AA536" s="56" t="s">
        <v>72</v>
      </c>
      <c r="AB536" s="23"/>
      <c r="AC536" s="1"/>
      <c r="AD536" s="3"/>
      <c r="AE536" s="3"/>
      <c r="AF536" s="3"/>
      <c r="AG536" s="3"/>
      <c r="AH536" s="3"/>
      <c r="AI536" s="11"/>
      <c r="AJ536" s="3"/>
      <c r="AK536" s="2"/>
      <c r="AL536" s="2"/>
      <c r="AM536" s="2"/>
      <c r="AN536" s="2"/>
      <c r="AO536" s="2"/>
      <c r="AP536" s="2"/>
      <c r="AQ536" s="2"/>
      <c r="AR536" s="15"/>
      <c r="AS536" s="15"/>
      <c r="AT536" s="15"/>
      <c r="AU536" s="2"/>
      <c r="AV536" s="2"/>
      <c r="AW536" s="15"/>
      <c r="AX536" s="15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</row>
    <row r="537" spans="1:164" x14ac:dyDescent="0.15">
      <c r="A537" s="67">
        <f t="shared" si="212"/>
        <v>44027</v>
      </c>
      <c r="B537" s="128">
        <f t="shared" ca="1" si="201"/>
        <v>594.73488392999991</v>
      </c>
      <c r="C537" s="14">
        <f t="shared" si="202"/>
        <v>592.52830850999987</v>
      </c>
      <c r="D537" s="142">
        <f t="shared" si="203"/>
        <v>44021</v>
      </c>
      <c r="E537" s="13">
        <f ca="1">IF(D537&lt;B$1,VLOOKUP(D537,[1]DI!$A$4:$B$15000,2,FALSE),0)</f>
        <v>2.1500000000000005E-2</v>
      </c>
      <c r="F537" s="14">
        <f t="shared" ca="1" si="195"/>
        <v>1.0000844200000001</v>
      </c>
      <c r="G537" s="14">
        <f ca="1">(TRUNC(PRODUCT($F$12:$F536),16))</f>
        <v>1.11735108930622</v>
      </c>
      <c r="H537" s="14">
        <f t="shared" ca="1" si="204"/>
        <v>1.1158105540255301</v>
      </c>
      <c r="I537" s="14">
        <f t="shared" ca="1" si="196"/>
        <v>1.00138064</v>
      </c>
      <c r="J537" s="13">
        <f t="shared" si="205"/>
        <v>3.7499999999999999E-2</v>
      </c>
      <c r="K537" s="53">
        <f t="shared" si="206"/>
        <v>44005</v>
      </c>
      <c r="L537" s="2">
        <f t="shared" si="207"/>
        <v>16</v>
      </c>
      <c r="M537" s="19">
        <f t="shared" si="208"/>
        <v>16</v>
      </c>
      <c r="N537" s="12">
        <f t="shared" si="197"/>
        <v>1.002340129</v>
      </c>
      <c r="O537" s="12">
        <f t="shared" ca="1" si="198"/>
        <v>1.0037240000000001</v>
      </c>
      <c r="P537" s="19">
        <f t="shared" si="209"/>
        <v>0</v>
      </c>
      <c r="Q537" s="14">
        <f t="shared" ca="1" si="199"/>
        <v>2.2065754200000001</v>
      </c>
      <c r="R537" s="28">
        <f t="shared" si="200"/>
        <v>0</v>
      </c>
      <c r="S537" s="14">
        <f t="shared" si="213"/>
        <v>0</v>
      </c>
      <c r="T537" s="14"/>
      <c r="U537" s="14"/>
      <c r="V537" s="4" t="str">
        <f t="shared" si="210"/>
        <v>A+J=</v>
      </c>
      <c r="W537" s="53">
        <f t="shared" si="211"/>
        <v>44033</v>
      </c>
      <c r="X537" s="14"/>
      <c r="Y537" s="153"/>
      <c r="Z537" s="56">
        <v>48639</v>
      </c>
      <c r="AA537" s="56" t="s">
        <v>72</v>
      </c>
      <c r="AB537" s="23"/>
      <c r="AC537" s="1"/>
      <c r="AD537" s="3"/>
      <c r="AE537" s="3"/>
      <c r="AF537" s="3"/>
      <c r="AG537" s="3"/>
      <c r="AH537" s="3"/>
      <c r="AI537" s="11"/>
      <c r="AJ537" s="3"/>
      <c r="AK537" s="2"/>
      <c r="AL537" s="2"/>
      <c r="AM537" s="2"/>
      <c r="AN537" s="2"/>
      <c r="AO537" s="2"/>
      <c r="AP537" s="2"/>
      <c r="AQ537" s="2"/>
      <c r="AR537" s="15"/>
      <c r="AS537" s="15"/>
      <c r="AT537" s="15"/>
      <c r="AU537" s="2"/>
      <c r="AV537" s="2"/>
      <c r="AW537" s="15"/>
      <c r="AX537" s="15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</row>
    <row r="538" spans="1:164" x14ac:dyDescent="0.15">
      <c r="A538" s="67">
        <f t="shared" si="212"/>
        <v>44028</v>
      </c>
      <c r="B538" s="128">
        <f t="shared" ca="1" si="201"/>
        <v>594.87199023999983</v>
      </c>
      <c r="C538" s="14">
        <f t="shared" si="202"/>
        <v>592.52830850999987</v>
      </c>
      <c r="D538" s="142">
        <f t="shared" si="203"/>
        <v>44022</v>
      </c>
      <c r="E538" s="13">
        <f ca="1">IF(D538&lt;B$1,VLOOKUP(D538,[1]DI!$A$4:$B$15000,2,FALSE),0)</f>
        <v>2.1500000000000005E-2</v>
      </c>
      <c r="F538" s="14">
        <f t="shared" ca="1" si="195"/>
        <v>1.0000844200000001</v>
      </c>
      <c r="G538" s="14">
        <f ca="1">(TRUNC(PRODUCT($F$12:$F537),16))</f>
        <v>1.1174454160851801</v>
      </c>
      <c r="H538" s="14">
        <f t="shared" ca="1" si="204"/>
        <v>1.1158105540255301</v>
      </c>
      <c r="I538" s="14">
        <f t="shared" ca="1" si="196"/>
        <v>1.0014651800000001</v>
      </c>
      <c r="J538" s="13">
        <f t="shared" si="205"/>
        <v>3.7499999999999999E-2</v>
      </c>
      <c r="K538" s="53">
        <f t="shared" si="206"/>
        <v>44005</v>
      </c>
      <c r="L538" s="2">
        <f t="shared" si="207"/>
        <v>17</v>
      </c>
      <c r="M538" s="19">
        <f t="shared" si="208"/>
        <v>17</v>
      </c>
      <c r="N538" s="12">
        <f t="shared" si="197"/>
        <v>1.002486569</v>
      </c>
      <c r="O538" s="12">
        <f t="shared" ca="1" si="198"/>
        <v>1.0039553919999999</v>
      </c>
      <c r="P538" s="19">
        <f t="shared" si="209"/>
        <v>0</v>
      </c>
      <c r="Q538" s="14">
        <f t="shared" ca="1" si="199"/>
        <v>2.3436817300000001</v>
      </c>
      <c r="R538" s="28">
        <f t="shared" si="200"/>
        <v>0</v>
      </c>
      <c r="S538" s="14">
        <f t="shared" si="213"/>
        <v>0</v>
      </c>
      <c r="T538" s="14"/>
      <c r="U538" s="14"/>
      <c r="V538" s="4" t="str">
        <f t="shared" si="210"/>
        <v>A+J=</v>
      </c>
      <c r="W538" s="53">
        <f t="shared" si="211"/>
        <v>44033</v>
      </c>
      <c r="X538" s="14"/>
      <c r="Y538" s="153"/>
      <c r="Z538" s="56">
        <v>48684</v>
      </c>
      <c r="AA538" s="56" t="s">
        <v>89</v>
      </c>
      <c r="AB538" s="23"/>
      <c r="AC538" s="1"/>
      <c r="AD538" s="3"/>
      <c r="AE538" s="3"/>
      <c r="AF538" s="3"/>
      <c r="AG538" s="3"/>
      <c r="AH538" s="3"/>
      <c r="AI538" s="11"/>
      <c r="AJ538" s="3"/>
      <c r="AK538" s="2"/>
      <c r="AL538" s="2"/>
      <c r="AM538" s="2"/>
      <c r="AN538" s="2"/>
      <c r="AO538" s="2"/>
      <c r="AP538" s="2"/>
      <c r="AQ538" s="2"/>
      <c r="AR538" s="15"/>
      <c r="AS538" s="15"/>
      <c r="AT538" s="15"/>
      <c r="AU538" s="2"/>
      <c r="AV538" s="2"/>
      <c r="AW538" s="15"/>
      <c r="AX538" s="15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</row>
    <row r="539" spans="1:164" x14ac:dyDescent="0.15">
      <c r="A539" s="67">
        <f t="shared" si="212"/>
        <v>44029</v>
      </c>
      <c r="B539" s="128">
        <f t="shared" ca="1" si="201"/>
        <v>595.00912379999988</v>
      </c>
      <c r="C539" s="14">
        <f t="shared" si="202"/>
        <v>592.52830850999987</v>
      </c>
      <c r="D539" s="142">
        <f t="shared" si="203"/>
        <v>44025</v>
      </c>
      <c r="E539" s="13">
        <f ca="1">IF(D539&lt;B$1,VLOOKUP(D539,[1]DI!$A$4:$B$15000,2,FALSE),0)</f>
        <v>2.1500000000000005E-2</v>
      </c>
      <c r="F539" s="14">
        <f t="shared" ca="1" si="195"/>
        <v>1.0000844200000001</v>
      </c>
      <c r="G539" s="14">
        <f ca="1">(TRUNC(PRODUCT($F$12:$F538),16))</f>
        <v>1.11753975082721</v>
      </c>
      <c r="H539" s="14">
        <f t="shared" ca="1" si="204"/>
        <v>1.1158105540255301</v>
      </c>
      <c r="I539" s="14">
        <f t="shared" ca="1" si="196"/>
        <v>1.0015497200000001</v>
      </c>
      <c r="J539" s="13">
        <f t="shared" si="205"/>
        <v>3.7499999999999999E-2</v>
      </c>
      <c r="K539" s="53">
        <f t="shared" si="206"/>
        <v>44005</v>
      </c>
      <c r="L539" s="2">
        <f t="shared" si="207"/>
        <v>18</v>
      </c>
      <c r="M539" s="19">
        <f t="shared" si="208"/>
        <v>18</v>
      </c>
      <c r="N539" s="12">
        <f t="shared" si="197"/>
        <v>1.0026330299999999</v>
      </c>
      <c r="O539" s="12">
        <f t="shared" ca="1" si="198"/>
        <v>1.0041868300000001</v>
      </c>
      <c r="P539" s="19">
        <f t="shared" si="209"/>
        <v>0</v>
      </c>
      <c r="Q539" s="14">
        <f t="shared" ca="1" si="199"/>
        <v>2.4808152899999998</v>
      </c>
      <c r="R539" s="28">
        <f t="shared" si="200"/>
        <v>0</v>
      </c>
      <c r="S539" s="14">
        <f t="shared" si="213"/>
        <v>0</v>
      </c>
      <c r="T539" s="14"/>
      <c r="U539" s="14"/>
      <c r="V539" s="4" t="str">
        <f t="shared" si="210"/>
        <v>A+J=</v>
      </c>
      <c r="W539" s="53">
        <f t="shared" si="211"/>
        <v>44033</v>
      </c>
      <c r="X539" s="14"/>
      <c r="Y539" s="153"/>
      <c r="Z539" s="56">
        <v>48690</v>
      </c>
      <c r="AA539" s="56" t="s">
        <v>74</v>
      </c>
      <c r="AB539" s="23"/>
      <c r="AC539" s="1"/>
      <c r="AD539" s="3"/>
      <c r="AE539" s="3"/>
      <c r="AF539" s="3"/>
      <c r="AG539" s="3"/>
      <c r="AH539" s="3"/>
      <c r="AI539" s="11"/>
      <c r="AJ539" s="3"/>
      <c r="AK539" s="2"/>
      <c r="AL539" s="2"/>
      <c r="AM539" s="2"/>
      <c r="AN539" s="2"/>
      <c r="AO539" s="2"/>
      <c r="AP539" s="2"/>
      <c r="AQ539" s="2"/>
      <c r="AR539" s="15"/>
      <c r="AS539" s="15"/>
      <c r="AT539" s="15"/>
      <c r="AU539" s="2"/>
      <c r="AV539" s="2"/>
      <c r="AW539" s="15"/>
      <c r="AX539" s="15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</row>
    <row r="540" spans="1:164" x14ac:dyDescent="0.15">
      <c r="A540" s="67">
        <f t="shared" si="212"/>
        <v>44032</v>
      </c>
      <c r="B540" s="128">
        <f t="shared" ca="1" si="201"/>
        <v>595.14629054999989</v>
      </c>
      <c r="C540" s="14">
        <f t="shared" si="202"/>
        <v>592.52830850999987</v>
      </c>
      <c r="D540" s="142">
        <f t="shared" si="203"/>
        <v>44026</v>
      </c>
      <c r="E540" s="13">
        <f ca="1">IF(D540&lt;B$1,VLOOKUP(D540,[1]DI!$A$4:$B$15000,2,FALSE),0)</f>
        <v>2.1500000000000005E-2</v>
      </c>
      <c r="F540" s="14">
        <f t="shared" ca="1" si="195"/>
        <v>1.0000844200000001</v>
      </c>
      <c r="G540" s="14">
        <f ca="1">(TRUNC(PRODUCT($F$12:$F539),16))</f>
        <v>1.1176340935329701</v>
      </c>
      <c r="H540" s="14">
        <f t="shared" ca="1" si="204"/>
        <v>1.1158105540255301</v>
      </c>
      <c r="I540" s="14">
        <f t="shared" ca="1" si="196"/>
        <v>1.00163427</v>
      </c>
      <c r="J540" s="13">
        <f t="shared" si="205"/>
        <v>3.7499999999999999E-2</v>
      </c>
      <c r="K540" s="53">
        <f t="shared" si="206"/>
        <v>44005</v>
      </c>
      <c r="L540" s="2">
        <f t="shared" si="207"/>
        <v>19</v>
      </c>
      <c r="M540" s="19">
        <f t="shared" si="208"/>
        <v>19</v>
      </c>
      <c r="N540" s="12">
        <f t="shared" si="197"/>
        <v>1.002779512</v>
      </c>
      <c r="O540" s="12">
        <f t="shared" ca="1" si="198"/>
        <v>1.004418324</v>
      </c>
      <c r="P540" s="19">
        <f t="shared" si="209"/>
        <v>0</v>
      </c>
      <c r="Q540" s="14">
        <f t="shared" ca="1" si="199"/>
        <v>2.6179820399999998</v>
      </c>
      <c r="R540" s="28">
        <f t="shared" si="200"/>
        <v>0</v>
      </c>
      <c r="S540" s="14">
        <f t="shared" si="213"/>
        <v>0</v>
      </c>
      <c r="T540" s="14"/>
      <c r="U540" s="14"/>
      <c r="V540" s="4" t="str">
        <f t="shared" si="210"/>
        <v>A+J=</v>
      </c>
      <c r="W540" s="53">
        <f t="shared" si="211"/>
        <v>44033</v>
      </c>
      <c r="X540" s="14"/>
      <c r="Y540" s="153"/>
      <c r="Z540" s="56">
        <v>48746</v>
      </c>
      <c r="AA540" s="56" t="s">
        <v>90</v>
      </c>
      <c r="AB540" s="23"/>
      <c r="AC540" s="1"/>
      <c r="AD540" s="3"/>
      <c r="AE540" s="3"/>
      <c r="AF540" s="3"/>
      <c r="AG540" s="3"/>
      <c r="AH540" s="3"/>
      <c r="AI540" s="11"/>
      <c r="AJ540" s="3"/>
      <c r="AK540" s="2"/>
      <c r="AL540" s="2"/>
      <c r="AM540" s="2"/>
      <c r="AN540" s="2"/>
      <c r="AO540" s="2"/>
      <c r="AP540" s="2"/>
      <c r="AQ540" s="2"/>
      <c r="AR540" s="15"/>
      <c r="AS540" s="15"/>
      <c r="AT540" s="15"/>
      <c r="AU540" s="2"/>
      <c r="AV540" s="2"/>
      <c r="AW540" s="15"/>
      <c r="AX540" s="15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</row>
    <row r="541" spans="1:164" x14ac:dyDescent="0.15">
      <c r="A541" s="67">
        <f t="shared" si="212"/>
        <v>44033</v>
      </c>
      <c r="B541" s="128">
        <f t="shared" ca="1" si="201"/>
        <v>595.28349106999985</v>
      </c>
      <c r="C541" s="14">
        <f t="shared" si="202"/>
        <v>592.52830850999987</v>
      </c>
      <c r="D541" s="142">
        <f t="shared" si="203"/>
        <v>44027</v>
      </c>
      <c r="E541" s="13">
        <f ca="1">IF(D541&lt;B$1,VLOOKUP(D541,[1]DI!$A$4:$B$15000,2,FALSE),0)</f>
        <v>2.1500000000000005E-2</v>
      </c>
      <c r="F541" s="14">
        <f t="shared" ca="1" si="195"/>
        <v>1.0000844200000001</v>
      </c>
      <c r="G541" s="14">
        <f ca="1">(TRUNC(PRODUCT($F$12:$F540),16))</f>
        <v>1.1177284442031501</v>
      </c>
      <c r="H541" s="14">
        <f t="shared" ca="1" si="204"/>
        <v>1.1158105540255301</v>
      </c>
      <c r="I541" s="14">
        <f t="shared" ca="1" si="196"/>
        <v>1.0017188299999999</v>
      </c>
      <c r="J541" s="13">
        <f t="shared" si="205"/>
        <v>3.7499999999999999E-2</v>
      </c>
      <c r="K541" s="53">
        <f t="shared" si="206"/>
        <v>44005</v>
      </c>
      <c r="L541" s="2">
        <f t="shared" si="207"/>
        <v>20</v>
      </c>
      <c r="M541" s="19">
        <f t="shared" si="208"/>
        <v>20</v>
      </c>
      <c r="N541" s="12">
        <f t="shared" si="197"/>
        <v>1.002926016</v>
      </c>
      <c r="O541" s="12">
        <f t="shared" ca="1" si="198"/>
        <v>1.0046498749999999</v>
      </c>
      <c r="P541" s="19">
        <f t="shared" si="209"/>
        <v>26</v>
      </c>
      <c r="Q541" s="14">
        <f t="shared" ca="1" si="199"/>
        <v>2.7551825600000002</v>
      </c>
      <c r="R541" s="28">
        <f t="shared" si="200"/>
        <v>1.4601100060119816E-3</v>
      </c>
      <c r="S541" s="14">
        <v>0.86515651999999998</v>
      </c>
      <c r="T541" s="14"/>
      <c r="U541" s="14"/>
      <c r="V541" s="4" t="str">
        <f t="shared" si="210"/>
        <v>A+J=</v>
      </c>
      <c r="W541" s="53">
        <f t="shared" si="211"/>
        <v>44033</v>
      </c>
      <c r="X541" s="14"/>
      <c r="Y541" s="153"/>
      <c r="Z541" s="56">
        <v>48829</v>
      </c>
      <c r="AA541" s="56" t="s">
        <v>92</v>
      </c>
      <c r="AB541" s="23"/>
      <c r="AC541" s="1"/>
      <c r="AD541" s="3"/>
      <c r="AE541" s="3"/>
      <c r="AF541" s="3"/>
      <c r="AG541" s="3"/>
      <c r="AH541" s="3"/>
      <c r="AI541" s="11"/>
      <c r="AJ541" s="3"/>
      <c r="AK541" s="2"/>
      <c r="AL541" s="2"/>
      <c r="AM541" s="2"/>
      <c r="AN541" s="2"/>
      <c r="AO541" s="2"/>
      <c r="AP541" s="2"/>
      <c r="AQ541" s="2"/>
      <c r="AR541" s="15"/>
      <c r="AS541" s="15"/>
      <c r="AT541" s="15"/>
      <c r="AU541" s="2"/>
      <c r="AV541" s="2"/>
      <c r="AW541" s="15"/>
      <c r="AX541" s="15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</row>
    <row r="542" spans="1:164" x14ac:dyDescent="0.15">
      <c r="A542" s="67">
        <f t="shared" si="212"/>
        <v>44034</v>
      </c>
      <c r="B542" s="128">
        <f t="shared" ca="1" si="201"/>
        <v>591.7995480899998</v>
      </c>
      <c r="C542" s="14">
        <f t="shared" si="202"/>
        <v>591.66315198999985</v>
      </c>
      <c r="D542" s="142">
        <f t="shared" si="203"/>
        <v>44028</v>
      </c>
      <c r="E542" s="13">
        <f ca="1">IF(D542&lt;B$1,VLOOKUP(D542,[1]DI!$A$4:$B$15000,2,FALSE),0)</f>
        <v>2.1500000000000005E-2</v>
      </c>
      <c r="F542" s="14">
        <f t="shared" ca="1" si="195"/>
        <v>1.0000844200000001</v>
      </c>
      <c r="G542" s="14">
        <f ca="1">(TRUNC(PRODUCT($F$12:$F541),16))</f>
        <v>1.1178228028384101</v>
      </c>
      <c r="H542" s="14">
        <f t="shared" ca="1" si="204"/>
        <v>1.1177284442031501</v>
      </c>
      <c r="I542" s="14">
        <f t="shared" ca="1" si="196"/>
        <v>1.0000844200000001</v>
      </c>
      <c r="J542" s="13">
        <f t="shared" si="205"/>
        <v>3.7499999999999999E-2</v>
      </c>
      <c r="K542" s="53">
        <f t="shared" si="206"/>
        <v>44033</v>
      </c>
      <c r="L542" s="2">
        <f t="shared" si="207"/>
        <v>1</v>
      </c>
      <c r="M542" s="19">
        <f t="shared" si="208"/>
        <v>1</v>
      </c>
      <c r="N542" s="12">
        <f t="shared" si="197"/>
        <v>1.0001460980000001</v>
      </c>
      <c r="O542" s="12">
        <f t="shared" ca="1" si="198"/>
        <v>1.0002305300000001</v>
      </c>
      <c r="P542" s="19">
        <f t="shared" si="209"/>
        <v>0</v>
      </c>
      <c r="Q542" s="14">
        <f t="shared" ca="1" si="199"/>
        <v>0.13639609999999999</v>
      </c>
      <c r="R542" s="28">
        <f t="shared" si="200"/>
        <v>0</v>
      </c>
      <c r="S542" s="14">
        <f t="shared" si="213"/>
        <v>0</v>
      </c>
      <c r="T542" s="14"/>
      <c r="U542" s="14"/>
      <c r="V542" s="4" t="str">
        <f t="shared" si="210"/>
        <v>A+J=</v>
      </c>
      <c r="W542" s="53">
        <f t="shared" si="211"/>
        <v>44064</v>
      </c>
      <c r="X542" s="14"/>
      <c r="Y542" s="153"/>
      <c r="Z542" s="56">
        <v>48864</v>
      </c>
      <c r="AA542" s="57" t="s">
        <v>78</v>
      </c>
      <c r="AB542" s="23"/>
      <c r="AC542" s="1"/>
      <c r="AD542" s="3"/>
      <c r="AE542" s="3"/>
      <c r="AF542" s="3"/>
      <c r="AG542" s="3"/>
      <c r="AH542" s="3"/>
      <c r="AI542" s="11"/>
      <c r="AJ542" s="3"/>
      <c r="AK542" s="2"/>
      <c r="AL542" s="2"/>
      <c r="AM542" s="2"/>
      <c r="AN542" s="2"/>
      <c r="AO542" s="2"/>
      <c r="AP542" s="2"/>
      <c r="AQ542" s="2"/>
      <c r="AR542" s="15"/>
      <c r="AS542" s="15"/>
      <c r="AT542" s="15"/>
      <c r="AU542" s="2"/>
      <c r="AV542" s="2"/>
      <c r="AW542" s="15"/>
      <c r="AX542" s="15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</row>
    <row r="543" spans="1:164" x14ac:dyDescent="0.15">
      <c r="A543" s="67">
        <f t="shared" si="212"/>
        <v>44035</v>
      </c>
      <c r="B543" s="128">
        <f t="shared" ca="1" si="201"/>
        <v>591.9359773299999</v>
      </c>
      <c r="C543" s="14">
        <f t="shared" si="202"/>
        <v>591.66315198999985</v>
      </c>
      <c r="D543" s="142">
        <f t="shared" si="203"/>
        <v>44029</v>
      </c>
      <c r="E543" s="13">
        <f ca="1">IF(D543&lt;B$1,VLOOKUP(D543,[1]DI!$A$4:$B$15000,2,FALSE),0)</f>
        <v>2.1500000000000005E-2</v>
      </c>
      <c r="F543" s="14">
        <f t="shared" ca="1" si="195"/>
        <v>1.0000844200000001</v>
      </c>
      <c r="G543" s="14">
        <f ca="1">(TRUNC(PRODUCT($F$12:$F542),16))</f>
        <v>1.1179171694394201</v>
      </c>
      <c r="H543" s="14">
        <f t="shared" ca="1" si="204"/>
        <v>1.1177284442031501</v>
      </c>
      <c r="I543" s="14">
        <f t="shared" ca="1" si="196"/>
        <v>1.0001688500000001</v>
      </c>
      <c r="J543" s="13">
        <f t="shared" si="205"/>
        <v>3.7499999999999999E-2</v>
      </c>
      <c r="K543" s="53">
        <f t="shared" si="206"/>
        <v>44033</v>
      </c>
      <c r="L543" s="2">
        <f t="shared" si="207"/>
        <v>2</v>
      </c>
      <c r="M543" s="19">
        <f t="shared" si="208"/>
        <v>2</v>
      </c>
      <c r="N543" s="12">
        <f t="shared" si="197"/>
        <v>1.0002922169999999</v>
      </c>
      <c r="O543" s="12">
        <f t="shared" ca="1" si="198"/>
        <v>1.0004611160000001</v>
      </c>
      <c r="P543" s="19">
        <f t="shared" si="209"/>
        <v>0</v>
      </c>
      <c r="Q543" s="14">
        <f t="shared" ca="1" si="199"/>
        <v>0.27282534000000003</v>
      </c>
      <c r="R543" s="28">
        <f t="shared" si="200"/>
        <v>0</v>
      </c>
      <c r="S543" s="14">
        <f t="shared" si="213"/>
        <v>0</v>
      </c>
      <c r="T543" s="14"/>
      <c r="U543" s="14"/>
      <c r="V543" s="4" t="str">
        <f t="shared" si="210"/>
        <v>A+J=</v>
      </c>
      <c r="W543" s="53">
        <f t="shared" si="211"/>
        <v>44064</v>
      </c>
      <c r="X543" s="14"/>
      <c r="Y543" s="153"/>
      <c r="Z543" s="56">
        <v>48885</v>
      </c>
      <c r="AA543" s="56" t="s">
        <v>84</v>
      </c>
      <c r="AB543" s="23"/>
      <c r="AC543" s="1"/>
      <c r="AD543" s="3"/>
      <c r="AE543" s="3"/>
      <c r="AF543" s="3"/>
      <c r="AG543" s="3"/>
      <c r="AH543" s="3"/>
      <c r="AI543" s="11"/>
      <c r="AJ543" s="3"/>
      <c r="AK543" s="2"/>
      <c r="AL543" s="2"/>
      <c r="AM543" s="2"/>
      <c r="AN543" s="2"/>
      <c r="AO543" s="2"/>
      <c r="AP543" s="2"/>
      <c r="AQ543" s="2"/>
      <c r="AR543" s="15"/>
      <c r="AS543" s="15"/>
      <c r="AT543" s="15"/>
      <c r="AU543" s="2"/>
      <c r="AV543" s="2"/>
      <c r="AW543" s="15"/>
      <c r="AX543" s="15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</row>
    <row r="544" spans="1:164" x14ac:dyDescent="0.15">
      <c r="A544" s="67">
        <f t="shared" si="212"/>
        <v>44036</v>
      </c>
      <c r="B544" s="128">
        <f t="shared" ca="1" si="201"/>
        <v>592.07243437999989</v>
      </c>
      <c r="C544" s="14">
        <f t="shared" si="202"/>
        <v>591.66315198999985</v>
      </c>
      <c r="D544" s="142">
        <f t="shared" si="203"/>
        <v>44032</v>
      </c>
      <c r="E544" s="13">
        <f ca="1">IF(D544&lt;B$1,VLOOKUP(D544,[1]DI!$A$4:$B$15000,2,FALSE),0)</f>
        <v>2.1500000000000005E-2</v>
      </c>
      <c r="F544" s="14">
        <f t="shared" ca="1" si="195"/>
        <v>1.0000844200000001</v>
      </c>
      <c r="G544" s="14">
        <f ca="1">(TRUNC(PRODUCT($F$12:$F543),16))</f>
        <v>1.1180115440068701</v>
      </c>
      <c r="H544" s="14">
        <f t="shared" ca="1" si="204"/>
        <v>1.1177284442031501</v>
      </c>
      <c r="I544" s="14">
        <f t="shared" ca="1" si="196"/>
        <v>1.0002532799999999</v>
      </c>
      <c r="J544" s="13">
        <f t="shared" si="205"/>
        <v>3.7499999999999999E-2</v>
      </c>
      <c r="K544" s="53">
        <f t="shared" si="206"/>
        <v>44033</v>
      </c>
      <c r="L544" s="2">
        <f t="shared" si="207"/>
        <v>3</v>
      </c>
      <c r="M544" s="19">
        <f t="shared" si="208"/>
        <v>3</v>
      </c>
      <c r="N544" s="12">
        <f t="shared" si="197"/>
        <v>1.000438358</v>
      </c>
      <c r="O544" s="12">
        <f t="shared" ca="1" si="198"/>
        <v>1.000691749</v>
      </c>
      <c r="P544" s="19">
        <f t="shared" si="209"/>
        <v>0</v>
      </c>
      <c r="Q544" s="14">
        <f t="shared" ca="1" si="199"/>
        <v>0.40928239</v>
      </c>
      <c r="R544" s="28">
        <f t="shared" si="200"/>
        <v>0</v>
      </c>
      <c r="S544" s="14">
        <f t="shared" si="213"/>
        <v>0</v>
      </c>
      <c r="T544" s="14"/>
      <c r="U544" s="14"/>
      <c r="V544" s="4" t="str">
        <f t="shared" si="210"/>
        <v>A+J=</v>
      </c>
      <c r="W544" s="53">
        <f t="shared" si="211"/>
        <v>44064</v>
      </c>
      <c r="X544" s="14"/>
      <c r="Y544" s="153"/>
      <c r="Z544" s="56">
        <v>48898</v>
      </c>
      <c r="AA544" s="56" t="s">
        <v>85</v>
      </c>
      <c r="AB544" s="23"/>
      <c r="AC544" s="1"/>
      <c r="AD544" s="3"/>
      <c r="AE544" s="3"/>
      <c r="AF544" s="3"/>
      <c r="AG544" s="3"/>
      <c r="AH544" s="3"/>
      <c r="AI544" s="11"/>
      <c r="AJ544" s="3"/>
      <c r="AK544" s="2"/>
      <c r="AL544" s="2"/>
      <c r="AM544" s="2"/>
      <c r="AN544" s="2"/>
      <c r="AO544" s="2"/>
      <c r="AP544" s="2"/>
      <c r="AQ544" s="2"/>
      <c r="AR544" s="15"/>
      <c r="AS544" s="15"/>
      <c r="AT544" s="15"/>
      <c r="AU544" s="2"/>
      <c r="AV544" s="2"/>
      <c r="AW544" s="15"/>
      <c r="AX544" s="15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</row>
    <row r="545" spans="1:164" x14ac:dyDescent="0.15">
      <c r="A545" s="67">
        <f t="shared" si="212"/>
        <v>44039</v>
      </c>
      <c r="B545" s="128">
        <f t="shared" ca="1" si="201"/>
        <v>592.20892396999989</v>
      </c>
      <c r="C545" s="14">
        <f t="shared" si="202"/>
        <v>591.66315198999985</v>
      </c>
      <c r="D545" s="142">
        <f t="shared" si="203"/>
        <v>44033</v>
      </c>
      <c r="E545" s="13">
        <f ca="1">IF(D545&lt;B$1,VLOOKUP(D545,[1]DI!$A$4:$B$15000,2,FALSE),0)</f>
        <v>2.1500000000000005E-2</v>
      </c>
      <c r="F545" s="14">
        <f t="shared" ca="1" si="195"/>
        <v>1.0000844200000001</v>
      </c>
      <c r="G545" s="14">
        <f ca="1">(TRUNC(PRODUCT($F$12:$F544),16))</f>
        <v>1.1181059265414099</v>
      </c>
      <c r="H545" s="14">
        <f t="shared" ca="1" si="204"/>
        <v>1.1177284442031501</v>
      </c>
      <c r="I545" s="14">
        <f t="shared" ca="1" si="196"/>
        <v>1.0003377200000001</v>
      </c>
      <c r="J545" s="13">
        <f t="shared" si="205"/>
        <v>3.7499999999999999E-2</v>
      </c>
      <c r="K545" s="53">
        <f t="shared" si="206"/>
        <v>44033</v>
      </c>
      <c r="L545" s="2">
        <f t="shared" si="207"/>
        <v>4</v>
      </c>
      <c r="M545" s="19">
        <f t="shared" si="208"/>
        <v>4</v>
      </c>
      <c r="N545" s="12">
        <f t="shared" si="197"/>
        <v>1.0005845200000001</v>
      </c>
      <c r="O545" s="12">
        <f t="shared" ca="1" si="198"/>
        <v>1.0009224370000001</v>
      </c>
      <c r="P545" s="19">
        <f t="shared" si="209"/>
        <v>0</v>
      </c>
      <c r="Q545" s="14">
        <f t="shared" ca="1" si="199"/>
        <v>0.54577198000000005</v>
      </c>
      <c r="R545" s="28">
        <f t="shared" si="200"/>
        <v>0</v>
      </c>
      <c r="S545" s="14">
        <f t="shared" si="213"/>
        <v>0</v>
      </c>
      <c r="T545" s="14"/>
      <c r="U545" s="14"/>
      <c r="V545" s="4" t="str">
        <f t="shared" si="210"/>
        <v>A+J=</v>
      </c>
      <c r="W545" s="53">
        <f t="shared" si="211"/>
        <v>44064</v>
      </c>
      <c r="X545" s="14"/>
      <c r="Y545" s="153"/>
      <c r="AH545" s="3"/>
      <c r="AI545" s="11"/>
      <c r="AJ545" s="3"/>
      <c r="AK545" s="2"/>
      <c r="AL545" s="2"/>
      <c r="AM545" s="2"/>
      <c r="AN545" s="2"/>
      <c r="AO545" s="2"/>
      <c r="AP545" s="2"/>
      <c r="AQ545" s="2"/>
      <c r="AR545" s="15"/>
      <c r="AS545" s="15"/>
      <c r="AT545" s="15"/>
      <c r="AU545" s="2"/>
      <c r="AV545" s="2"/>
      <c r="AW545" s="15"/>
      <c r="AX545" s="15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</row>
    <row r="546" spans="1:164" x14ac:dyDescent="0.15">
      <c r="A546" s="67">
        <f t="shared" si="212"/>
        <v>44040</v>
      </c>
      <c r="B546" s="128">
        <f t="shared" ca="1" si="201"/>
        <v>592.3454466899999</v>
      </c>
      <c r="C546" s="14">
        <f t="shared" si="202"/>
        <v>591.66315198999985</v>
      </c>
      <c r="D546" s="142">
        <f t="shared" si="203"/>
        <v>44034</v>
      </c>
      <c r="E546" s="13">
        <f ca="1">IF(D546&lt;B$1,VLOOKUP(D546,[1]DI!$A$4:$B$15000,2,FALSE),0)</f>
        <v>2.1500000000000005E-2</v>
      </c>
      <c r="F546" s="14">
        <f t="shared" ca="1" si="195"/>
        <v>1.0000844200000001</v>
      </c>
      <c r="G546" s="14">
        <f ca="1">(TRUNC(PRODUCT($F$12:$F545),16))</f>
        <v>1.11820031704373</v>
      </c>
      <c r="H546" s="14">
        <f t="shared" ca="1" si="204"/>
        <v>1.1177284442031501</v>
      </c>
      <c r="I546" s="14">
        <f t="shared" ca="1" si="196"/>
        <v>1.00042217</v>
      </c>
      <c r="J546" s="13">
        <f t="shared" si="205"/>
        <v>3.7499999999999999E-2</v>
      </c>
      <c r="K546" s="53">
        <f t="shared" si="206"/>
        <v>44033</v>
      </c>
      <c r="L546" s="2">
        <f t="shared" si="207"/>
        <v>5</v>
      </c>
      <c r="M546" s="19">
        <f t="shared" si="208"/>
        <v>5</v>
      </c>
      <c r="N546" s="12">
        <f t="shared" si="197"/>
        <v>1.0007307030000001</v>
      </c>
      <c r="O546" s="12">
        <f t="shared" ca="1" si="198"/>
        <v>1.0011531810000001</v>
      </c>
      <c r="P546" s="19">
        <f t="shared" si="209"/>
        <v>0</v>
      </c>
      <c r="Q546" s="14">
        <f t="shared" ca="1" si="199"/>
        <v>0.68229470000000003</v>
      </c>
      <c r="R546" s="28">
        <f t="shared" si="200"/>
        <v>0</v>
      </c>
      <c r="S546" s="14">
        <f t="shared" si="213"/>
        <v>0</v>
      </c>
      <c r="T546" s="14"/>
      <c r="U546" s="14"/>
      <c r="V546" s="4" t="str">
        <f t="shared" si="210"/>
        <v>A+J=</v>
      </c>
      <c r="W546" s="53">
        <f t="shared" si="211"/>
        <v>44064</v>
      </c>
      <c r="X546" s="14"/>
      <c r="Y546" s="153"/>
      <c r="AH546" s="3"/>
      <c r="AI546" s="11"/>
      <c r="AJ546" s="3"/>
      <c r="AK546" s="2"/>
      <c r="AL546" s="2"/>
      <c r="AM546" s="2"/>
      <c r="AN546" s="2"/>
      <c r="AO546" s="2"/>
      <c r="AP546" s="2"/>
      <c r="AQ546" s="2"/>
      <c r="AR546" s="15"/>
      <c r="AS546" s="15"/>
      <c r="AT546" s="15"/>
      <c r="AU546" s="2"/>
      <c r="AV546" s="2"/>
      <c r="AW546" s="15"/>
      <c r="AX546" s="15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</row>
    <row r="547" spans="1:164" x14ac:dyDescent="0.15">
      <c r="A547" s="67">
        <f t="shared" si="212"/>
        <v>44041</v>
      </c>
      <c r="B547" s="128">
        <f t="shared" ca="1" si="201"/>
        <v>592.48200254999983</v>
      </c>
      <c r="C547" s="14">
        <f t="shared" si="202"/>
        <v>591.66315198999985</v>
      </c>
      <c r="D547" s="142">
        <f t="shared" si="203"/>
        <v>44035</v>
      </c>
      <c r="E547" s="13">
        <f ca="1">IF(D547&lt;B$1,VLOOKUP(D547,[1]DI!$A$4:$B$15000,2,FALSE),0)</f>
        <v>2.1500000000000005E-2</v>
      </c>
      <c r="F547" s="14">
        <f t="shared" ca="1" si="195"/>
        <v>1.0000844200000001</v>
      </c>
      <c r="G547" s="14">
        <f ca="1">(TRUNC(PRODUCT($F$12:$F546),16))</f>
        <v>1.1182947155145</v>
      </c>
      <c r="H547" s="14">
        <f t="shared" ca="1" si="204"/>
        <v>1.1177284442031501</v>
      </c>
      <c r="I547" s="14">
        <f t="shared" ca="1" si="196"/>
        <v>1.0005066300000001</v>
      </c>
      <c r="J547" s="13">
        <f t="shared" si="205"/>
        <v>3.7499999999999999E-2</v>
      </c>
      <c r="K547" s="53">
        <f t="shared" si="206"/>
        <v>44033</v>
      </c>
      <c r="L547" s="2">
        <f t="shared" si="207"/>
        <v>6</v>
      </c>
      <c r="M547" s="19">
        <f t="shared" si="208"/>
        <v>6</v>
      </c>
      <c r="N547" s="12">
        <f t="shared" si="197"/>
        <v>1.0008769070000001</v>
      </c>
      <c r="O547" s="12">
        <f t="shared" ca="1" si="198"/>
        <v>1.001383981</v>
      </c>
      <c r="P547" s="19">
        <f t="shared" si="209"/>
        <v>0</v>
      </c>
      <c r="Q547" s="14">
        <f t="shared" ca="1" si="199"/>
        <v>0.81885056000000001</v>
      </c>
      <c r="R547" s="28">
        <f t="shared" si="200"/>
        <v>0</v>
      </c>
      <c r="S547" s="14">
        <f t="shared" si="213"/>
        <v>0</v>
      </c>
      <c r="T547" s="14"/>
      <c r="U547" s="14"/>
      <c r="V547" s="4" t="str">
        <f t="shared" si="210"/>
        <v>A+J=</v>
      </c>
      <c r="W547" s="53">
        <f t="shared" si="211"/>
        <v>44064</v>
      </c>
      <c r="X547" s="14"/>
      <c r="Y547" s="153"/>
      <c r="AH547" s="3"/>
      <c r="AI547" s="11"/>
      <c r="AJ547" s="3"/>
      <c r="AK547" s="2"/>
      <c r="AL547" s="2"/>
      <c r="AM547" s="2"/>
      <c r="AN547" s="2"/>
      <c r="AO547" s="2"/>
      <c r="AP547" s="2"/>
      <c r="AQ547" s="2"/>
      <c r="AR547" s="15"/>
      <c r="AS547" s="15"/>
      <c r="AT547" s="15"/>
      <c r="AU547" s="2"/>
      <c r="AV547" s="2"/>
      <c r="AW547" s="15"/>
      <c r="AX547" s="15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</row>
    <row r="548" spans="1:164" x14ac:dyDescent="0.15">
      <c r="A548" s="67">
        <f t="shared" si="212"/>
        <v>44042</v>
      </c>
      <c r="B548" s="128">
        <f t="shared" ref="B548:B611" ca="1" si="214">IF(D548&lt;=TODAY(),C548+Q548,IF(AND(A548&gt;TODAY(),A548&lt;=$B$1),IF(VLOOKUP(TODAY(),$A$10:$E$5000,4,FALSE)=0,"n.d",C548+Q548),"n.d"))</f>
        <v>592.61858620999988</v>
      </c>
      <c r="C548" s="14">
        <f t="shared" ref="C548:C611" si="215">(C547-S547)</f>
        <v>591.66315198999985</v>
      </c>
      <c r="D548" s="142">
        <f t="shared" ref="D548:D611" si="216">WORKDAY(A548,-4,$Z$160:$Z$544)</f>
        <v>44036</v>
      </c>
      <c r="E548" s="13">
        <f ca="1">IF(D548&lt;B$1,VLOOKUP(D548,[1]DI!$A$4:$B$15000,2,FALSE),0)</f>
        <v>2.1500000000000005E-2</v>
      </c>
      <c r="F548" s="14">
        <f t="shared" ref="F548:F611" ca="1" si="217">ROUND(((1+E548)^(1/252)),8)</f>
        <v>1.0000844200000001</v>
      </c>
      <c r="G548" s="14">
        <f ca="1">(TRUNC(PRODUCT($F$12:$F547),16))</f>
        <v>1.11838912195438</v>
      </c>
      <c r="H548" s="14">
        <f t="shared" ref="H548:H611" ca="1" si="218">IF(P547&gt;0,G547,H547)</f>
        <v>1.1177284442031501</v>
      </c>
      <c r="I548" s="14">
        <f t="shared" ref="I548:I611" ca="1" si="219">ROUND(G548/H548,8)</f>
        <v>1.0005910899999999</v>
      </c>
      <c r="J548" s="13">
        <f t="shared" si="205"/>
        <v>3.7499999999999999E-2</v>
      </c>
      <c r="K548" s="53">
        <f t="shared" ref="K548:K611" si="220">IF(P547&gt;0,VLOOKUP(P547,Z$12:AJ$150,2),K547)</f>
        <v>44033</v>
      </c>
      <c r="L548" s="2">
        <f t="shared" ref="L548:L611" si="221">IF(A548&gt;K548,IF(NETWORKDAYS(K548,A548,$Z$160:$Z$544)-1=0,1,NETWORKDAYS(K548,A548,$Z$160:$Z$544)-1),0)</f>
        <v>7</v>
      </c>
      <c r="M548" s="19">
        <f t="shared" ref="M548:M611" si="222">IF(AND(L548=1,L547=1),1,IF(L548&gt;0,IF(L548=L547,L548+1,L548),0))</f>
        <v>7</v>
      </c>
      <c r="N548" s="12">
        <f t="shared" ref="N548:N611" si="223">ROUND((J548+1)^(M548/252),9)</f>
        <v>1.0010231329999999</v>
      </c>
      <c r="O548" s="12">
        <f t="shared" ref="O548:O611" ca="1" si="224">ROUND(I548*N548,9)</f>
        <v>1.0016148279999999</v>
      </c>
      <c r="P548" s="19">
        <f t="shared" ref="P548:P611" si="225">IF(VLOOKUP(A548,AA$12:AH$150,8)=VLOOKUP(A547,AA$12:AH$150,8),0,VLOOKUP(A548,AA$12:AH$150,8))</f>
        <v>0</v>
      </c>
      <c r="Q548" s="14">
        <f t="shared" ref="Q548:Q611" ca="1" si="226">TRUNC(((O548-1)*C548),8)</f>
        <v>0.95543422</v>
      </c>
      <c r="R548" s="28">
        <f t="shared" si="200"/>
        <v>0</v>
      </c>
      <c r="S548" s="14">
        <f t="shared" ref="S548:S611" si="227">IF(R548&gt;0,TRUNC(R548*C547,8),0)</f>
        <v>0</v>
      </c>
      <c r="T548" s="14"/>
      <c r="U548" s="14"/>
      <c r="V548" s="4" t="str">
        <f t="shared" ref="V548:V611" si="228">IF(P547&gt;0,VLOOKUP(P547,Z$12:AJ$150,10),V547)</f>
        <v>A+J=</v>
      </c>
      <c r="W548" s="53">
        <f t="shared" ref="W548:W611" si="229">IF(P547&gt;0,VLOOKUP(P547,Z$12:AJ$150,11),W547)</f>
        <v>44064</v>
      </c>
      <c r="X548" s="14"/>
      <c r="Y548" s="153"/>
      <c r="AH548" s="3"/>
      <c r="AI548" s="11"/>
      <c r="AJ548" s="3"/>
      <c r="AK548" s="2"/>
      <c r="AL548" s="2"/>
      <c r="AM548" s="2"/>
      <c r="AN548" s="2"/>
      <c r="AO548" s="2"/>
      <c r="AP548" s="2"/>
      <c r="AQ548" s="2"/>
      <c r="AR548" s="15"/>
      <c r="AS548" s="15"/>
      <c r="AT548" s="15"/>
      <c r="AU548" s="2"/>
      <c r="AV548" s="2"/>
      <c r="AW548" s="15"/>
      <c r="AX548" s="15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</row>
    <row r="549" spans="1:164" x14ac:dyDescent="0.15">
      <c r="A549" s="67">
        <f t="shared" si="212"/>
        <v>44043</v>
      </c>
      <c r="B549" s="128">
        <f t="shared" ca="1" si="214"/>
        <v>592.75520300999983</v>
      </c>
      <c r="C549" s="14">
        <f t="shared" si="215"/>
        <v>591.66315198999985</v>
      </c>
      <c r="D549" s="142">
        <f t="shared" si="216"/>
        <v>44039</v>
      </c>
      <c r="E549" s="13">
        <f ca="1">IF(D549&lt;B$1,VLOOKUP(D549,[1]DI!$A$4:$B$15000,2,FALSE),0)</f>
        <v>2.1500000000000005E-2</v>
      </c>
      <c r="F549" s="14">
        <f t="shared" ca="1" si="217"/>
        <v>1.0000844200000001</v>
      </c>
      <c r="G549" s="14">
        <f ca="1">(TRUNC(PRODUCT($F$12:$F548),16))</f>
        <v>1.1184835363640599</v>
      </c>
      <c r="H549" s="14">
        <f t="shared" ca="1" si="218"/>
        <v>1.1177284442031501</v>
      </c>
      <c r="I549" s="14">
        <f t="shared" ca="1" si="219"/>
        <v>1.0006755599999999</v>
      </c>
      <c r="J549" s="13">
        <f t="shared" si="205"/>
        <v>3.7499999999999999E-2</v>
      </c>
      <c r="K549" s="53">
        <f t="shared" si="220"/>
        <v>44033</v>
      </c>
      <c r="L549" s="2">
        <f t="shared" si="221"/>
        <v>8</v>
      </c>
      <c r="M549" s="19">
        <f t="shared" si="222"/>
        <v>8</v>
      </c>
      <c r="N549" s="12">
        <f t="shared" si="223"/>
        <v>1.001169381</v>
      </c>
      <c r="O549" s="12">
        <f t="shared" ca="1" si="224"/>
        <v>1.001845731</v>
      </c>
      <c r="P549" s="19">
        <f t="shared" si="225"/>
        <v>0</v>
      </c>
      <c r="Q549" s="14">
        <f t="shared" ca="1" si="226"/>
        <v>1.09205102</v>
      </c>
      <c r="R549" s="28">
        <f t="shared" si="200"/>
        <v>0</v>
      </c>
      <c r="S549" s="14">
        <f t="shared" si="227"/>
        <v>0</v>
      </c>
      <c r="T549" s="14"/>
      <c r="U549" s="14"/>
      <c r="V549" s="4" t="str">
        <f t="shared" si="228"/>
        <v>A+J=</v>
      </c>
      <c r="W549" s="53">
        <f t="shared" si="229"/>
        <v>44064</v>
      </c>
      <c r="X549" s="14"/>
      <c r="Y549" s="153"/>
      <c r="Z549" s="3"/>
      <c r="AB549" s="3"/>
      <c r="AC549" s="1"/>
      <c r="AD549" s="3"/>
      <c r="AE549" s="3"/>
      <c r="AF549" s="3"/>
      <c r="AG549" s="3"/>
      <c r="AH549" s="3"/>
      <c r="AI549" s="11"/>
      <c r="AJ549" s="3"/>
      <c r="AK549" s="2"/>
      <c r="AL549" s="2"/>
      <c r="AM549" s="2"/>
      <c r="AN549" s="2"/>
      <c r="AO549" s="2"/>
      <c r="AP549" s="2"/>
      <c r="AQ549" s="2"/>
      <c r="AR549" s="15"/>
      <c r="AS549" s="15"/>
      <c r="AT549" s="15"/>
      <c r="AU549" s="2"/>
      <c r="AV549" s="2"/>
      <c r="AW549" s="15"/>
      <c r="AX549" s="15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</row>
    <row r="550" spans="1:164" x14ac:dyDescent="0.15">
      <c r="A550" s="67">
        <f t="shared" si="212"/>
        <v>44046</v>
      </c>
      <c r="B550" s="128">
        <f t="shared" ca="1" si="214"/>
        <v>592.8918523399999</v>
      </c>
      <c r="C550" s="14">
        <f t="shared" si="215"/>
        <v>591.66315198999985</v>
      </c>
      <c r="D550" s="142">
        <f t="shared" si="216"/>
        <v>44040</v>
      </c>
      <c r="E550" s="13">
        <f ca="1">IF(D550&lt;B$1,VLOOKUP(D550,[1]DI!$A$4:$B$15000,2,FALSE),0)</f>
        <v>2.1500000000000005E-2</v>
      </c>
      <c r="F550" s="14">
        <f t="shared" ca="1" si="217"/>
        <v>1.0000844200000001</v>
      </c>
      <c r="G550" s="14">
        <f ca="1">(TRUNC(PRODUCT($F$12:$F549),16))</f>
        <v>1.1185779587442</v>
      </c>
      <c r="H550" s="14">
        <f t="shared" ca="1" si="218"/>
        <v>1.1177284442031501</v>
      </c>
      <c r="I550" s="14">
        <f t="shared" ca="1" si="219"/>
        <v>1.0007600400000001</v>
      </c>
      <c r="J550" s="13">
        <f t="shared" si="205"/>
        <v>3.7499999999999999E-2</v>
      </c>
      <c r="K550" s="53">
        <f t="shared" si="220"/>
        <v>44033</v>
      </c>
      <c r="L550" s="2">
        <f t="shared" si="221"/>
        <v>9</v>
      </c>
      <c r="M550" s="19">
        <f t="shared" si="222"/>
        <v>9</v>
      </c>
      <c r="N550" s="12">
        <f t="shared" si="223"/>
        <v>1.0013156489999999</v>
      </c>
      <c r="O550" s="12">
        <f t="shared" ca="1" si="224"/>
        <v>1.0020766889999999</v>
      </c>
      <c r="P550" s="19">
        <f t="shared" si="225"/>
        <v>0</v>
      </c>
      <c r="Q550" s="14">
        <f t="shared" ca="1" si="226"/>
        <v>1.22870035</v>
      </c>
      <c r="R550" s="28">
        <f t="shared" si="200"/>
        <v>0</v>
      </c>
      <c r="S550" s="14">
        <f t="shared" si="227"/>
        <v>0</v>
      </c>
      <c r="T550" s="14"/>
      <c r="U550" s="14"/>
      <c r="V550" s="4" t="str">
        <f t="shared" si="228"/>
        <v>A+J=</v>
      </c>
      <c r="W550" s="53">
        <f t="shared" si="229"/>
        <v>44064</v>
      </c>
      <c r="X550" s="14"/>
      <c r="Y550" s="153"/>
      <c r="Z550" s="3"/>
      <c r="AB550" s="3"/>
      <c r="AC550" s="1"/>
      <c r="AD550" s="3"/>
      <c r="AE550" s="3"/>
      <c r="AF550" s="3"/>
      <c r="AG550" s="3"/>
      <c r="AH550" s="3"/>
      <c r="AI550" s="11"/>
      <c r="AJ550" s="3"/>
      <c r="AK550" s="2"/>
      <c r="AL550" s="2"/>
      <c r="AM550" s="2"/>
      <c r="AN550" s="2"/>
      <c r="AO550" s="2"/>
      <c r="AP550" s="2"/>
      <c r="AQ550" s="2"/>
      <c r="AR550" s="15"/>
      <c r="AS550" s="15"/>
      <c r="AT550" s="15"/>
      <c r="AU550" s="2"/>
      <c r="AV550" s="2"/>
      <c r="AW550" s="15"/>
      <c r="AX550" s="15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</row>
    <row r="551" spans="1:164" x14ac:dyDescent="0.15">
      <c r="A551" s="67">
        <f t="shared" si="212"/>
        <v>44047</v>
      </c>
      <c r="B551" s="128">
        <f t="shared" ca="1" si="214"/>
        <v>593.02853007999988</v>
      </c>
      <c r="C551" s="14">
        <f t="shared" si="215"/>
        <v>591.66315198999985</v>
      </c>
      <c r="D551" s="142">
        <f t="shared" si="216"/>
        <v>44041</v>
      </c>
      <c r="E551" s="13">
        <f ca="1">IF(D551&lt;B$1,VLOOKUP(D551,[1]DI!$A$4:$B$15000,2,FALSE),0)</f>
        <v>2.1500000000000005E-2</v>
      </c>
      <c r="F551" s="14">
        <f t="shared" ca="1" si="217"/>
        <v>1.0000844200000001</v>
      </c>
      <c r="G551" s="14">
        <f ca="1">(TRUNC(PRODUCT($F$12:$F550),16))</f>
        <v>1.11867238909547</v>
      </c>
      <c r="H551" s="14">
        <f t="shared" ca="1" si="218"/>
        <v>1.1177284442031501</v>
      </c>
      <c r="I551" s="14">
        <f t="shared" ca="1" si="219"/>
        <v>1.00084452</v>
      </c>
      <c r="J551" s="13">
        <f t="shared" si="205"/>
        <v>3.7499999999999999E-2</v>
      </c>
      <c r="K551" s="53">
        <f t="shared" si="220"/>
        <v>44033</v>
      </c>
      <c r="L551" s="2">
        <f t="shared" si="221"/>
        <v>10</v>
      </c>
      <c r="M551" s="19">
        <f t="shared" si="222"/>
        <v>10</v>
      </c>
      <c r="N551" s="12">
        <f t="shared" si="223"/>
        <v>1.00146194</v>
      </c>
      <c r="O551" s="12">
        <f t="shared" ca="1" si="224"/>
        <v>1.0023076950000001</v>
      </c>
      <c r="P551" s="19">
        <f t="shared" si="225"/>
        <v>0</v>
      </c>
      <c r="Q551" s="14">
        <f t="shared" ca="1" si="226"/>
        <v>1.3653780900000001</v>
      </c>
      <c r="R551" s="28">
        <f t="shared" si="200"/>
        <v>0</v>
      </c>
      <c r="S551" s="14">
        <f t="shared" si="227"/>
        <v>0</v>
      </c>
      <c r="T551" s="14"/>
      <c r="U551" s="14"/>
      <c r="V551" s="4" t="str">
        <f t="shared" si="228"/>
        <v>A+J=</v>
      </c>
      <c r="W551" s="53">
        <f t="shared" si="229"/>
        <v>44064</v>
      </c>
      <c r="X551" s="14"/>
      <c r="Y551" s="153"/>
      <c r="Z551" s="3"/>
      <c r="AB551" s="3"/>
      <c r="AC551" s="1"/>
      <c r="AD551" s="3"/>
      <c r="AE551" s="3"/>
      <c r="AF551" s="3"/>
      <c r="AG551" s="3"/>
      <c r="AH551" s="3"/>
      <c r="AI551" s="11"/>
      <c r="AJ551" s="3"/>
      <c r="AK551" s="2"/>
      <c r="AL551" s="2"/>
      <c r="AM551" s="2"/>
      <c r="AN551" s="2"/>
      <c r="AO551" s="2"/>
      <c r="AP551" s="2"/>
      <c r="AQ551" s="2"/>
      <c r="AR551" s="15"/>
      <c r="AS551" s="15"/>
      <c r="AT551" s="15"/>
      <c r="AU551" s="2"/>
      <c r="AV551" s="2"/>
      <c r="AW551" s="15"/>
      <c r="AX551" s="15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</row>
    <row r="552" spans="1:164" x14ac:dyDescent="0.15">
      <c r="A552" s="67">
        <f t="shared" si="212"/>
        <v>44048</v>
      </c>
      <c r="B552" s="128">
        <f t="shared" ca="1" si="214"/>
        <v>593.16523976999986</v>
      </c>
      <c r="C552" s="14">
        <f t="shared" si="215"/>
        <v>591.66315198999985</v>
      </c>
      <c r="D552" s="142">
        <f t="shared" si="216"/>
        <v>44042</v>
      </c>
      <c r="E552" s="13">
        <f ca="1">IF(D552&lt;B$1,VLOOKUP(D552,[1]DI!$A$4:$B$15000,2,FALSE),0)</f>
        <v>2.1500000000000005E-2</v>
      </c>
      <c r="F552" s="14">
        <f t="shared" ca="1" si="217"/>
        <v>1.0000844200000001</v>
      </c>
      <c r="G552" s="14">
        <f ca="1">(TRUNC(PRODUCT($F$12:$F551),16))</f>
        <v>1.11876682741856</v>
      </c>
      <c r="H552" s="14">
        <f t="shared" ca="1" si="218"/>
        <v>1.1177284442031501</v>
      </c>
      <c r="I552" s="14">
        <f t="shared" ca="1" si="219"/>
        <v>1.0009290099999999</v>
      </c>
      <c r="J552" s="13">
        <f t="shared" si="205"/>
        <v>3.7499999999999999E-2</v>
      </c>
      <c r="K552" s="53">
        <f t="shared" si="220"/>
        <v>44033</v>
      </c>
      <c r="L552" s="2">
        <f t="shared" si="221"/>
        <v>11</v>
      </c>
      <c r="M552" s="19">
        <f t="shared" si="222"/>
        <v>11</v>
      </c>
      <c r="N552" s="12">
        <f t="shared" si="223"/>
        <v>1.0016082509999999</v>
      </c>
      <c r="O552" s="12">
        <f t="shared" ca="1" si="224"/>
        <v>1.002538755</v>
      </c>
      <c r="P552" s="19">
        <f t="shared" si="225"/>
        <v>0</v>
      </c>
      <c r="Q552" s="14">
        <f t="shared" ca="1" si="226"/>
        <v>1.5020877800000001</v>
      </c>
      <c r="R552" s="28">
        <f t="shared" si="200"/>
        <v>0</v>
      </c>
      <c r="S552" s="14">
        <f t="shared" si="227"/>
        <v>0</v>
      </c>
      <c r="T552" s="14"/>
      <c r="U552" s="14"/>
      <c r="V552" s="4" t="str">
        <f t="shared" si="228"/>
        <v>A+J=</v>
      </c>
      <c r="W552" s="53">
        <f t="shared" si="229"/>
        <v>44064</v>
      </c>
      <c r="X552" s="14"/>
      <c r="Y552" s="153"/>
      <c r="Z552" s="3"/>
      <c r="AB552" s="3"/>
      <c r="AC552" s="1"/>
      <c r="AD552" s="3"/>
      <c r="AE552" s="3"/>
      <c r="AF552" s="3"/>
      <c r="AG552" s="3"/>
      <c r="AH552" s="3"/>
      <c r="AI552" s="11"/>
      <c r="AJ552" s="3"/>
      <c r="AK552" s="2"/>
      <c r="AL552" s="2"/>
      <c r="AM552" s="2"/>
      <c r="AN552" s="2"/>
      <c r="AO552" s="2"/>
      <c r="AP552" s="2"/>
      <c r="AQ552" s="2"/>
      <c r="AR552" s="15"/>
      <c r="AS552" s="15"/>
      <c r="AT552" s="15"/>
      <c r="AU552" s="2"/>
      <c r="AV552" s="2"/>
      <c r="AW552" s="15"/>
      <c r="AX552" s="15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</row>
    <row r="553" spans="1:164" x14ac:dyDescent="0.15">
      <c r="A553" s="67">
        <f t="shared" si="212"/>
        <v>44049</v>
      </c>
      <c r="B553" s="128">
        <f t="shared" ca="1" si="214"/>
        <v>593.30198317999987</v>
      </c>
      <c r="C553" s="14">
        <f t="shared" si="215"/>
        <v>591.66315198999985</v>
      </c>
      <c r="D553" s="142">
        <f t="shared" si="216"/>
        <v>44043</v>
      </c>
      <c r="E553" s="13">
        <f ca="1">IF(D553&lt;B$1,VLOOKUP(D553,[1]DI!$A$4:$B$15000,2,FALSE),0)</f>
        <v>2.1500000000000005E-2</v>
      </c>
      <c r="F553" s="14">
        <f t="shared" ca="1" si="217"/>
        <v>1.0000844200000001</v>
      </c>
      <c r="G553" s="14">
        <f ca="1">(TRUNC(PRODUCT($F$12:$F552),16))</f>
        <v>1.1188612737141299</v>
      </c>
      <c r="H553" s="14">
        <f t="shared" ca="1" si="218"/>
        <v>1.1177284442031501</v>
      </c>
      <c r="I553" s="14">
        <f t="shared" ca="1" si="219"/>
        <v>1.0010135099999999</v>
      </c>
      <c r="J553" s="13">
        <f t="shared" si="205"/>
        <v>3.7499999999999999E-2</v>
      </c>
      <c r="K553" s="53">
        <f t="shared" si="220"/>
        <v>44033</v>
      </c>
      <c r="L553" s="2">
        <f t="shared" si="221"/>
        <v>12</v>
      </c>
      <c r="M553" s="19">
        <f t="shared" si="222"/>
        <v>12</v>
      </c>
      <c r="N553" s="12">
        <f t="shared" si="223"/>
        <v>1.0017545839999999</v>
      </c>
      <c r="O553" s="12">
        <f t="shared" ca="1" si="224"/>
        <v>1.002769872</v>
      </c>
      <c r="P553" s="19">
        <f t="shared" si="225"/>
        <v>0</v>
      </c>
      <c r="Q553" s="14">
        <f t="shared" ca="1" si="226"/>
        <v>1.6388311900000001</v>
      </c>
      <c r="R553" s="28">
        <f t="shared" si="200"/>
        <v>0</v>
      </c>
      <c r="S553" s="14">
        <f t="shared" si="227"/>
        <v>0</v>
      </c>
      <c r="T553" s="14"/>
      <c r="U553" s="14"/>
      <c r="V553" s="4" t="str">
        <f t="shared" si="228"/>
        <v>A+J=</v>
      </c>
      <c r="W553" s="53">
        <f t="shared" si="229"/>
        <v>44064</v>
      </c>
      <c r="X553" s="14"/>
      <c r="Y553" s="153"/>
      <c r="Z553" s="3"/>
      <c r="AB553" s="3"/>
      <c r="AC553" s="1"/>
      <c r="AD553" s="3"/>
      <c r="AE553" s="3"/>
      <c r="AF553" s="3"/>
      <c r="AG553" s="3"/>
      <c r="AH553" s="3"/>
      <c r="AI553" s="11"/>
      <c r="AJ553" s="3"/>
      <c r="AK553" s="2"/>
      <c r="AL553" s="2"/>
      <c r="AM553" s="2"/>
      <c r="AN553" s="2"/>
      <c r="AO553" s="2"/>
      <c r="AP553" s="2"/>
      <c r="AQ553" s="2"/>
      <c r="AR553" s="15"/>
      <c r="AS553" s="15"/>
      <c r="AT553" s="15"/>
      <c r="AU553" s="2"/>
      <c r="AV553" s="2"/>
      <c r="AW553" s="15"/>
      <c r="AX553" s="15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</row>
    <row r="554" spans="1:164" x14ac:dyDescent="0.15">
      <c r="A554" s="67">
        <f t="shared" si="212"/>
        <v>44050</v>
      </c>
      <c r="B554" s="128">
        <f t="shared" ca="1" si="214"/>
        <v>593.4387597299999</v>
      </c>
      <c r="C554" s="14">
        <f t="shared" si="215"/>
        <v>591.66315198999985</v>
      </c>
      <c r="D554" s="142">
        <f t="shared" si="216"/>
        <v>44046</v>
      </c>
      <c r="E554" s="13">
        <f ca="1">IF(D554&lt;B$1,VLOOKUP(D554,[1]DI!$A$4:$B$15000,2,FALSE),0)</f>
        <v>2.1500000000000005E-2</v>
      </c>
      <c r="F554" s="14">
        <f t="shared" ca="1" si="217"/>
        <v>1.0000844200000001</v>
      </c>
      <c r="G554" s="14">
        <f ca="1">(TRUNC(PRODUCT($F$12:$F553),16))</f>
        <v>1.1189557279828599</v>
      </c>
      <c r="H554" s="14">
        <f t="shared" ca="1" si="218"/>
        <v>1.1177284442031501</v>
      </c>
      <c r="I554" s="14">
        <f t="shared" ca="1" si="219"/>
        <v>1.0010980199999999</v>
      </c>
      <c r="J554" s="13">
        <f t="shared" si="205"/>
        <v>3.7499999999999999E-2</v>
      </c>
      <c r="K554" s="53">
        <f t="shared" si="220"/>
        <v>44033</v>
      </c>
      <c r="L554" s="2">
        <f t="shared" si="221"/>
        <v>13</v>
      </c>
      <c r="M554" s="19">
        <f t="shared" si="222"/>
        <v>13</v>
      </c>
      <c r="N554" s="12">
        <f t="shared" si="223"/>
        <v>1.0019009379999999</v>
      </c>
      <c r="O554" s="12">
        <f t="shared" ca="1" si="224"/>
        <v>1.003001045</v>
      </c>
      <c r="P554" s="19">
        <f t="shared" si="225"/>
        <v>0</v>
      </c>
      <c r="Q554" s="14">
        <f t="shared" ca="1" si="226"/>
        <v>1.7756077400000001</v>
      </c>
      <c r="R554" s="28">
        <f t="shared" si="200"/>
        <v>0</v>
      </c>
      <c r="S554" s="14">
        <f t="shared" si="227"/>
        <v>0</v>
      </c>
      <c r="T554" s="14"/>
      <c r="U554" s="14"/>
      <c r="V554" s="4" t="str">
        <f t="shared" si="228"/>
        <v>A+J=</v>
      </c>
      <c r="W554" s="53">
        <f t="shared" si="229"/>
        <v>44064</v>
      </c>
      <c r="X554" s="14"/>
      <c r="Y554" s="153"/>
      <c r="Z554" s="3"/>
      <c r="AB554" s="3"/>
      <c r="AC554" s="1"/>
      <c r="AD554" s="3"/>
      <c r="AE554" s="3"/>
      <c r="AF554" s="3"/>
      <c r="AG554" s="3"/>
      <c r="AH554" s="3"/>
      <c r="AI554" s="11"/>
      <c r="AJ554" s="3"/>
      <c r="AK554" s="2"/>
      <c r="AL554" s="2"/>
      <c r="AM554" s="2"/>
      <c r="AN554" s="2"/>
      <c r="AO554" s="2"/>
      <c r="AP554" s="2"/>
      <c r="AQ554" s="2"/>
      <c r="AR554" s="15"/>
      <c r="AS554" s="15"/>
      <c r="AT554" s="15"/>
      <c r="AU554" s="2"/>
      <c r="AV554" s="2"/>
      <c r="AW554" s="15"/>
      <c r="AX554" s="15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</row>
    <row r="555" spans="1:164" x14ac:dyDescent="0.15">
      <c r="A555" s="67">
        <f t="shared" si="212"/>
        <v>44053</v>
      </c>
      <c r="B555" s="128">
        <f t="shared" ca="1" si="214"/>
        <v>593.57556407999982</v>
      </c>
      <c r="C555" s="14">
        <f t="shared" si="215"/>
        <v>591.66315198999985</v>
      </c>
      <c r="D555" s="142">
        <f t="shared" si="216"/>
        <v>44047</v>
      </c>
      <c r="E555" s="13">
        <f ca="1">IF(D555&lt;B$1,VLOOKUP(D555,[1]DI!$A$4:$B$15000,2,FALSE),0)</f>
        <v>2.1500000000000005E-2</v>
      </c>
      <c r="F555" s="14">
        <f t="shared" ca="1" si="217"/>
        <v>1.0000844200000001</v>
      </c>
      <c r="G555" s="14">
        <f ca="1">(TRUNC(PRODUCT($F$12:$F554),16))</f>
        <v>1.11905019022542</v>
      </c>
      <c r="H555" s="14">
        <f t="shared" ca="1" si="218"/>
        <v>1.1177284442031501</v>
      </c>
      <c r="I555" s="14">
        <f t="shared" ca="1" si="219"/>
        <v>1.0011825299999999</v>
      </c>
      <c r="J555" s="13">
        <f t="shared" si="205"/>
        <v>3.7499999999999999E-2</v>
      </c>
      <c r="K555" s="53">
        <f t="shared" si="220"/>
        <v>44033</v>
      </c>
      <c r="L555" s="2">
        <f t="shared" si="221"/>
        <v>14</v>
      </c>
      <c r="M555" s="19">
        <f t="shared" si="222"/>
        <v>14</v>
      </c>
      <c r="N555" s="12">
        <f t="shared" si="223"/>
        <v>1.0020473139999999</v>
      </c>
      <c r="O555" s="12">
        <f t="shared" ca="1" si="224"/>
        <v>1.0032322650000001</v>
      </c>
      <c r="P555" s="19">
        <f t="shared" si="225"/>
        <v>0</v>
      </c>
      <c r="Q555" s="14">
        <f t="shared" ca="1" si="226"/>
        <v>1.9124120899999999</v>
      </c>
      <c r="R555" s="28">
        <f t="shared" si="200"/>
        <v>0</v>
      </c>
      <c r="S555" s="14">
        <f t="shared" si="227"/>
        <v>0</v>
      </c>
      <c r="T555" s="14"/>
      <c r="U555" s="14"/>
      <c r="V555" s="4" t="str">
        <f t="shared" si="228"/>
        <v>A+J=</v>
      </c>
      <c r="W555" s="53">
        <f t="shared" si="229"/>
        <v>44064</v>
      </c>
      <c r="X555" s="14"/>
      <c r="Y555" s="153"/>
      <c r="Z555" s="3"/>
      <c r="AB555" s="3"/>
      <c r="AC555" s="1"/>
      <c r="AD555" s="3"/>
      <c r="AE555" s="3"/>
      <c r="AF555" s="3"/>
      <c r="AG555" s="3"/>
      <c r="AH555" s="3"/>
      <c r="AI555" s="11"/>
      <c r="AJ555" s="3"/>
      <c r="AK555" s="2"/>
      <c r="AL555" s="2"/>
      <c r="AM555" s="2"/>
      <c r="AN555" s="2"/>
      <c r="AO555" s="2"/>
      <c r="AP555" s="2"/>
      <c r="AQ555" s="2"/>
      <c r="AR555" s="15"/>
      <c r="AS555" s="15"/>
      <c r="AT555" s="15"/>
      <c r="AU555" s="2"/>
      <c r="AV555" s="2"/>
      <c r="AW555" s="15"/>
      <c r="AX555" s="15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</row>
    <row r="556" spans="1:164" x14ac:dyDescent="0.15">
      <c r="A556" s="67">
        <f t="shared" si="212"/>
        <v>44054</v>
      </c>
      <c r="B556" s="128">
        <f t="shared" ca="1" si="214"/>
        <v>593.71240156999988</v>
      </c>
      <c r="C556" s="14">
        <f t="shared" si="215"/>
        <v>591.66315198999985</v>
      </c>
      <c r="D556" s="142">
        <f t="shared" si="216"/>
        <v>44048</v>
      </c>
      <c r="E556" s="13">
        <f ca="1">IF(D556&lt;B$1,VLOOKUP(D556,[1]DI!$A$4:$B$15000,2,FALSE),0)</f>
        <v>2.1500000000000005E-2</v>
      </c>
      <c r="F556" s="14">
        <f t="shared" ca="1" si="217"/>
        <v>1.0000844200000001</v>
      </c>
      <c r="G556" s="14">
        <f ca="1">(TRUNC(PRODUCT($F$12:$F555),16))</f>
        <v>1.11914466044247</v>
      </c>
      <c r="H556" s="14">
        <f t="shared" ca="1" si="218"/>
        <v>1.1177284442031501</v>
      </c>
      <c r="I556" s="14">
        <f t="shared" ca="1" si="219"/>
        <v>1.00126705</v>
      </c>
      <c r="J556" s="13">
        <f t="shared" si="205"/>
        <v>3.7499999999999999E-2</v>
      </c>
      <c r="K556" s="53">
        <f t="shared" si="220"/>
        <v>44033</v>
      </c>
      <c r="L556" s="2">
        <f t="shared" si="221"/>
        <v>15</v>
      </c>
      <c r="M556" s="19">
        <f t="shared" si="222"/>
        <v>15</v>
      </c>
      <c r="N556" s="12">
        <f t="shared" si="223"/>
        <v>1.0021937110000001</v>
      </c>
      <c r="O556" s="12">
        <f t="shared" ca="1" si="224"/>
        <v>1.0034635409999999</v>
      </c>
      <c r="P556" s="19">
        <f t="shared" si="225"/>
        <v>0</v>
      </c>
      <c r="Q556" s="14">
        <f t="shared" ca="1" si="226"/>
        <v>2.0492495800000001</v>
      </c>
      <c r="R556" s="28">
        <f t="shared" si="200"/>
        <v>0</v>
      </c>
      <c r="S556" s="14">
        <f t="shared" si="227"/>
        <v>0</v>
      </c>
      <c r="T556" s="14"/>
      <c r="U556" s="14"/>
      <c r="V556" s="4" t="str">
        <f t="shared" si="228"/>
        <v>A+J=</v>
      </c>
      <c r="W556" s="53">
        <f t="shared" si="229"/>
        <v>44064</v>
      </c>
      <c r="X556" s="14"/>
      <c r="Y556" s="153"/>
      <c r="Z556" s="3"/>
      <c r="AB556" s="3"/>
      <c r="AC556" s="1"/>
      <c r="AD556" s="3"/>
      <c r="AE556" s="3"/>
      <c r="AF556" s="3"/>
      <c r="AG556" s="3"/>
      <c r="AH556" s="3"/>
      <c r="AI556" s="11"/>
      <c r="AJ556" s="3"/>
      <c r="AK556" s="2"/>
      <c r="AL556" s="2"/>
      <c r="AM556" s="2"/>
      <c r="AN556" s="2"/>
      <c r="AO556" s="2"/>
      <c r="AP556" s="2"/>
      <c r="AQ556" s="2"/>
      <c r="AR556" s="15"/>
      <c r="AS556" s="15"/>
      <c r="AT556" s="15"/>
      <c r="AU556" s="2"/>
      <c r="AV556" s="2"/>
      <c r="AW556" s="15"/>
      <c r="AX556" s="15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</row>
    <row r="557" spans="1:164" x14ac:dyDescent="0.15">
      <c r="A557" s="67">
        <f t="shared" si="212"/>
        <v>44055</v>
      </c>
      <c r="B557" s="128">
        <f t="shared" ca="1" si="214"/>
        <v>593.84927159999984</v>
      </c>
      <c r="C557" s="14">
        <f t="shared" si="215"/>
        <v>591.66315198999985</v>
      </c>
      <c r="D557" s="142">
        <f t="shared" si="216"/>
        <v>44049</v>
      </c>
      <c r="E557" s="13">
        <f ca="1">IF(D557&lt;B$1,VLOOKUP(D557,[1]DI!$A$4:$B$15000,2,FALSE),0)</f>
        <v>1.9000000000000006E-2</v>
      </c>
      <c r="F557" s="14">
        <f t="shared" ca="1" si="217"/>
        <v>1.0000746899999999</v>
      </c>
      <c r="G557" s="14">
        <f ca="1">(TRUNC(PRODUCT($F$12:$F556),16))</f>
        <v>1.11923913863471</v>
      </c>
      <c r="H557" s="14">
        <f t="shared" ca="1" si="218"/>
        <v>1.1177284442031501</v>
      </c>
      <c r="I557" s="14">
        <f t="shared" ca="1" si="219"/>
        <v>1.0013515799999999</v>
      </c>
      <c r="J557" s="13">
        <f t="shared" si="205"/>
        <v>3.7499999999999999E-2</v>
      </c>
      <c r="K557" s="53">
        <f t="shared" si="220"/>
        <v>44033</v>
      </c>
      <c r="L557" s="2">
        <f t="shared" si="221"/>
        <v>16</v>
      </c>
      <c r="M557" s="19">
        <f t="shared" si="222"/>
        <v>16</v>
      </c>
      <c r="N557" s="12">
        <f t="shared" si="223"/>
        <v>1.002340129</v>
      </c>
      <c r="O557" s="12">
        <f t="shared" ca="1" si="224"/>
        <v>1.0036948720000001</v>
      </c>
      <c r="P557" s="19">
        <f t="shared" si="225"/>
        <v>0</v>
      </c>
      <c r="Q557" s="14">
        <f t="shared" ca="1" si="226"/>
        <v>2.18611961</v>
      </c>
      <c r="R557" s="28">
        <f t="shared" si="200"/>
        <v>0</v>
      </c>
      <c r="S557" s="14">
        <f t="shared" si="227"/>
        <v>0</v>
      </c>
      <c r="T557" s="14"/>
      <c r="U557" s="14"/>
      <c r="V557" s="4" t="str">
        <f t="shared" si="228"/>
        <v>A+J=</v>
      </c>
      <c r="W557" s="53">
        <f t="shared" si="229"/>
        <v>44064</v>
      </c>
      <c r="X557" s="14"/>
      <c r="Y557" s="153"/>
      <c r="Z557" s="3"/>
      <c r="AB557" s="3"/>
      <c r="AC557" s="1"/>
      <c r="AD557" s="3"/>
      <c r="AE557" s="3"/>
      <c r="AF557" s="3"/>
      <c r="AG557" s="3"/>
      <c r="AH557" s="3"/>
      <c r="AI557" s="11"/>
      <c r="AJ557" s="3"/>
      <c r="AK557" s="2"/>
      <c r="AL557" s="2"/>
      <c r="AM557" s="2"/>
      <c r="AN557" s="2"/>
      <c r="AO557" s="2"/>
      <c r="AP557" s="2"/>
      <c r="AQ557" s="2"/>
      <c r="AR557" s="15"/>
      <c r="AS557" s="15"/>
      <c r="AT557" s="15"/>
      <c r="AU557" s="2"/>
      <c r="AV557" s="2"/>
      <c r="AW557" s="15"/>
      <c r="AX557" s="15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</row>
    <row r="558" spans="1:164" x14ac:dyDescent="0.15">
      <c r="A558" s="67">
        <f t="shared" si="212"/>
        <v>44056</v>
      </c>
      <c r="B558" s="128">
        <f t="shared" ca="1" si="214"/>
        <v>593.98039243999983</v>
      </c>
      <c r="C558" s="14">
        <f t="shared" si="215"/>
        <v>591.66315198999985</v>
      </c>
      <c r="D558" s="142">
        <f t="shared" si="216"/>
        <v>44050</v>
      </c>
      <c r="E558" s="13">
        <f ca="1">IF(D558&lt;B$1,VLOOKUP(D558,[1]DI!$A$4:$B$15000,2,FALSE),0)</f>
        <v>1.9000000000000006E-2</v>
      </c>
      <c r="F558" s="14">
        <f t="shared" ca="1" si="217"/>
        <v>1.0000746899999999</v>
      </c>
      <c r="G558" s="14">
        <f ca="1">(TRUNC(PRODUCT($F$12:$F557),16))</f>
        <v>1.11932273460597</v>
      </c>
      <c r="H558" s="14">
        <f t="shared" ca="1" si="218"/>
        <v>1.1177284442031501</v>
      </c>
      <c r="I558" s="14">
        <f t="shared" ca="1" si="219"/>
        <v>1.0014263699999999</v>
      </c>
      <c r="J558" s="13">
        <f t="shared" si="205"/>
        <v>3.7499999999999999E-2</v>
      </c>
      <c r="K558" s="53">
        <f t="shared" si="220"/>
        <v>44033</v>
      </c>
      <c r="L558" s="2">
        <f t="shared" si="221"/>
        <v>17</v>
      </c>
      <c r="M558" s="19">
        <f t="shared" si="222"/>
        <v>17</v>
      </c>
      <c r="N558" s="12">
        <f t="shared" si="223"/>
        <v>1.002486569</v>
      </c>
      <c r="O558" s="12">
        <f t="shared" ca="1" si="224"/>
        <v>1.0039164860000001</v>
      </c>
      <c r="P558" s="19">
        <f t="shared" si="225"/>
        <v>0</v>
      </c>
      <c r="Q558" s="14">
        <f t="shared" ca="1" si="226"/>
        <v>2.3172404499999999</v>
      </c>
      <c r="R558" s="28">
        <f t="shared" si="200"/>
        <v>0</v>
      </c>
      <c r="S558" s="14">
        <f t="shared" si="227"/>
        <v>0</v>
      </c>
      <c r="T558" s="14"/>
      <c r="U558" s="14"/>
      <c r="V558" s="4" t="str">
        <f t="shared" si="228"/>
        <v>A+J=</v>
      </c>
      <c r="W558" s="53">
        <f t="shared" si="229"/>
        <v>44064</v>
      </c>
      <c r="X558" s="14"/>
      <c r="Y558" s="153"/>
      <c r="Z558" s="3"/>
      <c r="AB558" s="3"/>
      <c r="AC558" s="1"/>
      <c r="AD558" s="3"/>
      <c r="AE558" s="3"/>
      <c r="AF558" s="3"/>
      <c r="AG558" s="3"/>
      <c r="AH558" s="3"/>
      <c r="AI558" s="11"/>
      <c r="AJ558" s="3"/>
      <c r="AK558" s="2"/>
      <c r="AL558" s="2"/>
      <c r="AM558" s="2"/>
      <c r="AN558" s="2"/>
      <c r="AO558" s="2"/>
      <c r="AP558" s="2"/>
      <c r="AQ558" s="2"/>
      <c r="AR558" s="15"/>
      <c r="AS558" s="15"/>
      <c r="AT558" s="15"/>
      <c r="AU558" s="2"/>
      <c r="AV558" s="2"/>
      <c r="AW558" s="15"/>
      <c r="AX558" s="15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</row>
    <row r="559" spans="1:164" x14ac:dyDescent="0.15">
      <c r="A559" s="67">
        <f t="shared" si="212"/>
        <v>44057</v>
      </c>
      <c r="B559" s="128">
        <f t="shared" ca="1" si="214"/>
        <v>594.11153871999988</v>
      </c>
      <c r="C559" s="14">
        <f t="shared" si="215"/>
        <v>591.66315198999985</v>
      </c>
      <c r="D559" s="142">
        <f t="shared" si="216"/>
        <v>44053</v>
      </c>
      <c r="E559" s="13">
        <f ca="1">IF(D559&lt;B$1,VLOOKUP(D559,[1]DI!$A$4:$B$15000,2,FALSE),0)</f>
        <v>1.9000000000000006E-2</v>
      </c>
      <c r="F559" s="14">
        <f t="shared" ca="1" si="217"/>
        <v>1.0000746899999999</v>
      </c>
      <c r="G559" s="14">
        <f ca="1">(TRUNC(PRODUCT($F$12:$F558),16))</f>
        <v>1.1194063368210201</v>
      </c>
      <c r="H559" s="14">
        <f t="shared" ca="1" si="218"/>
        <v>1.1177284442031501</v>
      </c>
      <c r="I559" s="14">
        <f t="shared" ca="1" si="219"/>
        <v>1.0015011599999999</v>
      </c>
      <c r="J559" s="13">
        <f t="shared" si="205"/>
        <v>3.7499999999999999E-2</v>
      </c>
      <c r="K559" s="53">
        <f t="shared" si="220"/>
        <v>44033</v>
      </c>
      <c r="L559" s="2">
        <f t="shared" si="221"/>
        <v>18</v>
      </c>
      <c r="M559" s="19">
        <f t="shared" si="222"/>
        <v>18</v>
      </c>
      <c r="N559" s="12">
        <f t="shared" si="223"/>
        <v>1.0026330299999999</v>
      </c>
      <c r="O559" s="12">
        <f t="shared" ca="1" si="224"/>
        <v>1.004138143</v>
      </c>
      <c r="P559" s="19">
        <f t="shared" si="225"/>
        <v>0</v>
      </c>
      <c r="Q559" s="14">
        <f t="shared" ca="1" si="226"/>
        <v>2.4483867300000002</v>
      </c>
      <c r="R559" s="28">
        <f t="shared" si="200"/>
        <v>0</v>
      </c>
      <c r="S559" s="14">
        <f t="shared" si="227"/>
        <v>0</v>
      </c>
      <c r="T559" s="14"/>
      <c r="U559" s="14"/>
      <c r="V559" s="4" t="str">
        <f t="shared" si="228"/>
        <v>A+J=</v>
      </c>
      <c r="W559" s="53">
        <f t="shared" si="229"/>
        <v>44064</v>
      </c>
      <c r="X559" s="37"/>
      <c r="Y559" s="156"/>
      <c r="Z559" s="3"/>
      <c r="AB559" s="3"/>
      <c r="AC559" s="1"/>
      <c r="AD559" s="3"/>
      <c r="AE559" s="3"/>
      <c r="AF559" s="3"/>
      <c r="AG559" s="3"/>
      <c r="AH559" s="35"/>
      <c r="AI559" s="36"/>
      <c r="AJ559" s="35"/>
      <c r="AK559" s="38"/>
      <c r="AL559" s="38"/>
      <c r="AM559" s="38"/>
      <c r="AN559" s="38"/>
      <c r="AO559" s="38"/>
      <c r="AP559" s="38"/>
      <c r="AQ559" s="38"/>
      <c r="AR559" s="41"/>
      <c r="AS559" s="41"/>
      <c r="AT559" s="41"/>
      <c r="AU559" s="38"/>
      <c r="AV559" s="38"/>
      <c r="AW559" s="41"/>
      <c r="AX559" s="41"/>
      <c r="AY559" s="38"/>
      <c r="AZ559" s="38"/>
      <c r="BA559" s="38"/>
      <c r="BB559" s="38"/>
      <c r="BC559" s="38"/>
      <c r="BD559" s="38"/>
      <c r="BE559" s="38"/>
      <c r="BF559" s="38"/>
      <c r="BG559" s="38"/>
      <c r="BH559" s="38"/>
      <c r="BI559" s="38"/>
      <c r="BJ559" s="38"/>
      <c r="BK559" s="38"/>
      <c r="BL559" s="38"/>
      <c r="BM559" s="38"/>
      <c r="BN559" s="38"/>
      <c r="BO559" s="38"/>
      <c r="BP559" s="38"/>
      <c r="BQ559" s="38"/>
      <c r="BR559" s="38"/>
      <c r="BS559" s="38"/>
      <c r="BT559" s="38"/>
      <c r="BU559" s="38"/>
      <c r="BV559" s="38"/>
      <c r="BW559" s="38"/>
      <c r="BX559" s="38"/>
      <c r="BY559" s="38"/>
      <c r="BZ559" s="38"/>
      <c r="CA559" s="38"/>
      <c r="CB559" s="38"/>
      <c r="CC559" s="38"/>
      <c r="CD559" s="38"/>
      <c r="CE559" s="38"/>
      <c r="CF559" s="38"/>
      <c r="CG559" s="38"/>
      <c r="CH559" s="38"/>
      <c r="CI559" s="38"/>
      <c r="CJ559" s="38"/>
      <c r="CK559" s="38"/>
      <c r="CL559" s="38"/>
      <c r="CM559" s="38"/>
      <c r="CN559" s="38"/>
      <c r="CO559" s="38"/>
      <c r="CP559" s="38"/>
      <c r="CQ559" s="38"/>
      <c r="CR559" s="38"/>
      <c r="CS559" s="38"/>
      <c r="CT559" s="38"/>
      <c r="CU559" s="38"/>
      <c r="CV559" s="38"/>
      <c r="CW559" s="38"/>
      <c r="CX559" s="38"/>
      <c r="CY559" s="38"/>
      <c r="CZ559" s="38"/>
      <c r="DA559" s="38"/>
      <c r="DB559" s="38"/>
      <c r="DC559" s="38"/>
      <c r="DD559" s="38"/>
      <c r="DE559" s="38"/>
      <c r="DF559" s="38"/>
      <c r="DG559" s="38"/>
      <c r="DH559" s="38"/>
      <c r="DI559" s="38"/>
      <c r="DJ559" s="38"/>
      <c r="DK559" s="38"/>
      <c r="DL559" s="38"/>
      <c r="DM559" s="38"/>
      <c r="DN559" s="38"/>
      <c r="DO559" s="38"/>
      <c r="DP559" s="38"/>
      <c r="DQ559" s="38"/>
      <c r="DR559" s="38"/>
      <c r="DS559" s="38"/>
      <c r="DT559" s="38"/>
      <c r="DU559" s="38"/>
      <c r="DV559" s="38"/>
      <c r="DW559" s="38"/>
      <c r="DX559" s="38"/>
      <c r="DY559" s="38"/>
      <c r="DZ559" s="38"/>
      <c r="EA559" s="38"/>
      <c r="EB559" s="38"/>
      <c r="EC559" s="38"/>
      <c r="ED559" s="38"/>
      <c r="EE559" s="38"/>
      <c r="EF559" s="38"/>
      <c r="EG559" s="38"/>
      <c r="EH559" s="38"/>
      <c r="EI559" s="38"/>
      <c r="EJ559" s="38"/>
      <c r="EK559" s="38"/>
      <c r="EL559" s="38"/>
      <c r="EM559" s="38"/>
      <c r="EN559" s="38"/>
      <c r="EO559" s="38"/>
      <c r="EP559" s="38"/>
      <c r="EQ559" s="38"/>
      <c r="ER559" s="38"/>
      <c r="ES559" s="38"/>
      <c r="ET559" s="38"/>
      <c r="EU559" s="38"/>
      <c r="EV559" s="38"/>
      <c r="EW559" s="38"/>
      <c r="EX559" s="38"/>
      <c r="EY559" s="38"/>
      <c r="EZ559" s="38"/>
      <c r="FA559" s="38"/>
      <c r="FB559" s="38"/>
      <c r="FC559" s="38"/>
      <c r="FD559" s="38"/>
      <c r="FE559" s="38"/>
      <c r="FF559" s="38"/>
      <c r="FG559" s="38"/>
      <c r="FH559" s="38"/>
    </row>
    <row r="560" spans="1:164" x14ac:dyDescent="0.15">
      <c r="A560" s="67">
        <f t="shared" si="212"/>
        <v>44060</v>
      </c>
      <c r="B560" s="128">
        <f t="shared" ca="1" si="214"/>
        <v>594.24272167999982</v>
      </c>
      <c r="C560" s="14">
        <f t="shared" si="215"/>
        <v>591.66315198999985</v>
      </c>
      <c r="D560" s="142">
        <f t="shared" si="216"/>
        <v>44054</v>
      </c>
      <c r="E560" s="13">
        <f ca="1">IF(D560&lt;B$1,VLOOKUP(D560,[1]DI!$A$4:$B$15000,2,FALSE),0)</f>
        <v>1.9000000000000006E-2</v>
      </c>
      <c r="F560" s="14">
        <f t="shared" ca="1" si="217"/>
        <v>1.0000746899999999</v>
      </c>
      <c r="G560" s="14">
        <f ca="1">(TRUNC(PRODUCT($F$12:$F559),16))</f>
        <v>1.11948994528032</v>
      </c>
      <c r="H560" s="14">
        <f t="shared" ca="1" si="218"/>
        <v>1.1177284442031501</v>
      </c>
      <c r="I560" s="14">
        <f t="shared" ca="1" si="219"/>
        <v>1.00157597</v>
      </c>
      <c r="J560" s="13">
        <f t="shared" si="205"/>
        <v>3.7499999999999999E-2</v>
      </c>
      <c r="K560" s="53">
        <f t="shared" si="220"/>
        <v>44033</v>
      </c>
      <c r="L560" s="2">
        <f t="shared" si="221"/>
        <v>19</v>
      </c>
      <c r="M560" s="19">
        <f t="shared" si="222"/>
        <v>19</v>
      </c>
      <c r="N560" s="12">
        <f t="shared" si="223"/>
        <v>1.002779512</v>
      </c>
      <c r="O560" s="12">
        <f t="shared" ca="1" si="224"/>
        <v>1.004359862</v>
      </c>
      <c r="P560" s="19">
        <f t="shared" si="225"/>
        <v>0</v>
      </c>
      <c r="Q560" s="14">
        <f t="shared" ca="1" si="226"/>
        <v>2.57956969</v>
      </c>
      <c r="R560" s="28">
        <f t="shared" si="200"/>
        <v>0</v>
      </c>
      <c r="S560" s="14">
        <f t="shared" si="227"/>
        <v>0</v>
      </c>
      <c r="T560" s="14"/>
      <c r="U560" s="14"/>
      <c r="V560" s="4" t="str">
        <f t="shared" si="228"/>
        <v>A+J=</v>
      </c>
      <c r="W560" s="53">
        <f t="shared" si="229"/>
        <v>44064</v>
      </c>
      <c r="X560" s="37"/>
      <c r="Y560" s="156"/>
      <c r="Z560" s="3"/>
      <c r="AB560" s="3"/>
      <c r="AC560" s="1"/>
      <c r="AD560" s="3"/>
      <c r="AE560" s="3"/>
      <c r="AF560" s="3"/>
      <c r="AG560" s="3"/>
      <c r="AH560" s="35"/>
      <c r="AI560" s="36"/>
      <c r="AJ560" s="35"/>
      <c r="AK560" s="38"/>
      <c r="AL560" s="38"/>
      <c r="AM560" s="38"/>
      <c r="AN560" s="38"/>
      <c r="AO560" s="38"/>
      <c r="AP560" s="38"/>
      <c r="AQ560" s="38"/>
      <c r="AR560" s="41"/>
      <c r="AS560" s="41"/>
      <c r="AT560" s="41"/>
      <c r="AU560" s="38"/>
      <c r="AV560" s="38"/>
      <c r="AW560" s="41"/>
      <c r="AX560" s="41"/>
      <c r="AY560" s="38"/>
      <c r="AZ560" s="38"/>
      <c r="BA560" s="38"/>
      <c r="BB560" s="38"/>
      <c r="BC560" s="38"/>
      <c r="BD560" s="38"/>
      <c r="BE560" s="38"/>
      <c r="BF560" s="38"/>
      <c r="BG560" s="38"/>
      <c r="BH560" s="38"/>
      <c r="BI560" s="38"/>
      <c r="BJ560" s="38"/>
      <c r="BK560" s="38"/>
      <c r="BL560" s="38"/>
      <c r="BM560" s="38"/>
      <c r="BN560" s="38"/>
      <c r="BO560" s="38"/>
      <c r="BP560" s="38"/>
      <c r="BQ560" s="38"/>
      <c r="BR560" s="38"/>
      <c r="BS560" s="38"/>
      <c r="BT560" s="38"/>
      <c r="BU560" s="38"/>
      <c r="BV560" s="38"/>
      <c r="BW560" s="38"/>
      <c r="BX560" s="38"/>
      <c r="BY560" s="38"/>
      <c r="BZ560" s="38"/>
      <c r="CA560" s="38"/>
      <c r="CB560" s="38"/>
      <c r="CC560" s="38"/>
      <c r="CD560" s="38"/>
      <c r="CE560" s="38"/>
      <c r="CF560" s="38"/>
      <c r="CG560" s="38"/>
      <c r="CH560" s="38"/>
      <c r="CI560" s="38"/>
      <c r="CJ560" s="38"/>
      <c r="CK560" s="38"/>
      <c r="CL560" s="38"/>
      <c r="CM560" s="38"/>
      <c r="CN560" s="38"/>
      <c r="CO560" s="38"/>
      <c r="CP560" s="38"/>
      <c r="CQ560" s="38"/>
      <c r="CR560" s="38"/>
      <c r="CS560" s="38"/>
      <c r="CT560" s="38"/>
      <c r="CU560" s="38"/>
      <c r="CV560" s="38"/>
      <c r="CW560" s="38"/>
      <c r="CX560" s="38"/>
      <c r="CY560" s="38"/>
      <c r="CZ560" s="38"/>
      <c r="DA560" s="38"/>
      <c r="DB560" s="38"/>
      <c r="DC560" s="38"/>
      <c r="DD560" s="38"/>
      <c r="DE560" s="38"/>
      <c r="DF560" s="38"/>
      <c r="DG560" s="38"/>
      <c r="DH560" s="38"/>
      <c r="DI560" s="38"/>
      <c r="DJ560" s="38"/>
      <c r="DK560" s="38"/>
      <c r="DL560" s="38"/>
      <c r="DM560" s="38"/>
      <c r="DN560" s="38"/>
      <c r="DO560" s="38"/>
      <c r="DP560" s="38"/>
      <c r="DQ560" s="38"/>
      <c r="DR560" s="38"/>
      <c r="DS560" s="38"/>
      <c r="DT560" s="38"/>
      <c r="DU560" s="38"/>
      <c r="DV560" s="38"/>
      <c r="DW560" s="38"/>
      <c r="DX560" s="38"/>
      <c r="DY560" s="38"/>
      <c r="DZ560" s="38"/>
      <c r="EA560" s="38"/>
      <c r="EB560" s="38"/>
      <c r="EC560" s="38"/>
      <c r="ED560" s="38"/>
      <c r="EE560" s="38"/>
      <c r="EF560" s="38"/>
      <c r="EG560" s="38"/>
      <c r="EH560" s="38"/>
      <c r="EI560" s="38"/>
      <c r="EJ560" s="38"/>
      <c r="EK560" s="38"/>
      <c r="EL560" s="38"/>
      <c r="EM560" s="38"/>
      <c r="EN560" s="38"/>
      <c r="EO560" s="38"/>
      <c r="EP560" s="38"/>
      <c r="EQ560" s="38"/>
      <c r="ER560" s="38"/>
      <c r="ES560" s="38"/>
      <c r="ET560" s="38"/>
      <c r="EU560" s="38"/>
      <c r="EV560" s="38"/>
      <c r="EW560" s="38"/>
      <c r="EX560" s="38"/>
      <c r="EY560" s="38"/>
      <c r="EZ560" s="38"/>
      <c r="FA560" s="38"/>
      <c r="FB560" s="38"/>
      <c r="FC560" s="38"/>
      <c r="FD560" s="38"/>
      <c r="FE560" s="38"/>
      <c r="FF560" s="38"/>
      <c r="FG560" s="38"/>
      <c r="FH560" s="38"/>
    </row>
    <row r="561" spans="1:164" x14ac:dyDescent="0.15">
      <c r="A561" s="67">
        <f t="shared" si="212"/>
        <v>44061</v>
      </c>
      <c r="B561" s="128">
        <f t="shared" ca="1" si="214"/>
        <v>594.37392534999981</v>
      </c>
      <c r="C561" s="14">
        <f t="shared" si="215"/>
        <v>591.66315198999985</v>
      </c>
      <c r="D561" s="142">
        <f t="shared" si="216"/>
        <v>44055</v>
      </c>
      <c r="E561" s="13">
        <f ca="1">IF(D561&lt;B$1,VLOOKUP(D561,[1]DI!$A$4:$B$15000,2,FALSE),0)</f>
        <v>1.9000000000000006E-2</v>
      </c>
      <c r="F561" s="14">
        <f t="shared" ca="1" si="217"/>
        <v>1.0000746899999999</v>
      </c>
      <c r="G561" s="14">
        <f ca="1">(TRUNC(PRODUCT($F$12:$F560),16))</f>
        <v>1.1195735599843299</v>
      </c>
      <c r="H561" s="14">
        <f t="shared" ca="1" si="218"/>
        <v>1.1177284442031501</v>
      </c>
      <c r="I561" s="14">
        <f t="shared" ca="1" si="219"/>
        <v>1.0016507699999999</v>
      </c>
      <c r="J561" s="13">
        <f t="shared" si="205"/>
        <v>3.7499999999999999E-2</v>
      </c>
      <c r="K561" s="53">
        <f t="shared" si="220"/>
        <v>44033</v>
      </c>
      <c r="L561" s="2">
        <f t="shared" si="221"/>
        <v>20</v>
      </c>
      <c r="M561" s="19">
        <f t="shared" si="222"/>
        <v>20</v>
      </c>
      <c r="N561" s="12">
        <f t="shared" si="223"/>
        <v>1.002926016</v>
      </c>
      <c r="O561" s="12">
        <f t="shared" ca="1" si="224"/>
        <v>1.0045816160000001</v>
      </c>
      <c r="P561" s="19">
        <f t="shared" si="225"/>
        <v>0</v>
      </c>
      <c r="Q561" s="14">
        <f t="shared" ca="1" si="226"/>
        <v>2.7107733600000001</v>
      </c>
      <c r="R561" s="28">
        <f t="shared" si="200"/>
        <v>0</v>
      </c>
      <c r="S561" s="14">
        <f t="shared" si="227"/>
        <v>0</v>
      </c>
      <c r="T561" s="14"/>
      <c r="U561" s="14"/>
      <c r="V561" s="4" t="str">
        <f t="shared" si="228"/>
        <v>A+J=</v>
      </c>
      <c r="W561" s="53">
        <f t="shared" si="229"/>
        <v>44064</v>
      </c>
      <c r="X561" s="14"/>
      <c r="Y561" s="153"/>
      <c r="Z561" s="3"/>
      <c r="AB561" s="3"/>
      <c r="AC561" s="1"/>
      <c r="AD561" s="3"/>
      <c r="AE561" s="3"/>
      <c r="AF561" s="3"/>
      <c r="AG561" s="3"/>
      <c r="AH561" s="3"/>
      <c r="AI561" s="11"/>
      <c r="AJ561" s="3"/>
      <c r="AK561" s="2"/>
      <c r="AL561" s="2"/>
      <c r="AM561" s="2"/>
      <c r="AN561" s="2"/>
      <c r="AO561" s="2"/>
      <c r="AP561" s="2"/>
      <c r="AQ561" s="2"/>
      <c r="AR561" s="15"/>
      <c r="AS561" s="15"/>
      <c r="AT561" s="15"/>
      <c r="AU561" s="2"/>
      <c r="AV561" s="2"/>
      <c r="AW561" s="15"/>
      <c r="AX561" s="15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</row>
    <row r="562" spans="1:164" x14ac:dyDescent="0.15">
      <c r="A562" s="67">
        <f t="shared" si="212"/>
        <v>44062</v>
      </c>
      <c r="B562" s="128">
        <f t="shared" ca="1" si="214"/>
        <v>594.50516688999983</v>
      </c>
      <c r="C562" s="14">
        <f t="shared" si="215"/>
        <v>591.66315198999985</v>
      </c>
      <c r="D562" s="142">
        <f t="shared" si="216"/>
        <v>44056</v>
      </c>
      <c r="E562" s="13">
        <f ca="1">IF(D562&lt;B$1,VLOOKUP(D562,[1]DI!$A$4:$B$15000,2,FALSE),0)</f>
        <v>1.9000000000000006E-2</v>
      </c>
      <c r="F562" s="14">
        <f t="shared" ca="1" si="217"/>
        <v>1.0000746899999999</v>
      </c>
      <c r="G562" s="14">
        <f ca="1">(TRUNC(PRODUCT($F$12:$F561),16))</f>
        <v>1.1196571809335301</v>
      </c>
      <c r="H562" s="14">
        <f t="shared" ca="1" si="218"/>
        <v>1.1177284442031501</v>
      </c>
      <c r="I562" s="14">
        <f t="shared" ca="1" si="219"/>
        <v>1.0017255899999999</v>
      </c>
      <c r="J562" s="13">
        <f t="shared" si="205"/>
        <v>3.7499999999999999E-2</v>
      </c>
      <c r="K562" s="53">
        <f t="shared" si="220"/>
        <v>44033</v>
      </c>
      <c r="L562" s="2">
        <f t="shared" si="221"/>
        <v>21</v>
      </c>
      <c r="M562" s="19">
        <f t="shared" si="222"/>
        <v>21</v>
      </c>
      <c r="N562" s="12">
        <f t="shared" si="223"/>
        <v>1.003072542</v>
      </c>
      <c r="O562" s="12">
        <f t="shared" ca="1" si="224"/>
        <v>1.0048034340000001</v>
      </c>
      <c r="P562" s="19">
        <f t="shared" si="225"/>
        <v>0</v>
      </c>
      <c r="Q562" s="14">
        <f t="shared" ca="1" si="226"/>
        <v>2.8420149000000001</v>
      </c>
      <c r="R562" s="28">
        <f t="shared" si="200"/>
        <v>0</v>
      </c>
      <c r="S562" s="14">
        <f t="shared" si="227"/>
        <v>0</v>
      </c>
      <c r="T562" s="14"/>
      <c r="U562" s="14"/>
      <c r="V562" s="4" t="str">
        <f t="shared" si="228"/>
        <v>A+J=</v>
      </c>
      <c r="W562" s="53">
        <f t="shared" si="229"/>
        <v>44064</v>
      </c>
      <c r="X562" s="14"/>
      <c r="Y562" s="153"/>
      <c r="Z562" s="3"/>
      <c r="AB562" s="3"/>
      <c r="AC562" s="1"/>
      <c r="AD562" s="3"/>
      <c r="AE562" s="3"/>
      <c r="AF562" s="3"/>
      <c r="AG562" s="3"/>
      <c r="AH562" s="3"/>
      <c r="AI562" s="11"/>
      <c r="AJ562" s="3"/>
      <c r="AK562" s="2"/>
      <c r="AL562" s="2"/>
      <c r="AM562" s="2"/>
      <c r="AN562" s="2"/>
      <c r="AO562" s="2"/>
      <c r="AP562" s="2"/>
      <c r="AQ562" s="2"/>
      <c r="AR562" s="15"/>
      <c r="AS562" s="15"/>
      <c r="AT562" s="15"/>
      <c r="AU562" s="2"/>
      <c r="AV562" s="2"/>
      <c r="AW562" s="15"/>
      <c r="AX562" s="15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</row>
    <row r="563" spans="1:164" x14ac:dyDescent="0.15">
      <c r="A563" s="67">
        <f t="shared" si="212"/>
        <v>44063</v>
      </c>
      <c r="B563" s="128">
        <f t="shared" ca="1" si="214"/>
        <v>594.63643326999988</v>
      </c>
      <c r="C563" s="14">
        <f t="shared" si="215"/>
        <v>591.66315198999985</v>
      </c>
      <c r="D563" s="142">
        <f t="shared" si="216"/>
        <v>44057</v>
      </c>
      <c r="E563" s="13">
        <f ca="1">IF(D563&lt;B$1,VLOOKUP(D563,[1]DI!$A$4:$B$15000,2,FALSE),0)</f>
        <v>1.9000000000000006E-2</v>
      </c>
      <c r="F563" s="14">
        <f t="shared" ca="1" si="217"/>
        <v>1.0000746899999999</v>
      </c>
      <c r="G563" s="14">
        <f ca="1">(TRUNC(PRODUCT($F$12:$F562),16))</f>
        <v>1.11974080812837</v>
      </c>
      <c r="H563" s="14">
        <f t="shared" ca="1" si="218"/>
        <v>1.1177284442031501</v>
      </c>
      <c r="I563" s="14">
        <f t="shared" ca="1" si="219"/>
        <v>1.00180041</v>
      </c>
      <c r="J563" s="13">
        <f t="shared" si="205"/>
        <v>3.7499999999999999E-2</v>
      </c>
      <c r="K563" s="53">
        <f t="shared" si="220"/>
        <v>44033</v>
      </c>
      <c r="L563" s="2">
        <f t="shared" si="221"/>
        <v>22</v>
      </c>
      <c r="M563" s="19">
        <f t="shared" si="222"/>
        <v>22</v>
      </c>
      <c r="N563" s="12">
        <f t="shared" si="223"/>
        <v>1.003219088</v>
      </c>
      <c r="O563" s="12">
        <f t="shared" ca="1" si="224"/>
        <v>1.005025294</v>
      </c>
      <c r="P563" s="19">
        <f t="shared" si="225"/>
        <v>0</v>
      </c>
      <c r="Q563" s="14">
        <f t="shared" ca="1" si="226"/>
        <v>2.9732812800000001</v>
      </c>
      <c r="R563" s="28">
        <f t="shared" si="200"/>
        <v>0</v>
      </c>
      <c r="S563" s="14">
        <f t="shared" si="227"/>
        <v>0</v>
      </c>
      <c r="T563" s="14"/>
      <c r="U563" s="14"/>
      <c r="V563" s="4" t="str">
        <f t="shared" si="228"/>
        <v>A+J=</v>
      </c>
      <c r="W563" s="53">
        <f t="shared" si="229"/>
        <v>44064</v>
      </c>
      <c r="X563" s="14"/>
      <c r="Y563" s="153"/>
      <c r="Z563" s="3"/>
      <c r="AB563" s="3"/>
      <c r="AC563" s="1"/>
      <c r="AD563" s="3"/>
      <c r="AE563" s="3"/>
      <c r="AF563" s="3"/>
      <c r="AG563" s="3"/>
      <c r="AH563" s="3"/>
      <c r="AI563" s="11"/>
      <c r="AJ563" s="3"/>
      <c r="AK563" s="2"/>
      <c r="AL563" s="2"/>
      <c r="AM563" s="2"/>
      <c r="AN563" s="2"/>
      <c r="AO563" s="2"/>
      <c r="AP563" s="2"/>
      <c r="AQ563" s="2"/>
      <c r="AR563" s="15"/>
      <c r="AS563" s="15"/>
      <c r="AT563" s="15"/>
      <c r="AU563" s="2"/>
      <c r="AV563" s="2"/>
      <c r="AW563" s="15"/>
      <c r="AX563" s="15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</row>
    <row r="564" spans="1:164" x14ac:dyDescent="0.15">
      <c r="A564" s="67">
        <f t="shared" si="212"/>
        <v>44064</v>
      </c>
      <c r="B564" s="128">
        <f t="shared" ca="1" si="214"/>
        <v>594.76772568999979</v>
      </c>
      <c r="C564" s="14">
        <f t="shared" si="215"/>
        <v>591.66315198999985</v>
      </c>
      <c r="D564" s="142">
        <f t="shared" si="216"/>
        <v>44060</v>
      </c>
      <c r="E564" s="13">
        <f ca="1">IF(D564&lt;B$1,VLOOKUP(D564,[1]DI!$A$4:$B$15000,2,FALSE),0)</f>
        <v>1.9000000000000006E-2</v>
      </c>
      <c r="F564" s="14">
        <f t="shared" ca="1" si="217"/>
        <v>1.0000746899999999</v>
      </c>
      <c r="G564" s="14">
        <f ca="1">(TRUNC(PRODUCT($F$12:$F563),16))</f>
        <v>1.1198244415693299</v>
      </c>
      <c r="H564" s="14">
        <f t="shared" ca="1" si="218"/>
        <v>1.1177284442031501</v>
      </c>
      <c r="I564" s="14">
        <f t="shared" ca="1" si="219"/>
        <v>1.00187523</v>
      </c>
      <c r="J564" s="13">
        <f t="shared" si="205"/>
        <v>3.7499999999999999E-2</v>
      </c>
      <c r="K564" s="53">
        <f t="shared" si="220"/>
        <v>44033</v>
      </c>
      <c r="L564" s="2">
        <f t="shared" si="221"/>
        <v>23</v>
      </c>
      <c r="M564" s="19">
        <f t="shared" si="222"/>
        <v>23</v>
      </c>
      <c r="N564" s="12">
        <f t="shared" si="223"/>
        <v>1.003365657</v>
      </c>
      <c r="O564" s="12">
        <f t="shared" ca="1" si="224"/>
        <v>1.005247198</v>
      </c>
      <c r="P564" s="19">
        <f t="shared" si="225"/>
        <v>27</v>
      </c>
      <c r="Q564" s="14">
        <f t="shared" ca="1" si="226"/>
        <v>3.1045737</v>
      </c>
      <c r="R564" s="28">
        <f t="shared" si="200"/>
        <v>7.9414663651659764E-2</v>
      </c>
      <c r="S564" s="14">
        <v>46.986730639999998</v>
      </c>
      <c r="T564" s="14"/>
      <c r="U564" s="14"/>
      <c r="V564" s="4" t="str">
        <f t="shared" si="228"/>
        <v>A+J=</v>
      </c>
      <c r="W564" s="53">
        <f t="shared" si="229"/>
        <v>44064</v>
      </c>
      <c r="X564" s="14"/>
      <c r="Y564" s="153"/>
      <c r="Z564" s="3"/>
      <c r="AB564" s="3"/>
      <c r="AC564" s="1"/>
      <c r="AD564" s="3"/>
      <c r="AE564" s="3"/>
      <c r="AF564" s="3"/>
      <c r="AG564" s="3"/>
      <c r="AH564" s="3"/>
      <c r="AI564" s="11"/>
      <c r="AJ564" s="3"/>
      <c r="AK564" s="2"/>
      <c r="AL564" s="2"/>
      <c r="AM564" s="2"/>
      <c r="AN564" s="2"/>
      <c r="AO564" s="2"/>
      <c r="AP564" s="2"/>
      <c r="AQ564" s="2"/>
      <c r="AR564" s="15"/>
      <c r="AS564" s="15"/>
      <c r="AT564" s="15"/>
      <c r="AU564" s="2"/>
      <c r="AV564" s="2"/>
      <c r="AW564" s="15"/>
      <c r="AX564" s="15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</row>
    <row r="565" spans="1:164" x14ac:dyDescent="0.15">
      <c r="A565" s="67">
        <f t="shared" si="212"/>
        <v>44067</v>
      </c>
      <c r="B565" s="128">
        <f t="shared" ca="1" si="214"/>
        <v>544.79668534999985</v>
      </c>
      <c r="C565" s="14">
        <f t="shared" si="215"/>
        <v>544.67642134999983</v>
      </c>
      <c r="D565" s="142">
        <f t="shared" si="216"/>
        <v>44061</v>
      </c>
      <c r="E565" s="13">
        <f ca="1">IF(D565&lt;B$1,VLOOKUP(D565,[1]DI!$A$4:$B$15000,2,FALSE),0)</f>
        <v>1.9000000000000006E-2</v>
      </c>
      <c r="F565" s="14">
        <f t="shared" ca="1" si="217"/>
        <v>1.0000746899999999</v>
      </c>
      <c r="G565" s="14">
        <f ca="1">(TRUNC(PRODUCT($F$12:$F564),16))</f>
        <v>1.11990808125687</v>
      </c>
      <c r="H565" s="14">
        <f t="shared" ca="1" si="218"/>
        <v>1.1198244415693299</v>
      </c>
      <c r="I565" s="14">
        <f t="shared" ca="1" si="219"/>
        <v>1.0000746899999999</v>
      </c>
      <c r="J565" s="13">
        <f t="shared" si="205"/>
        <v>3.7499999999999999E-2</v>
      </c>
      <c r="K565" s="53">
        <f t="shared" si="220"/>
        <v>44064</v>
      </c>
      <c r="L565" s="2">
        <f t="shared" si="221"/>
        <v>1</v>
      </c>
      <c r="M565" s="19">
        <f t="shared" si="222"/>
        <v>1</v>
      </c>
      <c r="N565" s="12">
        <f t="shared" si="223"/>
        <v>1.0001460980000001</v>
      </c>
      <c r="O565" s="12">
        <f t="shared" ca="1" si="224"/>
        <v>1.000220799</v>
      </c>
      <c r="P565" s="19">
        <f t="shared" si="225"/>
        <v>0</v>
      </c>
      <c r="Q565" s="14">
        <f t="shared" ca="1" si="226"/>
        <v>0.120264</v>
      </c>
      <c r="R565" s="28">
        <f t="shared" si="200"/>
        <v>0</v>
      </c>
      <c r="S565" s="14">
        <f t="shared" si="227"/>
        <v>0</v>
      </c>
      <c r="T565" s="14"/>
      <c r="U565" s="14"/>
      <c r="V565" s="4" t="str">
        <f t="shared" si="228"/>
        <v>A+J=</v>
      </c>
      <c r="W565" s="53">
        <f t="shared" si="229"/>
        <v>44095</v>
      </c>
      <c r="X565" s="14"/>
      <c r="Y565" s="153"/>
      <c r="Z565" s="3"/>
      <c r="AB565" s="3"/>
      <c r="AC565" s="1"/>
      <c r="AD565" s="3"/>
      <c r="AE565" s="3"/>
      <c r="AF565" s="3"/>
      <c r="AG565" s="3"/>
      <c r="AH565" s="3"/>
      <c r="AI565" s="11"/>
      <c r="AJ565" s="3"/>
      <c r="AK565" s="2"/>
      <c r="AL565" s="2"/>
      <c r="AM565" s="2"/>
      <c r="AN565" s="2"/>
      <c r="AO565" s="2"/>
      <c r="AP565" s="2"/>
      <c r="AQ565" s="2"/>
      <c r="AR565" s="15"/>
      <c r="AS565" s="15"/>
      <c r="AT565" s="15"/>
      <c r="AU565" s="2"/>
      <c r="AV565" s="2"/>
      <c r="AW565" s="15"/>
      <c r="AX565" s="15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</row>
    <row r="566" spans="1:164" x14ac:dyDescent="0.15">
      <c r="A566" s="67">
        <f t="shared" si="212"/>
        <v>44068</v>
      </c>
      <c r="B566" s="128">
        <f t="shared" ca="1" si="214"/>
        <v>544.91697822999981</v>
      </c>
      <c r="C566" s="14">
        <f t="shared" si="215"/>
        <v>544.67642134999983</v>
      </c>
      <c r="D566" s="142">
        <f t="shared" si="216"/>
        <v>44062</v>
      </c>
      <c r="E566" s="13">
        <f ca="1">IF(D566&lt;B$1,VLOOKUP(D566,[1]DI!$A$4:$B$15000,2,FALSE),0)</f>
        <v>1.9000000000000006E-2</v>
      </c>
      <c r="F566" s="14">
        <f t="shared" ca="1" si="217"/>
        <v>1.0000746899999999</v>
      </c>
      <c r="G566" s="14">
        <f ca="1">(TRUNC(PRODUCT($F$12:$F565),16))</f>
        <v>1.1199917271914599</v>
      </c>
      <c r="H566" s="14">
        <f t="shared" ca="1" si="218"/>
        <v>1.1198244415693299</v>
      </c>
      <c r="I566" s="14">
        <f t="shared" ca="1" si="219"/>
        <v>1.00014939</v>
      </c>
      <c r="J566" s="13">
        <f t="shared" si="205"/>
        <v>3.7499999999999999E-2</v>
      </c>
      <c r="K566" s="53">
        <f t="shared" si="220"/>
        <v>44064</v>
      </c>
      <c r="L566" s="2">
        <f t="shared" si="221"/>
        <v>2</v>
      </c>
      <c r="M566" s="19">
        <f t="shared" si="222"/>
        <v>2</v>
      </c>
      <c r="N566" s="12">
        <f t="shared" si="223"/>
        <v>1.0002922169999999</v>
      </c>
      <c r="O566" s="12">
        <f t="shared" ca="1" si="224"/>
        <v>1.000441651</v>
      </c>
      <c r="P566" s="19">
        <f t="shared" si="225"/>
        <v>0</v>
      </c>
      <c r="Q566" s="14">
        <f t="shared" ca="1" si="226"/>
        <v>0.24055688</v>
      </c>
      <c r="R566" s="28">
        <f t="shared" si="200"/>
        <v>0</v>
      </c>
      <c r="S566" s="14">
        <f t="shared" si="227"/>
        <v>0</v>
      </c>
      <c r="T566" s="14"/>
      <c r="U566" s="14"/>
      <c r="V566" s="4" t="str">
        <f t="shared" si="228"/>
        <v>A+J=</v>
      </c>
      <c r="W566" s="53">
        <f t="shared" si="229"/>
        <v>44095</v>
      </c>
      <c r="X566" s="14"/>
      <c r="Y566" s="153"/>
      <c r="Z566" s="3"/>
      <c r="AB566" s="3"/>
      <c r="AC566" s="1"/>
      <c r="AD566" s="3"/>
      <c r="AE566" s="3"/>
      <c r="AF566" s="3"/>
      <c r="AG566" s="3"/>
      <c r="AH566" s="3"/>
      <c r="AI566" s="11"/>
      <c r="AJ566" s="3"/>
      <c r="AK566" s="2"/>
      <c r="AL566" s="2"/>
      <c r="AM566" s="2"/>
      <c r="AN566" s="2"/>
      <c r="AO566" s="2"/>
      <c r="AP566" s="2"/>
      <c r="AQ566" s="2"/>
      <c r="AR566" s="15"/>
      <c r="AS566" s="15"/>
      <c r="AT566" s="15"/>
      <c r="AU566" s="2"/>
      <c r="AV566" s="2"/>
      <c r="AW566" s="15"/>
      <c r="AX566" s="15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</row>
    <row r="567" spans="1:164" x14ac:dyDescent="0.15">
      <c r="A567" s="67">
        <f t="shared" si="212"/>
        <v>44069</v>
      </c>
      <c r="B567" s="128">
        <f t="shared" ca="1" si="214"/>
        <v>545.03729452999983</v>
      </c>
      <c r="C567" s="14">
        <f t="shared" si="215"/>
        <v>544.67642134999983</v>
      </c>
      <c r="D567" s="142">
        <f t="shared" si="216"/>
        <v>44063</v>
      </c>
      <c r="E567" s="13">
        <f ca="1">IF(D567&lt;B$1,VLOOKUP(D567,[1]DI!$A$4:$B$15000,2,FALSE),0)</f>
        <v>1.9000000000000006E-2</v>
      </c>
      <c r="F567" s="14">
        <f t="shared" ca="1" si="217"/>
        <v>1.0000746899999999</v>
      </c>
      <c r="G567" s="14">
        <f ca="1">(TRUNC(PRODUCT($F$12:$F566),16))</f>
        <v>1.1200753793735601</v>
      </c>
      <c r="H567" s="14">
        <f t="shared" ca="1" si="218"/>
        <v>1.1198244415693299</v>
      </c>
      <c r="I567" s="14">
        <f t="shared" ca="1" si="219"/>
        <v>1.0002240899999999</v>
      </c>
      <c r="J567" s="13">
        <f t="shared" si="205"/>
        <v>3.7499999999999999E-2</v>
      </c>
      <c r="K567" s="53">
        <f t="shared" si="220"/>
        <v>44064</v>
      </c>
      <c r="L567" s="2">
        <f t="shared" si="221"/>
        <v>3</v>
      </c>
      <c r="M567" s="19">
        <f t="shared" si="222"/>
        <v>3</v>
      </c>
      <c r="N567" s="12">
        <f t="shared" si="223"/>
        <v>1.000438358</v>
      </c>
      <c r="O567" s="12">
        <f t="shared" ca="1" si="224"/>
        <v>1.000662546</v>
      </c>
      <c r="P567" s="19">
        <f t="shared" si="225"/>
        <v>0</v>
      </c>
      <c r="Q567" s="14">
        <f t="shared" ca="1" si="226"/>
        <v>0.36087318000000002</v>
      </c>
      <c r="R567" s="28">
        <f t="shared" si="200"/>
        <v>0</v>
      </c>
      <c r="S567" s="14">
        <f t="shared" si="227"/>
        <v>0</v>
      </c>
      <c r="T567" s="14"/>
      <c r="U567" s="14"/>
      <c r="V567" s="4" t="str">
        <f t="shared" si="228"/>
        <v>A+J=</v>
      </c>
      <c r="W567" s="53">
        <f t="shared" si="229"/>
        <v>44095</v>
      </c>
      <c r="X567" s="14"/>
      <c r="Y567" s="153"/>
      <c r="Z567" s="3"/>
      <c r="AB567" s="3"/>
      <c r="AC567" s="1"/>
      <c r="AD567" s="3"/>
      <c r="AE567" s="3"/>
      <c r="AF567" s="3"/>
      <c r="AG567" s="3"/>
      <c r="AH567" s="3"/>
      <c r="AI567" s="11"/>
      <c r="AJ567" s="3"/>
      <c r="AK567" s="2"/>
      <c r="AL567" s="2"/>
      <c r="AM567" s="2"/>
      <c r="AN567" s="2"/>
      <c r="AO567" s="2"/>
      <c r="AP567" s="2"/>
      <c r="AQ567" s="2"/>
      <c r="AR567" s="15"/>
      <c r="AS567" s="15"/>
      <c r="AT567" s="15"/>
      <c r="AU567" s="2"/>
      <c r="AV567" s="2"/>
      <c r="AW567" s="15"/>
      <c r="AX567" s="15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</row>
    <row r="568" spans="1:164" x14ac:dyDescent="0.15">
      <c r="A568" s="67">
        <f t="shared" si="212"/>
        <v>44070</v>
      </c>
      <c r="B568" s="128">
        <f t="shared" ca="1" si="214"/>
        <v>545.15763478999986</v>
      </c>
      <c r="C568" s="14">
        <f t="shared" si="215"/>
        <v>544.67642134999983</v>
      </c>
      <c r="D568" s="142">
        <f t="shared" si="216"/>
        <v>44064</v>
      </c>
      <c r="E568" s="13">
        <f ca="1">IF(D568&lt;B$1,VLOOKUP(D568,[1]DI!$A$4:$B$15000,2,FALSE),0)</f>
        <v>1.9000000000000006E-2</v>
      </c>
      <c r="F568" s="14">
        <f t="shared" ca="1" si="217"/>
        <v>1.0000746899999999</v>
      </c>
      <c r="G568" s="14">
        <f ca="1">(TRUNC(PRODUCT($F$12:$F567),16))</f>
        <v>1.1201590378036499</v>
      </c>
      <c r="H568" s="14">
        <f t="shared" ca="1" si="218"/>
        <v>1.1198244415693299</v>
      </c>
      <c r="I568" s="14">
        <f t="shared" ca="1" si="219"/>
        <v>1.00029879</v>
      </c>
      <c r="J568" s="13">
        <f t="shared" si="205"/>
        <v>3.7499999999999999E-2</v>
      </c>
      <c r="K568" s="53">
        <f t="shared" si="220"/>
        <v>44064</v>
      </c>
      <c r="L568" s="2">
        <f t="shared" si="221"/>
        <v>4</v>
      </c>
      <c r="M568" s="19">
        <f t="shared" si="222"/>
        <v>4</v>
      </c>
      <c r="N568" s="12">
        <f t="shared" si="223"/>
        <v>1.0005845200000001</v>
      </c>
      <c r="O568" s="12">
        <f t="shared" ca="1" si="224"/>
        <v>1.0008834849999999</v>
      </c>
      <c r="P568" s="19">
        <f t="shared" si="225"/>
        <v>0</v>
      </c>
      <c r="Q568" s="14">
        <f t="shared" ca="1" si="226"/>
        <v>0.48121343999999999</v>
      </c>
      <c r="R568" s="28">
        <f t="shared" si="200"/>
        <v>0</v>
      </c>
      <c r="S568" s="14">
        <f t="shared" si="227"/>
        <v>0</v>
      </c>
      <c r="T568" s="14"/>
      <c r="U568" s="14"/>
      <c r="V568" s="4" t="str">
        <f t="shared" si="228"/>
        <v>A+J=</v>
      </c>
      <c r="W568" s="53">
        <f t="shared" si="229"/>
        <v>44095</v>
      </c>
      <c r="X568" s="14"/>
      <c r="Y568" s="153"/>
      <c r="Z568" s="3"/>
      <c r="AB568" s="3"/>
      <c r="AC568" s="1"/>
      <c r="AD568" s="3"/>
      <c r="AE568" s="3"/>
      <c r="AF568" s="3"/>
      <c r="AG568" s="3"/>
      <c r="AH568" s="3"/>
      <c r="AI568" s="11"/>
      <c r="AJ568" s="3"/>
      <c r="AK568" s="2"/>
      <c r="AL568" s="2"/>
      <c r="AM568" s="2"/>
      <c r="AN568" s="2"/>
      <c r="AO568" s="2"/>
      <c r="AP568" s="2"/>
      <c r="AQ568" s="2"/>
      <c r="AR568" s="15"/>
      <c r="AS568" s="15"/>
      <c r="AT568" s="15"/>
      <c r="AU568" s="2"/>
      <c r="AV568" s="2"/>
      <c r="AW568" s="15"/>
      <c r="AX568" s="15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</row>
    <row r="569" spans="1:164" x14ac:dyDescent="0.15">
      <c r="A569" s="67">
        <f t="shared" si="212"/>
        <v>44071</v>
      </c>
      <c r="B569" s="128">
        <f t="shared" ca="1" si="214"/>
        <v>545.27800882999986</v>
      </c>
      <c r="C569" s="14">
        <f t="shared" si="215"/>
        <v>544.67642134999983</v>
      </c>
      <c r="D569" s="142">
        <f t="shared" si="216"/>
        <v>44067</v>
      </c>
      <c r="E569" s="13">
        <f ca="1">IF(D569&lt;B$1,VLOOKUP(D569,[1]DI!$A$4:$B$15000,2,FALSE),0)</f>
        <v>1.9000000000000006E-2</v>
      </c>
      <c r="F569" s="14">
        <f t="shared" ca="1" si="217"/>
        <v>1.0000746899999999</v>
      </c>
      <c r="G569" s="14">
        <f ca="1">(TRUNC(PRODUCT($F$12:$F568),16))</f>
        <v>1.1202427024821799</v>
      </c>
      <c r="H569" s="14">
        <f t="shared" ca="1" si="218"/>
        <v>1.1198244415693299</v>
      </c>
      <c r="I569" s="14">
        <f t="shared" ca="1" si="219"/>
        <v>1.00037351</v>
      </c>
      <c r="J569" s="13">
        <f t="shared" si="205"/>
        <v>3.7499999999999999E-2</v>
      </c>
      <c r="K569" s="53">
        <f t="shared" si="220"/>
        <v>44064</v>
      </c>
      <c r="L569" s="2">
        <f t="shared" si="221"/>
        <v>5</v>
      </c>
      <c r="M569" s="19">
        <f t="shared" si="222"/>
        <v>5</v>
      </c>
      <c r="N569" s="12">
        <f t="shared" si="223"/>
        <v>1.0007307030000001</v>
      </c>
      <c r="O569" s="12">
        <f t="shared" ca="1" si="224"/>
        <v>1.001104486</v>
      </c>
      <c r="P569" s="19">
        <f t="shared" si="225"/>
        <v>0</v>
      </c>
      <c r="Q569" s="14">
        <f t="shared" ca="1" si="226"/>
        <v>0.60158747999999995</v>
      </c>
      <c r="R569" s="28">
        <f t="shared" si="200"/>
        <v>0</v>
      </c>
      <c r="S569" s="14">
        <f t="shared" si="227"/>
        <v>0</v>
      </c>
      <c r="T569" s="14"/>
      <c r="U569" s="14"/>
      <c r="V569" s="4" t="str">
        <f t="shared" si="228"/>
        <v>A+J=</v>
      </c>
      <c r="W569" s="53">
        <f t="shared" si="229"/>
        <v>44095</v>
      </c>
      <c r="X569" s="14"/>
      <c r="Y569" s="153"/>
      <c r="Z569" s="3"/>
      <c r="AB569" s="3"/>
      <c r="AC569" s="1"/>
      <c r="AD569" s="3"/>
      <c r="AE569" s="3"/>
      <c r="AF569" s="3"/>
      <c r="AG569" s="3"/>
      <c r="AH569" s="3"/>
      <c r="AI569" s="11"/>
      <c r="AJ569" s="3"/>
      <c r="AK569" s="2"/>
      <c r="AL569" s="2"/>
      <c r="AM569" s="2"/>
      <c r="AN569" s="2"/>
      <c r="AO569" s="2"/>
      <c r="AP569" s="2"/>
      <c r="AQ569" s="2"/>
      <c r="AR569" s="15"/>
      <c r="AS569" s="15"/>
      <c r="AT569" s="15"/>
      <c r="AU569" s="2"/>
      <c r="AV569" s="2"/>
      <c r="AW569" s="15"/>
      <c r="AX569" s="15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</row>
    <row r="570" spans="1:164" x14ac:dyDescent="0.15">
      <c r="A570" s="67">
        <f t="shared" si="212"/>
        <v>44074</v>
      </c>
      <c r="B570" s="128">
        <f t="shared" ca="1" si="214"/>
        <v>545.39840083999979</v>
      </c>
      <c r="C570" s="14">
        <f t="shared" si="215"/>
        <v>544.67642134999983</v>
      </c>
      <c r="D570" s="142">
        <f t="shared" si="216"/>
        <v>44068</v>
      </c>
      <c r="E570" s="13">
        <f ca="1">IF(D570&lt;B$1,VLOOKUP(D570,[1]DI!$A$4:$B$15000,2,FALSE),0)</f>
        <v>1.9000000000000006E-2</v>
      </c>
      <c r="F570" s="14">
        <f t="shared" ca="1" si="217"/>
        <v>1.0000746899999999</v>
      </c>
      <c r="G570" s="14">
        <f ca="1">(TRUNC(PRODUCT($F$12:$F569),16))</f>
        <v>1.12032637340963</v>
      </c>
      <c r="H570" s="14">
        <f t="shared" ca="1" si="218"/>
        <v>1.1198244415693299</v>
      </c>
      <c r="I570" s="14">
        <f t="shared" ca="1" si="219"/>
        <v>1.00044822</v>
      </c>
      <c r="J570" s="13">
        <f t="shared" si="205"/>
        <v>3.7499999999999999E-2</v>
      </c>
      <c r="K570" s="53">
        <f t="shared" si="220"/>
        <v>44064</v>
      </c>
      <c r="L570" s="2">
        <f t="shared" si="221"/>
        <v>6</v>
      </c>
      <c r="M570" s="19">
        <f t="shared" si="222"/>
        <v>6</v>
      </c>
      <c r="N570" s="12">
        <f t="shared" si="223"/>
        <v>1.0008769070000001</v>
      </c>
      <c r="O570" s="12">
        <f t="shared" ca="1" si="224"/>
        <v>1.00132552</v>
      </c>
      <c r="P570" s="19">
        <f t="shared" si="225"/>
        <v>0</v>
      </c>
      <c r="Q570" s="14">
        <f t="shared" ca="1" si="226"/>
        <v>0.72197948999999995</v>
      </c>
      <c r="R570" s="28">
        <f t="shared" si="200"/>
        <v>0</v>
      </c>
      <c r="S570" s="14">
        <f t="shared" si="227"/>
        <v>0</v>
      </c>
      <c r="T570" s="14"/>
      <c r="U570" s="14"/>
      <c r="V570" s="4" t="str">
        <f t="shared" si="228"/>
        <v>A+J=</v>
      </c>
      <c r="W570" s="53">
        <f t="shared" si="229"/>
        <v>44095</v>
      </c>
      <c r="X570" s="14"/>
      <c r="Y570" s="153"/>
      <c r="Z570" s="3"/>
      <c r="AB570" s="3"/>
      <c r="AC570" s="1"/>
      <c r="AD570" s="3"/>
      <c r="AE570" s="3"/>
      <c r="AF570" s="3"/>
      <c r="AG570" s="3"/>
      <c r="AH570" s="3"/>
      <c r="AI570" s="11"/>
      <c r="AJ570" s="3"/>
      <c r="AK570" s="2"/>
      <c r="AL570" s="2"/>
      <c r="AM570" s="2"/>
      <c r="AN570" s="2"/>
      <c r="AO570" s="2"/>
      <c r="AP570" s="2"/>
      <c r="AQ570" s="2"/>
      <c r="AR570" s="15"/>
      <c r="AS570" s="15"/>
      <c r="AT570" s="15"/>
      <c r="AU570" s="2"/>
      <c r="AV570" s="2"/>
      <c r="AW570" s="15"/>
      <c r="AX570" s="15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</row>
    <row r="571" spans="1:164" x14ac:dyDescent="0.15">
      <c r="A571" s="67">
        <f t="shared" si="212"/>
        <v>44075</v>
      </c>
      <c r="B571" s="128">
        <f t="shared" ca="1" si="214"/>
        <v>545.51882769999986</v>
      </c>
      <c r="C571" s="14">
        <f t="shared" si="215"/>
        <v>544.67642134999983</v>
      </c>
      <c r="D571" s="142">
        <f t="shared" si="216"/>
        <v>44069</v>
      </c>
      <c r="E571" s="13">
        <f ca="1">IF(D571&lt;B$1,VLOOKUP(D571,[1]DI!$A$4:$B$15000,2,FALSE),0)</f>
        <v>1.9000000000000006E-2</v>
      </c>
      <c r="F571" s="14">
        <f t="shared" ca="1" si="217"/>
        <v>1.0000746899999999</v>
      </c>
      <c r="G571" s="14">
        <f ca="1">(TRUNC(PRODUCT($F$12:$F570),16))</f>
        <v>1.12041005058646</v>
      </c>
      <c r="H571" s="14">
        <f t="shared" ca="1" si="218"/>
        <v>1.1198244415693299</v>
      </c>
      <c r="I571" s="14">
        <f t="shared" ca="1" si="219"/>
        <v>1.0005229499999999</v>
      </c>
      <c r="J571" s="13">
        <f t="shared" si="205"/>
        <v>3.7499999999999999E-2</v>
      </c>
      <c r="K571" s="53">
        <f t="shared" si="220"/>
        <v>44064</v>
      </c>
      <c r="L571" s="2">
        <f t="shared" si="221"/>
        <v>7</v>
      </c>
      <c r="M571" s="19">
        <f t="shared" si="222"/>
        <v>7</v>
      </c>
      <c r="N571" s="12">
        <f t="shared" si="223"/>
        <v>1.0010231329999999</v>
      </c>
      <c r="O571" s="12">
        <f t="shared" ca="1" si="224"/>
        <v>1.0015466180000001</v>
      </c>
      <c r="P571" s="19">
        <f t="shared" si="225"/>
        <v>0</v>
      </c>
      <c r="Q571" s="14">
        <f t="shared" ca="1" si="226"/>
        <v>0.84240634999999997</v>
      </c>
      <c r="R571" s="28">
        <f t="shared" si="200"/>
        <v>0</v>
      </c>
      <c r="S571" s="14">
        <f t="shared" si="227"/>
        <v>0</v>
      </c>
      <c r="T571" s="14"/>
      <c r="U571" s="14"/>
      <c r="V571" s="4" t="str">
        <f t="shared" si="228"/>
        <v>A+J=</v>
      </c>
      <c r="W571" s="53">
        <f t="shared" si="229"/>
        <v>44095</v>
      </c>
      <c r="X571" s="14"/>
      <c r="Y571" s="153"/>
      <c r="Z571" s="3"/>
      <c r="AB571" s="3"/>
      <c r="AC571" s="1"/>
      <c r="AD571" s="3"/>
      <c r="AE571" s="3"/>
      <c r="AF571" s="3"/>
      <c r="AG571" s="3"/>
      <c r="AH571" s="3"/>
      <c r="AI571" s="11"/>
      <c r="AJ571" s="3"/>
      <c r="AK571" s="2"/>
      <c r="AL571" s="2"/>
      <c r="AM571" s="2"/>
      <c r="AN571" s="2"/>
      <c r="AO571" s="2"/>
      <c r="AP571" s="2"/>
      <c r="AQ571" s="2"/>
      <c r="AR571" s="15"/>
      <c r="AS571" s="15"/>
      <c r="AT571" s="15"/>
      <c r="AU571" s="2"/>
      <c r="AV571" s="2"/>
      <c r="AW571" s="15"/>
      <c r="AX571" s="15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</row>
    <row r="572" spans="1:164" x14ac:dyDescent="0.15">
      <c r="A572" s="67">
        <f t="shared" si="212"/>
        <v>44076</v>
      </c>
      <c r="B572" s="128">
        <f t="shared" ca="1" si="214"/>
        <v>545.63927853999985</v>
      </c>
      <c r="C572" s="14">
        <f t="shared" si="215"/>
        <v>544.67642134999983</v>
      </c>
      <c r="D572" s="142">
        <f t="shared" si="216"/>
        <v>44070</v>
      </c>
      <c r="E572" s="13">
        <f ca="1">IF(D572&lt;B$1,VLOOKUP(D572,[1]DI!$A$4:$B$15000,2,FALSE),0)</f>
        <v>1.9000000000000006E-2</v>
      </c>
      <c r="F572" s="14">
        <f t="shared" ca="1" si="217"/>
        <v>1.0000746899999999</v>
      </c>
      <c r="G572" s="14">
        <f ca="1">(TRUNC(PRODUCT($F$12:$F571),16))</f>
        <v>1.12049373401314</v>
      </c>
      <c r="H572" s="14">
        <f t="shared" ca="1" si="218"/>
        <v>1.1198244415693299</v>
      </c>
      <c r="I572" s="14">
        <f t="shared" ca="1" si="219"/>
        <v>1.00059768</v>
      </c>
      <c r="J572" s="13">
        <f t="shared" si="205"/>
        <v>3.7499999999999999E-2</v>
      </c>
      <c r="K572" s="53">
        <f t="shared" si="220"/>
        <v>44064</v>
      </c>
      <c r="L572" s="2">
        <f t="shared" si="221"/>
        <v>8</v>
      </c>
      <c r="M572" s="19">
        <f t="shared" si="222"/>
        <v>8</v>
      </c>
      <c r="N572" s="12">
        <f t="shared" si="223"/>
        <v>1.001169381</v>
      </c>
      <c r="O572" s="12">
        <f t="shared" ca="1" si="224"/>
        <v>1.0017677599999999</v>
      </c>
      <c r="P572" s="19">
        <f t="shared" si="225"/>
        <v>0</v>
      </c>
      <c r="Q572" s="14">
        <f t="shared" ca="1" si="226"/>
        <v>0.96285719000000003</v>
      </c>
      <c r="R572" s="28">
        <f t="shared" si="200"/>
        <v>0</v>
      </c>
      <c r="S572" s="14">
        <f t="shared" si="227"/>
        <v>0</v>
      </c>
      <c r="T572" s="14"/>
      <c r="U572" s="14"/>
      <c r="V572" s="4" t="str">
        <f t="shared" si="228"/>
        <v>A+J=</v>
      </c>
      <c r="W572" s="53">
        <f t="shared" si="229"/>
        <v>44095</v>
      </c>
      <c r="X572" s="14"/>
      <c r="Y572" s="153"/>
      <c r="Z572" s="3"/>
      <c r="AB572" s="3"/>
      <c r="AC572" s="1"/>
      <c r="AD572" s="3"/>
      <c r="AE572" s="3"/>
      <c r="AF572" s="3"/>
      <c r="AG572" s="3"/>
      <c r="AH572" s="3"/>
      <c r="AI572" s="11"/>
      <c r="AJ572" s="3"/>
      <c r="AK572" s="2"/>
      <c r="AL572" s="2"/>
      <c r="AM572" s="2"/>
      <c r="AN572" s="2"/>
      <c r="AO572" s="2"/>
      <c r="AP572" s="2"/>
      <c r="AQ572" s="2"/>
      <c r="AR572" s="15"/>
      <c r="AS572" s="15"/>
      <c r="AT572" s="15"/>
      <c r="AU572" s="2"/>
      <c r="AV572" s="2"/>
      <c r="AW572" s="15"/>
      <c r="AX572" s="15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</row>
    <row r="573" spans="1:164" x14ac:dyDescent="0.15">
      <c r="A573" s="67">
        <f t="shared" si="212"/>
        <v>44077</v>
      </c>
      <c r="B573" s="128">
        <f t="shared" ca="1" si="214"/>
        <v>545.75975224999979</v>
      </c>
      <c r="C573" s="14">
        <f t="shared" si="215"/>
        <v>544.67642134999983</v>
      </c>
      <c r="D573" s="142">
        <f t="shared" si="216"/>
        <v>44071</v>
      </c>
      <c r="E573" s="13">
        <f ca="1">IF(D573&lt;B$1,VLOOKUP(D573,[1]DI!$A$4:$B$15000,2,FALSE),0)</f>
        <v>1.9000000000000006E-2</v>
      </c>
      <c r="F573" s="14">
        <f t="shared" ca="1" si="217"/>
        <v>1.0000746899999999</v>
      </c>
      <c r="G573" s="14">
        <f ca="1">(TRUNC(PRODUCT($F$12:$F572),16))</f>
        <v>1.12057742369013</v>
      </c>
      <c r="H573" s="14">
        <f t="shared" ca="1" si="218"/>
        <v>1.1198244415693299</v>
      </c>
      <c r="I573" s="14">
        <f t="shared" ca="1" si="219"/>
        <v>1.00067241</v>
      </c>
      <c r="J573" s="13">
        <f t="shared" si="205"/>
        <v>3.7499999999999999E-2</v>
      </c>
      <c r="K573" s="53">
        <f t="shared" si="220"/>
        <v>44064</v>
      </c>
      <c r="L573" s="2">
        <f t="shared" si="221"/>
        <v>9</v>
      </c>
      <c r="M573" s="19">
        <f t="shared" si="222"/>
        <v>9</v>
      </c>
      <c r="N573" s="12">
        <f t="shared" si="223"/>
        <v>1.0013156489999999</v>
      </c>
      <c r="O573" s="12">
        <f t="shared" ca="1" si="224"/>
        <v>1.001988944</v>
      </c>
      <c r="P573" s="19">
        <f t="shared" si="225"/>
        <v>0</v>
      </c>
      <c r="Q573" s="14">
        <f t="shared" ca="1" si="226"/>
        <v>1.0833309</v>
      </c>
      <c r="R573" s="28">
        <f t="shared" si="200"/>
        <v>0</v>
      </c>
      <c r="S573" s="14">
        <f t="shared" si="227"/>
        <v>0</v>
      </c>
      <c r="T573" s="14"/>
      <c r="U573" s="14"/>
      <c r="V573" s="4" t="str">
        <f t="shared" si="228"/>
        <v>A+J=</v>
      </c>
      <c r="W573" s="53">
        <f t="shared" si="229"/>
        <v>44095</v>
      </c>
      <c r="X573" s="14"/>
      <c r="Y573" s="153"/>
      <c r="Z573" s="3"/>
      <c r="AB573" s="3"/>
      <c r="AC573" s="1"/>
      <c r="AD573" s="3"/>
      <c r="AE573" s="3"/>
      <c r="AF573" s="3"/>
      <c r="AG573" s="3"/>
      <c r="AH573" s="3"/>
      <c r="AI573" s="11"/>
      <c r="AJ573" s="3"/>
      <c r="AK573" s="2"/>
      <c r="AL573" s="2"/>
      <c r="AM573" s="2"/>
      <c r="AN573" s="2"/>
      <c r="AO573" s="2"/>
      <c r="AP573" s="2"/>
      <c r="AQ573" s="2"/>
      <c r="AR573" s="15"/>
      <c r="AS573" s="15"/>
      <c r="AT573" s="15"/>
      <c r="AU573" s="2"/>
      <c r="AV573" s="2"/>
      <c r="AW573" s="15"/>
      <c r="AX573" s="15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</row>
    <row r="574" spans="1:164" x14ac:dyDescent="0.15">
      <c r="A574" s="67">
        <f t="shared" si="212"/>
        <v>44078</v>
      </c>
      <c r="B574" s="128">
        <f t="shared" ca="1" si="214"/>
        <v>545.88025536999987</v>
      </c>
      <c r="C574" s="14">
        <f t="shared" si="215"/>
        <v>544.67642134999983</v>
      </c>
      <c r="D574" s="142">
        <f t="shared" si="216"/>
        <v>44074</v>
      </c>
      <c r="E574" s="13">
        <f ca="1">IF(D574&lt;B$1,VLOOKUP(D574,[1]DI!$A$4:$B$15000,2,FALSE),0)</f>
        <v>1.9000000000000006E-2</v>
      </c>
      <c r="F574" s="14">
        <f t="shared" ca="1" si="217"/>
        <v>1.0000746899999999</v>
      </c>
      <c r="G574" s="14">
        <f ca="1">(TRUNC(PRODUCT($F$12:$F573),16))</f>
        <v>1.1206611196179099</v>
      </c>
      <c r="H574" s="14">
        <f t="shared" ca="1" si="218"/>
        <v>1.1198244415693299</v>
      </c>
      <c r="I574" s="14">
        <f t="shared" ca="1" si="219"/>
        <v>1.00074715</v>
      </c>
      <c r="J574" s="13">
        <f t="shared" si="205"/>
        <v>3.7499999999999999E-2</v>
      </c>
      <c r="K574" s="53">
        <f t="shared" si="220"/>
        <v>44064</v>
      </c>
      <c r="L574" s="2">
        <f t="shared" si="221"/>
        <v>10</v>
      </c>
      <c r="M574" s="19">
        <f t="shared" si="222"/>
        <v>10</v>
      </c>
      <c r="N574" s="12">
        <f t="shared" si="223"/>
        <v>1.00146194</v>
      </c>
      <c r="O574" s="12">
        <f t="shared" ca="1" si="224"/>
        <v>1.002210182</v>
      </c>
      <c r="P574" s="19">
        <f t="shared" si="225"/>
        <v>0</v>
      </c>
      <c r="Q574" s="14">
        <f t="shared" ca="1" si="226"/>
        <v>1.2038340199999999</v>
      </c>
      <c r="R574" s="28">
        <f t="shared" si="200"/>
        <v>0</v>
      </c>
      <c r="S574" s="14">
        <f t="shared" si="227"/>
        <v>0</v>
      </c>
      <c r="T574" s="14"/>
      <c r="U574" s="14"/>
      <c r="V574" s="4" t="str">
        <f t="shared" si="228"/>
        <v>A+J=</v>
      </c>
      <c r="W574" s="53">
        <f t="shared" si="229"/>
        <v>44095</v>
      </c>
      <c r="X574" s="14"/>
      <c r="Y574" s="153"/>
      <c r="Z574" s="3"/>
      <c r="AB574" s="3"/>
      <c r="AC574" s="1"/>
      <c r="AD574" s="3"/>
      <c r="AE574" s="3"/>
      <c r="AF574" s="3"/>
      <c r="AG574" s="3"/>
      <c r="AH574" s="3"/>
      <c r="AI574" s="11"/>
      <c r="AJ574" s="3"/>
      <c r="AK574" s="2"/>
      <c r="AL574" s="2"/>
      <c r="AM574" s="2"/>
      <c r="AN574" s="2"/>
      <c r="AO574" s="2"/>
      <c r="AP574" s="2"/>
      <c r="AQ574" s="2"/>
      <c r="AR574" s="15"/>
      <c r="AS574" s="15"/>
      <c r="AT574" s="15"/>
      <c r="AU574" s="2"/>
      <c r="AV574" s="2"/>
      <c r="AW574" s="15"/>
      <c r="AX574" s="15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</row>
    <row r="575" spans="1:164" x14ac:dyDescent="0.15">
      <c r="A575" s="67">
        <f t="shared" si="212"/>
        <v>44082</v>
      </c>
      <c r="B575" s="128">
        <f t="shared" ca="1" si="214"/>
        <v>546.00078735999978</v>
      </c>
      <c r="C575" s="14">
        <f t="shared" si="215"/>
        <v>544.67642134999983</v>
      </c>
      <c r="D575" s="142">
        <f t="shared" si="216"/>
        <v>44075</v>
      </c>
      <c r="E575" s="13">
        <f ca="1">IF(D575&lt;B$1,VLOOKUP(D575,[1]DI!$A$4:$B$15000,2,FALSE),0)</f>
        <v>1.9000000000000006E-2</v>
      </c>
      <c r="F575" s="14">
        <f t="shared" ca="1" si="217"/>
        <v>1.0000746899999999</v>
      </c>
      <c r="G575" s="14">
        <f ca="1">(TRUNC(PRODUCT($F$12:$F574),16))</f>
        <v>1.12074482179693</v>
      </c>
      <c r="H575" s="14">
        <f t="shared" ca="1" si="218"/>
        <v>1.1198244415693299</v>
      </c>
      <c r="I575" s="14">
        <f t="shared" ca="1" si="219"/>
        <v>1.0008219</v>
      </c>
      <c r="J575" s="13">
        <f t="shared" si="205"/>
        <v>3.7499999999999999E-2</v>
      </c>
      <c r="K575" s="53">
        <f t="shared" si="220"/>
        <v>44064</v>
      </c>
      <c r="L575" s="2">
        <f t="shared" si="221"/>
        <v>11</v>
      </c>
      <c r="M575" s="19">
        <f t="shared" si="222"/>
        <v>11</v>
      </c>
      <c r="N575" s="12">
        <f t="shared" si="223"/>
        <v>1.0016082509999999</v>
      </c>
      <c r="O575" s="12">
        <f t="shared" ca="1" si="224"/>
        <v>1.0024314729999999</v>
      </c>
      <c r="P575" s="19">
        <f t="shared" si="225"/>
        <v>0</v>
      </c>
      <c r="Q575" s="14">
        <f t="shared" ca="1" si="226"/>
        <v>1.3243660100000001</v>
      </c>
      <c r="R575" s="28">
        <f t="shared" si="200"/>
        <v>0</v>
      </c>
      <c r="S575" s="14">
        <f t="shared" si="227"/>
        <v>0</v>
      </c>
      <c r="T575" s="14"/>
      <c r="U575" s="14"/>
      <c r="V575" s="4" t="str">
        <f t="shared" si="228"/>
        <v>A+J=</v>
      </c>
      <c r="W575" s="53">
        <f t="shared" si="229"/>
        <v>44095</v>
      </c>
      <c r="X575" s="14"/>
      <c r="Y575" s="153"/>
      <c r="Z575" s="3"/>
      <c r="AB575" s="3"/>
      <c r="AC575" s="1"/>
      <c r="AD575" s="3"/>
      <c r="AE575" s="3"/>
      <c r="AF575" s="3"/>
      <c r="AG575" s="3"/>
      <c r="AH575" s="3"/>
      <c r="AI575" s="11"/>
      <c r="AJ575" s="3"/>
      <c r="AK575" s="2"/>
      <c r="AL575" s="2"/>
      <c r="AM575" s="2"/>
      <c r="AN575" s="2"/>
      <c r="AO575" s="2"/>
      <c r="AP575" s="2"/>
      <c r="AQ575" s="2"/>
      <c r="AR575" s="15"/>
      <c r="AS575" s="15"/>
      <c r="AT575" s="15"/>
      <c r="AU575" s="2"/>
      <c r="AV575" s="2"/>
      <c r="AW575" s="15"/>
      <c r="AX575" s="15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</row>
    <row r="576" spans="1:164" x14ac:dyDescent="0.15">
      <c r="A576" s="67">
        <f t="shared" si="212"/>
        <v>44083</v>
      </c>
      <c r="B576" s="128">
        <f t="shared" ca="1" si="214"/>
        <v>546.12134276999984</v>
      </c>
      <c r="C576" s="14">
        <f t="shared" si="215"/>
        <v>544.67642134999983</v>
      </c>
      <c r="D576" s="142">
        <f t="shared" si="216"/>
        <v>44076</v>
      </c>
      <c r="E576" s="13">
        <f ca="1">IF(D576&lt;B$1,VLOOKUP(D576,[1]DI!$A$4:$B$15000,2,FALSE),0)</f>
        <v>1.9000000000000006E-2</v>
      </c>
      <c r="F576" s="14">
        <f t="shared" ca="1" si="217"/>
        <v>1.0000746899999999</v>
      </c>
      <c r="G576" s="14">
        <f ca="1">(TRUNC(PRODUCT($F$12:$F575),16))</f>
        <v>1.1208285302276699</v>
      </c>
      <c r="H576" s="14">
        <f t="shared" ca="1" si="218"/>
        <v>1.1198244415693299</v>
      </c>
      <c r="I576" s="14">
        <f t="shared" ca="1" si="219"/>
        <v>1.0008966500000001</v>
      </c>
      <c r="J576" s="13">
        <f t="shared" si="205"/>
        <v>3.7499999999999999E-2</v>
      </c>
      <c r="K576" s="53">
        <f t="shared" si="220"/>
        <v>44064</v>
      </c>
      <c r="L576" s="2">
        <f t="shared" si="221"/>
        <v>12</v>
      </c>
      <c r="M576" s="19">
        <f t="shared" si="222"/>
        <v>12</v>
      </c>
      <c r="N576" s="12">
        <f t="shared" si="223"/>
        <v>1.0017545839999999</v>
      </c>
      <c r="O576" s="12">
        <f t="shared" ca="1" si="224"/>
        <v>1.002652807</v>
      </c>
      <c r="P576" s="19">
        <f t="shared" si="225"/>
        <v>0</v>
      </c>
      <c r="Q576" s="14">
        <f t="shared" ca="1" si="226"/>
        <v>1.44492142</v>
      </c>
      <c r="R576" s="28">
        <f t="shared" si="200"/>
        <v>0</v>
      </c>
      <c r="S576" s="14">
        <f t="shared" si="227"/>
        <v>0</v>
      </c>
      <c r="T576" s="14"/>
      <c r="U576" s="14"/>
      <c r="V576" s="4" t="str">
        <f t="shared" si="228"/>
        <v>A+J=</v>
      </c>
      <c r="W576" s="53">
        <f t="shared" si="229"/>
        <v>44095</v>
      </c>
      <c r="X576" s="14"/>
      <c r="Y576" s="153"/>
      <c r="Z576" s="3"/>
      <c r="AB576" s="3"/>
      <c r="AC576" s="1"/>
      <c r="AD576" s="3"/>
      <c r="AE576" s="3"/>
      <c r="AF576" s="3"/>
      <c r="AG576" s="3"/>
      <c r="AH576" s="3"/>
      <c r="AI576" s="11"/>
      <c r="AJ576" s="3"/>
      <c r="AK576" s="2"/>
      <c r="AL576" s="2"/>
      <c r="AM576" s="2"/>
      <c r="AN576" s="2"/>
      <c r="AO576" s="2"/>
      <c r="AP576" s="2"/>
      <c r="AQ576" s="2"/>
      <c r="AR576" s="15"/>
      <c r="AS576" s="15"/>
      <c r="AT576" s="15"/>
      <c r="AU576" s="2"/>
      <c r="AV576" s="2"/>
      <c r="AW576" s="15"/>
      <c r="AX576" s="15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</row>
    <row r="577" spans="1:164" x14ac:dyDescent="0.15">
      <c r="A577" s="67">
        <f t="shared" si="212"/>
        <v>44084</v>
      </c>
      <c r="B577" s="128">
        <f t="shared" ca="1" si="214"/>
        <v>546.24192758999982</v>
      </c>
      <c r="C577" s="14">
        <f t="shared" si="215"/>
        <v>544.67642134999983</v>
      </c>
      <c r="D577" s="142">
        <f t="shared" si="216"/>
        <v>44077</v>
      </c>
      <c r="E577" s="13">
        <f ca="1">IF(D577&lt;B$1,VLOOKUP(D577,[1]DI!$A$4:$B$15000,2,FALSE),0)</f>
        <v>1.9000000000000006E-2</v>
      </c>
      <c r="F577" s="14">
        <f t="shared" ca="1" si="217"/>
        <v>1.0000746899999999</v>
      </c>
      <c r="G577" s="14">
        <f ca="1">(TRUNC(PRODUCT($F$12:$F576),16))</f>
        <v>1.1209122449105899</v>
      </c>
      <c r="H577" s="14">
        <f t="shared" ca="1" si="218"/>
        <v>1.1198244415693299</v>
      </c>
      <c r="I577" s="14">
        <f t="shared" ca="1" si="219"/>
        <v>1.00097141</v>
      </c>
      <c r="J577" s="13">
        <f t="shared" si="205"/>
        <v>3.7499999999999999E-2</v>
      </c>
      <c r="K577" s="53">
        <f t="shared" si="220"/>
        <v>44064</v>
      </c>
      <c r="L577" s="2">
        <f t="shared" si="221"/>
        <v>13</v>
      </c>
      <c r="M577" s="19">
        <f t="shared" si="222"/>
        <v>13</v>
      </c>
      <c r="N577" s="12">
        <f t="shared" si="223"/>
        <v>1.0019009379999999</v>
      </c>
      <c r="O577" s="12">
        <f t="shared" ca="1" si="224"/>
        <v>1.002874195</v>
      </c>
      <c r="P577" s="19">
        <f t="shared" si="225"/>
        <v>0</v>
      </c>
      <c r="Q577" s="14">
        <f t="shared" ca="1" si="226"/>
        <v>1.5655062399999999</v>
      </c>
      <c r="R577" s="28">
        <f t="shared" si="200"/>
        <v>0</v>
      </c>
      <c r="S577" s="14">
        <f t="shared" si="227"/>
        <v>0</v>
      </c>
      <c r="T577" s="14"/>
      <c r="U577" s="14"/>
      <c r="V577" s="4" t="str">
        <f t="shared" si="228"/>
        <v>A+J=</v>
      </c>
      <c r="W577" s="53">
        <f t="shared" si="229"/>
        <v>44095</v>
      </c>
      <c r="X577" s="14"/>
      <c r="Y577" s="153"/>
      <c r="Z577" s="35"/>
      <c r="AB577" s="35"/>
      <c r="AC577" s="40"/>
      <c r="AD577" s="35"/>
      <c r="AE577" s="35"/>
      <c r="AF577" s="35"/>
      <c r="AG577" s="35"/>
      <c r="AH577" s="3"/>
      <c r="AI577" s="11"/>
      <c r="AJ577" s="3"/>
      <c r="AK577" s="2"/>
      <c r="AL577" s="2"/>
      <c r="AM577" s="2"/>
      <c r="AN577" s="2"/>
      <c r="AO577" s="2"/>
      <c r="AP577" s="2"/>
      <c r="AQ577" s="2"/>
      <c r="AR577" s="15"/>
      <c r="AS577" s="15"/>
      <c r="AT577" s="15"/>
      <c r="AU577" s="2"/>
      <c r="AV577" s="2"/>
      <c r="AW577" s="15"/>
      <c r="AX577" s="15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</row>
    <row r="578" spans="1:164" x14ac:dyDescent="0.15">
      <c r="A578" s="67">
        <f t="shared" si="212"/>
        <v>44085</v>
      </c>
      <c r="B578" s="128">
        <f t="shared" ca="1" si="214"/>
        <v>546.36253583999985</v>
      </c>
      <c r="C578" s="14">
        <f t="shared" si="215"/>
        <v>544.67642134999983</v>
      </c>
      <c r="D578" s="142">
        <f t="shared" si="216"/>
        <v>44078</v>
      </c>
      <c r="E578" s="13">
        <f ca="1">IF(D578&lt;B$1,VLOOKUP(D578,[1]DI!$A$4:$B$15000,2,FALSE),0)</f>
        <v>1.9000000000000006E-2</v>
      </c>
      <c r="F578" s="14">
        <f t="shared" ca="1" si="217"/>
        <v>1.0000746899999999</v>
      </c>
      <c r="G578" s="14">
        <f ca="1">(TRUNC(PRODUCT($F$12:$F577),16))</f>
        <v>1.1209959658461699</v>
      </c>
      <c r="H578" s="14">
        <f t="shared" ca="1" si="218"/>
        <v>1.1198244415693299</v>
      </c>
      <c r="I578" s="14">
        <f t="shared" ca="1" si="219"/>
        <v>1.00104617</v>
      </c>
      <c r="J578" s="13">
        <f t="shared" si="205"/>
        <v>3.7499999999999999E-2</v>
      </c>
      <c r="K578" s="53">
        <f t="shared" si="220"/>
        <v>44064</v>
      </c>
      <c r="L578" s="2">
        <f t="shared" si="221"/>
        <v>14</v>
      </c>
      <c r="M578" s="19">
        <f t="shared" si="222"/>
        <v>14</v>
      </c>
      <c r="N578" s="12">
        <f t="shared" si="223"/>
        <v>1.0020473139999999</v>
      </c>
      <c r="O578" s="12">
        <f t="shared" ca="1" si="224"/>
        <v>1.0030956259999999</v>
      </c>
      <c r="P578" s="19">
        <f t="shared" si="225"/>
        <v>0</v>
      </c>
      <c r="Q578" s="14">
        <f t="shared" ca="1" si="226"/>
        <v>1.68611449</v>
      </c>
      <c r="R578" s="28">
        <f t="shared" si="200"/>
        <v>0</v>
      </c>
      <c r="S578" s="14">
        <f t="shared" si="227"/>
        <v>0</v>
      </c>
      <c r="T578" s="14"/>
      <c r="U578" s="14"/>
      <c r="V578" s="4" t="str">
        <f t="shared" si="228"/>
        <v>A+J=</v>
      </c>
      <c r="W578" s="53">
        <f t="shared" si="229"/>
        <v>44095</v>
      </c>
      <c r="X578" s="14"/>
      <c r="Y578" s="153"/>
      <c r="Z578" s="35"/>
      <c r="AB578" s="35"/>
      <c r="AC578" s="40"/>
      <c r="AD578" s="35"/>
      <c r="AE578" s="35"/>
      <c r="AF578" s="35"/>
      <c r="AG578" s="35"/>
      <c r="AH578" s="3"/>
      <c r="AI578" s="11"/>
      <c r="AJ578" s="3"/>
      <c r="AK578" s="2"/>
      <c r="AL578" s="2"/>
      <c r="AM578" s="2"/>
      <c r="AN578" s="2"/>
      <c r="AO578" s="2"/>
      <c r="AP578" s="2"/>
      <c r="AQ578" s="2"/>
      <c r="AR578" s="15"/>
      <c r="AS578" s="15"/>
      <c r="AT578" s="15"/>
      <c r="AU578" s="2"/>
      <c r="AV578" s="2"/>
      <c r="AW578" s="15"/>
      <c r="AX578" s="15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</row>
    <row r="579" spans="1:164" x14ac:dyDescent="0.15">
      <c r="A579" s="67">
        <f t="shared" si="212"/>
        <v>44088</v>
      </c>
      <c r="B579" s="128">
        <f t="shared" ca="1" si="214"/>
        <v>546.48317294999981</v>
      </c>
      <c r="C579" s="14">
        <f t="shared" si="215"/>
        <v>544.67642134999983</v>
      </c>
      <c r="D579" s="142">
        <f t="shared" si="216"/>
        <v>44082</v>
      </c>
      <c r="E579" s="13">
        <f ca="1">IF(D579&lt;B$1,VLOOKUP(D579,[1]DI!$A$4:$B$15000,2,FALSE),0)</f>
        <v>1.9000000000000006E-2</v>
      </c>
      <c r="F579" s="14">
        <f t="shared" ca="1" si="217"/>
        <v>1.0000746899999999</v>
      </c>
      <c r="G579" s="14">
        <f ca="1">(TRUNC(PRODUCT($F$12:$F578),16))</f>
        <v>1.1210796930348499</v>
      </c>
      <c r="H579" s="14">
        <f t="shared" ca="1" si="218"/>
        <v>1.1198244415693299</v>
      </c>
      <c r="I579" s="14">
        <f t="shared" ca="1" si="219"/>
        <v>1.0011209400000001</v>
      </c>
      <c r="J579" s="13">
        <f t="shared" si="205"/>
        <v>3.7499999999999999E-2</v>
      </c>
      <c r="K579" s="53">
        <f t="shared" si="220"/>
        <v>44064</v>
      </c>
      <c r="L579" s="2">
        <f t="shared" si="221"/>
        <v>15</v>
      </c>
      <c r="M579" s="19">
        <f t="shared" si="222"/>
        <v>15</v>
      </c>
      <c r="N579" s="12">
        <f t="shared" si="223"/>
        <v>1.0021937110000001</v>
      </c>
      <c r="O579" s="12">
        <f t="shared" ca="1" si="224"/>
        <v>1.00331711</v>
      </c>
      <c r="P579" s="19">
        <f t="shared" si="225"/>
        <v>0</v>
      </c>
      <c r="Q579" s="14">
        <f t="shared" ca="1" si="226"/>
        <v>1.8067515999999999</v>
      </c>
      <c r="R579" s="28">
        <f t="shared" si="200"/>
        <v>0</v>
      </c>
      <c r="S579" s="14">
        <f t="shared" si="227"/>
        <v>0</v>
      </c>
      <c r="T579" s="14"/>
      <c r="U579" s="14"/>
      <c r="V579" s="4" t="str">
        <f t="shared" si="228"/>
        <v>A+J=</v>
      </c>
      <c r="W579" s="53">
        <f t="shared" si="229"/>
        <v>44095</v>
      </c>
      <c r="X579" s="14"/>
      <c r="Y579" s="153"/>
      <c r="Z579" s="3"/>
      <c r="AB579" s="3"/>
      <c r="AC579" s="1"/>
      <c r="AD579" s="3"/>
      <c r="AE579" s="3"/>
      <c r="AF579" s="3"/>
      <c r="AG579" s="3"/>
      <c r="AH579" s="3"/>
      <c r="AI579" s="11"/>
      <c r="AJ579" s="3"/>
      <c r="AK579" s="2"/>
      <c r="AL579" s="2"/>
      <c r="AM579" s="2"/>
      <c r="AN579" s="2"/>
      <c r="AO579" s="2"/>
      <c r="AP579" s="2"/>
      <c r="AQ579" s="2"/>
      <c r="AR579" s="15"/>
      <c r="AS579" s="15"/>
      <c r="AT579" s="15"/>
      <c r="AU579" s="2"/>
      <c r="AV579" s="2"/>
      <c r="AW579" s="15"/>
      <c r="AX579" s="15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</row>
    <row r="580" spans="1:164" x14ac:dyDescent="0.15">
      <c r="A580" s="67">
        <f t="shared" si="212"/>
        <v>44089</v>
      </c>
      <c r="B580" s="128">
        <f t="shared" ca="1" si="214"/>
        <v>546.60383347999982</v>
      </c>
      <c r="C580" s="14">
        <f t="shared" si="215"/>
        <v>544.67642134999983</v>
      </c>
      <c r="D580" s="142">
        <f t="shared" si="216"/>
        <v>44083</v>
      </c>
      <c r="E580" s="13">
        <f ca="1">IF(D580&lt;B$1,VLOOKUP(D580,[1]DI!$A$4:$B$15000,2,FALSE),0)</f>
        <v>1.9000000000000006E-2</v>
      </c>
      <c r="F580" s="14">
        <f t="shared" ca="1" si="217"/>
        <v>1.0000746899999999</v>
      </c>
      <c r="G580" s="14">
        <f ca="1">(TRUNC(PRODUCT($F$12:$F579),16))</f>
        <v>1.12116342647713</v>
      </c>
      <c r="H580" s="14">
        <f t="shared" ca="1" si="218"/>
        <v>1.1198244415693299</v>
      </c>
      <c r="I580" s="14">
        <f t="shared" ca="1" si="219"/>
        <v>1.00119571</v>
      </c>
      <c r="J580" s="13">
        <f t="shared" si="205"/>
        <v>3.7499999999999999E-2</v>
      </c>
      <c r="K580" s="53">
        <f t="shared" si="220"/>
        <v>44064</v>
      </c>
      <c r="L580" s="2">
        <f t="shared" si="221"/>
        <v>16</v>
      </c>
      <c r="M580" s="19">
        <f t="shared" si="222"/>
        <v>16</v>
      </c>
      <c r="N580" s="12">
        <f t="shared" si="223"/>
        <v>1.002340129</v>
      </c>
      <c r="O580" s="12">
        <f t="shared" ca="1" si="224"/>
        <v>1.0035386369999999</v>
      </c>
      <c r="P580" s="19">
        <f t="shared" si="225"/>
        <v>0</v>
      </c>
      <c r="Q580" s="14">
        <f t="shared" ca="1" si="226"/>
        <v>1.92741213</v>
      </c>
      <c r="R580" s="28">
        <f t="shared" si="200"/>
        <v>0</v>
      </c>
      <c r="S580" s="14">
        <f t="shared" si="227"/>
        <v>0</v>
      </c>
      <c r="T580" s="14"/>
      <c r="U580" s="14"/>
      <c r="V580" s="4" t="str">
        <f t="shared" si="228"/>
        <v>A+J=</v>
      </c>
      <c r="W580" s="53">
        <f t="shared" si="229"/>
        <v>44095</v>
      </c>
      <c r="X580" s="14"/>
      <c r="Y580" s="153"/>
      <c r="Z580" s="3"/>
      <c r="AB580" s="3"/>
      <c r="AC580" s="1"/>
      <c r="AD580" s="3"/>
      <c r="AE580" s="3"/>
      <c r="AF580" s="3"/>
      <c r="AG580" s="3"/>
      <c r="AH580" s="3"/>
      <c r="AI580" s="11"/>
      <c r="AJ580" s="3"/>
      <c r="AK580" s="2"/>
      <c r="AL580" s="2"/>
      <c r="AM580" s="2"/>
      <c r="AN580" s="2"/>
      <c r="AO580" s="2"/>
      <c r="AP580" s="2"/>
      <c r="AQ580" s="2"/>
      <c r="AR580" s="15"/>
      <c r="AS580" s="15"/>
      <c r="AT580" s="15"/>
      <c r="AU580" s="2"/>
      <c r="AV580" s="2"/>
      <c r="AW580" s="15"/>
      <c r="AX580" s="15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</row>
    <row r="581" spans="1:164" x14ac:dyDescent="0.15">
      <c r="A581" s="67">
        <f t="shared" si="212"/>
        <v>44090</v>
      </c>
      <c r="B581" s="128">
        <f t="shared" ca="1" si="214"/>
        <v>546.72452342999986</v>
      </c>
      <c r="C581" s="14">
        <f t="shared" si="215"/>
        <v>544.67642134999983</v>
      </c>
      <c r="D581" s="142">
        <f t="shared" si="216"/>
        <v>44084</v>
      </c>
      <c r="E581" s="13">
        <f ca="1">IF(D581&lt;B$1,VLOOKUP(D581,[1]DI!$A$4:$B$15000,2,FALSE),0)</f>
        <v>1.9000000000000006E-2</v>
      </c>
      <c r="F581" s="14">
        <f t="shared" ca="1" si="217"/>
        <v>1.0000746899999999</v>
      </c>
      <c r="G581" s="14">
        <f ca="1">(TRUNC(PRODUCT($F$12:$F580),16))</f>
        <v>1.12124716617345</v>
      </c>
      <c r="H581" s="14">
        <f t="shared" ca="1" si="218"/>
        <v>1.1198244415693299</v>
      </c>
      <c r="I581" s="14">
        <f t="shared" ca="1" si="219"/>
        <v>1.00127049</v>
      </c>
      <c r="J581" s="13">
        <f t="shared" si="205"/>
        <v>3.7499999999999999E-2</v>
      </c>
      <c r="K581" s="53">
        <f t="shared" si="220"/>
        <v>44064</v>
      </c>
      <c r="L581" s="2">
        <f t="shared" si="221"/>
        <v>17</v>
      </c>
      <c r="M581" s="19">
        <f t="shared" si="222"/>
        <v>17</v>
      </c>
      <c r="N581" s="12">
        <f t="shared" si="223"/>
        <v>1.002486569</v>
      </c>
      <c r="O581" s="12">
        <f t="shared" ca="1" si="224"/>
        <v>1.003760218</v>
      </c>
      <c r="P581" s="19">
        <f t="shared" si="225"/>
        <v>0</v>
      </c>
      <c r="Q581" s="14">
        <f t="shared" ca="1" si="226"/>
        <v>2.04810208</v>
      </c>
      <c r="R581" s="28">
        <f t="shared" si="200"/>
        <v>0</v>
      </c>
      <c r="S581" s="14">
        <f t="shared" si="227"/>
        <v>0</v>
      </c>
      <c r="T581" s="14"/>
      <c r="U581" s="14"/>
      <c r="V581" s="4" t="str">
        <f t="shared" si="228"/>
        <v>A+J=</v>
      </c>
      <c r="W581" s="53">
        <f t="shared" si="229"/>
        <v>44095</v>
      </c>
      <c r="X581" s="14"/>
      <c r="Y581" s="153"/>
      <c r="Z581" s="3"/>
      <c r="AB581" s="3"/>
      <c r="AC581" s="1"/>
      <c r="AD581" s="3"/>
      <c r="AE581" s="3"/>
      <c r="AF581" s="3"/>
      <c r="AG581" s="3"/>
      <c r="AH581" s="3"/>
      <c r="AI581" s="11"/>
      <c r="AJ581" s="3"/>
      <c r="AK581" s="2"/>
      <c r="AL581" s="2"/>
      <c r="AM581" s="2"/>
      <c r="AN581" s="2"/>
      <c r="AO581" s="2"/>
      <c r="AP581" s="2"/>
      <c r="AQ581" s="2"/>
      <c r="AR581" s="15"/>
      <c r="AS581" s="15"/>
      <c r="AT581" s="15"/>
      <c r="AU581" s="2"/>
      <c r="AV581" s="2"/>
      <c r="AW581" s="15"/>
      <c r="AX581" s="15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</row>
    <row r="582" spans="1:164" x14ac:dyDescent="0.15">
      <c r="A582" s="67">
        <f t="shared" si="212"/>
        <v>44091</v>
      </c>
      <c r="B582" s="128">
        <f t="shared" ca="1" si="214"/>
        <v>546.84523679999984</v>
      </c>
      <c r="C582" s="14">
        <f t="shared" si="215"/>
        <v>544.67642134999983</v>
      </c>
      <c r="D582" s="142">
        <f t="shared" si="216"/>
        <v>44085</v>
      </c>
      <c r="E582" s="13">
        <f ca="1">IF(D582&lt;B$1,VLOOKUP(D582,[1]DI!$A$4:$B$15000,2,FALSE),0)</f>
        <v>1.9000000000000006E-2</v>
      </c>
      <c r="F582" s="14">
        <f t="shared" ca="1" si="217"/>
        <v>1.0000746899999999</v>
      </c>
      <c r="G582" s="14">
        <f ca="1">(TRUNC(PRODUCT($F$12:$F581),16))</f>
        <v>1.12133091212429</v>
      </c>
      <c r="H582" s="14">
        <f t="shared" ca="1" si="218"/>
        <v>1.1198244415693299</v>
      </c>
      <c r="I582" s="14">
        <f t="shared" ca="1" si="219"/>
        <v>1.0013452700000001</v>
      </c>
      <c r="J582" s="13">
        <f t="shared" si="205"/>
        <v>3.7499999999999999E-2</v>
      </c>
      <c r="K582" s="53">
        <f t="shared" si="220"/>
        <v>44064</v>
      </c>
      <c r="L582" s="2">
        <f t="shared" si="221"/>
        <v>18</v>
      </c>
      <c r="M582" s="19">
        <f t="shared" si="222"/>
        <v>18</v>
      </c>
      <c r="N582" s="12">
        <f t="shared" si="223"/>
        <v>1.0026330299999999</v>
      </c>
      <c r="O582" s="12">
        <f t="shared" ca="1" si="224"/>
        <v>1.003981842</v>
      </c>
      <c r="P582" s="19">
        <f t="shared" si="225"/>
        <v>0</v>
      </c>
      <c r="Q582" s="14">
        <f t="shared" ca="1" si="226"/>
        <v>2.1688154499999999</v>
      </c>
      <c r="R582" s="28">
        <f t="shared" si="200"/>
        <v>0</v>
      </c>
      <c r="S582" s="14">
        <f t="shared" si="227"/>
        <v>0</v>
      </c>
      <c r="T582" s="14"/>
      <c r="U582" s="14"/>
      <c r="V582" s="4" t="str">
        <f t="shared" si="228"/>
        <v>A+J=</v>
      </c>
      <c r="W582" s="53">
        <f t="shared" si="229"/>
        <v>44095</v>
      </c>
      <c r="X582" s="14"/>
      <c r="Y582" s="153"/>
      <c r="Z582" s="3"/>
      <c r="AB582" s="3"/>
      <c r="AC582" s="1"/>
      <c r="AD582" s="3"/>
      <c r="AE582" s="3"/>
      <c r="AF582" s="3"/>
      <c r="AG582" s="3"/>
      <c r="AH582" s="3"/>
      <c r="AI582" s="11"/>
      <c r="AJ582" s="3"/>
      <c r="AK582" s="2"/>
      <c r="AL582" s="2"/>
      <c r="AM582" s="2"/>
      <c r="AN582" s="2"/>
      <c r="AO582" s="2"/>
      <c r="AP582" s="2"/>
      <c r="AQ582" s="2"/>
      <c r="AR582" s="15"/>
      <c r="AS582" s="15"/>
      <c r="AT582" s="15"/>
      <c r="AU582" s="2"/>
      <c r="AV582" s="2"/>
      <c r="AW582" s="15"/>
      <c r="AX582" s="15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</row>
    <row r="583" spans="1:164" x14ac:dyDescent="0.15">
      <c r="A583" s="67">
        <f t="shared" si="212"/>
        <v>44092</v>
      </c>
      <c r="B583" s="128">
        <f t="shared" ca="1" si="214"/>
        <v>546.96597902999986</v>
      </c>
      <c r="C583" s="14">
        <f t="shared" si="215"/>
        <v>544.67642134999983</v>
      </c>
      <c r="D583" s="142">
        <f t="shared" si="216"/>
        <v>44088</v>
      </c>
      <c r="E583" s="13">
        <f ca="1">IF(D583&lt;B$1,VLOOKUP(D583,[1]DI!$A$4:$B$15000,2,FALSE),0)</f>
        <v>1.9000000000000006E-2</v>
      </c>
      <c r="F583" s="14">
        <f t="shared" ca="1" si="217"/>
        <v>1.0000746899999999</v>
      </c>
      <c r="G583" s="14">
        <f ca="1">(TRUNC(PRODUCT($F$12:$F582),16))</f>
        <v>1.1214146643301199</v>
      </c>
      <c r="H583" s="14">
        <f t="shared" ca="1" si="218"/>
        <v>1.1198244415693299</v>
      </c>
      <c r="I583" s="14">
        <f t="shared" ca="1" si="219"/>
        <v>1.0014200600000001</v>
      </c>
      <c r="J583" s="13">
        <f t="shared" si="205"/>
        <v>3.7499999999999999E-2</v>
      </c>
      <c r="K583" s="53">
        <f t="shared" si="220"/>
        <v>44064</v>
      </c>
      <c r="L583" s="2">
        <f t="shared" si="221"/>
        <v>19</v>
      </c>
      <c r="M583" s="19">
        <f t="shared" si="222"/>
        <v>19</v>
      </c>
      <c r="N583" s="12">
        <f t="shared" si="223"/>
        <v>1.002779512</v>
      </c>
      <c r="O583" s="12">
        <f t="shared" ca="1" si="224"/>
        <v>1.004203519</v>
      </c>
      <c r="P583" s="19">
        <f t="shared" si="225"/>
        <v>0</v>
      </c>
      <c r="Q583" s="14">
        <f t="shared" ca="1" si="226"/>
        <v>2.2895576800000002</v>
      </c>
      <c r="R583" s="28">
        <f t="shared" si="200"/>
        <v>0</v>
      </c>
      <c r="S583" s="14">
        <f t="shared" si="227"/>
        <v>0</v>
      </c>
      <c r="T583" s="14"/>
      <c r="U583" s="14"/>
      <c r="V583" s="4" t="str">
        <f t="shared" si="228"/>
        <v>A+J=</v>
      </c>
      <c r="W583" s="53">
        <f t="shared" si="229"/>
        <v>44095</v>
      </c>
      <c r="X583" s="14"/>
      <c r="Y583" s="153"/>
      <c r="Z583" s="3"/>
      <c r="AB583" s="3"/>
      <c r="AC583" s="1"/>
      <c r="AD583" s="3"/>
      <c r="AE583" s="3"/>
      <c r="AF583" s="3"/>
      <c r="AG583" s="3"/>
      <c r="AH583" s="3"/>
      <c r="AI583" s="11"/>
      <c r="AJ583" s="3"/>
      <c r="AK583" s="2"/>
      <c r="AL583" s="2"/>
      <c r="AM583" s="2"/>
      <c r="AN583" s="2"/>
      <c r="AO583" s="2"/>
      <c r="AP583" s="2"/>
      <c r="AQ583" s="2"/>
      <c r="AR583" s="15"/>
      <c r="AS583" s="15"/>
      <c r="AT583" s="15"/>
      <c r="AU583" s="2"/>
      <c r="AV583" s="2"/>
      <c r="AW583" s="15"/>
      <c r="AX583" s="15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</row>
    <row r="584" spans="1:164" x14ac:dyDescent="0.15">
      <c r="A584" s="67">
        <f t="shared" si="212"/>
        <v>44095</v>
      </c>
      <c r="B584" s="128">
        <f t="shared" ca="1" si="214"/>
        <v>547.0867506799998</v>
      </c>
      <c r="C584" s="14">
        <f t="shared" si="215"/>
        <v>544.67642134999983</v>
      </c>
      <c r="D584" s="142">
        <f t="shared" si="216"/>
        <v>44089</v>
      </c>
      <c r="E584" s="13">
        <f ca="1">IF(D584&lt;B$1,VLOOKUP(D584,[1]DI!$A$4:$B$15000,2,FALSE),0)</f>
        <v>1.9000000000000006E-2</v>
      </c>
      <c r="F584" s="14">
        <f t="shared" ca="1" si="217"/>
        <v>1.0000746899999999</v>
      </c>
      <c r="G584" s="14">
        <f ca="1">(TRUNC(PRODUCT($F$12:$F583),16))</f>
        <v>1.1214984227914</v>
      </c>
      <c r="H584" s="14">
        <f t="shared" ca="1" si="218"/>
        <v>1.1198244415693299</v>
      </c>
      <c r="I584" s="14">
        <f t="shared" ca="1" si="219"/>
        <v>1.00149486</v>
      </c>
      <c r="J584" s="13">
        <f t="shared" si="205"/>
        <v>3.7499999999999999E-2</v>
      </c>
      <c r="K584" s="53">
        <f t="shared" si="220"/>
        <v>44064</v>
      </c>
      <c r="L584" s="2">
        <f t="shared" si="221"/>
        <v>20</v>
      </c>
      <c r="M584" s="19">
        <f t="shared" si="222"/>
        <v>20</v>
      </c>
      <c r="N584" s="12">
        <f t="shared" si="223"/>
        <v>1.002926016</v>
      </c>
      <c r="O584" s="12">
        <f t="shared" ca="1" si="224"/>
        <v>1.0044252499999999</v>
      </c>
      <c r="P584" s="19">
        <f t="shared" si="225"/>
        <v>28</v>
      </c>
      <c r="Q584" s="14">
        <f t="shared" ca="1" si="226"/>
        <v>2.4103293300000002</v>
      </c>
      <c r="R584" s="28">
        <f t="shared" si="200"/>
        <v>3.7513532780450699E-2</v>
      </c>
      <c r="S584" s="14">
        <v>20.432736989999999</v>
      </c>
      <c r="T584" s="14"/>
      <c r="U584" s="14"/>
      <c r="V584" s="4" t="str">
        <f t="shared" si="228"/>
        <v>A+J=</v>
      </c>
      <c r="W584" s="53">
        <f t="shared" si="229"/>
        <v>44095</v>
      </c>
      <c r="X584" s="14"/>
      <c r="Y584" s="153"/>
      <c r="Z584" s="3"/>
      <c r="AB584" s="3"/>
      <c r="AC584" s="1"/>
      <c r="AD584" s="3"/>
      <c r="AE584" s="3"/>
      <c r="AF584" s="3"/>
      <c r="AG584" s="3"/>
      <c r="AH584" s="3"/>
      <c r="AI584" s="11"/>
      <c r="AJ584" s="3"/>
      <c r="AK584" s="2"/>
      <c r="AL584" s="2"/>
      <c r="AM584" s="2"/>
      <c r="AN584" s="2"/>
      <c r="AO584" s="2"/>
      <c r="AP584" s="2"/>
      <c r="AQ584" s="2"/>
      <c r="AR584" s="15"/>
      <c r="AS584" s="15"/>
      <c r="AT584" s="15"/>
      <c r="AU584" s="2"/>
      <c r="AV584" s="2"/>
      <c r="AW584" s="15"/>
      <c r="AX584" s="15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</row>
    <row r="585" spans="1:164" x14ac:dyDescent="0.15">
      <c r="A585" s="67">
        <f t="shared" si="212"/>
        <v>44096</v>
      </c>
      <c r="B585" s="128">
        <f t="shared" ca="1" si="214"/>
        <v>524.35943683999983</v>
      </c>
      <c r="C585" s="14">
        <f t="shared" si="215"/>
        <v>524.24368435999986</v>
      </c>
      <c r="D585" s="142">
        <f t="shared" si="216"/>
        <v>44090</v>
      </c>
      <c r="E585" s="13">
        <f ca="1">IF(D585&lt;B$1,VLOOKUP(D585,[1]DI!$A$4:$B$15000,2,FALSE),0)</f>
        <v>1.9000000000000006E-2</v>
      </c>
      <c r="F585" s="14">
        <f t="shared" ca="1" si="217"/>
        <v>1.0000746899999999</v>
      </c>
      <c r="G585" s="14">
        <f ca="1">(TRUNC(PRODUCT($F$12:$F584),16))</f>
        <v>1.1215821875086001</v>
      </c>
      <c r="H585" s="14">
        <f t="shared" ca="1" si="218"/>
        <v>1.1214984227914</v>
      </c>
      <c r="I585" s="14">
        <f t="shared" ca="1" si="219"/>
        <v>1.0000746899999999</v>
      </c>
      <c r="J585" s="13">
        <f t="shared" si="205"/>
        <v>3.7499999999999999E-2</v>
      </c>
      <c r="K585" s="53">
        <f t="shared" si="220"/>
        <v>44095</v>
      </c>
      <c r="L585" s="2">
        <f t="shared" si="221"/>
        <v>1</v>
      </c>
      <c r="M585" s="19">
        <f t="shared" si="222"/>
        <v>1</v>
      </c>
      <c r="N585" s="12">
        <f t="shared" si="223"/>
        <v>1.0001460980000001</v>
      </c>
      <c r="O585" s="12">
        <f t="shared" ca="1" si="224"/>
        <v>1.000220799</v>
      </c>
      <c r="P585" s="19">
        <f t="shared" si="225"/>
        <v>0</v>
      </c>
      <c r="Q585" s="14">
        <f t="shared" ca="1" si="226"/>
        <v>0.11575248</v>
      </c>
      <c r="R585" s="28">
        <f t="shared" si="200"/>
        <v>0</v>
      </c>
      <c r="S585" s="14">
        <f t="shared" si="227"/>
        <v>0</v>
      </c>
      <c r="T585" s="14"/>
      <c r="U585" s="14"/>
      <c r="V585" s="4" t="str">
        <f t="shared" si="228"/>
        <v>A+J=</v>
      </c>
      <c r="W585" s="53">
        <f t="shared" si="229"/>
        <v>44125</v>
      </c>
      <c r="X585" s="14"/>
      <c r="Y585" s="153"/>
      <c r="Z585" s="3"/>
      <c r="AB585" s="3"/>
      <c r="AC585" s="1"/>
      <c r="AD585" s="3"/>
      <c r="AE585" s="3"/>
      <c r="AF585" s="3"/>
      <c r="AG585" s="3"/>
      <c r="AH585" s="3"/>
      <c r="AI585" s="11"/>
      <c r="AJ585" s="3"/>
      <c r="AK585" s="2"/>
      <c r="AL585" s="2"/>
      <c r="AM585" s="2"/>
      <c r="AN585" s="2"/>
      <c r="AO585" s="2"/>
      <c r="AP585" s="2"/>
      <c r="AQ585" s="2"/>
      <c r="AR585" s="15"/>
      <c r="AS585" s="15"/>
      <c r="AT585" s="15"/>
      <c r="AU585" s="2"/>
      <c r="AV585" s="2"/>
      <c r="AW585" s="15"/>
      <c r="AX585" s="15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</row>
    <row r="586" spans="1:164" x14ac:dyDescent="0.15">
      <c r="A586" s="67">
        <f t="shared" si="212"/>
        <v>44097</v>
      </c>
      <c r="B586" s="128">
        <f t="shared" ca="1" si="214"/>
        <v>524.4752170999999</v>
      </c>
      <c r="C586" s="14">
        <f t="shared" si="215"/>
        <v>524.24368435999986</v>
      </c>
      <c r="D586" s="142">
        <f t="shared" si="216"/>
        <v>44091</v>
      </c>
      <c r="E586" s="13">
        <f ca="1">IF(D586&lt;B$1,VLOOKUP(D586,[1]DI!$A$4:$B$15000,2,FALSE),0)</f>
        <v>1.9000000000000006E-2</v>
      </c>
      <c r="F586" s="14">
        <f t="shared" ca="1" si="217"/>
        <v>1.0000746899999999</v>
      </c>
      <c r="G586" s="14">
        <f ca="1">(TRUNC(PRODUCT($F$12:$F585),16))</f>
        <v>1.12166595848218</v>
      </c>
      <c r="H586" s="14">
        <f t="shared" ca="1" si="218"/>
        <v>1.1214984227914</v>
      </c>
      <c r="I586" s="14">
        <f t="shared" ca="1" si="219"/>
        <v>1.00014939</v>
      </c>
      <c r="J586" s="13">
        <f t="shared" si="205"/>
        <v>3.7499999999999999E-2</v>
      </c>
      <c r="K586" s="53">
        <f t="shared" si="220"/>
        <v>44095</v>
      </c>
      <c r="L586" s="2">
        <f t="shared" si="221"/>
        <v>2</v>
      </c>
      <c r="M586" s="19">
        <f t="shared" si="222"/>
        <v>2</v>
      </c>
      <c r="N586" s="12">
        <f t="shared" si="223"/>
        <v>1.0002922169999999</v>
      </c>
      <c r="O586" s="12">
        <f t="shared" ca="1" si="224"/>
        <v>1.000441651</v>
      </c>
      <c r="P586" s="19">
        <f t="shared" si="225"/>
        <v>0</v>
      </c>
      <c r="Q586" s="14">
        <f t="shared" ca="1" si="226"/>
        <v>0.23153273999999999</v>
      </c>
      <c r="R586" s="28">
        <f t="shared" si="200"/>
        <v>0</v>
      </c>
      <c r="S586" s="14">
        <f t="shared" si="227"/>
        <v>0</v>
      </c>
      <c r="T586" s="14"/>
      <c r="U586" s="14"/>
      <c r="V586" s="4" t="str">
        <f t="shared" si="228"/>
        <v>A+J=</v>
      </c>
      <c r="W586" s="53">
        <f t="shared" si="229"/>
        <v>44125</v>
      </c>
      <c r="X586" s="14"/>
      <c r="Y586" s="153"/>
      <c r="Z586" s="3"/>
      <c r="AB586" s="3"/>
      <c r="AC586" s="1"/>
      <c r="AD586" s="3"/>
      <c r="AE586" s="3"/>
      <c r="AF586" s="3"/>
      <c r="AG586" s="3"/>
      <c r="AH586" s="3"/>
      <c r="AI586" s="11"/>
      <c r="AJ586" s="3"/>
      <c r="AK586" s="2"/>
      <c r="AL586" s="2"/>
      <c r="AM586" s="2"/>
      <c r="AN586" s="2"/>
      <c r="AO586" s="2"/>
      <c r="AP586" s="2"/>
      <c r="AQ586" s="2"/>
      <c r="AR586" s="15"/>
      <c r="AS586" s="15"/>
      <c r="AT586" s="15"/>
      <c r="AU586" s="2"/>
      <c r="AV586" s="2"/>
      <c r="AW586" s="15"/>
      <c r="AX586" s="15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</row>
    <row r="587" spans="1:164" x14ac:dyDescent="0.15">
      <c r="A587" s="67">
        <f t="shared" si="212"/>
        <v>44098</v>
      </c>
      <c r="B587" s="128">
        <f t="shared" ca="1" si="214"/>
        <v>524.59101990999989</v>
      </c>
      <c r="C587" s="14">
        <f t="shared" si="215"/>
        <v>524.24368435999986</v>
      </c>
      <c r="D587" s="142">
        <f t="shared" si="216"/>
        <v>44092</v>
      </c>
      <c r="E587" s="13">
        <f ca="1">IF(D587&lt;B$1,VLOOKUP(D587,[1]DI!$A$4:$B$15000,2,FALSE),0)</f>
        <v>1.9000000000000006E-2</v>
      </c>
      <c r="F587" s="14">
        <f t="shared" ca="1" si="217"/>
        <v>1.0000746899999999</v>
      </c>
      <c r="G587" s="14">
        <f ca="1">(TRUNC(PRODUCT($F$12:$F586),16))</f>
        <v>1.12174973571262</v>
      </c>
      <c r="H587" s="14">
        <f t="shared" ca="1" si="218"/>
        <v>1.1214984227914</v>
      </c>
      <c r="I587" s="14">
        <f t="shared" ca="1" si="219"/>
        <v>1.0002240899999999</v>
      </c>
      <c r="J587" s="13">
        <f t="shared" si="205"/>
        <v>3.7499999999999999E-2</v>
      </c>
      <c r="K587" s="53">
        <f t="shared" si="220"/>
        <v>44095</v>
      </c>
      <c r="L587" s="2">
        <f t="shared" si="221"/>
        <v>3</v>
      </c>
      <c r="M587" s="19">
        <f t="shared" si="222"/>
        <v>3</v>
      </c>
      <c r="N587" s="12">
        <f t="shared" si="223"/>
        <v>1.000438358</v>
      </c>
      <c r="O587" s="12">
        <f t="shared" ca="1" si="224"/>
        <v>1.000662546</v>
      </c>
      <c r="P587" s="19">
        <f t="shared" si="225"/>
        <v>0</v>
      </c>
      <c r="Q587" s="14">
        <f t="shared" ca="1" si="226"/>
        <v>0.34733554999999999</v>
      </c>
      <c r="R587" s="28">
        <f t="shared" si="200"/>
        <v>0</v>
      </c>
      <c r="S587" s="14">
        <f t="shared" si="227"/>
        <v>0</v>
      </c>
      <c r="T587" s="14"/>
      <c r="U587" s="14"/>
      <c r="V587" s="4" t="str">
        <f t="shared" si="228"/>
        <v>A+J=</v>
      </c>
      <c r="W587" s="53">
        <f t="shared" si="229"/>
        <v>44125</v>
      </c>
      <c r="X587" s="14"/>
      <c r="Y587" s="153"/>
      <c r="Z587" s="3"/>
      <c r="AB587" s="3"/>
      <c r="AC587" s="1"/>
      <c r="AD587" s="3"/>
      <c r="AE587" s="3"/>
      <c r="AF587" s="3"/>
      <c r="AG587" s="3"/>
      <c r="AH587" s="3"/>
      <c r="AI587" s="11"/>
      <c r="AJ587" s="3"/>
      <c r="AK587" s="2"/>
      <c r="AL587" s="2"/>
      <c r="AM587" s="2"/>
      <c r="AN587" s="2"/>
      <c r="AO587" s="2"/>
      <c r="AP587" s="2"/>
      <c r="AQ587" s="2"/>
      <c r="AR587" s="15"/>
      <c r="AS587" s="15"/>
      <c r="AT587" s="15"/>
      <c r="AU587" s="2"/>
      <c r="AV587" s="2"/>
      <c r="AW587" s="15"/>
      <c r="AX587" s="15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</row>
    <row r="588" spans="1:164" x14ac:dyDescent="0.15">
      <c r="A588" s="67">
        <f t="shared" si="212"/>
        <v>44099</v>
      </c>
      <c r="B588" s="128">
        <f t="shared" ca="1" si="214"/>
        <v>524.70684578999987</v>
      </c>
      <c r="C588" s="14">
        <f t="shared" si="215"/>
        <v>524.24368435999986</v>
      </c>
      <c r="D588" s="142">
        <f t="shared" si="216"/>
        <v>44095</v>
      </c>
      <c r="E588" s="13">
        <f ca="1">IF(D588&lt;B$1,VLOOKUP(D588,[1]DI!$A$4:$B$15000,2,FALSE),0)</f>
        <v>1.9000000000000006E-2</v>
      </c>
      <c r="F588" s="14">
        <f t="shared" ca="1" si="217"/>
        <v>1.0000746899999999</v>
      </c>
      <c r="G588" s="14">
        <f ca="1">(TRUNC(PRODUCT($F$12:$F587),16))</f>
        <v>1.1218335192003801</v>
      </c>
      <c r="H588" s="14">
        <f t="shared" ca="1" si="218"/>
        <v>1.1214984227914</v>
      </c>
      <c r="I588" s="14">
        <f t="shared" ca="1" si="219"/>
        <v>1.00029879</v>
      </c>
      <c r="J588" s="13">
        <f t="shared" si="205"/>
        <v>3.7499999999999999E-2</v>
      </c>
      <c r="K588" s="53">
        <f t="shared" si="220"/>
        <v>44095</v>
      </c>
      <c r="L588" s="2">
        <f t="shared" si="221"/>
        <v>4</v>
      </c>
      <c r="M588" s="19">
        <f t="shared" si="222"/>
        <v>4</v>
      </c>
      <c r="N588" s="12">
        <f t="shared" si="223"/>
        <v>1.0005845200000001</v>
      </c>
      <c r="O588" s="12">
        <f t="shared" ca="1" si="224"/>
        <v>1.0008834849999999</v>
      </c>
      <c r="P588" s="19">
        <f t="shared" si="225"/>
        <v>0</v>
      </c>
      <c r="Q588" s="14">
        <f t="shared" ca="1" si="226"/>
        <v>0.46316142999999999</v>
      </c>
      <c r="R588" s="28">
        <f t="shared" ref="R588:R651" si="230">IF($P588&gt;0,VLOOKUP($P588,$Z$12:$AF$150,7),0)</f>
        <v>0</v>
      </c>
      <c r="S588" s="14">
        <f t="shared" si="227"/>
        <v>0</v>
      </c>
      <c r="T588" s="14"/>
      <c r="U588" s="14"/>
      <c r="V588" s="4" t="str">
        <f t="shared" si="228"/>
        <v>A+J=</v>
      </c>
      <c r="W588" s="53">
        <f t="shared" si="229"/>
        <v>44125</v>
      </c>
      <c r="X588" s="14"/>
      <c r="Y588" s="153"/>
      <c r="Z588" s="3"/>
      <c r="AB588" s="3"/>
      <c r="AC588" s="1"/>
      <c r="AD588" s="3"/>
      <c r="AE588" s="3"/>
      <c r="AF588" s="3"/>
      <c r="AG588" s="3"/>
      <c r="AH588" s="3"/>
      <c r="AI588" s="11"/>
      <c r="AJ588" s="3"/>
      <c r="AK588" s="2"/>
      <c r="AL588" s="2"/>
      <c r="AM588" s="2"/>
      <c r="AN588" s="2"/>
      <c r="AO588" s="2"/>
      <c r="AP588" s="2"/>
      <c r="AQ588" s="2"/>
      <c r="AR588" s="15"/>
      <c r="AS588" s="15"/>
      <c r="AT588" s="15"/>
      <c r="AU588" s="2"/>
      <c r="AV588" s="2"/>
      <c r="AW588" s="15"/>
      <c r="AX588" s="15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</row>
    <row r="589" spans="1:164" x14ac:dyDescent="0.15">
      <c r="A589" s="67">
        <f t="shared" si="212"/>
        <v>44102</v>
      </c>
      <c r="B589" s="128">
        <f t="shared" ca="1" si="214"/>
        <v>524.82270415999983</v>
      </c>
      <c r="C589" s="14">
        <f t="shared" si="215"/>
        <v>524.24368435999986</v>
      </c>
      <c r="D589" s="142">
        <f t="shared" si="216"/>
        <v>44096</v>
      </c>
      <c r="E589" s="13">
        <f ca="1">IF(D589&lt;B$1,VLOOKUP(D589,[1]DI!$A$4:$B$15000,2,FALSE),0)</f>
        <v>1.9000000000000006E-2</v>
      </c>
      <c r="F589" s="14">
        <f t="shared" ca="1" si="217"/>
        <v>1.0000746899999999</v>
      </c>
      <c r="G589" s="14">
        <f ca="1">(TRUNC(PRODUCT($F$12:$F588),16))</f>
        <v>1.12191730894593</v>
      </c>
      <c r="H589" s="14">
        <f t="shared" ca="1" si="218"/>
        <v>1.1214984227914</v>
      </c>
      <c r="I589" s="14">
        <f t="shared" ca="1" si="219"/>
        <v>1.00037351</v>
      </c>
      <c r="J589" s="13">
        <f t="shared" ref="J589:J652" si="231">J588</f>
        <v>3.7499999999999999E-2</v>
      </c>
      <c r="K589" s="53">
        <f t="shared" si="220"/>
        <v>44095</v>
      </c>
      <c r="L589" s="2">
        <f t="shared" si="221"/>
        <v>5</v>
      </c>
      <c r="M589" s="19">
        <f t="shared" si="222"/>
        <v>5</v>
      </c>
      <c r="N589" s="12">
        <f t="shared" si="223"/>
        <v>1.0007307030000001</v>
      </c>
      <c r="O589" s="12">
        <f t="shared" ca="1" si="224"/>
        <v>1.001104486</v>
      </c>
      <c r="P589" s="19">
        <f t="shared" si="225"/>
        <v>0</v>
      </c>
      <c r="Q589" s="14">
        <f t="shared" ca="1" si="226"/>
        <v>0.57901979999999997</v>
      </c>
      <c r="R589" s="28">
        <f t="shared" si="230"/>
        <v>0</v>
      </c>
      <c r="S589" s="14">
        <f t="shared" si="227"/>
        <v>0</v>
      </c>
      <c r="T589" s="14"/>
      <c r="U589" s="14"/>
      <c r="V589" s="4" t="str">
        <f t="shared" si="228"/>
        <v>A+J=</v>
      </c>
      <c r="W589" s="53">
        <f t="shared" si="229"/>
        <v>44125</v>
      </c>
      <c r="X589" s="14"/>
      <c r="Y589" s="153"/>
      <c r="Z589" s="3"/>
      <c r="AB589" s="3"/>
      <c r="AC589" s="1"/>
      <c r="AD589" s="3"/>
      <c r="AE589" s="3"/>
      <c r="AF589" s="3"/>
      <c r="AG589" s="3"/>
      <c r="AH589" s="3"/>
      <c r="AI589" s="11"/>
      <c r="AJ589" s="3"/>
      <c r="AK589" s="2"/>
      <c r="AL589" s="2"/>
      <c r="AM589" s="2"/>
      <c r="AN589" s="2"/>
      <c r="AO589" s="2"/>
      <c r="AP589" s="2"/>
      <c r="AQ589" s="2"/>
      <c r="AR589" s="15"/>
      <c r="AS589" s="15"/>
      <c r="AT589" s="15"/>
      <c r="AU589" s="2"/>
      <c r="AV589" s="2"/>
      <c r="AW589" s="15"/>
      <c r="AX589" s="15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</row>
    <row r="590" spans="1:164" x14ac:dyDescent="0.15">
      <c r="A590" s="67">
        <f t="shared" ref="A590:A653" si="232">WORKDAY(A589,1,$Z$160:$Z$544)</f>
        <v>44103</v>
      </c>
      <c r="B590" s="128">
        <f t="shared" ca="1" si="214"/>
        <v>524.93857983999987</v>
      </c>
      <c r="C590" s="14">
        <f t="shared" si="215"/>
        <v>524.24368435999986</v>
      </c>
      <c r="D590" s="142">
        <f t="shared" si="216"/>
        <v>44097</v>
      </c>
      <c r="E590" s="13">
        <f ca="1">IF(D590&lt;B$1,VLOOKUP(D590,[1]DI!$A$4:$B$15000,2,FALSE),0)</f>
        <v>1.9000000000000006E-2</v>
      </c>
      <c r="F590" s="14">
        <f t="shared" ca="1" si="217"/>
        <v>1.0000746899999999</v>
      </c>
      <c r="G590" s="14">
        <f ca="1">(TRUNC(PRODUCT($F$12:$F589),16))</f>
        <v>1.12200110494973</v>
      </c>
      <c r="H590" s="14">
        <f t="shared" ca="1" si="218"/>
        <v>1.1214984227914</v>
      </c>
      <c r="I590" s="14">
        <f t="shared" ca="1" si="219"/>
        <v>1.00044822</v>
      </c>
      <c r="J590" s="13">
        <f t="shared" si="231"/>
        <v>3.7499999999999999E-2</v>
      </c>
      <c r="K590" s="53">
        <f t="shared" si="220"/>
        <v>44095</v>
      </c>
      <c r="L590" s="2">
        <f t="shared" si="221"/>
        <v>6</v>
      </c>
      <c r="M590" s="19">
        <f t="shared" si="222"/>
        <v>6</v>
      </c>
      <c r="N590" s="12">
        <f t="shared" si="223"/>
        <v>1.0008769070000001</v>
      </c>
      <c r="O590" s="12">
        <f t="shared" ca="1" si="224"/>
        <v>1.00132552</v>
      </c>
      <c r="P590" s="19">
        <f t="shared" si="225"/>
        <v>0</v>
      </c>
      <c r="Q590" s="14">
        <f t="shared" ca="1" si="226"/>
        <v>0.69489548000000001</v>
      </c>
      <c r="R590" s="28">
        <f t="shared" si="230"/>
        <v>0</v>
      </c>
      <c r="S590" s="14">
        <f t="shared" si="227"/>
        <v>0</v>
      </c>
      <c r="T590" s="14"/>
      <c r="U590" s="14"/>
      <c r="V590" s="4" t="str">
        <f t="shared" si="228"/>
        <v>A+J=</v>
      </c>
      <c r="W590" s="53">
        <f t="shared" si="229"/>
        <v>44125</v>
      </c>
      <c r="X590" s="14"/>
      <c r="Y590" s="153"/>
      <c r="Z590" s="3"/>
      <c r="AB590" s="3"/>
      <c r="AC590" s="1"/>
      <c r="AD590" s="3"/>
      <c r="AE590" s="3"/>
      <c r="AF590" s="3"/>
      <c r="AG590" s="3"/>
      <c r="AH590" s="3"/>
      <c r="AI590" s="11"/>
      <c r="AJ590" s="3"/>
      <c r="AK590" s="2"/>
      <c r="AL590" s="2"/>
      <c r="AM590" s="2"/>
      <c r="AN590" s="2"/>
      <c r="AO590" s="2"/>
      <c r="AP590" s="2"/>
      <c r="AQ590" s="2"/>
      <c r="AR590" s="15"/>
      <c r="AS590" s="15"/>
      <c r="AT590" s="15"/>
      <c r="AU590" s="2"/>
      <c r="AV590" s="2"/>
      <c r="AW590" s="15"/>
      <c r="AX590" s="15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</row>
    <row r="591" spans="1:164" x14ac:dyDescent="0.15">
      <c r="A591" s="67">
        <f t="shared" si="232"/>
        <v>44104</v>
      </c>
      <c r="B591" s="128">
        <f t="shared" ca="1" si="214"/>
        <v>525.05448906999982</v>
      </c>
      <c r="C591" s="14">
        <f t="shared" si="215"/>
        <v>524.24368435999986</v>
      </c>
      <c r="D591" s="142">
        <f t="shared" si="216"/>
        <v>44098</v>
      </c>
      <c r="E591" s="13">
        <f ca="1">IF(D591&lt;B$1,VLOOKUP(D591,[1]DI!$A$4:$B$15000,2,FALSE),0)</f>
        <v>1.9000000000000006E-2</v>
      </c>
      <c r="F591" s="14">
        <f t="shared" ca="1" si="217"/>
        <v>1.0000746899999999</v>
      </c>
      <c r="G591" s="14">
        <f ca="1">(TRUNC(PRODUCT($F$12:$F590),16))</f>
        <v>1.1220849072122601</v>
      </c>
      <c r="H591" s="14">
        <f t="shared" ca="1" si="218"/>
        <v>1.1214984227914</v>
      </c>
      <c r="I591" s="14">
        <f t="shared" ca="1" si="219"/>
        <v>1.0005229499999999</v>
      </c>
      <c r="J591" s="13">
        <f t="shared" si="231"/>
        <v>3.7499999999999999E-2</v>
      </c>
      <c r="K591" s="53">
        <f t="shared" si="220"/>
        <v>44095</v>
      </c>
      <c r="L591" s="2">
        <f t="shared" si="221"/>
        <v>7</v>
      </c>
      <c r="M591" s="19">
        <f t="shared" si="222"/>
        <v>7</v>
      </c>
      <c r="N591" s="12">
        <f t="shared" si="223"/>
        <v>1.0010231329999999</v>
      </c>
      <c r="O591" s="12">
        <f t="shared" ca="1" si="224"/>
        <v>1.0015466180000001</v>
      </c>
      <c r="P591" s="19">
        <f t="shared" si="225"/>
        <v>0</v>
      </c>
      <c r="Q591" s="14">
        <f t="shared" ca="1" si="226"/>
        <v>0.81080470999999998</v>
      </c>
      <c r="R591" s="28">
        <f t="shared" si="230"/>
        <v>0</v>
      </c>
      <c r="S591" s="14">
        <f t="shared" si="227"/>
        <v>0</v>
      </c>
      <c r="T591" s="14"/>
      <c r="U591" s="14"/>
      <c r="V591" s="4" t="str">
        <f t="shared" si="228"/>
        <v>A+J=</v>
      </c>
      <c r="W591" s="53">
        <f t="shared" si="229"/>
        <v>44125</v>
      </c>
      <c r="X591" s="14"/>
      <c r="Y591" s="153"/>
      <c r="Z591" s="3"/>
      <c r="AB591" s="3"/>
      <c r="AC591" s="1"/>
      <c r="AD591" s="3"/>
      <c r="AE591" s="3"/>
      <c r="AF591" s="3"/>
      <c r="AG591" s="3"/>
      <c r="AH591" s="3"/>
      <c r="AI591" s="11"/>
      <c r="AJ591" s="3"/>
      <c r="AK591" s="2"/>
      <c r="AL591" s="2"/>
      <c r="AM591" s="2"/>
      <c r="AN591" s="2"/>
      <c r="AO591" s="2"/>
      <c r="AP591" s="2"/>
      <c r="AQ591" s="2"/>
      <c r="AR591" s="15"/>
      <c r="AS591" s="15"/>
      <c r="AT591" s="15"/>
      <c r="AU591" s="2"/>
      <c r="AV591" s="2"/>
      <c r="AW591" s="15"/>
      <c r="AX591" s="15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</row>
    <row r="592" spans="1:164" x14ac:dyDescent="0.15">
      <c r="A592" s="67">
        <f t="shared" si="232"/>
        <v>44105</v>
      </c>
      <c r="B592" s="128">
        <f t="shared" ca="1" si="214"/>
        <v>525.17042136999987</v>
      </c>
      <c r="C592" s="14">
        <f t="shared" si="215"/>
        <v>524.24368435999986</v>
      </c>
      <c r="D592" s="142">
        <f t="shared" si="216"/>
        <v>44099</v>
      </c>
      <c r="E592" s="13">
        <f ca="1">IF(D592&lt;B$1,VLOOKUP(D592,[1]DI!$A$4:$B$15000,2,FALSE),0)</f>
        <v>1.9000000000000006E-2</v>
      </c>
      <c r="F592" s="14">
        <f t="shared" ca="1" si="217"/>
        <v>1.0000746899999999</v>
      </c>
      <c r="G592" s="14">
        <f ca="1">(TRUNC(PRODUCT($F$12:$F591),16))</f>
        <v>1.1221687157339799</v>
      </c>
      <c r="H592" s="14">
        <f t="shared" ca="1" si="218"/>
        <v>1.1214984227914</v>
      </c>
      <c r="I592" s="14">
        <f t="shared" ca="1" si="219"/>
        <v>1.00059768</v>
      </c>
      <c r="J592" s="13">
        <f t="shared" si="231"/>
        <v>3.7499999999999999E-2</v>
      </c>
      <c r="K592" s="53">
        <f t="shared" si="220"/>
        <v>44095</v>
      </c>
      <c r="L592" s="2">
        <f t="shared" si="221"/>
        <v>8</v>
      </c>
      <c r="M592" s="19">
        <f t="shared" si="222"/>
        <v>8</v>
      </c>
      <c r="N592" s="12">
        <f t="shared" si="223"/>
        <v>1.001169381</v>
      </c>
      <c r="O592" s="12">
        <f t="shared" ca="1" si="224"/>
        <v>1.0017677599999999</v>
      </c>
      <c r="P592" s="19">
        <f t="shared" si="225"/>
        <v>0</v>
      </c>
      <c r="Q592" s="14">
        <f t="shared" ca="1" si="226"/>
        <v>0.92673700999999997</v>
      </c>
      <c r="R592" s="28">
        <f t="shared" si="230"/>
        <v>0</v>
      </c>
      <c r="S592" s="14">
        <f t="shared" si="227"/>
        <v>0</v>
      </c>
      <c r="T592" s="14"/>
      <c r="U592" s="14"/>
      <c r="V592" s="4" t="str">
        <f t="shared" si="228"/>
        <v>A+J=</v>
      </c>
      <c r="W592" s="53">
        <f t="shared" si="229"/>
        <v>44125</v>
      </c>
      <c r="X592" s="14"/>
      <c r="Y592" s="153"/>
      <c r="Z592" s="3"/>
      <c r="AB592" s="3"/>
      <c r="AC592" s="1"/>
      <c r="AD592" s="3"/>
      <c r="AE592" s="3"/>
      <c r="AF592" s="3"/>
      <c r="AG592" s="3"/>
      <c r="AH592" s="3"/>
      <c r="AI592" s="11"/>
      <c r="AJ592" s="3"/>
      <c r="AK592" s="2"/>
      <c r="AL592" s="2"/>
      <c r="AM592" s="2"/>
      <c r="AN592" s="2"/>
      <c r="AO592" s="2"/>
      <c r="AP592" s="2"/>
      <c r="AQ592" s="2"/>
      <c r="AR592" s="15"/>
      <c r="AS592" s="15"/>
      <c r="AT592" s="15"/>
      <c r="AU592" s="2"/>
      <c r="AV592" s="2"/>
      <c r="AW592" s="15"/>
      <c r="AX592" s="15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</row>
    <row r="593" spans="1:164" x14ac:dyDescent="0.15">
      <c r="A593" s="67">
        <f t="shared" si="232"/>
        <v>44106</v>
      </c>
      <c r="B593" s="128">
        <f t="shared" ca="1" si="214"/>
        <v>525.28637568999989</v>
      </c>
      <c r="C593" s="14">
        <f t="shared" si="215"/>
        <v>524.24368435999986</v>
      </c>
      <c r="D593" s="142">
        <f t="shared" si="216"/>
        <v>44102</v>
      </c>
      <c r="E593" s="13">
        <f ca="1">IF(D593&lt;B$1,VLOOKUP(D593,[1]DI!$A$4:$B$15000,2,FALSE),0)</f>
        <v>1.9000000000000006E-2</v>
      </c>
      <c r="F593" s="14">
        <f t="shared" ca="1" si="217"/>
        <v>1.0000746899999999</v>
      </c>
      <c r="G593" s="14">
        <f ca="1">(TRUNC(PRODUCT($F$12:$F592),16))</f>
        <v>1.1222525305153599</v>
      </c>
      <c r="H593" s="14">
        <f t="shared" ca="1" si="218"/>
        <v>1.1214984227914</v>
      </c>
      <c r="I593" s="14">
        <f t="shared" ca="1" si="219"/>
        <v>1.00067241</v>
      </c>
      <c r="J593" s="13">
        <f t="shared" si="231"/>
        <v>3.7499999999999999E-2</v>
      </c>
      <c r="K593" s="53">
        <f t="shared" si="220"/>
        <v>44095</v>
      </c>
      <c r="L593" s="2">
        <f t="shared" si="221"/>
        <v>9</v>
      </c>
      <c r="M593" s="19">
        <f t="shared" si="222"/>
        <v>9</v>
      </c>
      <c r="N593" s="12">
        <f t="shared" si="223"/>
        <v>1.0013156489999999</v>
      </c>
      <c r="O593" s="12">
        <f t="shared" ca="1" si="224"/>
        <v>1.001988944</v>
      </c>
      <c r="P593" s="19">
        <f t="shared" si="225"/>
        <v>0</v>
      </c>
      <c r="Q593" s="14">
        <f t="shared" ca="1" si="226"/>
        <v>1.04269133</v>
      </c>
      <c r="R593" s="28">
        <f t="shared" si="230"/>
        <v>0</v>
      </c>
      <c r="S593" s="14">
        <f t="shared" si="227"/>
        <v>0</v>
      </c>
      <c r="T593" s="14"/>
      <c r="U593" s="14"/>
      <c r="V593" s="4" t="str">
        <f t="shared" si="228"/>
        <v>A+J=</v>
      </c>
      <c r="W593" s="53">
        <f t="shared" si="229"/>
        <v>44125</v>
      </c>
      <c r="X593" s="14"/>
      <c r="Y593" s="153"/>
      <c r="Z593" s="3"/>
      <c r="AB593" s="3"/>
      <c r="AC593" s="1"/>
      <c r="AD593" s="3"/>
      <c r="AE593" s="3"/>
      <c r="AF593" s="3"/>
      <c r="AG593" s="3"/>
      <c r="AH593" s="3"/>
      <c r="AI593" s="11"/>
      <c r="AJ593" s="3"/>
      <c r="AK593" s="2"/>
      <c r="AL593" s="2"/>
      <c r="AM593" s="2"/>
      <c r="AN593" s="2"/>
      <c r="AO593" s="2"/>
      <c r="AP593" s="2"/>
      <c r="AQ593" s="2"/>
      <c r="AR593" s="15"/>
      <c r="AS593" s="15"/>
      <c r="AT593" s="15"/>
      <c r="AU593" s="2"/>
      <c r="AV593" s="2"/>
      <c r="AW593" s="15"/>
      <c r="AX593" s="15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</row>
    <row r="594" spans="1:164" x14ac:dyDescent="0.15">
      <c r="A594" s="67">
        <f t="shared" si="232"/>
        <v>44109</v>
      </c>
      <c r="B594" s="128">
        <f t="shared" ca="1" si="214"/>
        <v>525.40235830999984</v>
      </c>
      <c r="C594" s="14">
        <f t="shared" si="215"/>
        <v>524.24368435999986</v>
      </c>
      <c r="D594" s="142">
        <f t="shared" si="216"/>
        <v>44103</v>
      </c>
      <c r="E594" s="13">
        <f ca="1">IF(D594&lt;B$1,VLOOKUP(D594,[1]DI!$A$4:$B$15000,2,FALSE),0)</f>
        <v>1.9000000000000006E-2</v>
      </c>
      <c r="F594" s="14">
        <f t="shared" ca="1" si="217"/>
        <v>1.0000746899999999</v>
      </c>
      <c r="G594" s="14">
        <f ca="1">(TRUNC(PRODUCT($F$12:$F593),16))</f>
        <v>1.1223363515568601</v>
      </c>
      <c r="H594" s="14">
        <f t="shared" ca="1" si="218"/>
        <v>1.1214984227914</v>
      </c>
      <c r="I594" s="14">
        <f t="shared" ca="1" si="219"/>
        <v>1.00074715</v>
      </c>
      <c r="J594" s="13">
        <f t="shared" si="231"/>
        <v>3.7499999999999999E-2</v>
      </c>
      <c r="K594" s="53">
        <f t="shared" si="220"/>
        <v>44095</v>
      </c>
      <c r="L594" s="2">
        <f t="shared" si="221"/>
        <v>10</v>
      </c>
      <c r="M594" s="19">
        <f t="shared" si="222"/>
        <v>10</v>
      </c>
      <c r="N594" s="12">
        <f t="shared" si="223"/>
        <v>1.00146194</v>
      </c>
      <c r="O594" s="12">
        <f t="shared" ca="1" si="224"/>
        <v>1.002210182</v>
      </c>
      <c r="P594" s="19">
        <f t="shared" si="225"/>
        <v>0</v>
      </c>
      <c r="Q594" s="14">
        <f t="shared" ca="1" si="226"/>
        <v>1.1586739500000001</v>
      </c>
      <c r="R594" s="28">
        <f t="shared" si="230"/>
        <v>0</v>
      </c>
      <c r="S594" s="14">
        <f t="shared" si="227"/>
        <v>0</v>
      </c>
      <c r="T594" s="14"/>
      <c r="U594" s="14"/>
      <c r="V594" s="4" t="str">
        <f t="shared" si="228"/>
        <v>A+J=</v>
      </c>
      <c r="W594" s="53">
        <f t="shared" si="229"/>
        <v>44125</v>
      </c>
      <c r="X594" s="14"/>
      <c r="Y594" s="153"/>
      <c r="Z594" s="3"/>
      <c r="AB594" s="3"/>
      <c r="AC594" s="1"/>
      <c r="AD594" s="3"/>
      <c r="AE594" s="3"/>
      <c r="AF594" s="3"/>
      <c r="AG594" s="3"/>
      <c r="AH594" s="3"/>
      <c r="AI594" s="11"/>
      <c r="AJ594" s="3"/>
      <c r="AK594" s="2"/>
      <c r="AL594" s="2"/>
      <c r="AM594" s="2"/>
      <c r="AN594" s="2"/>
      <c r="AO594" s="2"/>
      <c r="AP594" s="2"/>
      <c r="AQ594" s="2"/>
      <c r="AR594" s="15"/>
      <c r="AS594" s="15"/>
      <c r="AT594" s="15"/>
      <c r="AU594" s="2"/>
      <c r="AV594" s="2"/>
      <c r="AW594" s="15"/>
      <c r="AX594" s="15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</row>
    <row r="595" spans="1:164" x14ac:dyDescent="0.15">
      <c r="A595" s="67">
        <f t="shared" si="232"/>
        <v>44110</v>
      </c>
      <c r="B595" s="128">
        <f t="shared" ca="1" si="214"/>
        <v>525.5183687199999</v>
      </c>
      <c r="C595" s="14">
        <f t="shared" si="215"/>
        <v>524.24368435999986</v>
      </c>
      <c r="D595" s="142">
        <f t="shared" si="216"/>
        <v>44104</v>
      </c>
      <c r="E595" s="13">
        <f ca="1">IF(D595&lt;B$1,VLOOKUP(D595,[1]DI!$A$4:$B$15000,2,FALSE),0)</f>
        <v>1.9000000000000006E-2</v>
      </c>
      <c r="F595" s="14">
        <f t="shared" ca="1" si="217"/>
        <v>1.0000746899999999</v>
      </c>
      <c r="G595" s="14">
        <f ca="1">(TRUNC(PRODUCT($F$12:$F594),16))</f>
        <v>1.1224201788589601</v>
      </c>
      <c r="H595" s="14">
        <f t="shared" ca="1" si="218"/>
        <v>1.1214984227914</v>
      </c>
      <c r="I595" s="14">
        <f t="shared" ca="1" si="219"/>
        <v>1.0008219</v>
      </c>
      <c r="J595" s="13">
        <f t="shared" si="231"/>
        <v>3.7499999999999999E-2</v>
      </c>
      <c r="K595" s="53">
        <f t="shared" si="220"/>
        <v>44095</v>
      </c>
      <c r="L595" s="2">
        <f t="shared" si="221"/>
        <v>11</v>
      </c>
      <c r="M595" s="19">
        <f t="shared" si="222"/>
        <v>11</v>
      </c>
      <c r="N595" s="12">
        <f t="shared" si="223"/>
        <v>1.0016082509999999</v>
      </c>
      <c r="O595" s="12">
        <f t="shared" ca="1" si="224"/>
        <v>1.0024314729999999</v>
      </c>
      <c r="P595" s="19">
        <f t="shared" si="225"/>
        <v>0</v>
      </c>
      <c r="Q595" s="14">
        <f t="shared" ca="1" si="226"/>
        <v>1.27468436</v>
      </c>
      <c r="R595" s="28">
        <f t="shared" si="230"/>
        <v>0</v>
      </c>
      <c r="S595" s="14">
        <f t="shared" si="227"/>
        <v>0</v>
      </c>
      <c r="T595" s="14"/>
      <c r="U595" s="14"/>
      <c r="V595" s="4" t="str">
        <f t="shared" si="228"/>
        <v>A+J=</v>
      </c>
      <c r="W595" s="53">
        <f t="shared" si="229"/>
        <v>44125</v>
      </c>
      <c r="X595" s="14"/>
      <c r="Y595" s="153"/>
      <c r="Z595" s="3"/>
      <c r="AB595" s="3"/>
      <c r="AC595" s="1"/>
      <c r="AD595" s="3"/>
      <c r="AE595" s="3"/>
      <c r="AF595" s="3"/>
      <c r="AG595" s="3"/>
      <c r="AH595" s="3"/>
      <c r="AI595" s="11"/>
      <c r="AJ595" s="3"/>
      <c r="AK595" s="2"/>
      <c r="AL595" s="2"/>
      <c r="AM595" s="2"/>
      <c r="AN595" s="2"/>
      <c r="AO595" s="2"/>
      <c r="AP595" s="2"/>
      <c r="AQ595" s="2"/>
      <c r="AR595" s="15"/>
      <c r="AS595" s="15"/>
      <c r="AT595" s="15"/>
      <c r="AU595" s="2"/>
      <c r="AV595" s="2"/>
      <c r="AW595" s="15"/>
      <c r="AX595" s="15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</row>
    <row r="596" spans="1:164" x14ac:dyDescent="0.15">
      <c r="A596" s="67">
        <f t="shared" si="232"/>
        <v>44111</v>
      </c>
      <c r="B596" s="128">
        <f t="shared" ca="1" si="214"/>
        <v>525.63440166999987</v>
      </c>
      <c r="C596" s="14">
        <f t="shared" si="215"/>
        <v>524.24368435999986</v>
      </c>
      <c r="D596" s="142">
        <f t="shared" si="216"/>
        <v>44105</v>
      </c>
      <c r="E596" s="13">
        <f ca="1">IF(D596&lt;B$1,VLOOKUP(D596,[1]DI!$A$4:$B$15000,2,FALSE),0)</f>
        <v>1.9000000000000006E-2</v>
      </c>
      <c r="F596" s="14">
        <f t="shared" ca="1" si="217"/>
        <v>1.0000746899999999</v>
      </c>
      <c r="G596" s="14">
        <f ca="1">(TRUNC(PRODUCT($F$12:$F595),16))</f>
        <v>1.1225040124221199</v>
      </c>
      <c r="H596" s="14">
        <f t="shared" ca="1" si="218"/>
        <v>1.1214984227914</v>
      </c>
      <c r="I596" s="14">
        <f t="shared" ca="1" si="219"/>
        <v>1.0008966500000001</v>
      </c>
      <c r="J596" s="13">
        <f t="shared" si="231"/>
        <v>3.7499999999999999E-2</v>
      </c>
      <c r="K596" s="53">
        <f t="shared" si="220"/>
        <v>44095</v>
      </c>
      <c r="L596" s="2">
        <f t="shared" si="221"/>
        <v>12</v>
      </c>
      <c r="M596" s="19">
        <f t="shared" si="222"/>
        <v>12</v>
      </c>
      <c r="N596" s="12">
        <f t="shared" si="223"/>
        <v>1.0017545839999999</v>
      </c>
      <c r="O596" s="12">
        <f t="shared" ca="1" si="224"/>
        <v>1.002652807</v>
      </c>
      <c r="P596" s="19">
        <f t="shared" si="225"/>
        <v>0</v>
      </c>
      <c r="Q596" s="14">
        <f t="shared" ca="1" si="226"/>
        <v>1.3907173100000001</v>
      </c>
      <c r="R596" s="28">
        <f t="shared" si="230"/>
        <v>0</v>
      </c>
      <c r="S596" s="14">
        <f t="shared" si="227"/>
        <v>0</v>
      </c>
      <c r="T596" s="14"/>
      <c r="U596" s="14"/>
      <c r="V596" s="4" t="str">
        <f t="shared" si="228"/>
        <v>A+J=</v>
      </c>
      <c r="W596" s="53">
        <f t="shared" si="229"/>
        <v>44125</v>
      </c>
      <c r="X596" s="14"/>
      <c r="Y596" s="153"/>
      <c r="Z596" s="3"/>
      <c r="AB596" s="3"/>
      <c r="AC596" s="1"/>
      <c r="AD596" s="3"/>
      <c r="AE596" s="3"/>
      <c r="AF596" s="3"/>
      <c r="AG596" s="3"/>
      <c r="AH596" s="3"/>
      <c r="AI596" s="11"/>
      <c r="AJ596" s="3"/>
      <c r="AK596" s="2"/>
      <c r="AL596" s="2"/>
      <c r="AM596" s="2"/>
      <c r="AN596" s="2"/>
      <c r="AO596" s="2"/>
      <c r="AP596" s="2"/>
      <c r="AQ596" s="2"/>
      <c r="AR596" s="15"/>
      <c r="AS596" s="15"/>
      <c r="AT596" s="15"/>
      <c r="AU596" s="2"/>
      <c r="AV596" s="2"/>
      <c r="AW596" s="15"/>
      <c r="AX596" s="15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</row>
    <row r="597" spans="1:164" x14ac:dyDescent="0.15">
      <c r="A597" s="67">
        <f t="shared" si="232"/>
        <v>44112</v>
      </c>
      <c r="B597" s="128">
        <f t="shared" ca="1" si="214"/>
        <v>525.75046292999991</v>
      </c>
      <c r="C597" s="14">
        <f t="shared" si="215"/>
        <v>524.24368435999986</v>
      </c>
      <c r="D597" s="142">
        <f t="shared" si="216"/>
        <v>44106</v>
      </c>
      <c r="E597" s="13">
        <f ca="1">IF(D597&lt;B$1,VLOOKUP(D597,[1]DI!$A$4:$B$15000,2,FALSE),0)</f>
        <v>1.9000000000000006E-2</v>
      </c>
      <c r="F597" s="14">
        <f t="shared" ca="1" si="217"/>
        <v>1.0000746899999999</v>
      </c>
      <c r="G597" s="14">
        <f ca="1">(TRUNC(PRODUCT($F$12:$F596),16))</f>
        <v>1.12258785224681</v>
      </c>
      <c r="H597" s="14">
        <f t="shared" ca="1" si="218"/>
        <v>1.1214984227914</v>
      </c>
      <c r="I597" s="14">
        <f t="shared" ca="1" si="219"/>
        <v>1.00097141</v>
      </c>
      <c r="J597" s="13">
        <f t="shared" si="231"/>
        <v>3.7499999999999999E-2</v>
      </c>
      <c r="K597" s="53">
        <f t="shared" si="220"/>
        <v>44095</v>
      </c>
      <c r="L597" s="2">
        <f t="shared" si="221"/>
        <v>13</v>
      </c>
      <c r="M597" s="19">
        <f t="shared" si="222"/>
        <v>13</v>
      </c>
      <c r="N597" s="12">
        <f t="shared" si="223"/>
        <v>1.0019009379999999</v>
      </c>
      <c r="O597" s="12">
        <f t="shared" ca="1" si="224"/>
        <v>1.002874195</v>
      </c>
      <c r="P597" s="19">
        <f t="shared" si="225"/>
        <v>0</v>
      </c>
      <c r="Q597" s="14">
        <f t="shared" ca="1" si="226"/>
        <v>1.50677857</v>
      </c>
      <c r="R597" s="28">
        <f t="shared" si="230"/>
        <v>0</v>
      </c>
      <c r="S597" s="14">
        <f t="shared" si="227"/>
        <v>0</v>
      </c>
      <c r="T597" s="14"/>
      <c r="U597" s="14"/>
      <c r="V597" s="4" t="str">
        <f t="shared" si="228"/>
        <v>A+J=</v>
      </c>
      <c r="W597" s="53">
        <f t="shared" si="229"/>
        <v>44125</v>
      </c>
      <c r="X597" s="14"/>
      <c r="Y597" s="153"/>
      <c r="Z597" s="3"/>
      <c r="AB597" s="3"/>
      <c r="AC597" s="1"/>
      <c r="AD597" s="3"/>
      <c r="AE597" s="3"/>
      <c r="AF597" s="3"/>
      <c r="AG597" s="3"/>
      <c r="AH597" s="3"/>
      <c r="AI597" s="11"/>
      <c r="AJ597" s="3"/>
      <c r="AK597" s="2"/>
      <c r="AL597" s="2"/>
      <c r="AM597" s="2"/>
      <c r="AN597" s="2"/>
      <c r="AO597" s="2"/>
      <c r="AP597" s="2"/>
      <c r="AQ597" s="2"/>
      <c r="AR597" s="15"/>
      <c r="AS597" s="15"/>
      <c r="AT597" s="15"/>
      <c r="AU597" s="2"/>
      <c r="AV597" s="2"/>
      <c r="AW597" s="15"/>
      <c r="AX597" s="15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</row>
    <row r="598" spans="1:164" x14ac:dyDescent="0.15">
      <c r="A598" s="67">
        <f t="shared" si="232"/>
        <v>44113</v>
      </c>
      <c r="B598" s="128">
        <f t="shared" ca="1" si="214"/>
        <v>525.86654672999987</v>
      </c>
      <c r="C598" s="14">
        <f t="shared" si="215"/>
        <v>524.24368435999986</v>
      </c>
      <c r="D598" s="142">
        <f t="shared" si="216"/>
        <v>44109</v>
      </c>
      <c r="E598" s="13">
        <f ca="1">IF(D598&lt;B$1,VLOOKUP(D598,[1]DI!$A$4:$B$15000,2,FALSE),0)</f>
        <v>1.9000000000000006E-2</v>
      </c>
      <c r="F598" s="14">
        <f t="shared" ca="1" si="217"/>
        <v>1.0000746899999999</v>
      </c>
      <c r="G598" s="14">
        <f ca="1">(TRUNC(PRODUCT($F$12:$F597),16))</f>
        <v>1.1226716983334899</v>
      </c>
      <c r="H598" s="14">
        <f t="shared" ca="1" si="218"/>
        <v>1.1214984227914</v>
      </c>
      <c r="I598" s="14">
        <f t="shared" ca="1" si="219"/>
        <v>1.00104617</v>
      </c>
      <c r="J598" s="13">
        <f t="shared" si="231"/>
        <v>3.7499999999999999E-2</v>
      </c>
      <c r="K598" s="53">
        <f t="shared" si="220"/>
        <v>44095</v>
      </c>
      <c r="L598" s="2">
        <f t="shared" si="221"/>
        <v>14</v>
      </c>
      <c r="M598" s="19">
        <f t="shared" si="222"/>
        <v>14</v>
      </c>
      <c r="N598" s="12">
        <f t="shared" si="223"/>
        <v>1.0020473139999999</v>
      </c>
      <c r="O598" s="12">
        <f t="shared" ca="1" si="224"/>
        <v>1.0030956259999999</v>
      </c>
      <c r="P598" s="19">
        <f t="shared" si="225"/>
        <v>0</v>
      </c>
      <c r="Q598" s="14">
        <f t="shared" ca="1" si="226"/>
        <v>1.62286237</v>
      </c>
      <c r="R598" s="28">
        <f t="shared" si="230"/>
        <v>0</v>
      </c>
      <c r="S598" s="14">
        <f t="shared" si="227"/>
        <v>0</v>
      </c>
      <c r="T598" s="14"/>
      <c r="U598" s="14"/>
      <c r="V598" s="4" t="str">
        <f t="shared" si="228"/>
        <v>A+J=</v>
      </c>
      <c r="W598" s="53">
        <f t="shared" si="229"/>
        <v>44125</v>
      </c>
      <c r="X598" s="14"/>
      <c r="Y598" s="153"/>
      <c r="Z598" s="3"/>
      <c r="AB598" s="3"/>
      <c r="AC598" s="1"/>
      <c r="AD598" s="3"/>
      <c r="AE598" s="3"/>
      <c r="AF598" s="3"/>
      <c r="AG598" s="3"/>
      <c r="AH598" s="3"/>
      <c r="AI598" s="11"/>
      <c r="AJ598" s="3"/>
      <c r="AK598" s="2"/>
      <c r="AL598" s="2"/>
      <c r="AM598" s="2"/>
      <c r="AN598" s="2"/>
      <c r="AO598" s="2"/>
      <c r="AP598" s="2"/>
      <c r="AQ598" s="2"/>
      <c r="AR598" s="15"/>
      <c r="AS598" s="15"/>
      <c r="AT598" s="15"/>
      <c r="AU598" s="2"/>
      <c r="AV598" s="2"/>
      <c r="AW598" s="15"/>
      <c r="AX598" s="15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</row>
    <row r="599" spans="1:164" x14ac:dyDescent="0.15">
      <c r="A599" s="67">
        <f t="shared" si="232"/>
        <v>44117</v>
      </c>
      <c r="B599" s="128">
        <f t="shared" ca="1" si="214"/>
        <v>525.98265831999981</v>
      </c>
      <c r="C599" s="14">
        <f t="shared" si="215"/>
        <v>524.24368435999986</v>
      </c>
      <c r="D599" s="142">
        <f t="shared" si="216"/>
        <v>44110</v>
      </c>
      <c r="E599" s="13">
        <f ca="1">IF(D599&lt;B$1,VLOOKUP(D599,[1]DI!$A$4:$B$15000,2,FALSE),0)</f>
        <v>1.9000000000000006E-2</v>
      </c>
      <c r="F599" s="14">
        <f t="shared" ca="1" si="217"/>
        <v>1.0000746899999999</v>
      </c>
      <c r="G599" s="14">
        <f ca="1">(TRUNC(PRODUCT($F$12:$F598),16))</f>
        <v>1.1227555506826401</v>
      </c>
      <c r="H599" s="14">
        <f t="shared" ca="1" si="218"/>
        <v>1.1214984227914</v>
      </c>
      <c r="I599" s="14">
        <f t="shared" ca="1" si="219"/>
        <v>1.0011209400000001</v>
      </c>
      <c r="J599" s="13">
        <f t="shared" si="231"/>
        <v>3.7499999999999999E-2</v>
      </c>
      <c r="K599" s="53">
        <f t="shared" si="220"/>
        <v>44095</v>
      </c>
      <c r="L599" s="2">
        <f t="shared" si="221"/>
        <v>15</v>
      </c>
      <c r="M599" s="19">
        <f t="shared" si="222"/>
        <v>15</v>
      </c>
      <c r="N599" s="12">
        <f t="shared" si="223"/>
        <v>1.0021937110000001</v>
      </c>
      <c r="O599" s="12">
        <f t="shared" ca="1" si="224"/>
        <v>1.00331711</v>
      </c>
      <c r="P599" s="19">
        <f t="shared" si="225"/>
        <v>0</v>
      </c>
      <c r="Q599" s="14">
        <f t="shared" ca="1" si="226"/>
        <v>1.73897396</v>
      </c>
      <c r="R599" s="28">
        <f t="shared" si="230"/>
        <v>0</v>
      </c>
      <c r="S599" s="14">
        <f t="shared" si="227"/>
        <v>0</v>
      </c>
      <c r="T599" s="14"/>
      <c r="U599" s="14"/>
      <c r="V599" s="4" t="str">
        <f t="shared" si="228"/>
        <v>A+J=</v>
      </c>
      <c r="W599" s="53">
        <f t="shared" si="229"/>
        <v>44125</v>
      </c>
      <c r="X599" s="14"/>
      <c r="Y599" s="153"/>
      <c r="Z599" s="3"/>
      <c r="AB599" s="3"/>
      <c r="AC599" s="1"/>
      <c r="AD599" s="3"/>
      <c r="AE599" s="3"/>
      <c r="AF599" s="3"/>
      <c r="AG599" s="3"/>
      <c r="AH599" s="3"/>
      <c r="AI599" s="11"/>
      <c r="AJ599" s="3"/>
      <c r="AK599" s="2"/>
      <c r="AL599" s="2"/>
      <c r="AM599" s="2"/>
      <c r="AN599" s="2"/>
      <c r="AO599" s="2"/>
      <c r="AP599" s="2"/>
      <c r="AQ599" s="2"/>
      <c r="AR599" s="15"/>
      <c r="AS599" s="15"/>
      <c r="AT599" s="15"/>
      <c r="AU599" s="2"/>
      <c r="AV599" s="2"/>
      <c r="AW599" s="15"/>
      <c r="AX599" s="15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</row>
    <row r="600" spans="1:164" x14ac:dyDescent="0.15">
      <c r="A600" s="67">
        <f t="shared" si="232"/>
        <v>44118</v>
      </c>
      <c r="B600" s="128">
        <f t="shared" ca="1" si="214"/>
        <v>526.09879244999991</v>
      </c>
      <c r="C600" s="14">
        <f t="shared" si="215"/>
        <v>524.24368435999986</v>
      </c>
      <c r="D600" s="142">
        <f t="shared" si="216"/>
        <v>44111</v>
      </c>
      <c r="E600" s="13">
        <f ca="1">IF(D600&lt;B$1,VLOOKUP(D600,[1]DI!$A$4:$B$15000,2,FALSE),0)</f>
        <v>1.9000000000000006E-2</v>
      </c>
      <c r="F600" s="14">
        <f t="shared" ca="1" si="217"/>
        <v>1.0000746899999999</v>
      </c>
      <c r="G600" s="14">
        <f ca="1">(TRUNC(PRODUCT($F$12:$F599),16))</f>
        <v>1.12283940929472</v>
      </c>
      <c r="H600" s="14">
        <f t="shared" ca="1" si="218"/>
        <v>1.1214984227914</v>
      </c>
      <c r="I600" s="14">
        <f t="shared" ca="1" si="219"/>
        <v>1.00119571</v>
      </c>
      <c r="J600" s="13">
        <f t="shared" si="231"/>
        <v>3.7499999999999999E-2</v>
      </c>
      <c r="K600" s="53">
        <f t="shared" si="220"/>
        <v>44095</v>
      </c>
      <c r="L600" s="2">
        <f t="shared" si="221"/>
        <v>16</v>
      </c>
      <c r="M600" s="19">
        <f t="shared" si="222"/>
        <v>16</v>
      </c>
      <c r="N600" s="12">
        <f t="shared" si="223"/>
        <v>1.002340129</v>
      </c>
      <c r="O600" s="12">
        <f t="shared" ca="1" si="224"/>
        <v>1.0035386369999999</v>
      </c>
      <c r="P600" s="19">
        <f t="shared" si="225"/>
        <v>0</v>
      </c>
      <c r="Q600" s="14">
        <f t="shared" ca="1" si="226"/>
        <v>1.8551080900000001</v>
      </c>
      <c r="R600" s="28">
        <f t="shared" si="230"/>
        <v>0</v>
      </c>
      <c r="S600" s="14">
        <f t="shared" si="227"/>
        <v>0</v>
      </c>
      <c r="T600" s="14"/>
      <c r="U600" s="14"/>
      <c r="V600" s="4" t="str">
        <f t="shared" si="228"/>
        <v>A+J=</v>
      </c>
      <c r="W600" s="53">
        <f t="shared" si="229"/>
        <v>44125</v>
      </c>
      <c r="X600" s="14"/>
      <c r="Y600" s="153"/>
      <c r="Z600" s="3"/>
      <c r="AB600" s="3"/>
      <c r="AC600" s="1"/>
      <c r="AD600" s="3"/>
      <c r="AE600" s="3"/>
      <c r="AF600" s="3"/>
      <c r="AG600" s="3"/>
      <c r="AH600" s="3"/>
      <c r="AI600" s="11"/>
      <c r="AJ600" s="3"/>
      <c r="AK600" s="2"/>
      <c r="AL600" s="2"/>
      <c r="AM600" s="2"/>
      <c r="AN600" s="2"/>
      <c r="AO600" s="2"/>
      <c r="AP600" s="2"/>
      <c r="AQ600" s="2"/>
      <c r="AR600" s="15"/>
      <c r="AS600" s="15"/>
      <c r="AT600" s="15"/>
      <c r="AU600" s="2"/>
      <c r="AV600" s="2"/>
      <c r="AW600" s="15"/>
      <c r="AX600" s="15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</row>
    <row r="601" spans="1:164" x14ac:dyDescent="0.15">
      <c r="A601" s="67">
        <f t="shared" si="232"/>
        <v>44119</v>
      </c>
      <c r="B601" s="128">
        <f t="shared" ca="1" si="214"/>
        <v>526.21495488999983</v>
      </c>
      <c r="C601" s="14">
        <f t="shared" si="215"/>
        <v>524.24368435999986</v>
      </c>
      <c r="D601" s="142">
        <f t="shared" si="216"/>
        <v>44112</v>
      </c>
      <c r="E601" s="13">
        <f ca="1">IF(D601&lt;B$1,VLOOKUP(D601,[1]DI!$A$4:$B$15000,2,FALSE),0)</f>
        <v>1.9000000000000006E-2</v>
      </c>
      <c r="F601" s="14">
        <f t="shared" ca="1" si="217"/>
        <v>1.0000746899999999</v>
      </c>
      <c r="G601" s="14">
        <f ca="1">(TRUNC(PRODUCT($F$12:$F600),16))</f>
        <v>1.1229232741702</v>
      </c>
      <c r="H601" s="14">
        <f t="shared" ca="1" si="218"/>
        <v>1.1214984227914</v>
      </c>
      <c r="I601" s="14">
        <f t="shared" ca="1" si="219"/>
        <v>1.00127049</v>
      </c>
      <c r="J601" s="13">
        <f t="shared" si="231"/>
        <v>3.7499999999999999E-2</v>
      </c>
      <c r="K601" s="53">
        <f t="shared" si="220"/>
        <v>44095</v>
      </c>
      <c r="L601" s="2">
        <f t="shared" si="221"/>
        <v>17</v>
      </c>
      <c r="M601" s="19">
        <f t="shared" si="222"/>
        <v>17</v>
      </c>
      <c r="N601" s="12">
        <f t="shared" si="223"/>
        <v>1.002486569</v>
      </c>
      <c r="O601" s="12">
        <f t="shared" ca="1" si="224"/>
        <v>1.003760218</v>
      </c>
      <c r="P601" s="19">
        <f t="shared" si="225"/>
        <v>0</v>
      </c>
      <c r="Q601" s="14">
        <f t="shared" ca="1" si="226"/>
        <v>1.97127053</v>
      </c>
      <c r="R601" s="28">
        <f t="shared" si="230"/>
        <v>0</v>
      </c>
      <c r="S601" s="14">
        <f t="shared" si="227"/>
        <v>0</v>
      </c>
      <c r="T601" s="14"/>
      <c r="U601" s="14"/>
      <c r="V601" s="4" t="str">
        <f t="shared" si="228"/>
        <v>A+J=</v>
      </c>
      <c r="W601" s="53">
        <f t="shared" si="229"/>
        <v>44125</v>
      </c>
      <c r="X601" s="14"/>
      <c r="Y601" s="153"/>
      <c r="Z601" s="3"/>
      <c r="AB601" s="3"/>
      <c r="AC601" s="1"/>
      <c r="AD601" s="3"/>
      <c r="AE601" s="3"/>
      <c r="AF601" s="3"/>
      <c r="AG601" s="3"/>
      <c r="AH601" s="3"/>
      <c r="AI601" s="11"/>
      <c r="AJ601" s="3"/>
      <c r="AK601" s="2"/>
      <c r="AL601" s="2"/>
      <c r="AM601" s="2"/>
      <c r="AN601" s="2"/>
      <c r="AO601" s="2"/>
      <c r="AP601" s="2"/>
      <c r="AQ601" s="2"/>
      <c r="AR601" s="15"/>
      <c r="AS601" s="15"/>
      <c r="AT601" s="15"/>
      <c r="AU601" s="2"/>
      <c r="AV601" s="2"/>
      <c r="AW601" s="15"/>
      <c r="AX601" s="15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</row>
    <row r="602" spans="1:164" x14ac:dyDescent="0.15">
      <c r="A602" s="67">
        <f t="shared" si="232"/>
        <v>44120</v>
      </c>
      <c r="B602" s="128">
        <f t="shared" ca="1" si="214"/>
        <v>526.33113987999991</v>
      </c>
      <c r="C602" s="14">
        <f t="shared" si="215"/>
        <v>524.24368435999986</v>
      </c>
      <c r="D602" s="142">
        <f t="shared" si="216"/>
        <v>44113</v>
      </c>
      <c r="E602" s="13">
        <f ca="1">IF(D602&lt;B$1,VLOOKUP(D602,[1]DI!$A$4:$B$15000,2,FALSE),0)</f>
        <v>1.9000000000000006E-2</v>
      </c>
      <c r="F602" s="14">
        <f t="shared" ca="1" si="217"/>
        <v>1.0000746899999999</v>
      </c>
      <c r="G602" s="14">
        <f ca="1">(TRUNC(PRODUCT($F$12:$F601),16))</f>
        <v>1.12300714530955</v>
      </c>
      <c r="H602" s="14">
        <f t="shared" ca="1" si="218"/>
        <v>1.1214984227914</v>
      </c>
      <c r="I602" s="14">
        <f t="shared" ca="1" si="219"/>
        <v>1.0013452700000001</v>
      </c>
      <c r="J602" s="13">
        <f t="shared" si="231"/>
        <v>3.7499999999999999E-2</v>
      </c>
      <c r="K602" s="53">
        <f t="shared" si="220"/>
        <v>44095</v>
      </c>
      <c r="L602" s="2">
        <f t="shared" si="221"/>
        <v>18</v>
      </c>
      <c r="M602" s="19">
        <f t="shared" si="222"/>
        <v>18</v>
      </c>
      <c r="N602" s="12">
        <f t="shared" si="223"/>
        <v>1.0026330299999999</v>
      </c>
      <c r="O602" s="12">
        <f t="shared" ca="1" si="224"/>
        <v>1.003981842</v>
      </c>
      <c r="P602" s="19">
        <f t="shared" si="225"/>
        <v>0</v>
      </c>
      <c r="Q602" s="14">
        <f t="shared" ca="1" si="226"/>
        <v>2.0874555199999998</v>
      </c>
      <c r="R602" s="28">
        <f t="shared" si="230"/>
        <v>0</v>
      </c>
      <c r="S602" s="14">
        <f t="shared" si="227"/>
        <v>0</v>
      </c>
      <c r="T602" s="14"/>
      <c r="U602" s="14"/>
      <c r="V602" s="4" t="str">
        <f t="shared" si="228"/>
        <v>A+J=</v>
      </c>
      <c r="W602" s="53">
        <f t="shared" si="229"/>
        <v>44125</v>
      </c>
      <c r="X602" s="14"/>
      <c r="Y602" s="153"/>
      <c r="Z602" s="3"/>
      <c r="AB602" s="3"/>
      <c r="AC602" s="1"/>
      <c r="AD602" s="3"/>
      <c r="AE602" s="3"/>
      <c r="AF602" s="3"/>
      <c r="AG602" s="3"/>
      <c r="AH602" s="3"/>
      <c r="AI602" s="11"/>
      <c r="AJ602" s="3"/>
      <c r="AK602" s="2"/>
      <c r="AL602" s="2"/>
      <c r="AM602" s="2"/>
      <c r="AN602" s="2"/>
      <c r="AO602" s="2"/>
      <c r="AP602" s="2"/>
      <c r="AQ602" s="2"/>
      <c r="AR602" s="15"/>
      <c r="AS602" s="15"/>
      <c r="AT602" s="15"/>
      <c r="AU602" s="2"/>
      <c r="AV602" s="2"/>
      <c r="AW602" s="15"/>
      <c r="AX602" s="15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</row>
    <row r="603" spans="1:164" x14ac:dyDescent="0.15">
      <c r="A603" s="67">
        <f t="shared" si="232"/>
        <v>44123</v>
      </c>
      <c r="B603" s="128">
        <f t="shared" ca="1" si="214"/>
        <v>526.44735263999985</v>
      </c>
      <c r="C603" s="14">
        <f t="shared" si="215"/>
        <v>524.24368435999986</v>
      </c>
      <c r="D603" s="142">
        <f t="shared" si="216"/>
        <v>44117</v>
      </c>
      <c r="E603" s="13">
        <f ca="1">IF(D603&lt;B$1,VLOOKUP(D603,[1]DI!$A$4:$B$15000,2,FALSE),0)</f>
        <v>1.9000000000000006E-2</v>
      </c>
      <c r="F603" s="14">
        <f t="shared" ca="1" si="217"/>
        <v>1.0000746899999999</v>
      </c>
      <c r="G603" s="14">
        <f ca="1">(TRUNC(PRODUCT($F$12:$F602),16))</f>
        <v>1.12309102271323</v>
      </c>
      <c r="H603" s="14">
        <f t="shared" ca="1" si="218"/>
        <v>1.1214984227914</v>
      </c>
      <c r="I603" s="14">
        <f t="shared" ca="1" si="219"/>
        <v>1.0014200600000001</v>
      </c>
      <c r="J603" s="13">
        <f t="shared" si="231"/>
        <v>3.7499999999999999E-2</v>
      </c>
      <c r="K603" s="53">
        <f t="shared" si="220"/>
        <v>44095</v>
      </c>
      <c r="L603" s="2">
        <f t="shared" si="221"/>
        <v>19</v>
      </c>
      <c r="M603" s="19">
        <f t="shared" si="222"/>
        <v>19</v>
      </c>
      <c r="N603" s="12">
        <f t="shared" si="223"/>
        <v>1.002779512</v>
      </c>
      <c r="O603" s="12">
        <f t="shared" ca="1" si="224"/>
        <v>1.004203519</v>
      </c>
      <c r="P603" s="19">
        <f t="shared" si="225"/>
        <v>0</v>
      </c>
      <c r="Q603" s="14">
        <f t="shared" ca="1" si="226"/>
        <v>2.20366828</v>
      </c>
      <c r="R603" s="28">
        <f t="shared" si="230"/>
        <v>0</v>
      </c>
      <c r="S603" s="14">
        <f t="shared" si="227"/>
        <v>0</v>
      </c>
      <c r="T603" s="14"/>
      <c r="U603" s="14"/>
      <c r="V603" s="4" t="str">
        <f t="shared" si="228"/>
        <v>A+J=</v>
      </c>
      <c r="W603" s="53">
        <f t="shared" si="229"/>
        <v>44125</v>
      </c>
      <c r="X603" s="14"/>
      <c r="Y603" s="153"/>
      <c r="Z603" s="3"/>
      <c r="AB603" s="3"/>
      <c r="AC603" s="1"/>
      <c r="AD603" s="3"/>
      <c r="AE603" s="3"/>
      <c r="AF603" s="3"/>
      <c r="AG603" s="3"/>
      <c r="AH603" s="3"/>
      <c r="AI603" s="11"/>
      <c r="AJ603" s="3"/>
      <c r="AK603" s="2"/>
      <c r="AL603" s="2"/>
      <c r="AM603" s="2"/>
      <c r="AN603" s="2"/>
      <c r="AO603" s="2"/>
      <c r="AP603" s="2"/>
      <c r="AQ603" s="2"/>
      <c r="AR603" s="15"/>
      <c r="AS603" s="15"/>
      <c r="AT603" s="15"/>
      <c r="AU603" s="2"/>
      <c r="AV603" s="2"/>
      <c r="AW603" s="15"/>
      <c r="AX603" s="15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</row>
    <row r="604" spans="1:164" x14ac:dyDescent="0.15">
      <c r="A604" s="67">
        <f t="shared" si="232"/>
        <v>44124</v>
      </c>
      <c r="B604" s="128">
        <f t="shared" ca="1" si="214"/>
        <v>526.56359371999986</v>
      </c>
      <c r="C604" s="14">
        <f t="shared" si="215"/>
        <v>524.24368435999986</v>
      </c>
      <c r="D604" s="142">
        <f t="shared" si="216"/>
        <v>44118</v>
      </c>
      <c r="E604" s="13">
        <f ca="1">IF(D604&lt;B$1,VLOOKUP(D604,[1]DI!$A$4:$B$15000,2,FALSE),0)</f>
        <v>1.9000000000000006E-2</v>
      </c>
      <c r="F604" s="14">
        <f t="shared" ca="1" si="217"/>
        <v>1.0000746899999999</v>
      </c>
      <c r="G604" s="14">
        <f ca="1">(TRUNC(PRODUCT($F$12:$F603),16))</f>
        <v>1.12317490638172</v>
      </c>
      <c r="H604" s="14">
        <f t="shared" ca="1" si="218"/>
        <v>1.1214984227914</v>
      </c>
      <c r="I604" s="14">
        <f t="shared" ca="1" si="219"/>
        <v>1.00149486</v>
      </c>
      <c r="J604" s="13">
        <f t="shared" si="231"/>
        <v>3.7499999999999999E-2</v>
      </c>
      <c r="K604" s="53">
        <f t="shared" si="220"/>
        <v>44095</v>
      </c>
      <c r="L604" s="2">
        <f t="shared" si="221"/>
        <v>20</v>
      </c>
      <c r="M604" s="19">
        <f t="shared" si="222"/>
        <v>20</v>
      </c>
      <c r="N604" s="12">
        <f t="shared" si="223"/>
        <v>1.002926016</v>
      </c>
      <c r="O604" s="12">
        <f t="shared" ca="1" si="224"/>
        <v>1.0044252499999999</v>
      </c>
      <c r="P604" s="19">
        <f t="shared" si="225"/>
        <v>0</v>
      </c>
      <c r="Q604" s="14">
        <f t="shared" ca="1" si="226"/>
        <v>2.31990936</v>
      </c>
      <c r="R604" s="28">
        <f t="shared" si="230"/>
        <v>0</v>
      </c>
      <c r="S604" s="14">
        <f t="shared" si="227"/>
        <v>0</v>
      </c>
      <c r="T604" s="14"/>
      <c r="U604" s="14"/>
      <c r="V604" s="4" t="str">
        <f t="shared" si="228"/>
        <v>A+J=</v>
      </c>
      <c r="W604" s="53">
        <f t="shared" si="229"/>
        <v>44125</v>
      </c>
      <c r="X604" s="14"/>
      <c r="Y604" s="153"/>
      <c r="Z604" s="3"/>
      <c r="AB604" s="3"/>
      <c r="AC604" s="1"/>
      <c r="AD604" s="3"/>
      <c r="AE604" s="3"/>
      <c r="AF604" s="3"/>
      <c r="AG604" s="3"/>
      <c r="AH604" s="3"/>
      <c r="AI604" s="11"/>
      <c r="AJ604" s="3"/>
      <c r="AK604" s="2"/>
      <c r="AL604" s="2"/>
      <c r="AM604" s="2"/>
      <c r="AN604" s="2"/>
      <c r="AO604" s="2"/>
      <c r="AP604" s="2"/>
      <c r="AQ604" s="2"/>
      <c r="AR604" s="15"/>
      <c r="AS604" s="15"/>
      <c r="AT604" s="15"/>
      <c r="AU604" s="2"/>
      <c r="AV604" s="2"/>
      <c r="AW604" s="15"/>
      <c r="AX604" s="15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</row>
    <row r="605" spans="1:164" x14ac:dyDescent="0.15">
      <c r="A605" s="67">
        <f t="shared" si="232"/>
        <v>44125</v>
      </c>
      <c r="B605" s="128">
        <f t="shared" ca="1" si="214"/>
        <v>526.67985785999986</v>
      </c>
      <c r="C605" s="14">
        <f t="shared" si="215"/>
        <v>524.24368435999986</v>
      </c>
      <c r="D605" s="142">
        <f t="shared" si="216"/>
        <v>44119</v>
      </c>
      <c r="E605" s="13">
        <f ca="1">IF(D605&lt;B$1,VLOOKUP(D605,[1]DI!$A$4:$B$15000,2,FALSE),0)</f>
        <v>1.9000000000000006E-2</v>
      </c>
      <c r="F605" s="14">
        <f t="shared" ca="1" si="217"/>
        <v>1.0000746899999999</v>
      </c>
      <c r="G605" s="14">
        <f ca="1">(TRUNC(PRODUCT($F$12:$F604),16))</f>
        <v>1.1232587963154801</v>
      </c>
      <c r="H605" s="14">
        <f t="shared" ca="1" si="218"/>
        <v>1.1214984227914</v>
      </c>
      <c r="I605" s="14">
        <f t="shared" ca="1" si="219"/>
        <v>1.0015696599999999</v>
      </c>
      <c r="J605" s="13">
        <f t="shared" si="231"/>
        <v>3.7499999999999999E-2</v>
      </c>
      <c r="K605" s="53">
        <f t="shared" si="220"/>
        <v>44095</v>
      </c>
      <c r="L605" s="2">
        <f t="shared" si="221"/>
        <v>21</v>
      </c>
      <c r="M605" s="19">
        <f t="shared" si="222"/>
        <v>21</v>
      </c>
      <c r="N605" s="12">
        <f t="shared" si="223"/>
        <v>1.003072542</v>
      </c>
      <c r="O605" s="12">
        <f t="shared" ca="1" si="224"/>
        <v>1.0046470249999999</v>
      </c>
      <c r="P605" s="19">
        <f t="shared" si="225"/>
        <v>29</v>
      </c>
      <c r="Q605" s="14">
        <f t="shared" ca="1" si="226"/>
        <v>2.4361735000000002</v>
      </c>
      <c r="R605" s="28">
        <f t="shared" si="230"/>
        <v>1.5747680308029977E-2</v>
      </c>
      <c r="S605" s="14">
        <f t="shared" si="227"/>
        <v>8.2556219399999993</v>
      </c>
      <c r="T605" s="14"/>
      <c r="U605" s="14"/>
      <c r="V605" s="4" t="str">
        <f t="shared" si="228"/>
        <v>A+J=</v>
      </c>
      <c r="W605" s="53">
        <f t="shared" si="229"/>
        <v>44125</v>
      </c>
      <c r="X605" s="14"/>
      <c r="Y605" s="153"/>
      <c r="Z605" s="3"/>
      <c r="AB605" s="3"/>
      <c r="AC605" s="1"/>
      <c r="AD605" s="3"/>
      <c r="AE605" s="3"/>
      <c r="AF605" s="3"/>
      <c r="AG605" s="3"/>
      <c r="AH605" s="3"/>
      <c r="AI605" s="11"/>
      <c r="AJ605" s="3"/>
      <c r="AK605" s="2"/>
      <c r="AL605" s="2"/>
      <c r="AM605" s="2"/>
      <c r="AN605" s="2"/>
      <c r="AO605" s="2"/>
      <c r="AP605" s="2"/>
      <c r="AQ605" s="2"/>
      <c r="AR605" s="15"/>
      <c r="AS605" s="15"/>
      <c r="AT605" s="15"/>
      <c r="AU605" s="2"/>
      <c r="AV605" s="2"/>
      <c r="AW605" s="15"/>
      <c r="AX605" s="15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</row>
    <row r="606" spans="1:164" x14ac:dyDescent="0.15">
      <c r="A606" s="67">
        <f t="shared" si="232"/>
        <v>44126</v>
      </c>
      <c r="B606" s="128">
        <f t="shared" ca="1" si="214"/>
        <v>516.10199205999993</v>
      </c>
      <c r="C606" s="14">
        <f t="shared" si="215"/>
        <v>515.98806241999989</v>
      </c>
      <c r="D606" s="142">
        <f t="shared" si="216"/>
        <v>44120</v>
      </c>
      <c r="E606" s="13">
        <f ca="1">IF(D606&lt;B$1,VLOOKUP(D606,[1]DI!$A$4:$B$15000,2,FALSE),0)</f>
        <v>1.9000000000000006E-2</v>
      </c>
      <c r="F606" s="14">
        <f t="shared" ca="1" si="217"/>
        <v>1.0000746899999999</v>
      </c>
      <c r="G606" s="14">
        <f ca="1">(TRUNC(PRODUCT($F$12:$F605),16))</f>
        <v>1.1233426925149701</v>
      </c>
      <c r="H606" s="14">
        <f t="shared" ca="1" si="218"/>
        <v>1.1232587963154801</v>
      </c>
      <c r="I606" s="14">
        <f t="shared" ca="1" si="219"/>
        <v>1.0000746899999999</v>
      </c>
      <c r="J606" s="13">
        <f t="shared" si="231"/>
        <v>3.7499999999999999E-2</v>
      </c>
      <c r="K606" s="53">
        <f t="shared" si="220"/>
        <v>44125</v>
      </c>
      <c r="L606" s="2">
        <f t="shared" si="221"/>
        <v>1</v>
      </c>
      <c r="M606" s="19">
        <f t="shared" si="222"/>
        <v>1</v>
      </c>
      <c r="N606" s="12">
        <f t="shared" si="223"/>
        <v>1.0001460980000001</v>
      </c>
      <c r="O606" s="12">
        <f t="shared" ca="1" si="224"/>
        <v>1.000220799</v>
      </c>
      <c r="P606" s="19">
        <f t="shared" si="225"/>
        <v>0</v>
      </c>
      <c r="Q606" s="14">
        <f t="shared" ca="1" si="226"/>
        <v>0.11392964</v>
      </c>
      <c r="R606" s="28">
        <f t="shared" si="230"/>
        <v>0</v>
      </c>
      <c r="S606" s="14">
        <f t="shared" si="227"/>
        <v>0</v>
      </c>
      <c r="T606" s="14"/>
      <c r="U606" s="14"/>
      <c r="V606" s="4" t="str">
        <f t="shared" si="228"/>
        <v>A+J=</v>
      </c>
      <c r="W606" s="53">
        <f t="shared" si="229"/>
        <v>44158</v>
      </c>
      <c r="X606" s="14"/>
      <c r="Y606" s="153"/>
      <c r="Z606" s="3"/>
      <c r="AB606" s="3"/>
      <c r="AC606" s="1"/>
      <c r="AD606" s="3"/>
      <c r="AE606" s="3"/>
      <c r="AF606" s="3"/>
      <c r="AG606" s="3"/>
      <c r="AH606" s="3"/>
      <c r="AI606" s="11"/>
      <c r="AJ606" s="3"/>
      <c r="AK606" s="2"/>
      <c r="AL606" s="2"/>
      <c r="AM606" s="2"/>
      <c r="AN606" s="2"/>
      <c r="AO606" s="2"/>
      <c r="AP606" s="2"/>
      <c r="AQ606" s="2"/>
      <c r="AR606" s="15"/>
      <c r="AS606" s="15"/>
      <c r="AT606" s="15"/>
      <c r="AU606" s="2"/>
      <c r="AV606" s="2"/>
      <c r="AW606" s="15"/>
      <c r="AX606" s="15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</row>
    <row r="607" spans="1:164" x14ac:dyDescent="0.15">
      <c r="A607" s="67">
        <f t="shared" si="232"/>
        <v>44127</v>
      </c>
      <c r="B607" s="128">
        <f t="shared" ca="1" si="214"/>
        <v>516.21594905999984</v>
      </c>
      <c r="C607" s="14">
        <f t="shared" si="215"/>
        <v>515.98806241999989</v>
      </c>
      <c r="D607" s="142">
        <f t="shared" si="216"/>
        <v>44123</v>
      </c>
      <c r="E607" s="13">
        <f ca="1">IF(D607&lt;B$1,VLOOKUP(D607,[1]DI!$A$4:$B$15000,2,FALSE),0)</f>
        <v>1.9000000000000006E-2</v>
      </c>
      <c r="F607" s="14">
        <f t="shared" ca="1" si="217"/>
        <v>1.0000746899999999</v>
      </c>
      <c r="G607" s="14">
        <f ca="1">(TRUNC(PRODUCT($F$12:$F606),16))</f>
        <v>1.1234265949806801</v>
      </c>
      <c r="H607" s="14">
        <f t="shared" ca="1" si="218"/>
        <v>1.1232587963154801</v>
      </c>
      <c r="I607" s="14">
        <f t="shared" ca="1" si="219"/>
        <v>1.00014939</v>
      </c>
      <c r="J607" s="13">
        <f t="shared" si="231"/>
        <v>3.7499999999999999E-2</v>
      </c>
      <c r="K607" s="53">
        <f t="shared" si="220"/>
        <v>44125</v>
      </c>
      <c r="L607" s="2">
        <f t="shared" si="221"/>
        <v>2</v>
      </c>
      <c r="M607" s="19">
        <f t="shared" si="222"/>
        <v>2</v>
      </c>
      <c r="N607" s="12">
        <f t="shared" si="223"/>
        <v>1.0002922169999999</v>
      </c>
      <c r="O607" s="12">
        <f t="shared" ca="1" si="224"/>
        <v>1.000441651</v>
      </c>
      <c r="P607" s="19">
        <f t="shared" si="225"/>
        <v>0</v>
      </c>
      <c r="Q607" s="14">
        <f t="shared" ca="1" si="226"/>
        <v>0.22788664</v>
      </c>
      <c r="R607" s="28">
        <f t="shared" si="230"/>
        <v>0</v>
      </c>
      <c r="S607" s="14">
        <f t="shared" si="227"/>
        <v>0</v>
      </c>
      <c r="T607" s="14"/>
      <c r="U607" s="14"/>
      <c r="V607" s="4" t="str">
        <f t="shared" si="228"/>
        <v>A+J=</v>
      </c>
      <c r="W607" s="53">
        <f t="shared" si="229"/>
        <v>44158</v>
      </c>
      <c r="X607" s="14"/>
      <c r="Y607" s="153"/>
      <c r="Z607" s="3"/>
      <c r="AB607" s="3"/>
      <c r="AC607" s="1"/>
      <c r="AD607" s="3"/>
      <c r="AE607" s="3"/>
      <c r="AF607" s="3"/>
      <c r="AG607" s="3"/>
      <c r="AH607" s="3"/>
      <c r="AI607" s="11"/>
      <c r="AJ607" s="3"/>
      <c r="AK607" s="2"/>
      <c r="AL607" s="2"/>
      <c r="AM607" s="2"/>
      <c r="AN607" s="2"/>
      <c r="AO607" s="2"/>
      <c r="AP607" s="2"/>
      <c r="AQ607" s="2"/>
      <c r="AR607" s="15"/>
      <c r="AS607" s="15"/>
      <c r="AT607" s="15"/>
      <c r="AU607" s="2"/>
      <c r="AV607" s="2"/>
      <c r="AW607" s="15"/>
      <c r="AX607" s="15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</row>
    <row r="608" spans="1:164" x14ac:dyDescent="0.15">
      <c r="A608" s="67">
        <f t="shared" si="232"/>
        <v>44130</v>
      </c>
      <c r="B608" s="128">
        <f t="shared" ca="1" si="214"/>
        <v>516.32992823999984</v>
      </c>
      <c r="C608" s="14">
        <f t="shared" si="215"/>
        <v>515.98806241999989</v>
      </c>
      <c r="D608" s="142">
        <f t="shared" si="216"/>
        <v>44124</v>
      </c>
      <c r="E608" s="13">
        <f ca="1">IF(D608&lt;B$1,VLOOKUP(D608,[1]DI!$A$4:$B$15000,2,FALSE),0)</f>
        <v>1.9000000000000006E-2</v>
      </c>
      <c r="F608" s="14">
        <f t="shared" ca="1" si="217"/>
        <v>1.0000746899999999</v>
      </c>
      <c r="G608" s="14">
        <f ca="1">(TRUNC(PRODUCT($F$12:$F607),16))</f>
        <v>1.1235105037130599</v>
      </c>
      <c r="H608" s="14">
        <f t="shared" ca="1" si="218"/>
        <v>1.1232587963154801</v>
      </c>
      <c r="I608" s="14">
        <f t="shared" ca="1" si="219"/>
        <v>1.0002240899999999</v>
      </c>
      <c r="J608" s="13">
        <f t="shared" si="231"/>
        <v>3.7499999999999999E-2</v>
      </c>
      <c r="K608" s="53">
        <f t="shared" si="220"/>
        <v>44125</v>
      </c>
      <c r="L608" s="2">
        <f t="shared" si="221"/>
        <v>3</v>
      </c>
      <c r="M608" s="19">
        <f t="shared" si="222"/>
        <v>3</v>
      </c>
      <c r="N608" s="12">
        <f t="shared" si="223"/>
        <v>1.000438358</v>
      </c>
      <c r="O608" s="12">
        <f t="shared" ca="1" si="224"/>
        <v>1.000662546</v>
      </c>
      <c r="P608" s="19">
        <f t="shared" si="225"/>
        <v>0</v>
      </c>
      <c r="Q608" s="14">
        <f t="shared" ca="1" si="226"/>
        <v>0.34186581999999999</v>
      </c>
      <c r="R608" s="28">
        <f t="shared" si="230"/>
        <v>0</v>
      </c>
      <c r="S608" s="14">
        <f t="shared" si="227"/>
        <v>0</v>
      </c>
      <c r="T608" s="14"/>
      <c r="U608" s="14"/>
      <c r="V608" s="4" t="str">
        <f t="shared" si="228"/>
        <v>A+J=</v>
      </c>
      <c r="W608" s="53">
        <f t="shared" si="229"/>
        <v>44158</v>
      </c>
      <c r="X608" s="14"/>
      <c r="Y608" s="153"/>
      <c r="Z608" s="3"/>
      <c r="AB608" s="3"/>
      <c r="AC608" s="1"/>
      <c r="AD608" s="3"/>
      <c r="AE608" s="3"/>
      <c r="AF608" s="3"/>
      <c r="AG608" s="3"/>
      <c r="AH608" s="3"/>
      <c r="AI608" s="11"/>
      <c r="AJ608" s="3"/>
      <c r="AK608" s="2"/>
      <c r="AL608" s="2"/>
      <c r="AM608" s="2"/>
      <c r="AN608" s="2"/>
      <c r="AO608" s="2"/>
      <c r="AP608" s="2"/>
      <c r="AQ608" s="2"/>
      <c r="AR608" s="15"/>
      <c r="AS608" s="15"/>
      <c r="AT608" s="15"/>
      <c r="AU608" s="2"/>
      <c r="AV608" s="2"/>
      <c r="AW608" s="15"/>
      <c r="AX608" s="15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</row>
    <row r="609" spans="1:164" x14ac:dyDescent="0.15">
      <c r="A609" s="67">
        <f t="shared" si="232"/>
        <v>44131</v>
      </c>
      <c r="B609" s="128">
        <f t="shared" ca="1" si="214"/>
        <v>516.4439301299999</v>
      </c>
      <c r="C609" s="14">
        <f t="shared" si="215"/>
        <v>515.98806241999989</v>
      </c>
      <c r="D609" s="142">
        <f t="shared" si="216"/>
        <v>44125</v>
      </c>
      <c r="E609" s="13">
        <f ca="1">IF(D609&lt;B$1,VLOOKUP(D609,[1]DI!$A$4:$B$15000,2,FALSE),0)</f>
        <v>1.9000000000000006E-2</v>
      </c>
      <c r="F609" s="14">
        <f t="shared" ca="1" si="217"/>
        <v>1.0000746899999999</v>
      </c>
      <c r="G609" s="14">
        <f ca="1">(TRUNC(PRODUCT($F$12:$F608),16))</f>
        <v>1.1235944187125799</v>
      </c>
      <c r="H609" s="14">
        <f t="shared" ca="1" si="218"/>
        <v>1.1232587963154801</v>
      </c>
      <c r="I609" s="14">
        <f t="shared" ca="1" si="219"/>
        <v>1.00029879</v>
      </c>
      <c r="J609" s="13">
        <f t="shared" si="231"/>
        <v>3.7499999999999999E-2</v>
      </c>
      <c r="K609" s="53">
        <f t="shared" si="220"/>
        <v>44125</v>
      </c>
      <c r="L609" s="2">
        <f t="shared" si="221"/>
        <v>4</v>
      </c>
      <c r="M609" s="19">
        <f t="shared" si="222"/>
        <v>4</v>
      </c>
      <c r="N609" s="12">
        <f t="shared" si="223"/>
        <v>1.0005845200000001</v>
      </c>
      <c r="O609" s="12">
        <f t="shared" ca="1" si="224"/>
        <v>1.0008834849999999</v>
      </c>
      <c r="P609" s="19">
        <f t="shared" si="225"/>
        <v>0</v>
      </c>
      <c r="Q609" s="14">
        <f t="shared" ca="1" si="226"/>
        <v>0.45586770999999998</v>
      </c>
      <c r="R609" s="28">
        <f t="shared" si="230"/>
        <v>0</v>
      </c>
      <c r="S609" s="14">
        <f t="shared" si="227"/>
        <v>0</v>
      </c>
      <c r="T609" s="14"/>
      <c r="U609" s="14"/>
      <c r="V609" s="4" t="str">
        <f t="shared" si="228"/>
        <v>A+J=</v>
      </c>
      <c r="W609" s="53">
        <f t="shared" si="229"/>
        <v>44158</v>
      </c>
      <c r="X609" s="14"/>
      <c r="Y609" s="153"/>
      <c r="Z609" s="3"/>
      <c r="AB609" s="3"/>
      <c r="AC609" s="1"/>
      <c r="AD609" s="3"/>
      <c r="AE609" s="3"/>
      <c r="AF609" s="3"/>
      <c r="AG609" s="3"/>
      <c r="AH609" s="3"/>
      <c r="AI609" s="11"/>
      <c r="AJ609" s="3"/>
      <c r="AK609" s="2"/>
      <c r="AL609" s="2"/>
      <c r="AM609" s="2"/>
      <c r="AN609" s="2"/>
      <c r="AO609" s="2"/>
      <c r="AP609" s="2"/>
      <c r="AQ609" s="2"/>
      <c r="AR609" s="15"/>
      <c r="AS609" s="15"/>
      <c r="AT609" s="15"/>
      <c r="AU609" s="2"/>
      <c r="AV609" s="2"/>
      <c r="AW609" s="15"/>
      <c r="AX609" s="15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</row>
    <row r="610" spans="1:164" x14ac:dyDescent="0.15">
      <c r="A610" s="67">
        <f t="shared" si="232"/>
        <v>44132</v>
      </c>
      <c r="B610" s="128">
        <f t="shared" ca="1" si="214"/>
        <v>516.55796400999986</v>
      </c>
      <c r="C610" s="14">
        <f t="shared" si="215"/>
        <v>515.98806241999989</v>
      </c>
      <c r="D610" s="142">
        <f t="shared" si="216"/>
        <v>44126</v>
      </c>
      <c r="E610" s="13">
        <f ca="1">IF(D610&lt;B$1,VLOOKUP(D610,[1]DI!$A$4:$B$15000,2,FALSE),0)</f>
        <v>1.9000000000000006E-2</v>
      </c>
      <c r="F610" s="14">
        <f t="shared" ca="1" si="217"/>
        <v>1.0000746899999999</v>
      </c>
      <c r="G610" s="14">
        <f ca="1">(TRUNC(PRODUCT($F$12:$F609),16))</f>
        <v>1.1236783399797099</v>
      </c>
      <c r="H610" s="14">
        <f t="shared" ca="1" si="218"/>
        <v>1.1232587963154801</v>
      </c>
      <c r="I610" s="14">
        <f t="shared" ca="1" si="219"/>
        <v>1.00037351</v>
      </c>
      <c r="J610" s="13">
        <f t="shared" si="231"/>
        <v>3.7499999999999999E-2</v>
      </c>
      <c r="K610" s="53">
        <f t="shared" si="220"/>
        <v>44125</v>
      </c>
      <c r="L610" s="2">
        <f t="shared" si="221"/>
        <v>5</v>
      </c>
      <c r="M610" s="19">
        <f t="shared" si="222"/>
        <v>5</v>
      </c>
      <c r="N610" s="12">
        <f t="shared" si="223"/>
        <v>1.0007307030000001</v>
      </c>
      <c r="O610" s="12">
        <f t="shared" ca="1" si="224"/>
        <v>1.001104486</v>
      </c>
      <c r="P610" s="19">
        <f t="shared" si="225"/>
        <v>0</v>
      </c>
      <c r="Q610" s="14">
        <f t="shared" ca="1" si="226"/>
        <v>0.56990158999999996</v>
      </c>
      <c r="R610" s="28">
        <f t="shared" si="230"/>
        <v>0</v>
      </c>
      <c r="S610" s="14">
        <f t="shared" si="227"/>
        <v>0</v>
      </c>
      <c r="T610" s="14"/>
      <c r="U610" s="14"/>
      <c r="V610" s="4" t="str">
        <f t="shared" si="228"/>
        <v>A+J=</v>
      </c>
      <c r="W610" s="53">
        <f t="shared" si="229"/>
        <v>44158</v>
      </c>
      <c r="X610" s="14"/>
      <c r="Y610" s="153"/>
      <c r="Z610" s="3"/>
      <c r="AB610" s="3"/>
      <c r="AC610" s="1"/>
      <c r="AD610" s="3"/>
      <c r="AE610" s="3"/>
      <c r="AF610" s="3"/>
      <c r="AG610" s="3"/>
      <c r="AH610" s="3"/>
      <c r="AI610" s="11"/>
      <c r="AJ610" s="3"/>
      <c r="AK610" s="2"/>
      <c r="AL610" s="2"/>
      <c r="AM610" s="2"/>
      <c r="AN610" s="2"/>
      <c r="AO610" s="2"/>
      <c r="AP610" s="2"/>
      <c r="AQ610" s="2"/>
      <c r="AR610" s="15"/>
      <c r="AS610" s="15"/>
      <c r="AT610" s="15"/>
      <c r="AU610" s="2"/>
      <c r="AV610" s="2"/>
      <c r="AW610" s="15"/>
      <c r="AX610" s="15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</row>
    <row r="611" spans="1:164" x14ac:dyDescent="0.15">
      <c r="A611" s="67">
        <f t="shared" si="232"/>
        <v>44133</v>
      </c>
      <c r="B611" s="128">
        <f t="shared" ca="1" si="214"/>
        <v>516.67201490999992</v>
      </c>
      <c r="C611" s="14">
        <f t="shared" si="215"/>
        <v>515.98806241999989</v>
      </c>
      <c r="D611" s="142">
        <f t="shared" si="216"/>
        <v>44127</v>
      </c>
      <c r="E611" s="13">
        <f ca="1">IF(D611&lt;B$1,VLOOKUP(D611,[1]DI!$A$4:$B$15000,2,FALSE),0)</f>
        <v>1.9000000000000006E-2</v>
      </c>
      <c r="F611" s="14">
        <f t="shared" ca="1" si="217"/>
        <v>1.0000746899999999</v>
      </c>
      <c r="G611" s="14">
        <f ca="1">(TRUNC(PRODUCT($F$12:$F610),16))</f>
        <v>1.1237622675149299</v>
      </c>
      <c r="H611" s="14">
        <f t="shared" ca="1" si="218"/>
        <v>1.1232587963154801</v>
      </c>
      <c r="I611" s="14">
        <f t="shared" ca="1" si="219"/>
        <v>1.00044822</v>
      </c>
      <c r="J611" s="13">
        <f t="shared" si="231"/>
        <v>3.7499999999999999E-2</v>
      </c>
      <c r="K611" s="53">
        <f t="shared" si="220"/>
        <v>44125</v>
      </c>
      <c r="L611" s="2">
        <f t="shared" si="221"/>
        <v>6</v>
      </c>
      <c r="M611" s="19">
        <f t="shared" si="222"/>
        <v>6</v>
      </c>
      <c r="N611" s="12">
        <f t="shared" si="223"/>
        <v>1.0008769070000001</v>
      </c>
      <c r="O611" s="12">
        <f t="shared" ca="1" si="224"/>
        <v>1.00132552</v>
      </c>
      <c r="P611" s="19">
        <f t="shared" si="225"/>
        <v>0</v>
      </c>
      <c r="Q611" s="14">
        <f t="shared" ca="1" si="226"/>
        <v>0.68395249000000002</v>
      </c>
      <c r="R611" s="28">
        <f t="shared" si="230"/>
        <v>0</v>
      </c>
      <c r="S611" s="14">
        <f t="shared" si="227"/>
        <v>0</v>
      </c>
      <c r="T611" s="14"/>
      <c r="U611" s="14"/>
      <c r="V611" s="4" t="str">
        <f t="shared" si="228"/>
        <v>A+J=</v>
      </c>
      <c r="W611" s="53">
        <f t="shared" si="229"/>
        <v>44158</v>
      </c>
      <c r="X611" s="14"/>
      <c r="Y611" s="153"/>
      <c r="Z611" s="3"/>
      <c r="AB611" s="3"/>
      <c r="AC611" s="1"/>
      <c r="AD611" s="3"/>
      <c r="AE611" s="3"/>
      <c r="AF611" s="3"/>
      <c r="AG611" s="3"/>
      <c r="AH611" s="3"/>
      <c r="AI611" s="11"/>
      <c r="AJ611" s="3"/>
      <c r="AK611" s="2"/>
      <c r="AL611" s="2"/>
      <c r="AM611" s="2"/>
      <c r="AN611" s="2"/>
      <c r="AO611" s="2"/>
      <c r="AP611" s="2"/>
      <c r="AQ611" s="2"/>
      <c r="AR611" s="15"/>
      <c r="AS611" s="15"/>
      <c r="AT611" s="15"/>
      <c r="AU611" s="2"/>
      <c r="AV611" s="2"/>
      <c r="AW611" s="15"/>
      <c r="AX611" s="15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</row>
    <row r="612" spans="1:164" x14ac:dyDescent="0.15">
      <c r="A612" s="67">
        <f t="shared" si="232"/>
        <v>44134</v>
      </c>
      <c r="B612" s="128">
        <f t="shared" ref="B612:B646" ca="1" si="233">IF(D612&lt;=TODAY(),C612+Q612,IF(AND(A612&gt;TODAY(),A612&lt;=$B$1),IF(VLOOKUP(TODAY(),$A$10:$E$5000,4,FALSE)=0,"n.d",C612+Q612),"n.d"))</f>
        <v>516.78609883999991</v>
      </c>
      <c r="C612" s="14">
        <f t="shared" ref="C612:C646" si="234">(C611-S611)</f>
        <v>515.98806241999989</v>
      </c>
      <c r="D612" s="142">
        <f t="shared" ref="D612:D646" si="235">WORKDAY(A612,-4,$Z$160:$Z$544)</f>
        <v>44130</v>
      </c>
      <c r="E612" s="13">
        <f ca="1">IF(D612&lt;B$1,VLOOKUP(D612,[1]DI!$A$4:$B$15000,2,FALSE),0)</f>
        <v>1.9000000000000006E-2</v>
      </c>
      <c r="F612" s="14">
        <f t="shared" ref="F612:F646" ca="1" si="236">ROUND(((1+E612)^(1/252)),8)</f>
        <v>1.0000746899999999</v>
      </c>
      <c r="G612" s="14">
        <f ca="1">(TRUNC(PRODUCT($F$12:$F611),16))</f>
        <v>1.1238462013186901</v>
      </c>
      <c r="H612" s="14">
        <f t="shared" ref="H612:H646" ca="1" si="237">IF(P611&gt;0,G611,H611)</f>
        <v>1.1232587963154801</v>
      </c>
      <c r="I612" s="14">
        <f t="shared" ref="I612:I646" ca="1" si="238">ROUND(G612/H612,8)</f>
        <v>1.0005229499999999</v>
      </c>
      <c r="J612" s="13">
        <f t="shared" si="231"/>
        <v>3.7499999999999999E-2</v>
      </c>
      <c r="K612" s="53">
        <f t="shared" ref="K612:K646" si="239">IF(P611&gt;0,VLOOKUP(P611,Z$12:AJ$150,2),K611)</f>
        <v>44125</v>
      </c>
      <c r="L612" s="2">
        <f t="shared" ref="L612:L646" si="240">IF(A612&gt;K612,IF(NETWORKDAYS(K612,A612,$Z$160:$Z$544)-1=0,1,NETWORKDAYS(K612,A612,$Z$160:$Z$544)-1),0)</f>
        <v>7</v>
      </c>
      <c r="M612" s="19">
        <f t="shared" ref="M612:M646" si="241">IF(AND(L612=1,L611=1),1,IF(L612&gt;0,IF(L612=L611,L612+1,L612),0))</f>
        <v>7</v>
      </c>
      <c r="N612" s="12">
        <f t="shared" ref="N612:N646" si="242">ROUND((J612+1)^(M612/252),9)</f>
        <v>1.0010231329999999</v>
      </c>
      <c r="O612" s="12">
        <f t="shared" ref="O612:O646" ca="1" si="243">ROUND(I612*N612,9)</f>
        <v>1.0015466180000001</v>
      </c>
      <c r="P612" s="19">
        <f t="shared" ref="P612:P646" si="244">IF(VLOOKUP(A612,AA$12:AH$150,8)=VLOOKUP(A611,AA$12:AH$150,8),0,VLOOKUP(A612,AA$12:AH$150,8))</f>
        <v>0</v>
      </c>
      <c r="Q612" s="14">
        <f t="shared" ref="Q612:Q646" ca="1" si="245">TRUNC(((O612-1)*C612),8)</f>
        <v>0.79803641999999997</v>
      </c>
      <c r="R612" s="28">
        <f t="shared" si="230"/>
        <v>0</v>
      </c>
      <c r="S612" s="14">
        <f t="shared" ref="S612:S646" si="246">IF(R612&gt;0,TRUNC(R612*C611,8),0)</f>
        <v>0</v>
      </c>
      <c r="T612" s="14"/>
      <c r="U612" s="14"/>
      <c r="V612" s="4" t="str">
        <f t="shared" ref="V612:V646" si="247">IF(P611&gt;0,VLOOKUP(P611,Z$12:AJ$150,10),V611)</f>
        <v>A+J=</v>
      </c>
      <c r="W612" s="53">
        <f t="shared" ref="W612:W669" si="248">IF(P611&gt;0,VLOOKUP(P611,Z$12:AJ$150,11),W611)</f>
        <v>44158</v>
      </c>
      <c r="X612" s="14"/>
      <c r="Y612" s="153"/>
      <c r="Z612" s="3"/>
      <c r="AB612" s="3"/>
      <c r="AC612" s="1"/>
      <c r="AD612" s="3"/>
      <c r="AE612" s="3"/>
      <c r="AF612" s="3"/>
      <c r="AG612" s="3"/>
      <c r="AH612" s="3"/>
      <c r="AI612" s="11"/>
      <c r="AJ612" s="3"/>
      <c r="AK612" s="2"/>
      <c r="AL612" s="2"/>
      <c r="AM612" s="2"/>
      <c r="AN612" s="2"/>
      <c r="AO612" s="2"/>
      <c r="AP612" s="2"/>
      <c r="AQ612" s="2"/>
      <c r="AR612" s="15"/>
      <c r="AS612" s="15"/>
      <c r="AT612" s="15"/>
      <c r="AU612" s="2"/>
      <c r="AV612" s="2"/>
      <c r="AW612" s="15"/>
      <c r="AX612" s="15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</row>
    <row r="613" spans="1:164" x14ac:dyDescent="0.15">
      <c r="A613" s="67">
        <f t="shared" si="232"/>
        <v>44138</v>
      </c>
      <c r="B613" s="128">
        <f t="shared" ca="1" si="233"/>
        <v>516.90020546999995</v>
      </c>
      <c r="C613" s="14">
        <f t="shared" si="234"/>
        <v>515.98806241999989</v>
      </c>
      <c r="D613" s="142">
        <f t="shared" si="235"/>
        <v>44131</v>
      </c>
      <c r="E613" s="13">
        <f ca="1">IF(D613&lt;B$1,VLOOKUP(D613,[1]DI!$A$4:$B$15000,2,FALSE),0)</f>
        <v>1.9000000000000006E-2</v>
      </c>
      <c r="F613" s="14">
        <f t="shared" ca="1" si="236"/>
        <v>1.0000746899999999</v>
      </c>
      <c r="G613" s="14">
        <f ca="1">(TRUNC(PRODUCT($F$12:$F612),16))</f>
        <v>1.12393014139146</v>
      </c>
      <c r="H613" s="14">
        <f t="shared" ca="1" si="237"/>
        <v>1.1232587963154801</v>
      </c>
      <c r="I613" s="14">
        <f t="shared" ca="1" si="238"/>
        <v>1.00059768</v>
      </c>
      <c r="J613" s="13">
        <f t="shared" si="231"/>
        <v>3.7499999999999999E-2</v>
      </c>
      <c r="K613" s="53">
        <f t="shared" si="239"/>
        <v>44125</v>
      </c>
      <c r="L613" s="2">
        <f t="shared" si="240"/>
        <v>8</v>
      </c>
      <c r="M613" s="19">
        <f t="shared" si="241"/>
        <v>8</v>
      </c>
      <c r="N613" s="12">
        <f t="shared" si="242"/>
        <v>1.001169381</v>
      </c>
      <c r="O613" s="12">
        <f t="shared" ca="1" si="243"/>
        <v>1.0017677599999999</v>
      </c>
      <c r="P613" s="19">
        <f t="shared" si="244"/>
        <v>0</v>
      </c>
      <c r="Q613" s="14">
        <f t="shared" ca="1" si="245"/>
        <v>0.91214304999999996</v>
      </c>
      <c r="R613" s="28">
        <f t="shared" si="230"/>
        <v>0</v>
      </c>
      <c r="S613" s="14">
        <f t="shared" si="246"/>
        <v>0</v>
      </c>
      <c r="T613" s="14"/>
      <c r="U613" s="14"/>
      <c r="V613" s="4" t="str">
        <f t="shared" si="247"/>
        <v>A+J=</v>
      </c>
      <c r="W613" s="53">
        <f t="shared" si="248"/>
        <v>44158</v>
      </c>
      <c r="X613" s="14"/>
      <c r="Y613" s="153"/>
      <c r="Z613" s="3"/>
      <c r="AB613" s="3"/>
      <c r="AC613" s="1"/>
      <c r="AD613" s="3"/>
      <c r="AE613" s="3"/>
      <c r="AF613" s="3"/>
      <c r="AG613" s="3"/>
      <c r="AH613" s="3"/>
      <c r="AI613" s="11"/>
      <c r="AJ613" s="3"/>
      <c r="AK613" s="2"/>
      <c r="AL613" s="2"/>
      <c r="AM613" s="2"/>
      <c r="AN613" s="2"/>
      <c r="AO613" s="2"/>
      <c r="AP613" s="2"/>
      <c r="AQ613" s="2"/>
      <c r="AR613" s="15"/>
      <c r="AS613" s="15"/>
      <c r="AT613" s="15"/>
      <c r="AU613" s="2"/>
      <c r="AV613" s="2"/>
      <c r="AW613" s="15"/>
      <c r="AX613" s="15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</row>
    <row r="614" spans="1:164" x14ac:dyDescent="0.15">
      <c r="A614" s="67">
        <f t="shared" si="232"/>
        <v>44139</v>
      </c>
      <c r="B614" s="128">
        <f t="shared" ca="1" si="233"/>
        <v>517.0143337799999</v>
      </c>
      <c r="C614" s="14">
        <f t="shared" si="234"/>
        <v>515.98806241999989</v>
      </c>
      <c r="D614" s="142">
        <f t="shared" si="235"/>
        <v>44132</v>
      </c>
      <c r="E614" s="13">
        <f ca="1">IF(D614&lt;B$1,VLOOKUP(D614,[1]DI!$A$4:$B$15000,2,FALSE),0)</f>
        <v>1.9000000000000006E-2</v>
      </c>
      <c r="F614" s="14">
        <f t="shared" ca="1" si="236"/>
        <v>1.0000746899999999</v>
      </c>
      <c r="G614" s="14">
        <f ca="1">(TRUNC(PRODUCT($F$12:$F613),16))</f>
        <v>1.1240140877337199</v>
      </c>
      <c r="H614" s="14">
        <f t="shared" ca="1" si="237"/>
        <v>1.1232587963154801</v>
      </c>
      <c r="I614" s="14">
        <f t="shared" ca="1" si="238"/>
        <v>1.00067241</v>
      </c>
      <c r="J614" s="13">
        <f t="shared" si="231"/>
        <v>3.7499999999999999E-2</v>
      </c>
      <c r="K614" s="53">
        <f t="shared" si="239"/>
        <v>44125</v>
      </c>
      <c r="L614" s="2">
        <f t="shared" si="240"/>
        <v>9</v>
      </c>
      <c r="M614" s="19">
        <f t="shared" si="241"/>
        <v>9</v>
      </c>
      <c r="N614" s="12">
        <f t="shared" si="242"/>
        <v>1.0013156489999999</v>
      </c>
      <c r="O614" s="12">
        <f t="shared" ca="1" si="243"/>
        <v>1.001988944</v>
      </c>
      <c r="P614" s="19">
        <f t="shared" si="244"/>
        <v>0</v>
      </c>
      <c r="Q614" s="14">
        <f t="shared" ca="1" si="245"/>
        <v>1.02627136</v>
      </c>
      <c r="R614" s="28">
        <f t="shared" si="230"/>
        <v>0</v>
      </c>
      <c r="S614" s="14">
        <f t="shared" si="246"/>
        <v>0</v>
      </c>
      <c r="T614" s="14"/>
      <c r="U614" s="14"/>
      <c r="V614" s="4" t="str">
        <f t="shared" si="247"/>
        <v>A+J=</v>
      </c>
      <c r="W614" s="53">
        <f t="shared" si="248"/>
        <v>44158</v>
      </c>
      <c r="X614" s="14"/>
      <c r="Y614" s="153"/>
      <c r="Z614" s="3"/>
      <c r="AB614" s="3"/>
      <c r="AC614" s="1"/>
      <c r="AD614" s="3"/>
      <c r="AE614" s="3"/>
      <c r="AF614" s="3"/>
      <c r="AG614" s="3"/>
      <c r="AH614" s="3"/>
      <c r="AI614" s="11"/>
      <c r="AJ614" s="3"/>
      <c r="AK614" s="2"/>
      <c r="AL614" s="2"/>
      <c r="AM614" s="2"/>
      <c r="AN614" s="2"/>
      <c r="AO614" s="2"/>
      <c r="AP614" s="2"/>
      <c r="AQ614" s="2"/>
      <c r="AR614" s="15"/>
      <c r="AS614" s="15"/>
      <c r="AT614" s="15"/>
      <c r="AU614" s="2"/>
      <c r="AV614" s="2"/>
      <c r="AW614" s="15"/>
      <c r="AX614" s="15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</row>
    <row r="615" spans="1:164" x14ac:dyDescent="0.15">
      <c r="A615" s="67">
        <f t="shared" si="232"/>
        <v>44140</v>
      </c>
      <c r="B615" s="128">
        <f t="shared" ca="1" si="233"/>
        <v>517.12848993999989</v>
      </c>
      <c r="C615" s="14">
        <f t="shared" si="234"/>
        <v>515.98806241999989</v>
      </c>
      <c r="D615" s="142">
        <f t="shared" si="235"/>
        <v>44133</v>
      </c>
      <c r="E615" s="13">
        <f ca="1">IF(D615&lt;B$1,VLOOKUP(D615,[1]DI!$A$4:$B$15000,2,FALSE),0)</f>
        <v>1.9000000000000006E-2</v>
      </c>
      <c r="F615" s="14">
        <f t="shared" ca="1" si="236"/>
        <v>1.0000746899999999</v>
      </c>
      <c r="G615" s="14">
        <f ca="1">(TRUNC(PRODUCT($F$12:$F614),16))</f>
        <v>1.12409804034594</v>
      </c>
      <c r="H615" s="14">
        <f t="shared" ca="1" si="237"/>
        <v>1.1232587963154801</v>
      </c>
      <c r="I615" s="14">
        <f t="shared" ca="1" si="238"/>
        <v>1.00074715</v>
      </c>
      <c r="J615" s="13">
        <f t="shared" si="231"/>
        <v>3.7499999999999999E-2</v>
      </c>
      <c r="K615" s="53">
        <f t="shared" si="239"/>
        <v>44125</v>
      </c>
      <c r="L615" s="2">
        <f t="shared" si="240"/>
        <v>10</v>
      </c>
      <c r="M615" s="19">
        <f t="shared" si="241"/>
        <v>10</v>
      </c>
      <c r="N615" s="12">
        <f t="shared" si="242"/>
        <v>1.00146194</v>
      </c>
      <c r="O615" s="12">
        <f t="shared" ca="1" si="243"/>
        <v>1.002210182</v>
      </c>
      <c r="P615" s="19">
        <f t="shared" si="244"/>
        <v>0</v>
      </c>
      <c r="Q615" s="14">
        <f t="shared" ca="1" si="245"/>
        <v>1.14042752</v>
      </c>
      <c r="R615" s="28">
        <f t="shared" si="230"/>
        <v>0</v>
      </c>
      <c r="S615" s="14">
        <f t="shared" si="246"/>
        <v>0</v>
      </c>
      <c r="T615" s="14"/>
      <c r="U615" s="14"/>
      <c r="V615" s="4" t="str">
        <f t="shared" si="247"/>
        <v>A+J=</v>
      </c>
      <c r="W615" s="53">
        <f t="shared" si="248"/>
        <v>44158</v>
      </c>
      <c r="X615" s="14"/>
      <c r="Y615" s="153"/>
      <c r="Z615" s="3"/>
      <c r="AB615" s="3"/>
      <c r="AC615" s="1"/>
      <c r="AD615" s="3"/>
      <c r="AE615" s="3"/>
      <c r="AF615" s="3"/>
      <c r="AG615" s="3"/>
      <c r="AH615" s="3"/>
      <c r="AI615" s="11"/>
      <c r="AJ615" s="3"/>
      <c r="AK615" s="2"/>
      <c r="AL615" s="2"/>
      <c r="AM615" s="2"/>
      <c r="AN615" s="2"/>
      <c r="AO615" s="2"/>
      <c r="AP615" s="2"/>
      <c r="AQ615" s="2"/>
      <c r="AR615" s="15"/>
      <c r="AS615" s="15"/>
      <c r="AT615" s="15"/>
      <c r="AU615" s="2"/>
      <c r="AV615" s="2"/>
      <c r="AW615" s="15"/>
      <c r="AX615" s="15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</row>
    <row r="616" spans="1:164" x14ac:dyDescent="0.15">
      <c r="A616" s="67">
        <f t="shared" si="232"/>
        <v>44141</v>
      </c>
      <c r="B616" s="128">
        <f t="shared" ca="1" si="233"/>
        <v>517.24267345999988</v>
      </c>
      <c r="C616" s="14">
        <f t="shared" si="234"/>
        <v>515.98806241999989</v>
      </c>
      <c r="D616" s="142">
        <f t="shared" si="235"/>
        <v>44134</v>
      </c>
      <c r="E616" s="13">
        <f ca="1">IF(D616&lt;B$1,VLOOKUP(D616,[1]DI!$A$4:$B$15000,2,FALSE),0)</f>
        <v>1.9000000000000006E-2</v>
      </c>
      <c r="F616" s="14">
        <f t="shared" ca="1" si="236"/>
        <v>1.0000746899999999</v>
      </c>
      <c r="G616" s="14">
        <f ca="1">(TRUNC(PRODUCT($F$12:$F615),16))</f>
        <v>1.12418199922857</v>
      </c>
      <c r="H616" s="14">
        <f t="shared" ca="1" si="237"/>
        <v>1.1232587963154801</v>
      </c>
      <c r="I616" s="14">
        <f t="shared" ca="1" si="238"/>
        <v>1.0008219</v>
      </c>
      <c r="J616" s="13">
        <f t="shared" si="231"/>
        <v>3.7499999999999999E-2</v>
      </c>
      <c r="K616" s="53">
        <f t="shared" si="239"/>
        <v>44125</v>
      </c>
      <c r="L616" s="2">
        <f t="shared" si="240"/>
        <v>11</v>
      </c>
      <c r="M616" s="19">
        <f t="shared" si="241"/>
        <v>11</v>
      </c>
      <c r="N616" s="12">
        <f t="shared" si="242"/>
        <v>1.0016082509999999</v>
      </c>
      <c r="O616" s="12">
        <f t="shared" ca="1" si="243"/>
        <v>1.0024314729999999</v>
      </c>
      <c r="P616" s="19">
        <f t="shared" si="244"/>
        <v>0</v>
      </c>
      <c r="Q616" s="14">
        <f t="shared" ca="1" si="245"/>
        <v>1.2546110399999999</v>
      </c>
      <c r="R616" s="28">
        <f t="shared" si="230"/>
        <v>0</v>
      </c>
      <c r="S616" s="14">
        <f t="shared" si="246"/>
        <v>0</v>
      </c>
      <c r="T616" s="14"/>
      <c r="U616" s="14"/>
      <c r="V616" s="4" t="str">
        <f t="shared" si="247"/>
        <v>A+J=</v>
      </c>
      <c r="W616" s="53">
        <f t="shared" si="248"/>
        <v>44158</v>
      </c>
      <c r="X616" s="14"/>
      <c r="Y616" s="153"/>
      <c r="Z616" s="3"/>
      <c r="AB616" s="3"/>
      <c r="AC616" s="1"/>
      <c r="AD616" s="3"/>
      <c r="AE616" s="3"/>
      <c r="AF616" s="3"/>
      <c r="AG616" s="3"/>
      <c r="AH616" s="3"/>
      <c r="AI616" s="11"/>
      <c r="AJ616" s="3"/>
      <c r="AK616" s="2"/>
      <c r="AL616" s="2"/>
      <c r="AM616" s="2"/>
      <c r="AN616" s="2"/>
      <c r="AO616" s="2"/>
      <c r="AP616" s="2"/>
      <c r="AQ616" s="2"/>
      <c r="AR616" s="15"/>
      <c r="AS616" s="15"/>
      <c r="AT616" s="15"/>
      <c r="AU616" s="2"/>
      <c r="AV616" s="2"/>
      <c r="AW616" s="15"/>
      <c r="AX616" s="15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</row>
    <row r="617" spans="1:164" x14ac:dyDescent="0.15">
      <c r="A617" s="67">
        <f t="shared" si="232"/>
        <v>44144</v>
      </c>
      <c r="B617" s="128">
        <f t="shared" ca="1" si="233"/>
        <v>517.35687915999995</v>
      </c>
      <c r="C617" s="14">
        <f t="shared" si="234"/>
        <v>515.98806241999989</v>
      </c>
      <c r="D617" s="142">
        <f t="shared" si="235"/>
        <v>44138</v>
      </c>
      <c r="E617" s="13">
        <f ca="1">IF(D617&lt;B$1,VLOOKUP(D617,[1]DI!$A$4:$B$15000,2,FALSE),0)</f>
        <v>1.9000000000000006E-2</v>
      </c>
      <c r="F617" s="14">
        <f t="shared" ca="1" si="236"/>
        <v>1.0000746899999999</v>
      </c>
      <c r="G617" s="14">
        <f ca="1">(TRUNC(PRODUCT($F$12:$F616),16))</f>
        <v>1.12426596438209</v>
      </c>
      <c r="H617" s="14">
        <f t="shared" ca="1" si="237"/>
        <v>1.1232587963154801</v>
      </c>
      <c r="I617" s="14">
        <f t="shared" ca="1" si="238"/>
        <v>1.0008966500000001</v>
      </c>
      <c r="J617" s="13">
        <f t="shared" si="231"/>
        <v>3.7499999999999999E-2</v>
      </c>
      <c r="K617" s="53">
        <f t="shared" si="239"/>
        <v>44125</v>
      </c>
      <c r="L617" s="2">
        <f t="shared" si="240"/>
        <v>12</v>
      </c>
      <c r="M617" s="19">
        <f t="shared" si="241"/>
        <v>12</v>
      </c>
      <c r="N617" s="12">
        <f t="shared" si="242"/>
        <v>1.0017545839999999</v>
      </c>
      <c r="O617" s="12">
        <f t="shared" ca="1" si="243"/>
        <v>1.002652807</v>
      </c>
      <c r="P617" s="19">
        <f t="shared" si="244"/>
        <v>0</v>
      </c>
      <c r="Q617" s="14">
        <f t="shared" ca="1" si="245"/>
        <v>1.36881674</v>
      </c>
      <c r="R617" s="28">
        <f t="shared" si="230"/>
        <v>0</v>
      </c>
      <c r="S617" s="14">
        <f t="shared" si="246"/>
        <v>0</v>
      </c>
      <c r="T617" s="14"/>
      <c r="U617" s="14"/>
      <c r="V617" s="4" t="str">
        <f t="shared" si="247"/>
        <v>A+J=</v>
      </c>
      <c r="W617" s="53">
        <f t="shared" si="248"/>
        <v>44158</v>
      </c>
      <c r="X617" s="14"/>
      <c r="Y617" s="153"/>
      <c r="Z617" s="3"/>
      <c r="AB617" s="3"/>
      <c r="AC617" s="1"/>
      <c r="AD617" s="3"/>
      <c r="AE617" s="3"/>
      <c r="AF617" s="3"/>
      <c r="AG617" s="3"/>
      <c r="AH617" s="3"/>
      <c r="AI617" s="11"/>
      <c r="AJ617" s="3"/>
      <c r="AK617" s="2"/>
      <c r="AL617" s="2"/>
      <c r="AM617" s="2"/>
      <c r="AN617" s="2"/>
      <c r="AO617" s="2"/>
      <c r="AP617" s="2"/>
      <c r="AQ617" s="2"/>
      <c r="AR617" s="15"/>
      <c r="AS617" s="15"/>
      <c r="AT617" s="15"/>
      <c r="AU617" s="2"/>
      <c r="AV617" s="2"/>
      <c r="AW617" s="15"/>
      <c r="AX617" s="15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</row>
    <row r="618" spans="1:164" x14ac:dyDescent="0.15">
      <c r="A618" s="67">
        <f t="shared" si="232"/>
        <v>44145</v>
      </c>
      <c r="B618" s="128">
        <f t="shared" ca="1" si="233"/>
        <v>517.47111271999984</v>
      </c>
      <c r="C618" s="14">
        <f t="shared" si="234"/>
        <v>515.98806241999989</v>
      </c>
      <c r="D618" s="142">
        <f t="shared" si="235"/>
        <v>44139</v>
      </c>
      <c r="E618" s="13">
        <f ca="1">IF(D618&lt;B$1,VLOOKUP(D618,[1]DI!$A$4:$B$15000,2,FALSE),0)</f>
        <v>1.9000000000000006E-2</v>
      </c>
      <c r="F618" s="14">
        <f t="shared" ca="1" si="236"/>
        <v>1.0000746899999999</v>
      </c>
      <c r="G618" s="14">
        <f ca="1">(TRUNC(PRODUCT($F$12:$F617),16))</f>
        <v>1.12434993580697</v>
      </c>
      <c r="H618" s="14">
        <f t="shared" ca="1" si="237"/>
        <v>1.1232587963154801</v>
      </c>
      <c r="I618" s="14">
        <f t="shared" ca="1" si="238"/>
        <v>1.00097141</v>
      </c>
      <c r="J618" s="13">
        <f t="shared" si="231"/>
        <v>3.7499999999999999E-2</v>
      </c>
      <c r="K618" s="53">
        <f t="shared" si="239"/>
        <v>44125</v>
      </c>
      <c r="L618" s="2">
        <f t="shared" si="240"/>
        <v>13</v>
      </c>
      <c r="M618" s="19">
        <f t="shared" si="241"/>
        <v>13</v>
      </c>
      <c r="N618" s="12">
        <f t="shared" si="242"/>
        <v>1.0019009379999999</v>
      </c>
      <c r="O618" s="12">
        <f t="shared" ca="1" si="243"/>
        <v>1.002874195</v>
      </c>
      <c r="P618" s="19">
        <f t="shared" si="244"/>
        <v>0</v>
      </c>
      <c r="Q618" s="14">
        <f t="shared" ca="1" si="245"/>
        <v>1.4830502999999999</v>
      </c>
      <c r="R618" s="28">
        <f t="shared" si="230"/>
        <v>0</v>
      </c>
      <c r="S618" s="14">
        <f t="shared" si="246"/>
        <v>0</v>
      </c>
      <c r="T618" s="14"/>
      <c r="U618" s="14"/>
      <c r="V618" s="4" t="str">
        <f t="shared" si="247"/>
        <v>A+J=</v>
      </c>
      <c r="W618" s="53">
        <f t="shared" si="248"/>
        <v>44158</v>
      </c>
      <c r="X618" s="14"/>
      <c r="Y618" s="153"/>
      <c r="Z618" s="3"/>
      <c r="AB618" s="3"/>
      <c r="AC618" s="1"/>
      <c r="AD618" s="3"/>
      <c r="AE618" s="3"/>
      <c r="AF618" s="3"/>
      <c r="AG618" s="3"/>
      <c r="AH618" s="3"/>
      <c r="AI618" s="11"/>
      <c r="AJ618" s="3"/>
      <c r="AK618" s="2"/>
      <c r="AL618" s="2"/>
      <c r="AM618" s="2"/>
      <c r="AN618" s="2"/>
      <c r="AO618" s="2"/>
      <c r="AP618" s="2"/>
      <c r="AQ618" s="2"/>
      <c r="AR618" s="15"/>
      <c r="AS618" s="15"/>
      <c r="AT618" s="15"/>
      <c r="AU618" s="2"/>
      <c r="AV618" s="2"/>
      <c r="AW618" s="15"/>
      <c r="AX618" s="15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</row>
    <row r="619" spans="1:164" x14ac:dyDescent="0.15">
      <c r="A619" s="67">
        <f t="shared" si="232"/>
        <v>44146</v>
      </c>
      <c r="B619" s="128">
        <f t="shared" ca="1" si="233"/>
        <v>517.58536847999994</v>
      </c>
      <c r="C619" s="14">
        <f t="shared" si="234"/>
        <v>515.98806241999989</v>
      </c>
      <c r="D619" s="142">
        <f t="shared" si="235"/>
        <v>44140</v>
      </c>
      <c r="E619" s="13">
        <f ca="1">IF(D619&lt;B$1,VLOOKUP(D619,[1]DI!$A$4:$B$15000,2,FALSE),0)</f>
        <v>1.9000000000000006E-2</v>
      </c>
      <c r="F619" s="14">
        <f t="shared" ca="1" si="236"/>
        <v>1.0000746899999999</v>
      </c>
      <c r="G619" s="14">
        <f ca="1">(TRUNC(PRODUCT($F$12:$F618),16))</f>
        <v>1.12443391350368</v>
      </c>
      <c r="H619" s="14">
        <f t="shared" ca="1" si="237"/>
        <v>1.1232587963154801</v>
      </c>
      <c r="I619" s="14">
        <f t="shared" ca="1" si="238"/>
        <v>1.00104617</v>
      </c>
      <c r="J619" s="13">
        <f t="shared" si="231"/>
        <v>3.7499999999999999E-2</v>
      </c>
      <c r="K619" s="53">
        <f t="shared" si="239"/>
        <v>44125</v>
      </c>
      <c r="L619" s="2">
        <f t="shared" si="240"/>
        <v>14</v>
      </c>
      <c r="M619" s="19">
        <f t="shared" si="241"/>
        <v>14</v>
      </c>
      <c r="N619" s="12">
        <f t="shared" si="242"/>
        <v>1.0020473139999999</v>
      </c>
      <c r="O619" s="12">
        <f t="shared" ca="1" si="243"/>
        <v>1.0030956259999999</v>
      </c>
      <c r="P619" s="19">
        <f t="shared" si="244"/>
        <v>0</v>
      </c>
      <c r="Q619" s="14">
        <f t="shared" ca="1" si="245"/>
        <v>1.59730606</v>
      </c>
      <c r="R619" s="28">
        <f t="shared" si="230"/>
        <v>0</v>
      </c>
      <c r="S619" s="14">
        <f t="shared" si="246"/>
        <v>0</v>
      </c>
      <c r="T619" s="14"/>
      <c r="U619" s="14"/>
      <c r="V619" s="4" t="str">
        <f t="shared" si="247"/>
        <v>A+J=</v>
      </c>
      <c r="W619" s="53">
        <f t="shared" si="248"/>
        <v>44158</v>
      </c>
      <c r="X619" s="14"/>
      <c r="Y619" s="153"/>
      <c r="Z619" s="3"/>
      <c r="AB619" s="3"/>
      <c r="AC619" s="1"/>
      <c r="AD619" s="3"/>
      <c r="AE619" s="3"/>
      <c r="AF619" s="3"/>
      <c r="AG619" s="3"/>
      <c r="AH619" s="3"/>
      <c r="AI619" s="11"/>
      <c r="AJ619" s="3"/>
      <c r="AK619" s="2"/>
      <c r="AL619" s="2"/>
      <c r="AM619" s="2"/>
      <c r="AN619" s="2"/>
      <c r="AO619" s="2"/>
      <c r="AP619" s="2"/>
      <c r="AQ619" s="2"/>
      <c r="AR619" s="15"/>
      <c r="AS619" s="15"/>
      <c r="AT619" s="15"/>
      <c r="AU619" s="2"/>
      <c r="AV619" s="2"/>
      <c r="AW619" s="15"/>
      <c r="AX619" s="15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</row>
    <row r="620" spans="1:164" x14ac:dyDescent="0.15">
      <c r="A620" s="67">
        <f t="shared" si="232"/>
        <v>44147</v>
      </c>
      <c r="B620" s="128">
        <f t="shared" ca="1" si="233"/>
        <v>517.69965157999991</v>
      </c>
      <c r="C620" s="14">
        <f t="shared" si="234"/>
        <v>515.98806241999989</v>
      </c>
      <c r="D620" s="142">
        <f t="shared" si="235"/>
        <v>44141</v>
      </c>
      <c r="E620" s="13">
        <f ca="1">IF(D620&lt;B$1,VLOOKUP(D620,[1]DI!$A$4:$B$15000,2,FALSE),0)</f>
        <v>1.9000000000000006E-2</v>
      </c>
      <c r="F620" s="14">
        <f t="shared" ca="1" si="236"/>
        <v>1.0000746899999999</v>
      </c>
      <c r="G620" s="14">
        <f ca="1">(TRUNC(PRODUCT($F$12:$F619),16))</f>
        <v>1.1245178974726799</v>
      </c>
      <c r="H620" s="14">
        <f t="shared" ca="1" si="237"/>
        <v>1.1232587963154801</v>
      </c>
      <c r="I620" s="14">
        <f t="shared" ca="1" si="238"/>
        <v>1.0011209400000001</v>
      </c>
      <c r="J620" s="13">
        <f t="shared" si="231"/>
        <v>3.7499999999999999E-2</v>
      </c>
      <c r="K620" s="53">
        <f t="shared" si="239"/>
        <v>44125</v>
      </c>
      <c r="L620" s="2">
        <f t="shared" si="240"/>
        <v>15</v>
      </c>
      <c r="M620" s="19">
        <f t="shared" si="241"/>
        <v>15</v>
      </c>
      <c r="N620" s="12">
        <f t="shared" si="242"/>
        <v>1.0021937110000001</v>
      </c>
      <c r="O620" s="12">
        <f t="shared" ca="1" si="243"/>
        <v>1.00331711</v>
      </c>
      <c r="P620" s="19">
        <f t="shared" si="244"/>
        <v>0</v>
      </c>
      <c r="Q620" s="14">
        <f t="shared" ca="1" si="245"/>
        <v>1.7115891599999999</v>
      </c>
      <c r="R620" s="28">
        <f t="shared" si="230"/>
        <v>0</v>
      </c>
      <c r="S620" s="14">
        <f t="shared" si="246"/>
        <v>0</v>
      </c>
      <c r="T620" s="14"/>
      <c r="U620" s="14"/>
      <c r="V620" s="4" t="str">
        <f t="shared" si="247"/>
        <v>A+J=</v>
      </c>
      <c r="W620" s="53">
        <f t="shared" si="248"/>
        <v>44158</v>
      </c>
      <c r="X620" s="14"/>
      <c r="Y620" s="153"/>
      <c r="Z620" s="3"/>
      <c r="AB620" s="3"/>
      <c r="AC620" s="1"/>
      <c r="AD620" s="3"/>
      <c r="AE620" s="3"/>
      <c r="AF620" s="3"/>
      <c r="AG620" s="3"/>
      <c r="AH620" s="3"/>
      <c r="AI620" s="11"/>
      <c r="AJ620" s="3"/>
      <c r="AK620" s="2"/>
      <c r="AL620" s="2"/>
      <c r="AM620" s="2"/>
      <c r="AN620" s="2"/>
      <c r="AO620" s="2"/>
      <c r="AP620" s="2"/>
      <c r="AQ620" s="2"/>
      <c r="AR620" s="15"/>
      <c r="AS620" s="15"/>
      <c r="AT620" s="15"/>
      <c r="AU620" s="2"/>
      <c r="AV620" s="2"/>
      <c r="AW620" s="15"/>
      <c r="AX620" s="15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</row>
    <row r="621" spans="1:164" x14ac:dyDescent="0.15">
      <c r="A621" s="67">
        <f t="shared" si="232"/>
        <v>44148</v>
      </c>
      <c r="B621" s="128">
        <f t="shared" ca="1" si="233"/>
        <v>517.81395685999985</v>
      </c>
      <c r="C621" s="14">
        <f t="shared" si="234"/>
        <v>515.98806241999989</v>
      </c>
      <c r="D621" s="142">
        <f t="shared" si="235"/>
        <v>44144</v>
      </c>
      <c r="E621" s="13">
        <f ca="1">IF(D621&lt;B$1,VLOOKUP(D621,[1]DI!$A$4:$B$15000,2,FALSE),0)</f>
        <v>1.9000000000000006E-2</v>
      </c>
      <c r="F621" s="14">
        <f t="shared" ca="1" si="236"/>
        <v>1.0000746899999999</v>
      </c>
      <c r="G621" s="14">
        <f ca="1">(TRUNC(PRODUCT($F$12:$F620),16))</f>
        <v>1.1246018877144399</v>
      </c>
      <c r="H621" s="14">
        <f t="shared" ca="1" si="237"/>
        <v>1.1232587963154801</v>
      </c>
      <c r="I621" s="14">
        <f t="shared" ca="1" si="238"/>
        <v>1.00119571</v>
      </c>
      <c r="J621" s="13">
        <f t="shared" si="231"/>
        <v>3.7499999999999999E-2</v>
      </c>
      <c r="K621" s="53">
        <f t="shared" si="239"/>
        <v>44125</v>
      </c>
      <c r="L621" s="2">
        <f t="shared" si="240"/>
        <v>16</v>
      </c>
      <c r="M621" s="19">
        <f t="shared" si="241"/>
        <v>16</v>
      </c>
      <c r="N621" s="12">
        <f t="shared" si="242"/>
        <v>1.002340129</v>
      </c>
      <c r="O621" s="12">
        <f t="shared" ca="1" si="243"/>
        <v>1.0035386369999999</v>
      </c>
      <c r="P621" s="19">
        <f t="shared" si="244"/>
        <v>0</v>
      </c>
      <c r="Q621" s="14">
        <f t="shared" ca="1" si="245"/>
        <v>1.8258944399999999</v>
      </c>
      <c r="R621" s="28">
        <f t="shared" si="230"/>
        <v>0</v>
      </c>
      <c r="S621" s="14">
        <f t="shared" si="246"/>
        <v>0</v>
      </c>
      <c r="T621" s="14"/>
      <c r="U621" s="14"/>
      <c r="V621" s="4" t="str">
        <f t="shared" si="247"/>
        <v>A+J=</v>
      </c>
      <c r="W621" s="53">
        <f t="shared" si="248"/>
        <v>44158</v>
      </c>
      <c r="X621" s="14"/>
      <c r="Y621" s="153"/>
      <c r="Z621" s="3"/>
      <c r="AB621" s="3"/>
      <c r="AC621" s="1"/>
      <c r="AD621" s="3"/>
      <c r="AE621" s="3"/>
      <c r="AF621" s="3"/>
      <c r="AG621" s="3"/>
      <c r="AH621" s="3"/>
      <c r="AI621" s="11"/>
      <c r="AJ621" s="3"/>
      <c r="AK621" s="2"/>
      <c r="AL621" s="2"/>
      <c r="AM621" s="2"/>
      <c r="AN621" s="2"/>
      <c r="AO621" s="2"/>
      <c r="AP621" s="2"/>
      <c r="AQ621" s="2"/>
      <c r="AR621" s="15"/>
      <c r="AS621" s="15"/>
      <c r="AT621" s="15"/>
      <c r="AU621" s="2"/>
      <c r="AV621" s="2"/>
      <c r="AW621" s="15"/>
      <c r="AX621" s="15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</row>
    <row r="622" spans="1:164" x14ac:dyDescent="0.15">
      <c r="A622" s="67">
        <f t="shared" si="232"/>
        <v>44151</v>
      </c>
      <c r="B622" s="128">
        <f t="shared" ca="1" si="233"/>
        <v>517.92829001999985</v>
      </c>
      <c r="C622" s="14">
        <f t="shared" si="234"/>
        <v>515.98806241999989</v>
      </c>
      <c r="D622" s="142">
        <f t="shared" si="235"/>
        <v>44145</v>
      </c>
      <c r="E622" s="13">
        <f ca="1">IF(D622&lt;B$1,VLOOKUP(D622,[1]DI!$A$4:$B$15000,2,FALSE),0)</f>
        <v>1.9000000000000006E-2</v>
      </c>
      <c r="F622" s="14">
        <f t="shared" ca="1" si="236"/>
        <v>1.0000746899999999</v>
      </c>
      <c r="G622" s="14">
        <f ca="1">(TRUNC(PRODUCT($F$12:$F621),16))</f>
        <v>1.1246858842294301</v>
      </c>
      <c r="H622" s="14">
        <f t="shared" ca="1" si="237"/>
        <v>1.1232587963154801</v>
      </c>
      <c r="I622" s="14">
        <f t="shared" ca="1" si="238"/>
        <v>1.00127049</v>
      </c>
      <c r="J622" s="13">
        <f t="shared" si="231"/>
        <v>3.7499999999999999E-2</v>
      </c>
      <c r="K622" s="53">
        <f t="shared" si="239"/>
        <v>44125</v>
      </c>
      <c r="L622" s="2">
        <f t="shared" si="240"/>
        <v>17</v>
      </c>
      <c r="M622" s="19">
        <f t="shared" si="241"/>
        <v>17</v>
      </c>
      <c r="N622" s="12">
        <f t="shared" si="242"/>
        <v>1.002486569</v>
      </c>
      <c r="O622" s="12">
        <f t="shared" ca="1" si="243"/>
        <v>1.003760218</v>
      </c>
      <c r="P622" s="19">
        <f t="shared" si="244"/>
        <v>0</v>
      </c>
      <c r="Q622" s="14">
        <f t="shared" ca="1" si="245"/>
        <v>1.9402276000000001</v>
      </c>
      <c r="R622" s="28">
        <f t="shared" si="230"/>
        <v>0</v>
      </c>
      <c r="S622" s="14">
        <f t="shared" si="246"/>
        <v>0</v>
      </c>
      <c r="T622" s="14"/>
      <c r="U622" s="14"/>
      <c r="V622" s="4" t="str">
        <f t="shared" si="247"/>
        <v>A+J=</v>
      </c>
      <c r="W622" s="53">
        <f t="shared" si="248"/>
        <v>44158</v>
      </c>
      <c r="X622" s="14"/>
      <c r="Y622" s="153"/>
      <c r="Z622" s="3"/>
      <c r="AB622" s="3"/>
      <c r="AC622" s="1"/>
      <c r="AD622" s="3"/>
      <c r="AE622" s="3"/>
      <c r="AF622" s="3"/>
      <c r="AG622" s="3"/>
      <c r="AH622" s="3"/>
      <c r="AI622" s="11"/>
      <c r="AJ622" s="3"/>
      <c r="AK622" s="2"/>
      <c r="AL622" s="2"/>
      <c r="AM622" s="2"/>
      <c r="AN622" s="2"/>
      <c r="AO622" s="2"/>
      <c r="AP622" s="2"/>
      <c r="AQ622" s="2"/>
      <c r="AR622" s="15"/>
      <c r="AS622" s="15"/>
      <c r="AT622" s="15"/>
      <c r="AU622" s="2"/>
      <c r="AV622" s="2"/>
      <c r="AW622" s="15"/>
      <c r="AX622" s="15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</row>
    <row r="623" spans="1:164" x14ac:dyDescent="0.15">
      <c r="A623" s="67">
        <f t="shared" si="232"/>
        <v>44152</v>
      </c>
      <c r="B623" s="128">
        <f t="shared" ca="1" si="233"/>
        <v>518.04264534999993</v>
      </c>
      <c r="C623" s="14">
        <f t="shared" si="234"/>
        <v>515.98806241999989</v>
      </c>
      <c r="D623" s="142">
        <f t="shared" si="235"/>
        <v>44146</v>
      </c>
      <c r="E623" s="13">
        <f ca="1">IF(D623&lt;B$1,VLOOKUP(D623,[1]DI!$A$4:$B$15000,2,FALSE),0)</f>
        <v>1.9000000000000006E-2</v>
      </c>
      <c r="F623" s="14">
        <f t="shared" ca="1" si="236"/>
        <v>1.0000746899999999</v>
      </c>
      <c r="G623" s="14">
        <f ca="1">(TRUNC(PRODUCT($F$12:$F622),16))</f>
        <v>1.12476988701812</v>
      </c>
      <c r="H623" s="14">
        <f t="shared" ca="1" si="237"/>
        <v>1.1232587963154801</v>
      </c>
      <c r="I623" s="14">
        <f t="shared" ca="1" si="238"/>
        <v>1.0013452700000001</v>
      </c>
      <c r="J623" s="13">
        <f t="shared" si="231"/>
        <v>3.7499999999999999E-2</v>
      </c>
      <c r="K623" s="53">
        <f t="shared" si="239"/>
        <v>44125</v>
      </c>
      <c r="L623" s="2">
        <f t="shared" si="240"/>
        <v>18</v>
      </c>
      <c r="M623" s="19">
        <f t="shared" si="241"/>
        <v>18</v>
      </c>
      <c r="N623" s="12">
        <f t="shared" si="242"/>
        <v>1.0026330299999999</v>
      </c>
      <c r="O623" s="12">
        <f t="shared" ca="1" si="243"/>
        <v>1.003981842</v>
      </c>
      <c r="P623" s="19">
        <f t="shared" si="244"/>
        <v>0</v>
      </c>
      <c r="Q623" s="14">
        <f t="shared" ca="1" si="245"/>
        <v>2.05458293</v>
      </c>
      <c r="R623" s="28">
        <f t="shared" si="230"/>
        <v>0</v>
      </c>
      <c r="S623" s="14">
        <f t="shared" si="246"/>
        <v>0</v>
      </c>
      <c r="T623" s="14"/>
      <c r="U623" s="14"/>
      <c r="V623" s="4" t="str">
        <f t="shared" si="247"/>
        <v>A+J=</v>
      </c>
      <c r="W623" s="53">
        <f t="shared" si="248"/>
        <v>44158</v>
      </c>
      <c r="X623" s="14"/>
      <c r="Y623" s="153"/>
      <c r="Z623" s="3"/>
      <c r="AB623" s="3"/>
      <c r="AC623" s="1"/>
      <c r="AD623" s="3"/>
      <c r="AE623" s="3"/>
      <c r="AF623" s="3"/>
      <c r="AG623" s="3"/>
      <c r="AH623" s="3"/>
      <c r="AI623" s="11"/>
      <c r="AJ623" s="3"/>
      <c r="AK623" s="2"/>
      <c r="AL623" s="2"/>
      <c r="AM623" s="2"/>
      <c r="AN623" s="2"/>
      <c r="AO623" s="2"/>
      <c r="AP623" s="2"/>
      <c r="AQ623" s="2"/>
      <c r="AR623" s="15"/>
      <c r="AS623" s="15"/>
      <c r="AT623" s="15"/>
      <c r="AU623" s="2"/>
      <c r="AV623" s="2"/>
      <c r="AW623" s="15"/>
      <c r="AX623" s="15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</row>
    <row r="624" spans="1:164" x14ac:dyDescent="0.15">
      <c r="A624" s="67">
        <f t="shared" si="232"/>
        <v>44153</v>
      </c>
      <c r="B624" s="128">
        <f t="shared" ca="1" si="233"/>
        <v>518.15702803999989</v>
      </c>
      <c r="C624" s="14">
        <f t="shared" si="234"/>
        <v>515.98806241999989</v>
      </c>
      <c r="D624" s="142">
        <f t="shared" si="235"/>
        <v>44147</v>
      </c>
      <c r="E624" s="13">
        <f ca="1">IF(D624&lt;B$1,VLOOKUP(D624,[1]DI!$A$4:$B$15000,2,FALSE),0)</f>
        <v>1.9000000000000006E-2</v>
      </c>
      <c r="F624" s="14">
        <f t="shared" ca="1" si="236"/>
        <v>1.0000746899999999</v>
      </c>
      <c r="G624" s="14">
        <f ca="1">(TRUNC(PRODUCT($F$12:$F623),16))</f>
        <v>1.12485389608099</v>
      </c>
      <c r="H624" s="14">
        <f t="shared" ca="1" si="237"/>
        <v>1.1232587963154801</v>
      </c>
      <c r="I624" s="14">
        <f t="shared" ca="1" si="238"/>
        <v>1.0014200600000001</v>
      </c>
      <c r="J624" s="13">
        <f t="shared" si="231"/>
        <v>3.7499999999999999E-2</v>
      </c>
      <c r="K624" s="53">
        <f t="shared" si="239"/>
        <v>44125</v>
      </c>
      <c r="L624" s="2">
        <f t="shared" si="240"/>
        <v>19</v>
      </c>
      <c r="M624" s="19">
        <f t="shared" si="241"/>
        <v>19</v>
      </c>
      <c r="N624" s="12">
        <f t="shared" si="242"/>
        <v>1.002779512</v>
      </c>
      <c r="O624" s="12">
        <f t="shared" ca="1" si="243"/>
        <v>1.004203519</v>
      </c>
      <c r="P624" s="19">
        <f t="shared" si="244"/>
        <v>0</v>
      </c>
      <c r="Q624" s="14">
        <f t="shared" ca="1" si="245"/>
        <v>2.1689656199999998</v>
      </c>
      <c r="R624" s="28">
        <f t="shared" si="230"/>
        <v>0</v>
      </c>
      <c r="S624" s="14">
        <f t="shared" si="246"/>
        <v>0</v>
      </c>
      <c r="T624" s="14"/>
      <c r="U624" s="14"/>
      <c r="V624" s="4" t="str">
        <f t="shared" si="247"/>
        <v>A+J=</v>
      </c>
      <c r="W624" s="53">
        <f t="shared" si="248"/>
        <v>44158</v>
      </c>
      <c r="X624" s="14"/>
      <c r="Y624" s="153"/>
      <c r="Z624" s="3"/>
      <c r="AB624" s="3"/>
      <c r="AC624" s="1"/>
      <c r="AD624" s="3"/>
      <c r="AE624" s="3"/>
      <c r="AF624" s="3"/>
      <c r="AG624" s="3"/>
      <c r="AH624" s="3"/>
      <c r="AI624" s="11"/>
      <c r="AJ624" s="3"/>
      <c r="AK624" s="2"/>
      <c r="AL624" s="2"/>
      <c r="AM624" s="2"/>
      <c r="AN624" s="2"/>
      <c r="AO624" s="2"/>
      <c r="AP624" s="2"/>
      <c r="AQ624" s="2"/>
      <c r="AR624" s="15"/>
      <c r="AS624" s="15"/>
      <c r="AT624" s="15"/>
      <c r="AU624" s="2"/>
      <c r="AV624" s="2"/>
      <c r="AW624" s="15"/>
      <c r="AX624" s="15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</row>
    <row r="625" spans="1:164" x14ac:dyDescent="0.15">
      <c r="A625" s="67">
        <f t="shared" si="232"/>
        <v>44154</v>
      </c>
      <c r="B625" s="128">
        <f t="shared" ca="1" si="233"/>
        <v>518.27143858999989</v>
      </c>
      <c r="C625" s="14">
        <f t="shared" si="234"/>
        <v>515.98806241999989</v>
      </c>
      <c r="D625" s="142">
        <f t="shared" si="235"/>
        <v>44148</v>
      </c>
      <c r="E625" s="13">
        <f ca="1">IF(D625&lt;B$1,VLOOKUP(D625,[1]DI!$A$4:$B$15000,2,FALSE),0)</f>
        <v>1.9000000000000006E-2</v>
      </c>
      <c r="F625" s="14">
        <f t="shared" ca="1" si="236"/>
        <v>1.0000746899999999</v>
      </c>
      <c r="G625" s="14">
        <f ca="1">(TRUNC(PRODUCT($F$12:$F624),16))</f>
        <v>1.1249379114184801</v>
      </c>
      <c r="H625" s="14">
        <f t="shared" ca="1" si="237"/>
        <v>1.1232587963154801</v>
      </c>
      <c r="I625" s="14">
        <f t="shared" ca="1" si="238"/>
        <v>1.00149486</v>
      </c>
      <c r="J625" s="13">
        <f t="shared" si="231"/>
        <v>3.7499999999999999E-2</v>
      </c>
      <c r="K625" s="53">
        <f t="shared" si="239"/>
        <v>44125</v>
      </c>
      <c r="L625" s="2">
        <f t="shared" si="240"/>
        <v>20</v>
      </c>
      <c r="M625" s="19">
        <f t="shared" si="241"/>
        <v>20</v>
      </c>
      <c r="N625" s="12">
        <f t="shared" si="242"/>
        <v>1.002926016</v>
      </c>
      <c r="O625" s="12">
        <f t="shared" ca="1" si="243"/>
        <v>1.0044252499999999</v>
      </c>
      <c r="P625" s="19">
        <f t="shared" si="244"/>
        <v>0</v>
      </c>
      <c r="Q625" s="14">
        <f t="shared" ca="1" si="245"/>
        <v>2.2833761699999999</v>
      </c>
      <c r="R625" s="28">
        <f t="shared" si="230"/>
        <v>0</v>
      </c>
      <c r="S625" s="14">
        <f t="shared" si="246"/>
        <v>0</v>
      </c>
      <c r="T625" s="14"/>
      <c r="U625" s="14"/>
      <c r="V625" s="4" t="str">
        <f t="shared" si="247"/>
        <v>A+J=</v>
      </c>
      <c r="W625" s="53">
        <f t="shared" si="248"/>
        <v>44158</v>
      </c>
      <c r="X625" s="14"/>
      <c r="Y625" s="153"/>
      <c r="Z625" s="3"/>
      <c r="AB625" s="3"/>
      <c r="AC625" s="1"/>
      <c r="AD625" s="3"/>
      <c r="AE625" s="3"/>
      <c r="AF625" s="3"/>
      <c r="AG625" s="3"/>
      <c r="AH625" s="3"/>
      <c r="AI625" s="11"/>
      <c r="AJ625" s="3"/>
      <c r="AK625" s="2"/>
      <c r="AL625" s="2"/>
      <c r="AM625" s="2"/>
      <c r="AN625" s="2"/>
      <c r="AO625" s="2"/>
      <c r="AP625" s="2"/>
      <c r="AQ625" s="2"/>
      <c r="AR625" s="15"/>
      <c r="AS625" s="15"/>
      <c r="AT625" s="15"/>
      <c r="AU625" s="2"/>
      <c r="AV625" s="2"/>
      <c r="AW625" s="15"/>
      <c r="AX625" s="15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</row>
    <row r="626" spans="1:164" x14ac:dyDescent="0.15">
      <c r="A626" s="67">
        <f t="shared" si="232"/>
        <v>44155</v>
      </c>
      <c r="B626" s="128">
        <f t="shared" ca="1" si="233"/>
        <v>518.38587183999994</v>
      </c>
      <c r="C626" s="14">
        <f t="shared" si="234"/>
        <v>515.98806241999989</v>
      </c>
      <c r="D626" s="142">
        <f t="shared" si="235"/>
        <v>44151</v>
      </c>
      <c r="E626" s="13">
        <f ca="1">IF(D626&lt;B$1,VLOOKUP(D626,[1]DI!$A$4:$B$15000,2,FALSE),0)</f>
        <v>1.9000000000000006E-2</v>
      </c>
      <c r="F626" s="14">
        <f t="shared" ca="1" si="236"/>
        <v>1.0000746899999999</v>
      </c>
      <c r="G626" s="14">
        <f ca="1">(TRUNC(PRODUCT($F$12:$F625),16))</f>
        <v>1.12502193303109</v>
      </c>
      <c r="H626" s="14">
        <f t="shared" ca="1" si="237"/>
        <v>1.1232587963154801</v>
      </c>
      <c r="I626" s="14">
        <f t="shared" ca="1" si="238"/>
        <v>1.0015696599999999</v>
      </c>
      <c r="J626" s="13">
        <f t="shared" si="231"/>
        <v>3.7499999999999999E-2</v>
      </c>
      <c r="K626" s="53">
        <f t="shared" si="239"/>
        <v>44125</v>
      </c>
      <c r="L626" s="2">
        <f t="shared" si="240"/>
        <v>21</v>
      </c>
      <c r="M626" s="19">
        <f t="shared" si="241"/>
        <v>21</v>
      </c>
      <c r="N626" s="12">
        <f t="shared" si="242"/>
        <v>1.003072542</v>
      </c>
      <c r="O626" s="12">
        <f t="shared" ca="1" si="243"/>
        <v>1.0046470249999999</v>
      </c>
      <c r="P626" s="19">
        <f t="shared" si="244"/>
        <v>0</v>
      </c>
      <c r="Q626" s="14">
        <f t="shared" ca="1" si="245"/>
        <v>2.3978094200000002</v>
      </c>
      <c r="R626" s="28">
        <f t="shared" si="230"/>
        <v>0</v>
      </c>
      <c r="S626" s="14">
        <f t="shared" si="246"/>
        <v>0</v>
      </c>
      <c r="T626" s="14"/>
      <c r="U626" s="14"/>
      <c r="V626" s="4" t="str">
        <f t="shared" si="247"/>
        <v>A+J=</v>
      </c>
      <c r="W626" s="53">
        <f t="shared" si="248"/>
        <v>44158</v>
      </c>
      <c r="X626" s="14"/>
      <c r="Y626" s="153"/>
      <c r="Z626" s="3"/>
      <c r="AB626" s="3"/>
      <c r="AC626" s="1"/>
      <c r="AD626" s="3"/>
      <c r="AE626" s="3"/>
      <c r="AF626" s="3"/>
      <c r="AG626" s="3"/>
      <c r="AH626" s="3"/>
      <c r="AI626" s="11"/>
      <c r="AJ626" s="3"/>
      <c r="AK626" s="2"/>
      <c r="AL626" s="2"/>
      <c r="AM626" s="2"/>
      <c r="AN626" s="2"/>
      <c r="AO626" s="2"/>
      <c r="AP626" s="2"/>
      <c r="AQ626" s="2"/>
      <c r="AR626" s="15"/>
      <c r="AS626" s="15"/>
      <c r="AT626" s="15"/>
      <c r="AU626" s="2"/>
      <c r="AV626" s="2"/>
      <c r="AW626" s="15"/>
      <c r="AX626" s="15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</row>
    <row r="627" spans="1:164" x14ac:dyDescent="0.15">
      <c r="A627" s="67">
        <f t="shared" si="232"/>
        <v>44158</v>
      </c>
      <c r="B627" s="128">
        <f t="shared" ca="1" si="233"/>
        <v>518.50033191999989</v>
      </c>
      <c r="C627" s="14">
        <f t="shared" si="234"/>
        <v>515.98806241999989</v>
      </c>
      <c r="D627" s="142">
        <f t="shared" si="235"/>
        <v>44152</v>
      </c>
      <c r="E627" s="13">
        <f ca="1">IF(D627&lt;B$1,VLOOKUP(D627,[1]DI!$A$4:$B$15000,2,FALSE),0)</f>
        <v>1.9000000000000006E-2</v>
      </c>
      <c r="F627" s="14">
        <f t="shared" ca="1" si="236"/>
        <v>1.0000746899999999</v>
      </c>
      <c r="G627" s="14">
        <f ca="1">(TRUNC(PRODUCT($F$12:$F626),16))</f>
        <v>1.12510596091927</v>
      </c>
      <c r="H627" s="14">
        <f t="shared" ca="1" si="237"/>
        <v>1.1232587963154801</v>
      </c>
      <c r="I627" s="14">
        <f t="shared" ca="1" si="238"/>
        <v>1.00164447</v>
      </c>
      <c r="J627" s="13">
        <f t="shared" si="231"/>
        <v>3.7499999999999999E-2</v>
      </c>
      <c r="K627" s="53">
        <f t="shared" si="239"/>
        <v>44125</v>
      </c>
      <c r="L627" s="2">
        <f t="shared" si="240"/>
        <v>22</v>
      </c>
      <c r="M627" s="19">
        <f t="shared" si="241"/>
        <v>22</v>
      </c>
      <c r="N627" s="12">
        <f t="shared" si="242"/>
        <v>1.003219088</v>
      </c>
      <c r="O627" s="12">
        <f t="shared" ca="1" si="243"/>
        <v>1.004868852</v>
      </c>
      <c r="P627" s="19">
        <f t="shared" si="244"/>
        <v>30</v>
      </c>
      <c r="Q627" s="14">
        <f t="shared" ca="1" si="245"/>
        <v>2.5122694999999999</v>
      </c>
      <c r="R627" s="28">
        <f t="shared" si="230"/>
        <v>8.3388681890374822E-2</v>
      </c>
      <c r="S627" s="14">
        <f t="shared" si="246"/>
        <v>43.027564390000002</v>
      </c>
      <c r="T627" s="14"/>
      <c r="U627" s="14"/>
      <c r="V627" s="4" t="str">
        <f t="shared" si="247"/>
        <v>A+J=</v>
      </c>
      <c r="W627" s="53">
        <f t="shared" si="248"/>
        <v>44158</v>
      </c>
      <c r="X627" s="14"/>
      <c r="Y627" s="153"/>
      <c r="Z627" s="3"/>
      <c r="AB627" s="3"/>
      <c r="AC627" s="1"/>
      <c r="AD627" s="3"/>
      <c r="AE627" s="3"/>
      <c r="AF627" s="3"/>
      <c r="AG627" s="3"/>
      <c r="AH627" s="3"/>
      <c r="AI627" s="11"/>
      <c r="AJ627" s="3"/>
      <c r="AK627" s="2"/>
      <c r="AL627" s="2"/>
      <c r="AM627" s="2"/>
      <c r="AN627" s="2"/>
      <c r="AO627" s="2"/>
      <c r="AP627" s="2"/>
      <c r="AQ627" s="2"/>
      <c r="AR627" s="15"/>
      <c r="AS627" s="15"/>
      <c r="AT627" s="15"/>
      <c r="AU627" s="2"/>
      <c r="AV627" s="2"/>
      <c r="AW627" s="15"/>
      <c r="AX627" s="15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</row>
    <row r="628" spans="1:164" x14ac:dyDescent="0.15">
      <c r="A628" s="67">
        <f t="shared" si="232"/>
        <v>44159</v>
      </c>
      <c r="B628" s="128">
        <f t="shared" ca="1" si="233"/>
        <v>473.06492722999991</v>
      </c>
      <c r="C628" s="14">
        <f t="shared" si="234"/>
        <v>472.96049802999988</v>
      </c>
      <c r="D628" s="142">
        <f t="shared" si="235"/>
        <v>44153</v>
      </c>
      <c r="E628" s="13">
        <f ca="1">IF(D628&lt;B$1,VLOOKUP(D628,[1]DI!$A$4:$B$15000,2,FALSE),0)</f>
        <v>1.9000000000000006E-2</v>
      </c>
      <c r="F628" s="14">
        <f t="shared" ca="1" si="236"/>
        <v>1.0000746899999999</v>
      </c>
      <c r="G628" s="14">
        <f ca="1">(TRUNC(PRODUCT($F$12:$F627),16))</f>
        <v>1.12518999508349</v>
      </c>
      <c r="H628" s="14">
        <f t="shared" ca="1" si="237"/>
        <v>1.12510596091927</v>
      </c>
      <c r="I628" s="14">
        <f t="shared" ca="1" si="238"/>
        <v>1.0000746899999999</v>
      </c>
      <c r="J628" s="13">
        <f t="shared" si="231"/>
        <v>3.7499999999999999E-2</v>
      </c>
      <c r="K628" s="53">
        <f t="shared" si="239"/>
        <v>44158</v>
      </c>
      <c r="L628" s="2">
        <f t="shared" si="240"/>
        <v>1</v>
      </c>
      <c r="M628" s="19">
        <f t="shared" si="241"/>
        <v>1</v>
      </c>
      <c r="N628" s="12">
        <f t="shared" si="242"/>
        <v>1.0001460980000001</v>
      </c>
      <c r="O628" s="12">
        <f t="shared" ca="1" si="243"/>
        <v>1.000220799</v>
      </c>
      <c r="P628" s="19">
        <f t="shared" si="244"/>
        <v>0</v>
      </c>
      <c r="Q628" s="14">
        <f t="shared" ca="1" si="245"/>
        <v>0.1044292</v>
      </c>
      <c r="R628" s="28">
        <f t="shared" si="230"/>
        <v>0</v>
      </c>
      <c r="S628" s="14">
        <f t="shared" si="246"/>
        <v>0</v>
      </c>
      <c r="T628" s="14"/>
      <c r="U628" s="14"/>
      <c r="V628" s="4" t="str">
        <f t="shared" si="247"/>
        <v>A+J=</v>
      </c>
      <c r="W628" s="53">
        <f t="shared" si="248"/>
        <v>44181</v>
      </c>
      <c r="X628" s="14"/>
      <c r="Y628" s="153"/>
      <c r="Z628" s="3"/>
      <c r="AB628" s="3"/>
      <c r="AC628" s="1"/>
      <c r="AD628" s="3"/>
      <c r="AE628" s="3"/>
      <c r="AF628" s="3"/>
      <c r="AG628" s="3"/>
      <c r="AH628" s="3"/>
      <c r="AI628" s="11"/>
      <c r="AJ628" s="3"/>
      <c r="AK628" s="2"/>
      <c r="AL628" s="2"/>
      <c r="AM628" s="2"/>
      <c r="AN628" s="2"/>
      <c r="AO628" s="2"/>
      <c r="AP628" s="2"/>
      <c r="AQ628" s="2"/>
      <c r="AR628" s="15"/>
      <c r="AS628" s="15"/>
      <c r="AT628" s="15"/>
      <c r="AU628" s="2"/>
      <c r="AV628" s="2"/>
      <c r="AW628" s="15"/>
      <c r="AX628" s="15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</row>
    <row r="629" spans="1:164" x14ac:dyDescent="0.15">
      <c r="A629" s="67">
        <f t="shared" si="232"/>
        <v>44160</v>
      </c>
      <c r="B629" s="128">
        <f t="shared" ca="1" si="233"/>
        <v>473.16938149999987</v>
      </c>
      <c r="C629" s="14">
        <f t="shared" si="234"/>
        <v>472.96049802999988</v>
      </c>
      <c r="D629" s="142">
        <f t="shared" si="235"/>
        <v>44154</v>
      </c>
      <c r="E629" s="13">
        <f ca="1">IF(D629&lt;B$1,VLOOKUP(D629,[1]DI!$A$4:$B$15000,2,FALSE),0)</f>
        <v>1.9000000000000006E-2</v>
      </c>
      <c r="F629" s="14">
        <f t="shared" ca="1" si="236"/>
        <v>1.0000746899999999</v>
      </c>
      <c r="G629" s="14">
        <f ca="1">(TRUNC(PRODUCT($F$12:$F628),16))</f>
        <v>1.1252740355242199</v>
      </c>
      <c r="H629" s="14">
        <f t="shared" ca="1" si="237"/>
        <v>1.12510596091927</v>
      </c>
      <c r="I629" s="14">
        <f t="shared" ca="1" si="238"/>
        <v>1.00014939</v>
      </c>
      <c r="J629" s="13">
        <f t="shared" si="231"/>
        <v>3.7499999999999999E-2</v>
      </c>
      <c r="K629" s="53">
        <f t="shared" si="239"/>
        <v>44158</v>
      </c>
      <c r="L629" s="2">
        <f t="shared" si="240"/>
        <v>2</v>
      </c>
      <c r="M629" s="19">
        <f t="shared" si="241"/>
        <v>2</v>
      </c>
      <c r="N629" s="12">
        <f t="shared" si="242"/>
        <v>1.0002922169999999</v>
      </c>
      <c r="O629" s="12">
        <f t="shared" ca="1" si="243"/>
        <v>1.000441651</v>
      </c>
      <c r="P629" s="19">
        <f t="shared" si="244"/>
        <v>0</v>
      </c>
      <c r="Q629" s="14">
        <f t="shared" ca="1" si="245"/>
        <v>0.20888346999999999</v>
      </c>
      <c r="R629" s="28">
        <f t="shared" si="230"/>
        <v>0</v>
      </c>
      <c r="S629" s="14">
        <f t="shared" si="246"/>
        <v>0</v>
      </c>
      <c r="T629" s="14"/>
      <c r="U629" s="14"/>
      <c r="V629" s="4" t="str">
        <f t="shared" si="247"/>
        <v>A+J=</v>
      </c>
      <c r="W629" s="53">
        <f t="shared" si="248"/>
        <v>44181</v>
      </c>
      <c r="X629" s="14"/>
      <c r="Y629" s="153"/>
      <c r="Z629" s="3"/>
      <c r="AB629" s="3"/>
      <c r="AC629" s="1"/>
      <c r="AD629" s="3"/>
      <c r="AE629" s="3"/>
      <c r="AF629" s="3"/>
      <c r="AG629" s="3"/>
      <c r="AH629" s="3"/>
      <c r="AI629" s="11"/>
      <c r="AJ629" s="3"/>
      <c r="AK629" s="2"/>
      <c r="AL629" s="2"/>
      <c r="AM629" s="2"/>
      <c r="AN629" s="2"/>
      <c r="AO629" s="2"/>
      <c r="AP629" s="2"/>
      <c r="AQ629" s="2"/>
      <c r="AR629" s="15"/>
      <c r="AS629" s="15"/>
      <c r="AT629" s="15"/>
      <c r="AU629" s="2"/>
      <c r="AV629" s="2"/>
      <c r="AW629" s="15"/>
      <c r="AX629" s="15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</row>
    <row r="630" spans="1:164" x14ac:dyDescent="0.15">
      <c r="A630" s="67">
        <f t="shared" si="232"/>
        <v>44161</v>
      </c>
      <c r="B630" s="128">
        <f t="shared" ca="1" si="233"/>
        <v>473.27385610999988</v>
      </c>
      <c r="C630" s="14">
        <f t="shared" si="234"/>
        <v>472.96049802999988</v>
      </c>
      <c r="D630" s="142">
        <f t="shared" si="235"/>
        <v>44155</v>
      </c>
      <c r="E630" s="13">
        <f ca="1">IF(D630&lt;B$1,VLOOKUP(D630,[1]DI!$A$4:$B$15000,2,FALSE),0)</f>
        <v>1.9000000000000006E-2</v>
      </c>
      <c r="F630" s="14">
        <f t="shared" ca="1" si="236"/>
        <v>1.0000746899999999</v>
      </c>
      <c r="G630" s="14">
        <f ca="1">(TRUNC(PRODUCT($F$12:$F629),16))</f>
        <v>1.12535808224193</v>
      </c>
      <c r="H630" s="14">
        <f t="shared" ca="1" si="237"/>
        <v>1.12510596091927</v>
      </c>
      <c r="I630" s="14">
        <f t="shared" ca="1" si="238"/>
        <v>1.0002240899999999</v>
      </c>
      <c r="J630" s="13">
        <f t="shared" si="231"/>
        <v>3.7499999999999999E-2</v>
      </c>
      <c r="K630" s="53">
        <f t="shared" si="239"/>
        <v>44158</v>
      </c>
      <c r="L630" s="2">
        <f t="shared" si="240"/>
        <v>3</v>
      </c>
      <c r="M630" s="19">
        <f t="shared" si="241"/>
        <v>3</v>
      </c>
      <c r="N630" s="12">
        <f t="shared" si="242"/>
        <v>1.000438358</v>
      </c>
      <c r="O630" s="12">
        <f t="shared" ca="1" si="243"/>
        <v>1.000662546</v>
      </c>
      <c r="P630" s="19">
        <f t="shared" si="244"/>
        <v>0</v>
      </c>
      <c r="Q630" s="14">
        <f t="shared" ca="1" si="245"/>
        <v>0.31335807999999998</v>
      </c>
      <c r="R630" s="28">
        <f t="shared" si="230"/>
        <v>0</v>
      </c>
      <c r="S630" s="14">
        <f t="shared" si="246"/>
        <v>0</v>
      </c>
      <c r="T630" s="14"/>
      <c r="U630" s="14"/>
      <c r="V630" s="4" t="str">
        <f t="shared" si="247"/>
        <v>A+J=</v>
      </c>
      <c r="W630" s="53">
        <f t="shared" si="248"/>
        <v>44181</v>
      </c>
      <c r="X630" s="14"/>
      <c r="Y630" s="153"/>
      <c r="Z630" s="3"/>
      <c r="AB630" s="3"/>
      <c r="AC630" s="1"/>
      <c r="AD630" s="3"/>
      <c r="AE630" s="3"/>
      <c r="AF630" s="3"/>
      <c r="AG630" s="3"/>
      <c r="AH630" s="3"/>
      <c r="AI630" s="11"/>
      <c r="AJ630" s="3"/>
      <c r="AK630" s="2"/>
      <c r="AL630" s="2"/>
      <c r="AM630" s="2"/>
      <c r="AN630" s="2"/>
      <c r="AO630" s="2"/>
      <c r="AP630" s="2"/>
      <c r="AQ630" s="2"/>
      <c r="AR630" s="15"/>
      <c r="AS630" s="15"/>
      <c r="AT630" s="15"/>
      <c r="AU630" s="2"/>
      <c r="AV630" s="2"/>
      <c r="AW630" s="15"/>
      <c r="AX630" s="15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</row>
    <row r="631" spans="1:164" x14ac:dyDescent="0.15">
      <c r="A631" s="67">
        <f t="shared" si="232"/>
        <v>44162</v>
      </c>
      <c r="B631" s="128">
        <f t="shared" ca="1" si="233"/>
        <v>473.37835152999986</v>
      </c>
      <c r="C631" s="14">
        <f t="shared" si="234"/>
        <v>472.96049802999988</v>
      </c>
      <c r="D631" s="142">
        <f t="shared" si="235"/>
        <v>44158</v>
      </c>
      <c r="E631" s="13">
        <f ca="1">IF(D631&lt;B$1,VLOOKUP(D631,[1]DI!$A$4:$B$15000,2,FALSE),0)</f>
        <v>1.9000000000000006E-2</v>
      </c>
      <c r="F631" s="14">
        <f t="shared" ca="1" si="236"/>
        <v>1.0000746899999999</v>
      </c>
      <c r="G631" s="14">
        <f ca="1">(TRUNC(PRODUCT($F$12:$F630),16))</f>
        <v>1.12544213523709</v>
      </c>
      <c r="H631" s="14">
        <f t="shared" ca="1" si="237"/>
        <v>1.12510596091927</v>
      </c>
      <c r="I631" s="14">
        <f t="shared" ca="1" si="238"/>
        <v>1.00029879</v>
      </c>
      <c r="J631" s="13">
        <f t="shared" si="231"/>
        <v>3.7499999999999999E-2</v>
      </c>
      <c r="K631" s="53">
        <f t="shared" si="239"/>
        <v>44158</v>
      </c>
      <c r="L631" s="2">
        <f t="shared" si="240"/>
        <v>4</v>
      </c>
      <c r="M631" s="19">
        <f t="shared" si="241"/>
        <v>4</v>
      </c>
      <c r="N631" s="12">
        <f t="shared" si="242"/>
        <v>1.0005845200000001</v>
      </c>
      <c r="O631" s="12">
        <f t="shared" ca="1" si="243"/>
        <v>1.0008834849999999</v>
      </c>
      <c r="P631" s="19">
        <f t="shared" si="244"/>
        <v>0</v>
      </c>
      <c r="Q631" s="14">
        <f t="shared" ca="1" si="245"/>
        <v>0.41785349999999999</v>
      </c>
      <c r="R631" s="28">
        <f t="shared" si="230"/>
        <v>0</v>
      </c>
      <c r="S631" s="14">
        <f t="shared" si="246"/>
        <v>0</v>
      </c>
      <c r="T631" s="14"/>
      <c r="U631" s="14"/>
      <c r="V631" s="4" t="str">
        <f t="shared" si="247"/>
        <v>A+J=</v>
      </c>
      <c r="W631" s="53">
        <f t="shared" si="248"/>
        <v>44181</v>
      </c>
      <c r="X631" s="14"/>
      <c r="Y631" s="153"/>
      <c r="Z631" s="3"/>
      <c r="AB631" s="3"/>
      <c r="AC631" s="1"/>
      <c r="AD631" s="3"/>
      <c r="AE631" s="3"/>
      <c r="AF631" s="3"/>
      <c r="AG631" s="3"/>
      <c r="AH631" s="3"/>
      <c r="AI631" s="11"/>
      <c r="AJ631" s="3"/>
      <c r="AK631" s="2"/>
      <c r="AL631" s="2"/>
      <c r="AM631" s="2"/>
      <c r="AN631" s="2"/>
      <c r="AO631" s="2"/>
      <c r="AP631" s="2"/>
      <c r="AQ631" s="2"/>
      <c r="AR631" s="15"/>
      <c r="AS631" s="15"/>
      <c r="AT631" s="15"/>
      <c r="AU631" s="2"/>
      <c r="AV631" s="2"/>
      <c r="AW631" s="15"/>
      <c r="AX631" s="15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</row>
    <row r="632" spans="1:164" x14ac:dyDescent="0.15">
      <c r="A632" s="67">
        <f t="shared" si="232"/>
        <v>44165</v>
      </c>
      <c r="B632" s="128">
        <f t="shared" ca="1" si="233"/>
        <v>473.48287626999991</v>
      </c>
      <c r="C632" s="14">
        <f t="shared" si="234"/>
        <v>472.96049802999988</v>
      </c>
      <c r="D632" s="142">
        <f t="shared" si="235"/>
        <v>44159</v>
      </c>
      <c r="E632" s="13">
        <f ca="1">IF(D632&lt;B$1,VLOOKUP(D632,[1]DI!$A$4:$B$15000,2,FALSE),0)</f>
        <v>1.9000000000000006E-2</v>
      </c>
      <c r="F632" s="14">
        <f t="shared" ca="1" si="236"/>
        <v>1.0000746899999999</v>
      </c>
      <c r="G632" s="14">
        <f ca="1">(TRUNC(PRODUCT($F$12:$F631),16))</f>
        <v>1.12552619451018</v>
      </c>
      <c r="H632" s="14">
        <f t="shared" ca="1" si="237"/>
        <v>1.12510596091927</v>
      </c>
      <c r="I632" s="14">
        <f t="shared" ca="1" si="238"/>
        <v>1.00037351</v>
      </c>
      <c r="J632" s="13">
        <f t="shared" si="231"/>
        <v>3.7499999999999999E-2</v>
      </c>
      <c r="K632" s="53">
        <f t="shared" si="239"/>
        <v>44158</v>
      </c>
      <c r="L632" s="2">
        <f t="shared" si="240"/>
        <v>5</v>
      </c>
      <c r="M632" s="19">
        <f t="shared" si="241"/>
        <v>5</v>
      </c>
      <c r="N632" s="12">
        <f t="shared" si="242"/>
        <v>1.0007307030000001</v>
      </c>
      <c r="O632" s="12">
        <f t="shared" ca="1" si="243"/>
        <v>1.001104486</v>
      </c>
      <c r="P632" s="19">
        <f t="shared" si="244"/>
        <v>0</v>
      </c>
      <c r="Q632" s="14">
        <f t="shared" ca="1" si="245"/>
        <v>0.52237823999999999</v>
      </c>
      <c r="R632" s="28">
        <f t="shared" si="230"/>
        <v>0</v>
      </c>
      <c r="S632" s="14">
        <f t="shared" si="246"/>
        <v>0</v>
      </c>
      <c r="T632" s="14"/>
      <c r="U632" s="14"/>
      <c r="V632" s="4" t="str">
        <f t="shared" si="247"/>
        <v>A+J=</v>
      </c>
      <c r="W632" s="53">
        <f t="shared" si="248"/>
        <v>44181</v>
      </c>
      <c r="X632" s="14"/>
      <c r="Y632" s="153"/>
      <c r="Z632" s="3"/>
      <c r="AB632" s="3"/>
      <c r="AC632" s="1"/>
      <c r="AD632" s="3"/>
      <c r="AE632" s="3"/>
      <c r="AF632" s="3"/>
      <c r="AG632" s="3"/>
      <c r="AH632" s="3"/>
      <c r="AI632" s="11"/>
      <c r="AJ632" s="3"/>
      <c r="AK632" s="2"/>
      <c r="AL632" s="2"/>
      <c r="AM632" s="2"/>
      <c r="AN632" s="2"/>
      <c r="AO632" s="2"/>
      <c r="AP632" s="2"/>
      <c r="AQ632" s="2"/>
      <c r="AR632" s="15"/>
      <c r="AS632" s="15"/>
      <c r="AT632" s="15"/>
      <c r="AU632" s="2"/>
      <c r="AV632" s="2"/>
      <c r="AW632" s="15"/>
      <c r="AX632" s="15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</row>
    <row r="633" spans="1:164" x14ac:dyDescent="0.15">
      <c r="A633" s="67">
        <f t="shared" si="232"/>
        <v>44166</v>
      </c>
      <c r="B633" s="128">
        <f t="shared" ca="1" si="233"/>
        <v>473.58741661999989</v>
      </c>
      <c r="C633" s="14">
        <f t="shared" si="234"/>
        <v>472.96049802999988</v>
      </c>
      <c r="D633" s="142">
        <f t="shared" si="235"/>
        <v>44160</v>
      </c>
      <c r="E633" s="13">
        <f ca="1">IF(D633&lt;B$1,VLOOKUP(D633,[1]DI!$A$4:$B$15000,2,FALSE),0)</f>
        <v>1.9000000000000006E-2</v>
      </c>
      <c r="F633" s="14">
        <f t="shared" ca="1" si="236"/>
        <v>1.0000746899999999</v>
      </c>
      <c r="G633" s="14">
        <f ca="1">(TRUNC(PRODUCT($F$12:$F632),16))</f>
        <v>1.12561026006164</v>
      </c>
      <c r="H633" s="14">
        <f t="shared" ca="1" si="237"/>
        <v>1.12510596091927</v>
      </c>
      <c r="I633" s="14">
        <f t="shared" ca="1" si="238"/>
        <v>1.00044822</v>
      </c>
      <c r="J633" s="13">
        <f t="shared" si="231"/>
        <v>3.7499999999999999E-2</v>
      </c>
      <c r="K633" s="53">
        <f t="shared" si="239"/>
        <v>44158</v>
      </c>
      <c r="L633" s="2">
        <f t="shared" si="240"/>
        <v>6</v>
      </c>
      <c r="M633" s="19">
        <f t="shared" si="241"/>
        <v>6</v>
      </c>
      <c r="N633" s="12">
        <f t="shared" si="242"/>
        <v>1.0008769070000001</v>
      </c>
      <c r="O633" s="12">
        <f t="shared" ca="1" si="243"/>
        <v>1.00132552</v>
      </c>
      <c r="P633" s="19">
        <f t="shared" si="244"/>
        <v>0</v>
      </c>
      <c r="Q633" s="14">
        <f t="shared" ca="1" si="245"/>
        <v>0.62691859000000005</v>
      </c>
      <c r="R633" s="28">
        <f t="shared" si="230"/>
        <v>0</v>
      </c>
      <c r="S633" s="14">
        <f t="shared" si="246"/>
        <v>0</v>
      </c>
      <c r="T633" s="14"/>
      <c r="U633" s="14"/>
      <c r="V633" s="4" t="str">
        <f t="shared" si="247"/>
        <v>A+J=</v>
      </c>
      <c r="W633" s="53">
        <f t="shared" si="248"/>
        <v>44181</v>
      </c>
      <c r="X633" s="14"/>
      <c r="Y633" s="153"/>
      <c r="Z633" s="3"/>
      <c r="AB633" s="3"/>
      <c r="AC633" s="1"/>
      <c r="AD633" s="3"/>
      <c r="AE633" s="3"/>
      <c r="AF633" s="3"/>
      <c r="AG633" s="3"/>
      <c r="AH633" s="3"/>
      <c r="AI633" s="11"/>
      <c r="AJ633" s="3"/>
      <c r="AK633" s="2"/>
      <c r="AL633" s="2"/>
      <c r="AM633" s="2"/>
      <c r="AN633" s="2"/>
      <c r="AO633" s="2"/>
      <c r="AP633" s="2"/>
      <c r="AQ633" s="2"/>
      <c r="AR633" s="15"/>
      <c r="AS633" s="15"/>
      <c r="AT633" s="15"/>
      <c r="AU633" s="2"/>
      <c r="AV633" s="2"/>
      <c r="AW633" s="15"/>
      <c r="AX633" s="15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</row>
    <row r="634" spans="1:164" x14ac:dyDescent="0.15">
      <c r="A634" s="67">
        <f t="shared" si="232"/>
        <v>44167</v>
      </c>
      <c r="B634" s="128">
        <f t="shared" ca="1" si="233"/>
        <v>473.69198723999989</v>
      </c>
      <c r="C634" s="14">
        <f t="shared" si="234"/>
        <v>472.96049802999988</v>
      </c>
      <c r="D634" s="142">
        <f t="shared" si="235"/>
        <v>44161</v>
      </c>
      <c r="E634" s="13">
        <f ca="1">IF(D634&lt;B$1,VLOOKUP(D634,[1]DI!$A$4:$B$15000,2,FALSE),0)</f>
        <v>1.9000000000000006E-2</v>
      </c>
      <c r="F634" s="14">
        <f t="shared" ca="1" si="236"/>
        <v>1.0000746899999999</v>
      </c>
      <c r="G634" s="14">
        <f ca="1">(TRUNC(PRODUCT($F$12:$F633),16))</f>
        <v>1.1256943318919701</v>
      </c>
      <c r="H634" s="14">
        <f t="shared" ca="1" si="237"/>
        <v>1.12510596091927</v>
      </c>
      <c r="I634" s="14">
        <f t="shared" ca="1" si="238"/>
        <v>1.0005229499999999</v>
      </c>
      <c r="J634" s="13">
        <f t="shared" si="231"/>
        <v>3.7499999999999999E-2</v>
      </c>
      <c r="K634" s="53">
        <f t="shared" si="239"/>
        <v>44158</v>
      </c>
      <c r="L634" s="2">
        <f t="shared" si="240"/>
        <v>7</v>
      </c>
      <c r="M634" s="19">
        <f t="shared" si="241"/>
        <v>7</v>
      </c>
      <c r="N634" s="12">
        <f t="shared" si="242"/>
        <v>1.0010231329999999</v>
      </c>
      <c r="O634" s="12">
        <f t="shared" ca="1" si="243"/>
        <v>1.0015466180000001</v>
      </c>
      <c r="P634" s="19">
        <f t="shared" si="244"/>
        <v>0</v>
      </c>
      <c r="Q634" s="14">
        <f t="shared" ca="1" si="245"/>
        <v>0.73148921</v>
      </c>
      <c r="R634" s="28">
        <f t="shared" si="230"/>
        <v>0</v>
      </c>
      <c r="S634" s="14">
        <f t="shared" si="246"/>
        <v>0</v>
      </c>
      <c r="T634" s="14"/>
      <c r="U634" s="14"/>
      <c r="V634" s="4" t="str">
        <f t="shared" si="247"/>
        <v>A+J=</v>
      </c>
      <c r="W634" s="53">
        <f t="shared" si="248"/>
        <v>44181</v>
      </c>
      <c r="X634" s="14"/>
      <c r="Y634" s="153"/>
      <c r="Z634" s="3"/>
      <c r="AB634" s="3"/>
      <c r="AC634" s="1"/>
      <c r="AD634" s="3"/>
      <c r="AE634" s="3"/>
      <c r="AF634" s="3"/>
      <c r="AG634" s="3"/>
      <c r="AH634" s="3"/>
      <c r="AI634" s="11"/>
      <c r="AJ634" s="3"/>
      <c r="AK634" s="2"/>
      <c r="AL634" s="2"/>
      <c r="AM634" s="2"/>
      <c r="AN634" s="2"/>
      <c r="AO634" s="2"/>
      <c r="AP634" s="2"/>
      <c r="AQ634" s="2"/>
      <c r="AR634" s="15"/>
      <c r="AS634" s="15"/>
      <c r="AT634" s="15"/>
      <c r="AU634" s="2"/>
      <c r="AV634" s="2"/>
      <c r="AW634" s="15"/>
      <c r="AX634" s="15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</row>
    <row r="635" spans="1:164" x14ac:dyDescent="0.15">
      <c r="A635" s="67">
        <f t="shared" si="232"/>
        <v>44168</v>
      </c>
      <c r="B635" s="128">
        <f t="shared" ca="1" si="233"/>
        <v>473.79657866999986</v>
      </c>
      <c r="C635" s="14">
        <f t="shared" si="234"/>
        <v>472.96049802999988</v>
      </c>
      <c r="D635" s="142">
        <f t="shared" si="235"/>
        <v>44162</v>
      </c>
      <c r="E635" s="13">
        <f ca="1">IF(D635&lt;B$1,VLOOKUP(D635,[1]DI!$A$4:$B$15000,2,FALSE),0)</f>
        <v>1.9000000000000006E-2</v>
      </c>
      <c r="F635" s="14">
        <f t="shared" ca="1" si="236"/>
        <v>1.0000746899999999</v>
      </c>
      <c r="G635" s="14">
        <f ca="1">(TRUNC(PRODUCT($F$12:$F634),16))</f>
        <v>1.1257784100016199</v>
      </c>
      <c r="H635" s="14">
        <f t="shared" ca="1" si="237"/>
        <v>1.12510596091927</v>
      </c>
      <c r="I635" s="14">
        <f t="shared" ca="1" si="238"/>
        <v>1.00059768</v>
      </c>
      <c r="J635" s="13">
        <f t="shared" si="231"/>
        <v>3.7499999999999999E-2</v>
      </c>
      <c r="K635" s="53">
        <f t="shared" si="239"/>
        <v>44158</v>
      </c>
      <c r="L635" s="2">
        <f t="shared" si="240"/>
        <v>8</v>
      </c>
      <c r="M635" s="19">
        <f t="shared" si="241"/>
        <v>8</v>
      </c>
      <c r="N635" s="12">
        <f t="shared" si="242"/>
        <v>1.001169381</v>
      </c>
      <c r="O635" s="12">
        <f t="shared" ca="1" si="243"/>
        <v>1.0017677599999999</v>
      </c>
      <c r="P635" s="19">
        <f t="shared" si="244"/>
        <v>0</v>
      </c>
      <c r="Q635" s="14">
        <f t="shared" ca="1" si="245"/>
        <v>0.83608064000000004</v>
      </c>
      <c r="R635" s="28">
        <f t="shared" si="230"/>
        <v>0</v>
      </c>
      <c r="S635" s="14">
        <f t="shared" si="246"/>
        <v>0</v>
      </c>
      <c r="T635" s="14"/>
      <c r="U635" s="14"/>
      <c r="V635" s="4" t="str">
        <f t="shared" si="247"/>
        <v>A+J=</v>
      </c>
      <c r="W635" s="53">
        <f t="shared" si="248"/>
        <v>44181</v>
      </c>
      <c r="X635" s="14"/>
      <c r="Y635" s="153"/>
      <c r="Z635" s="3"/>
      <c r="AB635" s="3"/>
      <c r="AC635" s="1"/>
      <c r="AD635" s="3"/>
      <c r="AE635" s="3"/>
      <c r="AF635" s="3"/>
      <c r="AG635" s="3"/>
      <c r="AH635" s="3"/>
      <c r="AI635" s="11"/>
      <c r="AJ635" s="3"/>
      <c r="AK635" s="2"/>
      <c r="AL635" s="2"/>
      <c r="AM635" s="2"/>
      <c r="AN635" s="2"/>
      <c r="AO635" s="2"/>
      <c r="AP635" s="2"/>
      <c r="AQ635" s="2"/>
      <c r="AR635" s="15"/>
      <c r="AS635" s="15"/>
      <c r="AT635" s="15"/>
      <c r="AU635" s="2"/>
      <c r="AV635" s="2"/>
      <c r="AW635" s="15"/>
      <c r="AX635" s="15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</row>
    <row r="636" spans="1:164" x14ac:dyDescent="0.15">
      <c r="A636" s="67">
        <f t="shared" si="232"/>
        <v>44169</v>
      </c>
      <c r="B636" s="128">
        <f t="shared" ca="1" si="233"/>
        <v>473.9011899699999</v>
      </c>
      <c r="C636" s="14">
        <f t="shared" si="234"/>
        <v>472.96049802999988</v>
      </c>
      <c r="D636" s="142">
        <f t="shared" si="235"/>
        <v>44165</v>
      </c>
      <c r="E636" s="13">
        <f ca="1">IF(D636&lt;B$1,VLOOKUP(D636,[1]DI!$A$4:$B$15000,2,FALSE),0)</f>
        <v>1.9000000000000006E-2</v>
      </c>
      <c r="F636" s="14">
        <f t="shared" ca="1" si="236"/>
        <v>1.0000746899999999</v>
      </c>
      <c r="G636" s="14">
        <f ca="1">(TRUNC(PRODUCT($F$12:$F635),16))</f>
        <v>1.12586249439106</v>
      </c>
      <c r="H636" s="14">
        <f t="shared" ca="1" si="237"/>
        <v>1.12510596091927</v>
      </c>
      <c r="I636" s="14">
        <f t="shared" ca="1" si="238"/>
        <v>1.00067241</v>
      </c>
      <c r="J636" s="13">
        <f t="shared" si="231"/>
        <v>3.7499999999999999E-2</v>
      </c>
      <c r="K636" s="53">
        <f t="shared" si="239"/>
        <v>44158</v>
      </c>
      <c r="L636" s="2">
        <f t="shared" si="240"/>
        <v>9</v>
      </c>
      <c r="M636" s="19">
        <f t="shared" si="241"/>
        <v>9</v>
      </c>
      <c r="N636" s="12">
        <f t="shared" si="242"/>
        <v>1.0013156489999999</v>
      </c>
      <c r="O636" s="12">
        <f t="shared" ca="1" si="243"/>
        <v>1.001988944</v>
      </c>
      <c r="P636" s="19">
        <f t="shared" si="244"/>
        <v>0</v>
      </c>
      <c r="Q636" s="14">
        <f t="shared" ca="1" si="245"/>
        <v>0.94069194</v>
      </c>
      <c r="R636" s="28">
        <f t="shared" si="230"/>
        <v>0</v>
      </c>
      <c r="S636" s="14">
        <f t="shared" si="246"/>
        <v>0</v>
      </c>
      <c r="T636" s="14"/>
      <c r="U636" s="14"/>
      <c r="V636" s="4" t="str">
        <f t="shared" si="247"/>
        <v>A+J=</v>
      </c>
      <c r="W636" s="53">
        <f t="shared" si="248"/>
        <v>44181</v>
      </c>
      <c r="X636" s="14"/>
      <c r="Y636" s="153"/>
      <c r="Z636" s="3"/>
      <c r="AB636" s="3"/>
      <c r="AC636" s="1"/>
      <c r="AD636" s="3"/>
      <c r="AE636" s="3"/>
      <c r="AF636" s="3"/>
      <c r="AG636" s="3"/>
      <c r="AH636" s="3"/>
      <c r="AI636" s="11"/>
      <c r="AJ636" s="3"/>
      <c r="AK636" s="2"/>
      <c r="AL636" s="2"/>
      <c r="AM636" s="2"/>
      <c r="AN636" s="2"/>
      <c r="AO636" s="2"/>
      <c r="AP636" s="2"/>
      <c r="AQ636" s="2"/>
      <c r="AR636" s="15"/>
      <c r="AS636" s="15"/>
      <c r="AT636" s="15"/>
      <c r="AU636" s="2"/>
      <c r="AV636" s="2"/>
      <c r="AW636" s="15"/>
      <c r="AX636" s="15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</row>
    <row r="637" spans="1:164" x14ac:dyDescent="0.15">
      <c r="A637" s="67">
        <f t="shared" si="232"/>
        <v>44172</v>
      </c>
      <c r="B637" s="128">
        <f t="shared" ca="1" si="233"/>
        <v>474.00582679999991</v>
      </c>
      <c r="C637" s="14">
        <f t="shared" si="234"/>
        <v>472.96049802999988</v>
      </c>
      <c r="D637" s="142">
        <f t="shared" si="235"/>
        <v>44166</v>
      </c>
      <c r="E637" s="13">
        <f ca="1">IF(D637&lt;B$1,VLOOKUP(D637,[1]DI!$A$4:$B$15000,2,FALSE),0)</f>
        <v>1.9000000000000006E-2</v>
      </c>
      <c r="F637" s="14">
        <f t="shared" ca="1" si="236"/>
        <v>1.0000746899999999</v>
      </c>
      <c r="G637" s="14">
        <f ca="1">(TRUNC(PRODUCT($F$12:$F636),16))</f>
        <v>1.1259465850607699</v>
      </c>
      <c r="H637" s="14">
        <f t="shared" ca="1" si="237"/>
        <v>1.12510596091927</v>
      </c>
      <c r="I637" s="14">
        <f t="shared" ca="1" si="238"/>
        <v>1.00074715</v>
      </c>
      <c r="J637" s="13">
        <f t="shared" si="231"/>
        <v>3.7499999999999999E-2</v>
      </c>
      <c r="K637" s="53">
        <f t="shared" si="239"/>
        <v>44158</v>
      </c>
      <c r="L637" s="2">
        <f t="shared" si="240"/>
        <v>10</v>
      </c>
      <c r="M637" s="19">
        <f t="shared" si="241"/>
        <v>10</v>
      </c>
      <c r="N637" s="12">
        <f t="shared" si="242"/>
        <v>1.00146194</v>
      </c>
      <c r="O637" s="12">
        <f t="shared" ca="1" si="243"/>
        <v>1.002210182</v>
      </c>
      <c r="P637" s="19">
        <f t="shared" si="244"/>
        <v>0</v>
      </c>
      <c r="Q637" s="14">
        <f t="shared" ca="1" si="245"/>
        <v>1.04532877</v>
      </c>
      <c r="R637" s="28">
        <f t="shared" si="230"/>
        <v>0</v>
      </c>
      <c r="S637" s="14">
        <f t="shared" si="246"/>
        <v>0</v>
      </c>
      <c r="T637" s="14"/>
      <c r="U637" s="14"/>
      <c r="V637" s="4" t="str">
        <f t="shared" si="247"/>
        <v>A+J=</v>
      </c>
      <c r="W637" s="53">
        <f t="shared" si="248"/>
        <v>44181</v>
      </c>
      <c r="X637" s="14"/>
      <c r="Y637" s="153"/>
      <c r="Z637" s="3"/>
      <c r="AB637" s="3"/>
      <c r="AC637" s="1"/>
      <c r="AD637" s="3"/>
      <c r="AE637" s="3"/>
      <c r="AF637" s="3"/>
      <c r="AG637" s="3"/>
      <c r="AH637" s="3"/>
      <c r="AI637" s="11"/>
      <c r="AJ637" s="3"/>
      <c r="AK637" s="2"/>
      <c r="AL637" s="2"/>
      <c r="AM637" s="2"/>
      <c r="AN637" s="2"/>
      <c r="AO637" s="2"/>
      <c r="AP637" s="2"/>
      <c r="AQ637" s="2"/>
      <c r="AR637" s="15"/>
      <c r="AS637" s="15"/>
      <c r="AT637" s="15"/>
      <c r="AU637" s="2"/>
      <c r="AV637" s="2"/>
      <c r="AW637" s="15"/>
      <c r="AX637" s="15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</row>
    <row r="638" spans="1:164" x14ac:dyDescent="0.15">
      <c r="A638" s="67">
        <f t="shared" si="232"/>
        <v>44173</v>
      </c>
      <c r="B638" s="128">
        <f t="shared" ca="1" si="233"/>
        <v>474.11048870999986</v>
      </c>
      <c r="C638" s="14">
        <f t="shared" si="234"/>
        <v>472.96049802999988</v>
      </c>
      <c r="D638" s="142">
        <f t="shared" si="235"/>
        <v>44167</v>
      </c>
      <c r="E638" s="13">
        <f ca="1">IF(D638&lt;B$1,VLOOKUP(D638,[1]DI!$A$4:$B$15000,2,FALSE),0)</f>
        <v>1.9000000000000006E-2</v>
      </c>
      <c r="F638" s="14">
        <f t="shared" ca="1" si="236"/>
        <v>1.0000746899999999</v>
      </c>
      <c r="G638" s="14">
        <f ca="1">(TRUNC(PRODUCT($F$12:$F637),16))</f>
        <v>1.1260306820112</v>
      </c>
      <c r="H638" s="14">
        <f t="shared" ca="1" si="237"/>
        <v>1.12510596091927</v>
      </c>
      <c r="I638" s="14">
        <f t="shared" ca="1" si="238"/>
        <v>1.0008219</v>
      </c>
      <c r="J638" s="13">
        <f t="shared" si="231"/>
        <v>3.7499999999999999E-2</v>
      </c>
      <c r="K638" s="53">
        <f t="shared" si="239"/>
        <v>44158</v>
      </c>
      <c r="L638" s="2">
        <f t="shared" si="240"/>
        <v>11</v>
      </c>
      <c r="M638" s="19">
        <f t="shared" si="241"/>
        <v>11</v>
      </c>
      <c r="N638" s="12">
        <f t="shared" si="242"/>
        <v>1.0016082509999999</v>
      </c>
      <c r="O638" s="12">
        <f t="shared" ca="1" si="243"/>
        <v>1.0024314729999999</v>
      </c>
      <c r="P638" s="19">
        <f t="shared" si="244"/>
        <v>0</v>
      </c>
      <c r="Q638" s="14">
        <f t="shared" ca="1" si="245"/>
        <v>1.1499906799999999</v>
      </c>
      <c r="R638" s="28">
        <f t="shared" si="230"/>
        <v>0</v>
      </c>
      <c r="S638" s="14">
        <f t="shared" si="246"/>
        <v>0</v>
      </c>
      <c r="T638" s="14"/>
      <c r="U638" s="14"/>
      <c r="V638" s="4" t="str">
        <f t="shared" si="247"/>
        <v>A+J=</v>
      </c>
      <c r="W638" s="53">
        <f t="shared" si="248"/>
        <v>44181</v>
      </c>
      <c r="X638" s="14"/>
      <c r="Y638" s="153"/>
      <c r="Z638" s="3"/>
      <c r="AB638" s="3"/>
      <c r="AC638" s="1"/>
      <c r="AD638" s="3"/>
      <c r="AE638" s="3"/>
      <c r="AF638" s="3"/>
      <c r="AG638" s="3"/>
      <c r="AH638" s="3"/>
      <c r="AI638" s="11"/>
      <c r="AJ638" s="3"/>
      <c r="AK638" s="2"/>
      <c r="AL638" s="2"/>
      <c r="AM638" s="2"/>
      <c r="AN638" s="2"/>
      <c r="AO638" s="2"/>
      <c r="AP638" s="2"/>
      <c r="AQ638" s="2"/>
      <c r="AR638" s="15"/>
      <c r="AS638" s="15"/>
      <c r="AT638" s="15"/>
      <c r="AU638" s="2"/>
      <c r="AV638" s="2"/>
      <c r="AW638" s="15"/>
      <c r="AX638" s="15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</row>
    <row r="639" spans="1:164" x14ac:dyDescent="0.15">
      <c r="A639" s="67">
        <f t="shared" si="232"/>
        <v>44174</v>
      </c>
      <c r="B639" s="128">
        <f t="shared" ca="1" si="233"/>
        <v>474.21517093999989</v>
      </c>
      <c r="C639" s="14">
        <f t="shared" si="234"/>
        <v>472.96049802999988</v>
      </c>
      <c r="D639" s="142">
        <f t="shared" si="235"/>
        <v>44168</v>
      </c>
      <c r="E639" s="13">
        <f ca="1">IF(D639&lt;B$1,VLOOKUP(D639,[1]DI!$A$4:$B$15000,2,FALSE),0)</f>
        <v>1.9000000000000006E-2</v>
      </c>
      <c r="F639" s="14">
        <f t="shared" ca="1" si="236"/>
        <v>1.0000746899999999</v>
      </c>
      <c r="G639" s="14">
        <f ca="1">(TRUNC(PRODUCT($F$12:$F638),16))</f>
        <v>1.1261147852428399</v>
      </c>
      <c r="H639" s="14">
        <f t="shared" ca="1" si="237"/>
        <v>1.12510596091927</v>
      </c>
      <c r="I639" s="14">
        <f t="shared" ca="1" si="238"/>
        <v>1.0008966500000001</v>
      </c>
      <c r="J639" s="13">
        <f t="shared" si="231"/>
        <v>3.7499999999999999E-2</v>
      </c>
      <c r="K639" s="53">
        <f t="shared" si="239"/>
        <v>44158</v>
      </c>
      <c r="L639" s="2">
        <f t="shared" si="240"/>
        <v>12</v>
      </c>
      <c r="M639" s="19">
        <f t="shared" si="241"/>
        <v>12</v>
      </c>
      <c r="N639" s="12">
        <f t="shared" si="242"/>
        <v>1.0017545839999999</v>
      </c>
      <c r="O639" s="12">
        <f t="shared" ca="1" si="243"/>
        <v>1.002652807</v>
      </c>
      <c r="P639" s="19">
        <f t="shared" si="244"/>
        <v>0</v>
      </c>
      <c r="Q639" s="14">
        <f t="shared" ca="1" si="245"/>
        <v>1.25467291</v>
      </c>
      <c r="R639" s="28">
        <f t="shared" si="230"/>
        <v>0</v>
      </c>
      <c r="S639" s="14">
        <f t="shared" si="246"/>
        <v>0</v>
      </c>
      <c r="T639" s="14"/>
      <c r="U639" s="14"/>
      <c r="V639" s="4" t="str">
        <f t="shared" si="247"/>
        <v>A+J=</v>
      </c>
      <c r="W639" s="53">
        <f t="shared" si="248"/>
        <v>44181</v>
      </c>
      <c r="X639" s="14"/>
      <c r="Y639" s="153"/>
      <c r="Z639" s="3"/>
      <c r="AB639" s="3"/>
      <c r="AC639" s="1"/>
      <c r="AD639" s="3"/>
      <c r="AE639" s="3"/>
      <c r="AF639" s="3"/>
      <c r="AG639" s="3"/>
      <c r="AH639" s="3"/>
      <c r="AI639" s="11"/>
      <c r="AJ639" s="3"/>
      <c r="AK639" s="2"/>
      <c r="AL639" s="2"/>
      <c r="AM639" s="2"/>
      <c r="AN639" s="2"/>
      <c r="AO639" s="2"/>
      <c r="AP639" s="2"/>
      <c r="AQ639" s="2"/>
      <c r="AR639" s="15"/>
      <c r="AS639" s="15"/>
      <c r="AT639" s="15"/>
      <c r="AU639" s="2"/>
      <c r="AV639" s="2"/>
      <c r="AW639" s="15"/>
      <c r="AX639" s="15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</row>
    <row r="640" spans="1:164" x14ac:dyDescent="0.15">
      <c r="A640" s="67">
        <f t="shared" si="232"/>
        <v>44175</v>
      </c>
      <c r="B640" s="128">
        <f t="shared" ca="1" si="233"/>
        <v>474.31987871999991</v>
      </c>
      <c r="C640" s="14">
        <f t="shared" si="234"/>
        <v>472.96049802999988</v>
      </c>
      <c r="D640" s="142">
        <f t="shared" si="235"/>
        <v>44169</v>
      </c>
      <c r="E640" s="13">
        <f ca="1">IF(D640&lt;B$1,VLOOKUP(D640,[1]DI!$A$4:$B$15000,2,FALSE),0)</f>
        <v>1.9000000000000006E-2</v>
      </c>
      <c r="F640" s="14">
        <f t="shared" ca="1" si="236"/>
        <v>1.0000746899999999</v>
      </c>
      <c r="G640" s="14">
        <f ca="1">(TRUNC(PRODUCT($F$12:$F639),16))</f>
        <v>1.1261988947561501</v>
      </c>
      <c r="H640" s="14">
        <f t="shared" ca="1" si="237"/>
        <v>1.12510596091927</v>
      </c>
      <c r="I640" s="14">
        <f t="shared" ca="1" si="238"/>
        <v>1.00097141</v>
      </c>
      <c r="J640" s="13">
        <f t="shared" si="231"/>
        <v>3.7499999999999999E-2</v>
      </c>
      <c r="K640" s="53">
        <f t="shared" si="239"/>
        <v>44158</v>
      </c>
      <c r="L640" s="2">
        <f t="shared" si="240"/>
        <v>13</v>
      </c>
      <c r="M640" s="19">
        <f t="shared" si="241"/>
        <v>13</v>
      </c>
      <c r="N640" s="12">
        <f t="shared" si="242"/>
        <v>1.0019009379999999</v>
      </c>
      <c r="O640" s="12">
        <f t="shared" ca="1" si="243"/>
        <v>1.002874195</v>
      </c>
      <c r="P640" s="19">
        <f t="shared" si="244"/>
        <v>0</v>
      </c>
      <c r="Q640" s="14">
        <f t="shared" ca="1" si="245"/>
        <v>1.3593806900000001</v>
      </c>
      <c r="R640" s="28">
        <f t="shared" si="230"/>
        <v>0</v>
      </c>
      <c r="S640" s="14">
        <f t="shared" si="246"/>
        <v>0</v>
      </c>
      <c r="T640" s="14"/>
      <c r="U640" s="14"/>
      <c r="V640" s="4" t="str">
        <f t="shared" si="247"/>
        <v>A+J=</v>
      </c>
      <c r="W640" s="53">
        <f t="shared" si="248"/>
        <v>44181</v>
      </c>
      <c r="X640" s="14"/>
      <c r="Y640" s="153"/>
      <c r="Z640" s="3"/>
      <c r="AB640" s="3"/>
      <c r="AC640" s="1"/>
      <c r="AD640" s="3"/>
      <c r="AE640" s="3"/>
      <c r="AF640" s="3"/>
      <c r="AG640" s="3"/>
      <c r="AH640" s="3"/>
      <c r="AI640" s="11"/>
      <c r="AJ640" s="3"/>
      <c r="AK640" s="2"/>
      <c r="AL640" s="2"/>
      <c r="AM640" s="2"/>
      <c r="AN640" s="2"/>
      <c r="AO640" s="2"/>
      <c r="AP640" s="2"/>
      <c r="AQ640" s="2"/>
      <c r="AR640" s="15"/>
      <c r="AS640" s="15"/>
      <c r="AT640" s="15"/>
      <c r="AU640" s="2"/>
      <c r="AV640" s="2"/>
      <c r="AW640" s="15"/>
      <c r="AX640" s="15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</row>
    <row r="641" spans="1:164" x14ac:dyDescent="0.15">
      <c r="A641" s="67">
        <f t="shared" si="232"/>
        <v>44176</v>
      </c>
      <c r="B641" s="128">
        <f t="shared" ca="1" si="233"/>
        <v>474.42460683999991</v>
      </c>
      <c r="C641" s="14">
        <f t="shared" si="234"/>
        <v>472.96049802999988</v>
      </c>
      <c r="D641" s="142">
        <f t="shared" si="235"/>
        <v>44172</v>
      </c>
      <c r="E641" s="13">
        <f ca="1">IF(D641&lt;B$1,VLOOKUP(D641,[1]DI!$A$4:$B$15000,2,FALSE),0)</f>
        <v>1.9000000000000006E-2</v>
      </c>
      <c r="F641" s="14">
        <f t="shared" ca="1" si="236"/>
        <v>1.0000746899999999</v>
      </c>
      <c r="G641" s="14">
        <f ca="1">(TRUNC(PRODUCT($F$12:$F640),16))</f>
        <v>1.1262830105516</v>
      </c>
      <c r="H641" s="14">
        <f t="shared" ca="1" si="237"/>
        <v>1.12510596091927</v>
      </c>
      <c r="I641" s="14">
        <f t="shared" ca="1" si="238"/>
        <v>1.00104617</v>
      </c>
      <c r="J641" s="13">
        <f t="shared" si="231"/>
        <v>3.7499999999999999E-2</v>
      </c>
      <c r="K641" s="53">
        <f t="shared" si="239"/>
        <v>44158</v>
      </c>
      <c r="L641" s="2">
        <f t="shared" si="240"/>
        <v>14</v>
      </c>
      <c r="M641" s="19">
        <f t="shared" si="241"/>
        <v>14</v>
      </c>
      <c r="N641" s="12">
        <f t="shared" si="242"/>
        <v>1.0020473139999999</v>
      </c>
      <c r="O641" s="12">
        <f t="shared" ca="1" si="243"/>
        <v>1.0030956259999999</v>
      </c>
      <c r="P641" s="19">
        <f t="shared" si="244"/>
        <v>0</v>
      </c>
      <c r="Q641" s="14">
        <f t="shared" ca="1" si="245"/>
        <v>1.4641088099999999</v>
      </c>
      <c r="R641" s="28">
        <f t="shared" si="230"/>
        <v>0</v>
      </c>
      <c r="S641" s="14">
        <f t="shared" si="246"/>
        <v>0</v>
      </c>
      <c r="T641" s="14"/>
      <c r="U641" s="14"/>
      <c r="V641" s="4" t="str">
        <f t="shared" si="247"/>
        <v>A+J=</v>
      </c>
      <c r="W641" s="53">
        <f t="shared" si="248"/>
        <v>44181</v>
      </c>
      <c r="X641" s="14"/>
      <c r="Y641" s="153"/>
      <c r="Z641" s="3"/>
      <c r="AB641" s="3"/>
      <c r="AC641" s="1"/>
      <c r="AD641" s="3"/>
      <c r="AE641" s="3"/>
      <c r="AF641" s="3"/>
      <c r="AG641" s="3"/>
      <c r="AH641" s="3"/>
      <c r="AI641" s="11"/>
      <c r="AJ641" s="3"/>
      <c r="AK641" s="2"/>
      <c r="AL641" s="2"/>
      <c r="AM641" s="2"/>
      <c r="AN641" s="2"/>
      <c r="AO641" s="2"/>
      <c r="AP641" s="2"/>
      <c r="AQ641" s="2"/>
      <c r="AR641" s="15"/>
      <c r="AS641" s="15"/>
      <c r="AT641" s="15"/>
      <c r="AU641" s="2"/>
      <c r="AV641" s="2"/>
      <c r="AW641" s="15"/>
      <c r="AX641" s="15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</row>
    <row r="642" spans="1:164" x14ac:dyDescent="0.15">
      <c r="A642" s="67">
        <f t="shared" si="232"/>
        <v>44179</v>
      </c>
      <c r="B642" s="128">
        <f t="shared" ca="1" si="233"/>
        <v>474.5293600199999</v>
      </c>
      <c r="C642" s="14">
        <f t="shared" si="234"/>
        <v>472.96049802999988</v>
      </c>
      <c r="D642" s="142">
        <f t="shared" si="235"/>
        <v>44173</v>
      </c>
      <c r="E642" s="13">
        <f ca="1">IF(D642&lt;B$1,VLOOKUP(D642,[1]DI!$A$4:$B$15000,2,FALSE),0)</f>
        <v>1.9000000000000006E-2</v>
      </c>
      <c r="F642" s="14">
        <f t="shared" ca="1" si="236"/>
        <v>1.0000746899999999</v>
      </c>
      <c r="G642" s="14">
        <f ca="1">(TRUNC(PRODUCT($F$12:$F641),16))</f>
        <v>1.12636713262966</v>
      </c>
      <c r="H642" s="14">
        <f t="shared" ca="1" si="237"/>
        <v>1.12510596091927</v>
      </c>
      <c r="I642" s="14">
        <f t="shared" ca="1" si="238"/>
        <v>1.0011209400000001</v>
      </c>
      <c r="J642" s="13">
        <f t="shared" si="231"/>
        <v>3.7499999999999999E-2</v>
      </c>
      <c r="K642" s="53">
        <f t="shared" si="239"/>
        <v>44158</v>
      </c>
      <c r="L642" s="2">
        <f t="shared" si="240"/>
        <v>15</v>
      </c>
      <c r="M642" s="19">
        <f t="shared" si="241"/>
        <v>15</v>
      </c>
      <c r="N642" s="12">
        <f t="shared" si="242"/>
        <v>1.0021937110000001</v>
      </c>
      <c r="O642" s="12">
        <f t="shared" ca="1" si="243"/>
        <v>1.00331711</v>
      </c>
      <c r="P642" s="19">
        <f t="shared" si="244"/>
        <v>0</v>
      </c>
      <c r="Q642" s="14">
        <f t="shared" ca="1" si="245"/>
        <v>1.56886199</v>
      </c>
      <c r="R642" s="28">
        <f t="shared" si="230"/>
        <v>0</v>
      </c>
      <c r="S642" s="14">
        <f t="shared" si="246"/>
        <v>0</v>
      </c>
      <c r="T642" s="14"/>
      <c r="U642" s="14"/>
      <c r="V642" s="4" t="str">
        <f t="shared" si="247"/>
        <v>A+J=</v>
      </c>
      <c r="W642" s="53">
        <f t="shared" si="248"/>
        <v>44181</v>
      </c>
      <c r="X642" s="14"/>
      <c r="Y642" s="153"/>
      <c r="Z642" s="3"/>
      <c r="AB642" s="3"/>
      <c r="AC642" s="1"/>
      <c r="AD642" s="3"/>
      <c r="AE642" s="3"/>
      <c r="AF642" s="3"/>
      <c r="AG642" s="3"/>
      <c r="AH642" s="3"/>
      <c r="AI642" s="11"/>
      <c r="AJ642" s="3"/>
      <c r="AK642" s="2"/>
      <c r="AL642" s="2"/>
      <c r="AM642" s="2"/>
      <c r="AN642" s="2"/>
      <c r="AO642" s="2"/>
      <c r="AP642" s="2"/>
      <c r="AQ642" s="2"/>
      <c r="AR642" s="15"/>
      <c r="AS642" s="15"/>
      <c r="AT642" s="15"/>
      <c r="AU642" s="2"/>
      <c r="AV642" s="2"/>
      <c r="AW642" s="15"/>
      <c r="AX642" s="15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</row>
    <row r="643" spans="1:164" x14ac:dyDescent="0.15">
      <c r="A643" s="67">
        <f t="shared" si="232"/>
        <v>44180</v>
      </c>
      <c r="B643" s="128">
        <f t="shared" ca="1" si="233"/>
        <v>474.63413353999988</v>
      </c>
      <c r="C643" s="14">
        <f t="shared" si="234"/>
        <v>472.96049802999988</v>
      </c>
      <c r="D643" s="142">
        <f t="shared" si="235"/>
        <v>44174</v>
      </c>
      <c r="E643" s="13">
        <f ca="1">IF(D643&lt;B$1,VLOOKUP(D643,[1]DI!$A$4:$B$15000,2,FALSE),0)</f>
        <v>1.9000000000000006E-2</v>
      </c>
      <c r="F643" s="14">
        <f t="shared" ca="1" si="236"/>
        <v>1.0000746899999999</v>
      </c>
      <c r="G643" s="14">
        <f ca="1">(TRUNC(PRODUCT($F$12:$F642),16))</f>
        <v>1.1264512609908</v>
      </c>
      <c r="H643" s="14">
        <f t="shared" ca="1" si="237"/>
        <v>1.12510596091927</v>
      </c>
      <c r="I643" s="14">
        <f t="shared" ca="1" si="238"/>
        <v>1.00119571</v>
      </c>
      <c r="J643" s="13">
        <f t="shared" si="231"/>
        <v>3.7499999999999999E-2</v>
      </c>
      <c r="K643" s="53">
        <f t="shared" si="239"/>
        <v>44158</v>
      </c>
      <c r="L643" s="2">
        <f t="shared" si="240"/>
        <v>16</v>
      </c>
      <c r="M643" s="19">
        <f t="shared" si="241"/>
        <v>16</v>
      </c>
      <c r="N643" s="12">
        <f t="shared" si="242"/>
        <v>1.002340129</v>
      </c>
      <c r="O643" s="12">
        <f t="shared" ca="1" si="243"/>
        <v>1.0035386369999999</v>
      </c>
      <c r="P643" s="19">
        <f t="shared" si="244"/>
        <v>0</v>
      </c>
      <c r="Q643" s="14">
        <f t="shared" ca="1" si="245"/>
        <v>1.67363551</v>
      </c>
      <c r="R643" s="28">
        <f t="shared" si="230"/>
        <v>0</v>
      </c>
      <c r="S643" s="14">
        <f t="shared" si="246"/>
        <v>0</v>
      </c>
      <c r="T643" s="14"/>
      <c r="U643" s="14"/>
      <c r="V643" s="4" t="str">
        <f t="shared" si="247"/>
        <v>A+J=</v>
      </c>
      <c r="W643" s="53">
        <f t="shared" si="248"/>
        <v>44181</v>
      </c>
      <c r="X643" s="14"/>
      <c r="Y643" s="153"/>
      <c r="Z643" s="3"/>
      <c r="AB643" s="3"/>
      <c r="AC643" s="1"/>
      <c r="AD643" s="3"/>
      <c r="AE643" s="3"/>
      <c r="AF643" s="3"/>
      <c r="AG643" s="3"/>
      <c r="AH643" s="3"/>
      <c r="AI643" s="11"/>
      <c r="AJ643" s="3"/>
      <c r="AK643" s="2"/>
      <c r="AL643" s="2"/>
      <c r="AM643" s="2"/>
      <c r="AN643" s="2"/>
      <c r="AO643" s="2"/>
      <c r="AP643" s="2"/>
      <c r="AQ643" s="2"/>
      <c r="AR643" s="15"/>
      <c r="AS643" s="15"/>
      <c r="AT643" s="15"/>
      <c r="AU643" s="2"/>
      <c r="AV643" s="2"/>
      <c r="AW643" s="15"/>
      <c r="AX643" s="15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</row>
    <row r="644" spans="1:164" x14ac:dyDescent="0.15">
      <c r="A644" s="67">
        <f t="shared" si="232"/>
        <v>44181</v>
      </c>
      <c r="B644" s="128">
        <f t="shared" ca="1" si="233"/>
        <v>474.73893259999988</v>
      </c>
      <c r="C644" s="14">
        <f t="shared" si="234"/>
        <v>472.96049802999988</v>
      </c>
      <c r="D644" s="142">
        <f t="shared" si="235"/>
        <v>44175</v>
      </c>
      <c r="E644" s="13">
        <f ca="1">IF(D644&lt;B$1,VLOOKUP(D644,[1]DI!$A$4:$B$15000,2,FALSE),0)</f>
        <v>1.9000000000000006E-2</v>
      </c>
      <c r="F644" s="14">
        <f t="shared" ca="1" si="236"/>
        <v>1.0000746899999999</v>
      </c>
      <c r="G644" s="14">
        <f ca="1">(TRUNC(PRODUCT($F$12:$F643),16))</f>
        <v>1.12653539563548</v>
      </c>
      <c r="H644" s="14">
        <f t="shared" ca="1" si="237"/>
        <v>1.12510596091927</v>
      </c>
      <c r="I644" s="14">
        <f t="shared" ca="1" si="238"/>
        <v>1.00127049</v>
      </c>
      <c r="J644" s="13">
        <f t="shared" si="231"/>
        <v>3.7499999999999999E-2</v>
      </c>
      <c r="K644" s="53">
        <f t="shared" si="239"/>
        <v>44158</v>
      </c>
      <c r="L644" s="2">
        <f t="shared" si="240"/>
        <v>17</v>
      </c>
      <c r="M644" s="19">
        <f t="shared" si="241"/>
        <v>17</v>
      </c>
      <c r="N644" s="12">
        <f t="shared" si="242"/>
        <v>1.002486569</v>
      </c>
      <c r="O644" s="12">
        <f t="shared" ca="1" si="243"/>
        <v>1.003760218</v>
      </c>
      <c r="P644" s="19">
        <f t="shared" si="244"/>
        <v>31</v>
      </c>
      <c r="Q644" s="14">
        <f t="shared" ca="1" si="245"/>
        <v>1.7784345699999999</v>
      </c>
      <c r="R644" s="28">
        <f t="shared" si="230"/>
        <v>0.11637966908969991</v>
      </c>
      <c r="S644" s="14">
        <f t="shared" si="246"/>
        <v>55.042986249999998</v>
      </c>
      <c r="T644" s="14"/>
      <c r="U644" s="14"/>
      <c r="V644" s="4" t="str">
        <f t="shared" si="247"/>
        <v>A+J=</v>
      </c>
      <c r="W644" s="53">
        <f t="shared" si="248"/>
        <v>44181</v>
      </c>
      <c r="X644" s="14"/>
      <c r="Y644" s="153"/>
      <c r="Z644" s="3"/>
      <c r="AB644" s="3"/>
      <c r="AC644" s="1"/>
      <c r="AD644" s="3"/>
      <c r="AE644" s="3"/>
      <c r="AF644" s="3"/>
      <c r="AG644" s="3"/>
      <c r="AH644" s="3"/>
      <c r="AI644" s="11"/>
      <c r="AJ644" s="3"/>
      <c r="AK644" s="2"/>
      <c r="AL644" s="2"/>
      <c r="AM644" s="2"/>
      <c r="AN644" s="2"/>
      <c r="AO644" s="2"/>
      <c r="AP644" s="2"/>
      <c r="AQ644" s="2"/>
      <c r="AR644" s="15"/>
      <c r="AS644" s="15"/>
      <c r="AT644" s="15"/>
      <c r="AU644" s="2"/>
      <c r="AV644" s="2"/>
      <c r="AW644" s="15"/>
      <c r="AX644" s="15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</row>
    <row r="645" spans="1:164" ht="15" x14ac:dyDescent="0.25">
      <c r="A645" s="67">
        <f t="shared" si="232"/>
        <v>44182</v>
      </c>
      <c r="B645" s="128">
        <f t="shared" ca="1" si="233"/>
        <v>418.00978753999988</v>
      </c>
      <c r="C645" s="14">
        <f t="shared" si="234"/>
        <v>417.91751177999987</v>
      </c>
      <c r="D645" s="142">
        <f t="shared" si="235"/>
        <v>44176</v>
      </c>
      <c r="E645" s="13">
        <f ca="1">IF(D645&lt;B$1,VLOOKUP(D645,[1]DI!$A$4:$B$15000,2,FALSE),0)</f>
        <v>1.9000000000000006E-2</v>
      </c>
      <c r="F645" s="14">
        <f t="shared" ca="1" si="236"/>
        <v>1.0000746899999999</v>
      </c>
      <c r="G645" s="14">
        <f ca="1">(TRUNC(PRODUCT($F$12:$F644),16))</f>
        <v>1.12661953656418</v>
      </c>
      <c r="H645" s="14">
        <f t="shared" ca="1" si="237"/>
        <v>1.12653539563548</v>
      </c>
      <c r="I645" s="14">
        <f t="shared" ca="1" si="238"/>
        <v>1.0000746899999999</v>
      </c>
      <c r="J645" s="13">
        <f t="shared" si="231"/>
        <v>3.7499999999999999E-2</v>
      </c>
      <c r="K645" s="53">
        <f t="shared" si="239"/>
        <v>44181</v>
      </c>
      <c r="L645" s="2">
        <f t="shared" si="240"/>
        <v>1</v>
      </c>
      <c r="M645" s="19">
        <f t="shared" si="241"/>
        <v>1</v>
      </c>
      <c r="N645" s="12">
        <f t="shared" si="242"/>
        <v>1.0001460980000001</v>
      </c>
      <c r="O645" s="12">
        <f t="shared" ca="1" si="243"/>
        <v>1.000220799</v>
      </c>
      <c r="P645" s="19">
        <f t="shared" si="244"/>
        <v>0</v>
      </c>
      <c r="Q645" s="14">
        <f t="shared" ca="1" si="245"/>
        <v>9.2275759999999998E-2</v>
      </c>
      <c r="R645" s="28">
        <f t="shared" si="230"/>
        <v>0</v>
      </c>
      <c r="S645" s="14">
        <f t="shared" si="246"/>
        <v>0</v>
      </c>
      <c r="T645" s="146" t="s">
        <v>150</v>
      </c>
      <c r="U645" s="146" t="s">
        <v>151</v>
      </c>
      <c r="V645" s="4" t="str">
        <f t="shared" si="247"/>
        <v>A+J=</v>
      </c>
      <c r="W645" s="53">
        <f t="shared" si="248"/>
        <v>44186</v>
      </c>
      <c r="X645" s="14"/>
      <c r="Y645" s="153"/>
      <c r="Z645" s="3"/>
      <c r="AB645" s="3"/>
      <c r="AC645" s="1"/>
      <c r="AD645" s="3"/>
      <c r="AE645" s="3"/>
      <c r="AF645" s="3"/>
      <c r="AG645" s="3"/>
      <c r="AH645" s="3"/>
      <c r="AI645" s="11"/>
      <c r="AJ645" s="3"/>
      <c r="AK645" s="2"/>
      <c r="AL645" s="2"/>
      <c r="AM645" s="2"/>
      <c r="AN645" s="2"/>
      <c r="AO645" s="2"/>
      <c r="AP645" s="2"/>
      <c r="AQ645" s="2"/>
      <c r="AR645" s="15"/>
      <c r="AS645" s="15"/>
      <c r="AT645" s="15"/>
      <c r="AU645" s="2"/>
      <c r="AV645" s="2"/>
      <c r="AW645" s="15"/>
      <c r="AX645" s="15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</row>
    <row r="646" spans="1:164" ht="15" x14ac:dyDescent="0.25">
      <c r="A646" s="67">
        <f t="shared" si="232"/>
        <v>44183</v>
      </c>
      <c r="B646" s="128">
        <f t="shared" ca="1" si="233"/>
        <v>418.1020854599999</v>
      </c>
      <c r="C646" s="14">
        <f t="shared" si="234"/>
        <v>417.91751177999987</v>
      </c>
      <c r="D646" s="142">
        <f t="shared" si="235"/>
        <v>44179</v>
      </c>
      <c r="E646" s="13">
        <f ca="1">IF(D646&lt;B$1,VLOOKUP(D646,[1]DI!$A$4:$B$15000,2,FALSE),0)</f>
        <v>1.9000000000000006E-2</v>
      </c>
      <c r="F646" s="14">
        <f t="shared" ca="1" si="236"/>
        <v>1.0000746899999999</v>
      </c>
      <c r="G646" s="14">
        <f ca="1">(TRUNC(PRODUCT($F$12:$F645),16))</f>
        <v>1.1267036837773701</v>
      </c>
      <c r="H646" s="14">
        <f t="shared" ca="1" si="237"/>
        <v>1.12653539563548</v>
      </c>
      <c r="I646" s="14">
        <f t="shared" ca="1" si="238"/>
        <v>1.00014939</v>
      </c>
      <c r="J646" s="13">
        <f t="shared" si="231"/>
        <v>3.7499999999999999E-2</v>
      </c>
      <c r="K646" s="53">
        <f t="shared" si="239"/>
        <v>44181</v>
      </c>
      <c r="L646" s="2">
        <f t="shared" si="240"/>
        <v>2</v>
      </c>
      <c r="M646" s="19">
        <f t="shared" si="241"/>
        <v>2</v>
      </c>
      <c r="N646" s="12">
        <f t="shared" si="242"/>
        <v>1.0002922169999999</v>
      </c>
      <c r="O646" s="12">
        <f t="shared" ca="1" si="243"/>
        <v>1.000441651</v>
      </c>
      <c r="P646" s="19">
        <f t="shared" si="244"/>
        <v>0</v>
      </c>
      <c r="Q646" s="14">
        <f t="shared" ca="1" si="245"/>
        <v>0.18457367999999999</v>
      </c>
      <c r="R646" s="28">
        <f t="shared" si="230"/>
        <v>0</v>
      </c>
      <c r="S646" s="14">
        <f t="shared" si="246"/>
        <v>0</v>
      </c>
      <c r="T646" s="146" t="s">
        <v>153</v>
      </c>
      <c r="U646" s="146" t="s">
        <v>153</v>
      </c>
      <c r="V646" s="4" t="str">
        <f t="shared" si="247"/>
        <v>A+J=</v>
      </c>
      <c r="W646" s="53">
        <f t="shared" si="248"/>
        <v>44186</v>
      </c>
      <c r="X646" s="14"/>
      <c r="Y646" s="153"/>
      <c r="Z646" s="3"/>
      <c r="AB646" s="3"/>
      <c r="AC646" s="1"/>
      <c r="AD646" s="3"/>
      <c r="AE646" s="3"/>
      <c r="AF646" s="3"/>
      <c r="AG646" s="3"/>
      <c r="AH646" s="3"/>
      <c r="AI646" s="11"/>
      <c r="AJ646" s="3"/>
      <c r="AK646" s="2"/>
      <c r="AL646" s="2"/>
      <c r="AM646" s="2"/>
      <c r="AN646" s="2"/>
      <c r="AO646" s="2"/>
      <c r="AP646" s="2"/>
      <c r="AQ646" s="2"/>
      <c r="AR646" s="15"/>
      <c r="AS646" s="15"/>
      <c r="AT646" s="15"/>
      <c r="AU646" s="2"/>
      <c r="AV646" s="2"/>
      <c r="AW646" s="15"/>
      <c r="AX646" s="15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</row>
    <row r="647" spans="1:164" ht="15.75" x14ac:dyDescent="0.25">
      <c r="A647" s="162">
        <f t="shared" si="232"/>
        <v>44186</v>
      </c>
      <c r="B647" s="163">
        <f t="shared" ref="B647" ca="1" si="249">IF(D647&lt;=TODAY(),C647+Q647,IF(AND(A647&gt;TODAY(),A647&lt;=$B$1),IF(VLOOKUP(TODAY(),$A$10:$E$5000,4,FALSE)=0,"n.d",C647+Q647),"n.d"))</f>
        <v>418.19440134999985</v>
      </c>
      <c r="C647" s="161">
        <f t="shared" ref="C647:C710" si="250">(C646-S646)</f>
        <v>417.91751177999987</v>
      </c>
      <c r="D647" s="162">
        <f t="shared" ref="D647:D710" si="251">WORKDAY(A647,-4,$Z$160:$Z$544)</f>
        <v>44180</v>
      </c>
      <c r="E647" s="164">
        <f ca="1">IF(D647&lt;B$1,VLOOKUP(D647,[1]DI!$A$4:$B$15000,2,FALSE),0)</f>
        <v>1.9000000000000006E-2</v>
      </c>
      <c r="F647" s="161">
        <f t="shared" ref="F647:F710" ca="1" si="252">ROUND(((1+E647)^(1/252)),8)</f>
        <v>1.0000746899999999</v>
      </c>
      <c r="G647" s="161">
        <f ca="1">(TRUNC(PRODUCT($F$12:$F646),16))</f>
        <v>1.12678783727551</v>
      </c>
      <c r="H647" s="161">
        <f t="shared" ref="H647:H710" ca="1" si="253">IF(P646&gt;0,G646,H646)</f>
        <v>1.12653539563548</v>
      </c>
      <c r="I647" s="161">
        <f t="shared" ref="I647:I710" ca="1" si="254">ROUND(G647/H647,8)</f>
        <v>1.0002240899999999</v>
      </c>
      <c r="J647" s="164">
        <f t="shared" si="231"/>
        <v>3.7499999999999999E-2</v>
      </c>
      <c r="K647" s="162">
        <f t="shared" ref="K647:K710" si="255">IF(P646&gt;0,VLOOKUP(P646,Z$12:AJ$150,2),K646)</f>
        <v>44181</v>
      </c>
      <c r="L647" s="165">
        <f t="shared" ref="L647:L710" si="256">IF(A647&gt;K647,IF(NETWORKDAYS(K647,A647,$Z$160:$Z$544)-1=0,1,NETWORKDAYS(K647,A647,$Z$160:$Z$544)-1),0)</f>
        <v>3</v>
      </c>
      <c r="M647" s="166">
        <f t="shared" ref="M647:M710" si="257">IF(AND(L647=1,L646=1),1,IF(L647&gt;0,IF(L647=L646,L647+1,L647),0))</f>
        <v>3</v>
      </c>
      <c r="N647" s="167">
        <f t="shared" ref="N647:N710" si="258">ROUND((J647+1)^(M647/252),9)</f>
        <v>1.000438358</v>
      </c>
      <c r="O647" s="167">
        <f t="shared" ref="O647:O710" ca="1" si="259">ROUND(I647*N647,9)</f>
        <v>1.000662546</v>
      </c>
      <c r="P647" s="166">
        <f t="shared" ref="P647:P710" si="260">IF(VLOOKUP(A647,AA$12:AH$150,8)=VLOOKUP(A646,AA$12:AH$150,8),0,VLOOKUP(A647,AA$12:AH$150,8))</f>
        <v>32</v>
      </c>
      <c r="Q647" s="161">
        <f t="shared" ref="Q647:Q710" ca="1" si="261">TRUNC(((O647-1)*C647),8)</f>
        <v>0.27688956999999997</v>
      </c>
      <c r="R647" s="168">
        <f t="shared" si="230"/>
        <v>0</v>
      </c>
      <c r="S647" s="161">
        <f t="shared" ref="S647:S710" si="262">IF(R647&gt;0,TRUNC(R647*C646,8),0)</f>
        <v>0</v>
      </c>
      <c r="T647" s="161">
        <f>C647</f>
        <v>417.91751177999987</v>
      </c>
      <c r="U647" s="161">
        <f>C647</f>
        <v>417.91751177999987</v>
      </c>
      <c r="V647" s="169" t="str">
        <f t="shared" ref="V647:V710" si="263">IF(P646&gt;0,VLOOKUP(P646,Z$12:AJ$150,10),V646)</f>
        <v>A+J=</v>
      </c>
      <c r="W647" s="162">
        <f t="shared" ref="W647" si="264">IF(P646&gt;0,VLOOKUP(P646,Z$12:AJ$150,11),W646)</f>
        <v>44186</v>
      </c>
      <c r="X647" s="14"/>
      <c r="Y647" s="153"/>
      <c r="Z647" s="3"/>
      <c r="AB647" s="3"/>
      <c r="AC647" s="1"/>
      <c r="AD647" s="3"/>
      <c r="AE647" s="3"/>
      <c r="AF647" s="3"/>
      <c r="AG647" s="3"/>
      <c r="AH647" s="3"/>
      <c r="AI647" s="11"/>
      <c r="AJ647" s="3"/>
      <c r="AK647" s="2"/>
      <c r="AL647" s="2"/>
      <c r="AM647" s="2"/>
      <c r="AN647" s="2"/>
      <c r="AO647" s="2"/>
      <c r="AP647" s="2"/>
      <c r="AQ647" s="2"/>
      <c r="AR647" s="15"/>
      <c r="AS647" s="15"/>
      <c r="AT647" s="15"/>
      <c r="AU647" s="2"/>
      <c r="AV647" s="2"/>
      <c r="AW647" s="15"/>
      <c r="AX647" s="15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</row>
    <row r="648" spans="1:164" ht="15.75" x14ac:dyDescent="0.25">
      <c r="A648" s="67">
        <f t="shared" si="232"/>
        <v>44187</v>
      </c>
      <c r="B648" s="128">
        <f ca="1">IF(D648&lt;=TODAY(),C648+Q648+T648+U648,IF(AND(A648&gt;TODAY(),A648&lt;=$B$1),IF(VLOOKUP(TODAY(),$A$10:$E$5000,4,FALSE)=0,"n.d",C648+Q648+T648+U648),"n.d"))</f>
        <v>426.50744361285984</v>
      </c>
      <c r="C648" s="161">
        <f>(C647)</f>
        <v>417.91751177999987</v>
      </c>
      <c r="D648" s="142">
        <f t="shared" si="251"/>
        <v>44181</v>
      </c>
      <c r="E648" s="13">
        <f ca="1">IF(D648&lt;B$1,VLOOKUP(D648,[1]DI!$A$4:$B$15000,2,FALSE),0)</f>
        <v>1.9000000000000006E-2</v>
      </c>
      <c r="F648" s="14">
        <f t="shared" ca="1" si="252"/>
        <v>1.0000746899999999</v>
      </c>
      <c r="G648" s="14">
        <f ca="1">(TRUNC(PRODUCT($F$12:$F647),16))</f>
        <v>1.1268719970590699</v>
      </c>
      <c r="H648" s="14">
        <f t="shared" ca="1" si="253"/>
        <v>1.12678783727551</v>
      </c>
      <c r="I648" s="14">
        <f t="shared" ca="1" si="254"/>
        <v>1.0000746899999999</v>
      </c>
      <c r="J648" s="13">
        <f t="shared" si="231"/>
        <v>3.7499999999999999E-2</v>
      </c>
      <c r="K648" s="53">
        <f t="shared" si="255"/>
        <v>44186</v>
      </c>
      <c r="L648" s="2">
        <f t="shared" si="256"/>
        <v>1</v>
      </c>
      <c r="M648" s="19">
        <f t="shared" si="257"/>
        <v>1</v>
      </c>
      <c r="N648" s="12">
        <f t="shared" si="258"/>
        <v>1.0001460980000001</v>
      </c>
      <c r="O648" s="12">
        <f t="shared" ca="1" si="259"/>
        <v>1.000220799</v>
      </c>
      <c r="P648" s="19">
        <f t="shared" si="260"/>
        <v>0</v>
      </c>
      <c r="Q648" s="14">
        <f t="shared" ca="1" si="261"/>
        <v>9.2275759999999998E-2</v>
      </c>
      <c r="R648" s="28">
        <f t="shared" si="230"/>
        <v>0</v>
      </c>
      <c r="S648" s="14">
        <f t="shared" si="262"/>
        <v>0</v>
      </c>
      <c r="T648" s="14">
        <f>0.02*T$647</f>
        <v>8.3583502355999979</v>
      </c>
      <c r="U648" s="14">
        <f>0.01*((A648-A$647)/30)*U$647</f>
        <v>0.13930583725999995</v>
      </c>
      <c r="V648" s="4" t="str">
        <f t="shared" si="263"/>
        <v>A+J+M+JM=</v>
      </c>
      <c r="W648" s="53">
        <f t="shared" si="248"/>
        <v>44208</v>
      </c>
      <c r="X648" s="14"/>
      <c r="Y648" s="153"/>
      <c r="Z648" s="3"/>
      <c r="AB648" s="3"/>
      <c r="AC648" s="1"/>
      <c r="AD648" s="3"/>
      <c r="AE648" s="3"/>
      <c r="AF648" s="3"/>
      <c r="AG648" s="3"/>
      <c r="AH648" s="3"/>
      <c r="AI648" s="11"/>
      <c r="AJ648" s="3"/>
      <c r="AK648" s="2"/>
      <c r="AL648" s="2"/>
      <c r="AM648" s="2"/>
      <c r="AN648" s="2"/>
      <c r="AO648" s="2"/>
      <c r="AP648" s="2"/>
      <c r="AQ648" s="2"/>
      <c r="AR648" s="15"/>
      <c r="AS648" s="15"/>
      <c r="AT648" s="15"/>
      <c r="AU648" s="2"/>
      <c r="AV648" s="2"/>
      <c r="AW648" s="15"/>
      <c r="AX648" s="15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</row>
    <row r="649" spans="1:164" x14ac:dyDescent="0.15">
      <c r="A649" s="67">
        <f t="shared" si="232"/>
        <v>44188</v>
      </c>
      <c r="B649" s="128">
        <f t="shared" ref="B649:B712" ca="1" si="265">IF(D649&lt;=TODAY(),C649+Q649+T649+U649,IF(AND(A649&gt;TODAY(),A649&lt;=$B$1),IF(VLOOKUP(TODAY(),$A$10:$E$5000,4,FALSE)=0,"n.d",C649+Q649+T649+U649),"n.d"))</f>
        <v>426.73904737011986</v>
      </c>
      <c r="C649" s="14">
        <f t="shared" si="250"/>
        <v>417.91751177999987</v>
      </c>
      <c r="D649" s="142">
        <f t="shared" si="251"/>
        <v>44182</v>
      </c>
      <c r="E649" s="13">
        <f ca="1">IF(D649&lt;B$1,VLOOKUP(D649,[1]DI!$A$4:$B$15000,2,FALSE),0)</f>
        <v>1.9000000000000006E-2</v>
      </c>
      <c r="F649" s="14">
        <f t="shared" ca="1" si="252"/>
        <v>1.0000746899999999</v>
      </c>
      <c r="G649" s="14">
        <f ca="1">(TRUNC(PRODUCT($F$12:$F648),16))</f>
        <v>1.1269561631285301</v>
      </c>
      <c r="H649" s="14">
        <f t="shared" ca="1" si="253"/>
        <v>1.12678783727551</v>
      </c>
      <c r="I649" s="14">
        <f t="shared" ca="1" si="254"/>
        <v>1.00014939</v>
      </c>
      <c r="J649" s="13">
        <f t="shared" si="231"/>
        <v>3.7499999999999999E-2</v>
      </c>
      <c r="K649" s="53">
        <f t="shared" si="255"/>
        <v>44186</v>
      </c>
      <c r="L649" s="2">
        <f t="shared" si="256"/>
        <v>2</v>
      </c>
      <c r="M649" s="19">
        <f t="shared" si="257"/>
        <v>2</v>
      </c>
      <c r="N649" s="12">
        <f t="shared" si="258"/>
        <v>1.0002922169999999</v>
      </c>
      <c r="O649" s="12">
        <f t="shared" ca="1" si="259"/>
        <v>1.000441651</v>
      </c>
      <c r="P649" s="19">
        <f t="shared" si="260"/>
        <v>0</v>
      </c>
      <c r="Q649" s="14">
        <f t="shared" ca="1" si="261"/>
        <v>0.18457367999999999</v>
      </c>
      <c r="R649" s="28">
        <f t="shared" si="230"/>
        <v>0</v>
      </c>
      <c r="S649" s="14">
        <f t="shared" si="262"/>
        <v>0</v>
      </c>
      <c r="T649" s="14">
        <f t="shared" ref="T649:T661" si="266">0.02*T$647</f>
        <v>8.3583502355999979</v>
      </c>
      <c r="U649" s="14">
        <f t="shared" ref="U649:U661" si="267">0.01*((A649-A$647)/30)*U$647</f>
        <v>0.27861167451999991</v>
      </c>
      <c r="V649" s="4" t="str">
        <f t="shared" si="263"/>
        <v>A+J+M+JM=</v>
      </c>
      <c r="W649" s="53">
        <f t="shared" si="248"/>
        <v>44208</v>
      </c>
      <c r="X649" s="14"/>
      <c r="Y649" s="153"/>
      <c r="Z649" s="3"/>
      <c r="AB649" s="3"/>
      <c r="AC649" s="1"/>
      <c r="AD649" s="3"/>
      <c r="AE649" s="3"/>
      <c r="AF649" s="3"/>
      <c r="AG649" s="3"/>
      <c r="AH649" s="3"/>
      <c r="AI649" s="11"/>
      <c r="AJ649" s="3"/>
      <c r="AK649" s="2"/>
      <c r="AL649" s="2"/>
      <c r="AM649" s="2"/>
      <c r="AN649" s="2"/>
      <c r="AO649" s="2"/>
      <c r="AP649" s="2"/>
      <c r="AQ649" s="2"/>
      <c r="AR649" s="15"/>
      <c r="AS649" s="15"/>
      <c r="AT649" s="15"/>
      <c r="AU649" s="2"/>
      <c r="AV649" s="2"/>
      <c r="AW649" s="15"/>
      <c r="AX649" s="15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</row>
    <row r="650" spans="1:164" x14ac:dyDescent="0.15">
      <c r="A650" s="67">
        <f t="shared" si="232"/>
        <v>44189</v>
      </c>
      <c r="B650" s="128">
        <f t="shared" ca="1" si="265"/>
        <v>426.97066909737981</v>
      </c>
      <c r="C650" s="14">
        <f t="shared" si="250"/>
        <v>417.91751177999987</v>
      </c>
      <c r="D650" s="142">
        <f t="shared" si="251"/>
        <v>44183</v>
      </c>
      <c r="E650" s="13">
        <f ca="1">IF(D650&lt;B$1,VLOOKUP(D650,[1]DI!$A$4:$B$15000,2,FALSE),0)</f>
        <v>1.9000000000000006E-2</v>
      </c>
      <c r="F650" s="14">
        <f t="shared" ca="1" si="252"/>
        <v>1.0000746899999999</v>
      </c>
      <c r="G650" s="14">
        <f ca="1">(TRUNC(PRODUCT($F$12:$F649),16))</f>
        <v>1.1270403354843599</v>
      </c>
      <c r="H650" s="14">
        <f t="shared" ca="1" si="253"/>
        <v>1.12678783727551</v>
      </c>
      <c r="I650" s="14">
        <f t="shared" ca="1" si="254"/>
        <v>1.0002240899999999</v>
      </c>
      <c r="J650" s="13">
        <f t="shared" si="231"/>
        <v>3.7499999999999999E-2</v>
      </c>
      <c r="K650" s="53">
        <f t="shared" si="255"/>
        <v>44186</v>
      </c>
      <c r="L650" s="2">
        <f t="shared" si="256"/>
        <v>3</v>
      </c>
      <c r="M650" s="19">
        <f t="shared" si="257"/>
        <v>3</v>
      </c>
      <c r="N650" s="12">
        <f t="shared" si="258"/>
        <v>1.000438358</v>
      </c>
      <c r="O650" s="12">
        <f t="shared" ca="1" si="259"/>
        <v>1.000662546</v>
      </c>
      <c r="P650" s="19">
        <f t="shared" si="260"/>
        <v>0</v>
      </c>
      <c r="Q650" s="14">
        <f t="shared" ca="1" si="261"/>
        <v>0.27688956999999997</v>
      </c>
      <c r="R650" s="28">
        <f t="shared" si="230"/>
        <v>0</v>
      </c>
      <c r="S650" s="14">
        <f t="shared" si="262"/>
        <v>0</v>
      </c>
      <c r="T650" s="14">
        <f t="shared" si="266"/>
        <v>8.3583502355999979</v>
      </c>
      <c r="U650" s="14">
        <f t="shared" si="267"/>
        <v>0.41791751177999986</v>
      </c>
      <c r="V650" s="4" t="str">
        <f t="shared" si="263"/>
        <v>A+J+M+JM=</v>
      </c>
      <c r="W650" s="53">
        <f t="shared" si="248"/>
        <v>44208</v>
      </c>
      <c r="X650" s="14"/>
      <c r="Y650" s="153"/>
      <c r="Z650" s="3"/>
      <c r="AB650" s="3"/>
      <c r="AC650" s="1"/>
      <c r="AD650" s="3"/>
      <c r="AE650" s="3"/>
      <c r="AF650" s="3"/>
      <c r="AG650" s="3"/>
      <c r="AH650" s="3"/>
      <c r="AI650" s="11"/>
      <c r="AJ650" s="3"/>
      <c r="AK650" s="2"/>
      <c r="AL650" s="2"/>
      <c r="AM650" s="2"/>
      <c r="AN650" s="2"/>
      <c r="AO650" s="2"/>
      <c r="AP650" s="2"/>
      <c r="AQ650" s="2"/>
      <c r="AR650" s="15"/>
      <c r="AS650" s="15"/>
      <c r="AT650" s="15"/>
      <c r="AU650" s="2"/>
      <c r="AV650" s="2"/>
      <c r="AW650" s="15"/>
      <c r="AX650" s="15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</row>
    <row r="651" spans="1:164" x14ac:dyDescent="0.15">
      <c r="A651" s="67">
        <f t="shared" si="232"/>
        <v>44193</v>
      </c>
      <c r="B651" s="128">
        <f t="shared" ca="1" si="265"/>
        <v>427.62022672641984</v>
      </c>
      <c r="C651" s="14">
        <f t="shared" si="250"/>
        <v>417.91751177999987</v>
      </c>
      <c r="D651" s="142">
        <f t="shared" si="251"/>
        <v>44186</v>
      </c>
      <c r="E651" s="13">
        <f ca="1">IF(D651&lt;B$1,VLOOKUP(D651,[1]DI!$A$4:$B$15000,2,FALSE),0)</f>
        <v>1.9000000000000006E-2</v>
      </c>
      <c r="F651" s="14">
        <f t="shared" ca="1" si="252"/>
        <v>1.0000746899999999</v>
      </c>
      <c r="G651" s="14">
        <f ca="1">(TRUNC(PRODUCT($F$12:$F650),16))</f>
        <v>1.1271245141270101</v>
      </c>
      <c r="H651" s="14">
        <f t="shared" ca="1" si="253"/>
        <v>1.12678783727551</v>
      </c>
      <c r="I651" s="14">
        <f t="shared" ca="1" si="254"/>
        <v>1.00029879</v>
      </c>
      <c r="J651" s="13">
        <f t="shared" si="231"/>
        <v>3.7499999999999999E-2</v>
      </c>
      <c r="K651" s="53">
        <f t="shared" si="255"/>
        <v>44186</v>
      </c>
      <c r="L651" s="2">
        <f t="shared" si="256"/>
        <v>4</v>
      </c>
      <c r="M651" s="19">
        <f t="shared" si="257"/>
        <v>4</v>
      </c>
      <c r="N651" s="12">
        <f t="shared" si="258"/>
        <v>1.0005845200000001</v>
      </c>
      <c r="O651" s="12">
        <f t="shared" ca="1" si="259"/>
        <v>1.0008834849999999</v>
      </c>
      <c r="P651" s="19">
        <f t="shared" si="260"/>
        <v>0</v>
      </c>
      <c r="Q651" s="14">
        <f t="shared" ca="1" si="261"/>
        <v>0.36922385000000002</v>
      </c>
      <c r="R651" s="28">
        <f t="shared" si="230"/>
        <v>0</v>
      </c>
      <c r="S651" s="14">
        <f t="shared" si="262"/>
        <v>0</v>
      </c>
      <c r="T651" s="14">
        <f t="shared" si="266"/>
        <v>8.3583502355999979</v>
      </c>
      <c r="U651" s="14">
        <f t="shared" si="267"/>
        <v>0.97514086081999973</v>
      </c>
      <c r="V651" s="4" t="str">
        <f t="shared" si="263"/>
        <v>A+J+M+JM=</v>
      </c>
      <c r="W651" s="53">
        <f t="shared" si="248"/>
        <v>44208</v>
      </c>
      <c r="X651" s="14"/>
      <c r="Y651" s="153"/>
      <c r="Z651" s="3"/>
      <c r="AB651" s="3"/>
      <c r="AC651" s="1"/>
      <c r="AD651" s="3"/>
      <c r="AE651" s="3"/>
      <c r="AF651" s="3"/>
      <c r="AG651" s="3"/>
      <c r="AH651" s="3"/>
      <c r="AI651" s="11"/>
      <c r="AJ651" s="3"/>
      <c r="AK651" s="2"/>
      <c r="AL651" s="2"/>
      <c r="AM651" s="2"/>
      <c r="AN651" s="2"/>
      <c r="AO651" s="2"/>
      <c r="AP651" s="2"/>
      <c r="AQ651" s="2"/>
      <c r="AR651" s="15"/>
      <c r="AS651" s="15"/>
      <c r="AT651" s="15"/>
      <c r="AU651" s="2"/>
      <c r="AV651" s="2"/>
      <c r="AW651" s="15"/>
      <c r="AX651" s="15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</row>
    <row r="652" spans="1:164" x14ac:dyDescent="0.15">
      <c r="A652" s="67">
        <f t="shared" si="232"/>
        <v>44194</v>
      </c>
      <c r="B652" s="128">
        <f t="shared" ca="1" si="265"/>
        <v>427.85189275367981</v>
      </c>
      <c r="C652" s="14">
        <f t="shared" si="250"/>
        <v>417.91751177999987</v>
      </c>
      <c r="D652" s="142">
        <f t="shared" si="251"/>
        <v>44187</v>
      </c>
      <c r="E652" s="13">
        <f ca="1">IF(D652&lt;B$1,VLOOKUP(D652,[1]DI!$A$4:$B$15000,2,FALSE),0)</f>
        <v>1.9000000000000006E-2</v>
      </c>
      <c r="F652" s="14">
        <f t="shared" ca="1" si="252"/>
        <v>1.0000746899999999</v>
      </c>
      <c r="G652" s="14">
        <f ca="1">(TRUNC(PRODUCT($F$12:$F651),16))</f>
        <v>1.1272086990569701</v>
      </c>
      <c r="H652" s="14">
        <f t="shared" ca="1" si="253"/>
        <v>1.12678783727551</v>
      </c>
      <c r="I652" s="14">
        <f t="shared" ca="1" si="254"/>
        <v>1.00037351</v>
      </c>
      <c r="J652" s="13">
        <f t="shared" si="231"/>
        <v>3.7499999999999999E-2</v>
      </c>
      <c r="K652" s="53">
        <f t="shared" si="255"/>
        <v>44186</v>
      </c>
      <c r="L652" s="2">
        <f t="shared" si="256"/>
        <v>5</v>
      </c>
      <c r="M652" s="19">
        <f t="shared" si="257"/>
        <v>5</v>
      </c>
      <c r="N652" s="12">
        <f t="shared" si="258"/>
        <v>1.0007307030000001</v>
      </c>
      <c r="O652" s="12">
        <f t="shared" ca="1" si="259"/>
        <v>1.001104486</v>
      </c>
      <c r="P652" s="19">
        <f t="shared" si="260"/>
        <v>0</v>
      </c>
      <c r="Q652" s="14">
        <f t="shared" ca="1" si="261"/>
        <v>0.46158403999999997</v>
      </c>
      <c r="R652" s="28">
        <f t="shared" ref="R652:R715" si="268">IF($P652&gt;0,VLOOKUP($P652,$Z$12:$AF$150,7),0)</f>
        <v>0</v>
      </c>
      <c r="S652" s="14">
        <f t="shared" si="262"/>
        <v>0</v>
      </c>
      <c r="T652" s="14">
        <f t="shared" si="266"/>
        <v>8.3583502355999979</v>
      </c>
      <c r="U652" s="14">
        <f t="shared" si="267"/>
        <v>1.1144466980799996</v>
      </c>
      <c r="V652" s="4" t="str">
        <f t="shared" si="263"/>
        <v>A+J+M+JM=</v>
      </c>
      <c r="W652" s="53">
        <f t="shared" si="248"/>
        <v>44208</v>
      </c>
      <c r="X652" s="14"/>
      <c r="Y652" s="153"/>
      <c r="Z652" s="3"/>
      <c r="AB652" s="3"/>
      <c r="AC652" s="1"/>
      <c r="AD652" s="3"/>
      <c r="AE652" s="3"/>
      <c r="AF652" s="3"/>
      <c r="AG652" s="3"/>
      <c r="AH652" s="3"/>
      <c r="AI652" s="11"/>
      <c r="AJ652" s="3"/>
      <c r="AK652" s="2"/>
      <c r="AL652" s="2"/>
      <c r="AM652" s="2"/>
      <c r="AN652" s="2"/>
      <c r="AO652" s="2"/>
      <c r="AP652" s="2"/>
      <c r="AQ652" s="2"/>
      <c r="AR652" s="15"/>
      <c r="AS652" s="15"/>
      <c r="AT652" s="15"/>
      <c r="AU652" s="2"/>
      <c r="AV652" s="2"/>
      <c r="AW652" s="15"/>
      <c r="AX652" s="15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</row>
    <row r="653" spans="1:164" x14ac:dyDescent="0.15">
      <c r="A653" s="67">
        <f t="shared" si="232"/>
        <v>44195</v>
      </c>
      <c r="B653" s="128">
        <f t="shared" ca="1" si="265"/>
        <v>428.08357257093985</v>
      </c>
      <c r="C653" s="14">
        <f t="shared" si="250"/>
        <v>417.91751177999987</v>
      </c>
      <c r="D653" s="142">
        <f t="shared" si="251"/>
        <v>44188</v>
      </c>
      <c r="E653" s="13">
        <f ca="1">IF(D653&lt;B$1,VLOOKUP(D653,[1]DI!$A$4:$B$15000,2,FALSE),0)</f>
        <v>1.9000000000000006E-2</v>
      </c>
      <c r="F653" s="14">
        <f t="shared" ca="1" si="252"/>
        <v>1.0000746899999999</v>
      </c>
      <c r="G653" s="14">
        <f ca="1">(TRUNC(PRODUCT($F$12:$F652),16))</f>
        <v>1.1272928902747099</v>
      </c>
      <c r="H653" s="14">
        <f t="shared" ca="1" si="253"/>
        <v>1.12678783727551</v>
      </c>
      <c r="I653" s="14">
        <f t="shared" ca="1" si="254"/>
        <v>1.00044822</v>
      </c>
      <c r="J653" s="13">
        <f t="shared" ref="J653:J716" si="269">J652</f>
        <v>3.7499999999999999E-2</v>
      </c>
      <c r="K653" s="53">
        <f t="shared" si="255"/>
        <v>44186</v>
      </c>
      <c r="L653" s="2">
        <f t="shared" si="256"/>
        <v>6</v>
      </c>
      <c r="M653" s="19">
        <f t="shared" si="257"/>
        <v>6</v>
      </c>
      <c r="N653" s="12">
        <f t="shared" si="258"/>
        <v>1.0008769070000001</v>
      </c>
      <c r="O653" s="12">
        <f t="shared" ca="1" si="259"/>
        <v>1.00132552</v>
      </c>
      <c r="P653" s="19">
        <f t="shared" si="260"/>
        <v>0</v>
      </c>
      <c r="Q653" s="14">
        <f t="shared" ca="1" si="261"/>
        <v>0.55395802000000005</v>
      </c>
      <c r="R653" s="28">
        <f t="shared" si="268"/>
        <v>0</v>
      </c>
      <c r="S653" s="14">
        <f t="shared" si="262"/>
        <v>0</v>
      </c>
      <c r="T653" s="14">
        <f t="shared" si="266"/>
        <v>8.3583502355999979</v>
      </c>
      <c r="U653" s="14">
        <f t="shared" si="267"/>
        <v>1.2537525353399996</v>
      </c>
      <c r="V653" s="4" t="str">
        <f t="shared" si="263"/>
        <v>A+J+M+JM=</v>
      </c>
      <c r="W653" s="53">
        <f t="shared" si="248"/>
        <v>44208</v>
      </c>
      <c r="X653" s="14"/>
      <c r="Y653" s="153"/>
      <c r="Z653" s="3"/>
      <c r="AB653" s="3"/>
      <c r="AC653" s="1"/>
      <c r="AD653" s="3"/>
      <c r="AE653" s="3"/>
      <c r="AF653" s="3"/>
      <c r="AG653" s="3"/>
      <c r="AH653" s="3"/>
      <c r="AI653" s="11"/>
      <c r="AJ653" s="3"/>
      <c r="AK653" s="2"/>
      <c r="AL653" s="2"/>
      <c r="AM653" s="2"/>
      <c r="AN653" s="2"/>
      <c r="AO653" s="2"/>
      <c r="AP653" s="2"/>
      <c r="AQ653" s="2"/>
      <c r="AR653" s="15"/>
      <c r="AS653" s="15"/>
      <c r="AT653" s="15"/>
      <c r="AU653" s="2"/>
      <c r="AV653" s="2"/>
      <c r="AW653" s="15"/>
      <c r="AX653" s="15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</row>
    <row r="654" spans="1:164" x14ac:dyDescent="0.15">
      <c r="A654" s="67">
        <f t="shared" ref="A654:A717" si="270">WORKDAY(A653,1,$Z$160:$Z$544)</f>
        <v>44196</v>
      </c>
      <c r="B654" s="128">
        <f t="shared" ca="1" si="265"/>
        <v>428.31527912819985</v>
      </c>
      <c r="C654" s="14">
        <f t="shared" si="250"/>
        <v>417.91751177999987</v>
      </c>
      <c r="D654" s="142">
        <f t="shared" si="251"/>
        <v>44189</v>
      </c>
      <c r="E654" s="13">
        <f ca="1">IF(D654&lt;B$1,VLOOKUP(D654,[1]DI!$A$4:$B$15000,2,FALSE),0)</f>
        <v>1.9000000000000006E-2</v>
      </c>
      <c r="F654" s="14">
        <f t="shared" ca="1" si="252"/>
        <v>1.0000746899999999</v>
      </c>
      <c r="G654" s="14">
        <f ca="1">(TRUNC(PRODUCT($F$12:$F653),16))</f>
        <v>1.1273770877806799</v>
      </c>
      <c r="H654" s="14">
        <f t="shared" ca="1" si="253"/>
        <v>1.12678783727551</v>
      </c>
      <c r="I654" s="14">
        <f t="shared" ca="1" si="254"/>
        <v>1.0005229499999999</v>
      </c>
      <c r="J654" s="13">
        <f t="shared" si="269"/>
        <v>3.7499999999999999E-2</v>
      </c>
      <c r="K654" s="53">
        <f t="shared" si="255"/>
        <v>44186</v>
      </c>
      <c r="L654" s="2">
        <f t="shared" si="256"/>
        <v>7</v>
      </c>
      <c r="M654" s="19">
        <f t="shared" si="257"/>
        <v>7</v>
      </c>
      <c r="N654" s="12">
        <f t="shared" si="258"/>
        <v>1.0010231329999999</v>
      </c>
      <c r="O654" s="12">
        <f t="shared" ca="1" si="259"/>
        <v>1.0015466180000001</v>
      </c>
      <c r="P654" s="19">
        <f t="shared" si="260"/>
        <v>0</v>
      </c>
      <c r="Q654" s="14">
        <f t="shared" ca="1" si="261"/>
        <v>0.64635874000000004</v>
      </c>
      <c r="R654" s="28">
        <f t="shared" si="268"/>
        <v>0</v>
      </c>
      <c r="S654" s="14">
        <f t="shared" si="262"/>
        <v>0</v>
      </c>
      <c r="T654" s="14">
        <f t="shared" si="266"/>
        <v>8.3583502355999979</v>
      </c>
      <c r="U654" s="14">
        <f t="shared" si="267"/>
        <v>1.3930583725999994</v>
      </c>
      <c r="V654" s="4" t="str">
        <f t="shared" si="263"/>
        <v>A+J+M+JM=</v>
      </c>
      <c r="W654" s="53">
        <f t="shared" si="248"/>
        <v>44208</v>
      </c>
      <c r="X654" s="14"/>
      <c r="Y654" s="153"/>
      <c r="Z654" s="3"/>
      <c r="AB654" s="3"/>
      <c r="AC654" s="1"/>
      <c r="AD654" s="3"/>
      <c r="AE654" s="3"/>
      <c r="AF654" s="3"/>
      <c r="AG654" s="3"/>
      <c r="AH654" s="3"/>
      <c r="AI654" s="11"/>
      <c r="AJ654" s="3"/>
      <c r="AK654" s="2"/>
      <c r="AL654" s="2"/>
      <c r="AM654" s="2"/>
      <c r="AN654" s="2"/>
      <c r="AO654" s="2"/>
      <c r="AP654" s="2"/>
      <c r="AQ654" s="2"/>
      <c r="AR654" s="15"/>
      <c r="AS654" s="15"/>
      <c r="AT654" s="15"/>
      <c r="AU654" s="2"/>
      <c r="AV654" s="2"/>
      <c r="AW654" s="15"/>
      <c r="AX654" s="15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</row>
    <row r="655" spans="1:164" x14ac:dyDescent="0.15">
      <c r="A655" s="67">
        <f t="shared" si="270"/>
        <v>44200</v>
      </c>
      <c r="B655" s="128">
        <f t="shared" ca="1" si="265"/>
        <v>428.96492159723988</v>
      </c>
      <c r="C655" s="14">
        <f t="shared" si="250"/>
        <v>417.91751177999987</v>
      </c>
      <c r="D655" s="142">
        <f t="shared" si="251"/>
        <v>44193</v>
      </c>
      <c r="E655" s="13">
        <f ca="1">IF(D655&lt;B$1,VLOOKUP(D655,[1]DI!$A$4:$B$15000,2,FALSE),0)</f>
        <v>1.9000000000000006E-2</v>
      </c>
      <c r="F655" s="14">
        <f t="shared" ca="1" si="252"/>
        <v>1.0000746899999999</v>
      </c>
      <c r="G655" s="14">
        <f ca="1">(TRUNC(PRODUCT($F$12:$F654),16))</f>
        <v>1.1274612915753699</v>
      </c>
      <c r="H655" s="14">
        <f t="shared" ca="1" si="253"/>
        <v>1.12678783727551</v>
      </c>
      <c r="I655" s="14">
        <f t="shared" ca="1" si="254"/>
        <v>1.00059768</v>
      </c>
      <c r="J655" s="13">
        <f t="shared" si="269"/>
        <v>3.7499999999999999E-2</v>
      </c>
      <c r="K655" s="53">
        <f t="shared" si="255"/>
        <v>44186</v>
      </c>
      <c r="L655" s="2">
        <f t="shared" si="256"/>
        <v>8</v>
      </c>
      <c r="M655" s="19">
        <f t="shared" si="257"/>
        <v>8</v>
      </c>
      <c r="N655" s="12">
        <f t="shared" si="258"/>
        <v>1.001169381</v>
      </c>
      <c r="O655" s="12">
        <f t="shared" ca="1" si="259"/>
        <v>1.0017677599999999</v>
      </c>
      <c r="P655" s="19">
        <f t="shared" si="260"/>
        <v>0</v>
      </c>
      <c r="Q655" s="14">
        <f t="shared" ca="1" si="261"/>
        <v>0.73877786000000001</v>
      </c>
      <c r="R655" s="28">
        <f t="shared" si="268"/>
        <v>0</v>
      </c>
      <c r="S655" s="14">
        <f t="shared" si="262"/>
        <v>0</v>
      </c>
      <c r="T655" s="14">
        <f t="shared" si="266"/>
        <v>8.3583502355999979</v>
      </c>
      <c r="U655" s="14">
        <f t="shared" si="267"/>
        <v>1.9502817216399995</v>
      </c>
      <c r="V655" s="4" t="str">
        <f t="shared" si="263"/>
        <v>A+J+M+JM=</v>
      </c>
      <c r="W655" s="53">
        <f t="shared" si="248"/>
        <v>44208</v>
      </c>
      <c r="X655" s="14"/>
      <c r="Y655" s="153"/>
      <c r="Z655" s="3"/>
      <c r="AB655" s="3"/>
      <c r="AC655" s="1"/>
      <c r="AD655" s="3"/>
      <c r="AE655" s="3"/>
      <c r="AF655" s="3"/>
      <c r="AG655" s="3"/>
      <c r="AH655" s="3"/>
      <c r="AI655" s="11"/>
      <c r="AJ655" s="3"/>
      <c r="AK655" s="2"/>
      <c r="AL655" s="2"/>
      <c r="AM655" s="2"/>
      <c r="AN655" s="2"/>
      <c r="AO655" s="2"/>
      <c r="AP655" s="2"/>
      <c r="AQ655" s="2"/>
      <c r="AR655" s="15"/>
      <c r="AS655" s="15"/>
      <c r="AT655" s="15"/>
      <c r="AU655" s="2"/>
      <c r="AV655" s="2"/>
      <c r="AW655" s="15"/>
      <c r="AX655" s="15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</row>
    <row r="656" spans="1:164" x14ac:dyDescent="0.15">
      <c r="A656" s="67">
        <f t="shared" si="270"/>
        <v>44201</v>
      </c>
      <c r="B656" s="128">
        <f t="shared" ca="1" si="265"/>
        <v>429.19666409449985</v>
      </c>
      <c r="C656" s="14">
        <f t="shared" si="250"/>
        <v>417.91751177999987</v>
      </c>
      <c r="D656" s="142">
        <f t="shared" si="251"/>
        <v>44194</v>
      </c>
      <c r="E656" s="13">
        <f ca="1">IF(D656&lt;B$1,VLOOKUP(D656,[1]DI!$A$4:$B$15000,2,FALSE),0)</f>
        <v>1.9000000000000006E-2</v>
      </c>
      <c r="F656" s="14">
        <f t="shared" ca="1" si="252"/>
        <v>1.0000746899999999</v>
      </c>
      <c r="G656" s="14">
        <f ca="1">(TRUNC(PRODUCT($F$12:$F655),16))</f>
        <v>1.12754550165923</v>
      </c>
      <c r="H656" s="14">
        <f t="shared" ca="1" si="253"/>
        <v>1.12678783727551</v>
      </c>
      <c r="I656" s="14">
        <f t="shared" ca="1" si="254"/>
        <v>1.00067241</v>
      </c>
      <c r="J656" s="13">
        <f t="shared" si="269"/>
        <v>3.7499999999999999E-2</v>
      </c>
      <c r="K656" s="53">
        <f t="shared" si="255"/>
        <v>44186</v>
      </c>
      <c r="L656" s="2">
        <f t="shared" si="256"/>
        <v>9</v>
      </c>
      <c r="M656" s="19">
        <f t="shared" si="257"/>
        <v>9</v>
      </c>
      <c r="N656" s="12">
        <f t="shared" si="258"/>
        <v>1.0013156489999999</v>
      </c>
      <c r="O656" s="12">
        <f t="shared" ca="1" si="259"/>
        <v>1.001988944</v>
      </c>
      <c r="P656" s="19">
        <f t="shared" si="260"/>
        <v>0</v>
      </c>
      <c r="Q656" s="14">
        <f t="shared" ca="1" si="261"/>
        <v>0.83121451999999996</v>
      </c>
      <c r="R656" s="28">
        <f t="shared" si="268"/>
        <v>0</v>
      </c>
      <c r="S656" s="14">
        <f t="shared" si="262"/>
        <v>0</v>
      </c>
      <c r="T656" s="14">
        <f t="shared" si="266"/>
        <v>8.3583502355999979</v>
      </c>
      <c r="U656" s="14">
        <f t="shared" si="267"/>
        <v>2.0895875588999995</v>
      </c>
      <c r="V656" s="4" t="str">
        <f t="shared" si="263"/>
        <v>A+J+M+JM=</v>
      </c>
      <c r="W656" s="53">
        <f t="shared" si="248"/>
        <v>44208</v>
      </c>
      <c r="X656" s="14"/>
      <c r="Y656" s="153"/>
      <c r="Z656" s="3"/>
      <c r="AB656" s="3"/>
      <c r="AC656" s="1"/>
      <c r="AD656" s="3"/>
      <c r="AE656" s="3"/>
      <c r="AF656" s="3"/>
      <c r="AG656" s="3"/>
      <c r="AH656" s="3"/>
      <c r="AI656" s="11"/>
      <c r="AJ656" s="3"/>
      <c r="AK656" s="2"/>
      <c r="AL656" s="2"/>
      <c r="AM656" s="2"/>
      <c r="AN656" s="2"/>
      <c r="AO656" s="2"/>
      <c r="AP656" s="2"/>
      <c r="AQ656" s="2"/>
      <c r="AR656" s="15"/>
      <c r="AS656" s="15"/>
      <c r="AT656" s="15"/>
      <c r="AU656" s="2"/>
      <c r="AV656" s="2"/>
      <c r="AW656" s="15"/>
      <c r="AX656" s="15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</row>
    <row r="657" spans="1:164" x14ac:dyDescent="0.15">
      <c r="A657" s="67">
        <f t="shared" si="270"/>
        <v>44202</v>
      </c>
      <c r="B657" s="128">
        <f t="shared" ca="1" si="265"/>
        <v>429.42842917175983</v>
      </c>
      <c r="C657" s="14">
        <f t="shared" si="250"/>
        <v>417.91751177999987</v>
      </c>
      <c r="D657" s="142">
        <f t="shared" si="251"/>
        <v>44195</v>
      </c>
      <c r="E657" s="13">
        <f ca="1">IF(D657&lt;B$1,VLOOKUP(D657,[1]DI!$A$4:$B$15000,2,FALSE),0)</f>
        <v>1.9000000000000006E-2</v>
      </c>
      <c r="F657" s="14">
        <f t="shared" ca="1" si="252"/>
        <v>1.0000746899999999</v>
      </c>
      <c r="G657" s="14">
        <f ca="1">(TRUNC(PRODUCT($F$12:$F656),16))</f>
        <v>1.1276297180327499</v>
      </c>
      <c r="H657" s="14">
        <f t="shared" ca="1" si="253"/>
        <v>1.12678783727551</v>
      </c>
      <c r="I657" s="14">
        <f t="shared" ca="1" si="254"/>
        <v>1.00074715</v>
      </c>
      <c r="J657" s="13">
        <f t="shared" si="269"/>
        <v>3.7499999999999999E-2</v>
      </c>
      <c r="K657" s="53">
        <f t="shared" si="255"/>
        <v>44186</v>
      </c>
      <c r="L657" s="2">
        <f t="shared" si="256"/>
        <v>10</v>
      </c>
      <c r="M657" s="19">
        <f t="shared" si="257"/>
        <v>10</v>
      </c>
      <c r="N657" s="12">
        <f t="shared" si="258"/>
        <v>1.00146194</v>
      </c>
      <c r="O657" s="12">
        <f t="shared" ca="1" si="259"/>
        <v>1.002210182</v>
      </c>
      <c r="P657" s="19">
        <f t="shared" si="260"/>
        <v>0</v>
      </c>
      <c r="Q657" s="14">
        <f t="shared" ca="1" si="261"/>
        <v>0.92367376000000001</v>
      </c>
      <c r="R657" s="28">
        <f t="shared" si="268"/>
        <v>0</v>
      </c>
      <c r="S657" s="14">
        <f t="shared" si="262"/>
        <v>0</v>
      </c>
      <c r="T657" s="14">
        <f t="shared" si="266"/>
        <v>8.3583502355999979</v>
      </c>
      <c r="U657" s="14">
        <f t="shared" si="267"/>
        <v>2.2288933961599993</v>
      </c>
      <c r="V657" s="4" t="str">
        <f t="shared" si="263"/>
        <v>A+J+M+JM=</v>
      </c>
      <c r="W657" s="53">
        <f t="shared" si="248"/>
        <v>44208</v>
      </c>
      <c r="X657" s="14"/>
      <c r="Y657" s="153"/>
      <c r="Z657" s="3"/>
      <c r="AB657" s="3"/>
      <c r="AC657" s="1"/>
      <c r="AD657" s="3"/>
      <c r="AE657" s="3"/>
      <c r="AF657" s="3"/>
      <c r="AG657" s="3"/>
      <c r="AH657" s="3"/>
      <c r="AI657" s="11"/>
      <c r="AJ657" s="3"/>
      <c r="AK657" s="2"/>
      <c r="AL657" s="2"/>
      <c r="AM657" s="2"/>
      <c r="AN657" s="2"/>
      <c r="AO657" s="2"/>
      <c r="AP657" s="2"/>
      <c r="AQ657" s="2"/>
      <c r="AR657" s="15"/>
      <c r="AS657" s="15"/>
      <c r="AT657" s="15"/>
      <c r="AU657" s="2"/>
      <c r="AV657" s="2"/>
      <c r="AW657" s="15"/>
      <c r="AX657" s="15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</row>
    <row r="658" spans="1:164" x14ac:dyDescent="0.15">
      <c r="A658" s="67">
        <f t="shared" si="270"/>
        <v>44203</v>
      </c>
      <c r="B658" s="128">
        <f t="shared" ca="1" si="265"/>
        <v>429.66021638901987</v>
      </c>
      <c r="C658" s="14">
        <f t="shared" si="250"/>
        <v>417.91751177999987</v>
      </c>
      <c r="D658" s="142">
        <f t="shared" si="251"/>
        <v>44196</v>
      </c>
      <c r="E658" s="13">
        <f ca="1">IF(D658&lt;B$1,VLOOKUP(D658,[1]DI!$A$4:$B$15000,2,FALSE),0)</f>
        <v>1.9000000000000006E-2</v>
      </c>
      <c r="F658" s="14">
        <f t="shared" ca="1" si="252"/>
        <v>1.0000746899999999</v>
      </c>
      <c r="G658" s="14">
        <f ca="1">(TRUNC(PRODUCT($F$12:$F657),16))</f>
        <v>1.1277139406963901</v>
      </c>
      <c r="H658" s="14">
        <f t="shared" ca="1" si="253"/>
        <v>1.12678783727551</v>
      </c>
      <c r="I658" s="14">
        <f t="shared" ca="1" si="254"/>
        <v>1.0008219</v>
      </c>
      <c r="J658" s="13">
        <f t="shared" si="269"/>
        <v>3.7499999999999999E-2</v>
      </c>
      <c r="K658" s="53">
        <f t="shared" si="255"/>
        <v>44186</v>
      </c>
      <c r="L658" s="2">
        <f t="shared" si="256"/>
        <v>11</v>
      </c>
      <c r="M658" s="19">
        <f t="shared" si="257"/>
        <v>11</v>
      </c>
      <c r="N658" s="12">
        <f t="shared" si="258"/>
        <v>1.0016082509999999</v>
      </c>
      <c r="O658" s="12">
        <f t="shared" ca="1" si="259"/>
        <v>1.0024314729999999</v>
      </c>
      <c r="P658" s="19">
        <f t="shared" si="260"/>
        <v>0</v>
      </c>
      <c r="Q658" s="14">
        <f t="shared" ca="1" si="261"/>
        <v>1.01615514</v>
      </c>
      <c r="R658" s="28">
        <f t="shared" si="268"/>
        <v>0</v>
      </c>
      <c r="S658" s="14">
        <f t="shared" si="262"/>
        <v>0</v>
      </c>
      <c r="T658" s="14">
        <f t="shared" si="266"/>
        <v>8.3583502355999979</v>
      </c>
      <c r="U658" s="14">
        <f t="shared" si="267"/>
        <v>2.3681992334199991</v>
      </c>
      <c r="V658" s="4" t="str">
        <f t="shared" si="263"/>
        <v>A+J+M+JM=</v>
      </c>
      <c r="W658" s="53">
        <f t="shared" si="248"/>
        <v>44208</v>
      </c>
      <c r="X658" s="14"/>
      <c r="Y658" s="153"/>
      <c r="Z658" s="3"/>
      <c r="AB658" s="3"/>
      <c r="AC658" s="1"/>
      <c r="AD658" s="3"/>
      <c r="AE658" s="3"/>
      <c r="AF658" s="3"/>
      <c r="AG658" s="3"/>
      <c r="AH658" s="3"/>
      <c r="AI658" s="11"/>
      <c r="AJ658" s="3"/>
      <c r="AK658" s="2"/>
      <c r="AL658" s="2"/>
      <c r="AM658" s="2"/>
      <c r="AN658" s="2"/>
      <c r="AO658" s="2"/>
      <c r="AP658" s="2"/>
      <c r="AQ658" s="2"/>
      <c r="AR658" s="15"/>
      <c r="AS658" s="15"/>
      <c r="AT658" s="15"/>
      <c r="AU658" s="2"/>
      <c r="AV658" s="2"/>
      <c r="AW658" s="15"/>
      <c r="AX658" s="15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</row>
    <row r="659" spans="1:164" x14ac:dyDescent="0.15">
      <c r="A659" s="67">
        <f t="shared" si="270"/>
        <v>44204</v>
      </c>
      <c r="B659" s="128">
        <f t="shared" ca="1" si="265"/>
        <v>429.89202158627984</v>
      </c>
      <c r="C659" s="14">
        <f t="shared" si="250"/>
        <v>417.91751177999987</v>
      </c>
      <c r="D659" s="142">
        <f t="shared" si="251"/>
        <v>44200</v>
      </c>
      <c r="E659" s="13">
        <f ca="1">IF(D659&lt;B$1,VLOOKUP(D659,[1]DI!$A$4:$B$15000,2,FALSE),0)</f>
        <v>1.9000000000000006E-2</v>
      </c>
      <c r="F659" s="14">
        <f t="shared" ca="1" si="252"/>
        <v>1.0000746899999999</v>
      </c>
      <c r="G659" s="14">
        <f ca="1">(TRUNC(PRODUCT($F$12:$F658),16))</f>
        <v>1.1277981696506201</v>
      </c>
      <c r="H659" s="14">
        <f t="shared" ca="1" si="253"/>
        <v>1.12678783727551</v>
      </c>
      <c r="I659" s="14">
        <f t="shared" ca="1" si="254"/>
        <v>1.0008966500000001</v>
      </c>
      <c r="J659" s="13">
        <f t="shared" si="269"/>
        <v>3.7499999999999999E-2</v>
      </c>
      <c r="K659" s="53">
        <f t="shared" si="255"/>
        <v>44186</v>
      </c>
      <c r="L659" s="2">
        <f t="shared" si="256"/>
        <v>12</v>
      </c>
      <c r="M659" s="19">
        <f t="shared" si="257"/>
        <v>12</v>
      </c>
      <c r="N659" s="12">
        <f t="shared" si="258"/>
        <v>1.0017545839999999</v>
      </c>
      <c r="O659" s="12">
        <f t="shared" ca="1" si="259"/>
        <v>1.002652807</v>
      </c>
      <c r="P659" s="19">
        <f t="shared" si="260"/>
        <v>0</v>
      </c>
      <c r="Q659" s="14">
        <f t="shared" ca="1" si="261"/>
        <v>1.1086545000000001</v>
      </c>
      <c r="R659" s="28">
        <f t="shared" si="268"/>
        <v>0</v>
      </c>
      <c r="S659" s="14">
        <f t="shared" si="262"/>
        <v>0</v>
      </c>
      <c r="T659" s="14">
        <f t="shared" si="266"/>
        <v>8.3583502355999979</v>
      </c>
      <c r="U659" s="14">
        <f t="shared" si="267"/>
        <v>2.5075050706799993</v>
      </c>
      <c r="V659" s="4" t="str">
        <f t="shared" si="263"/>
        <v>A+J+M+JM=</v>
      </c>
      <c r="W659" s="53">
        <f t="shared" si="248"/>
        <v>44208</v>
      </c>
      <c r="X659" s="14"/>
      <c r="Y659" s="153"/>
      <c r="Z659" s="3"/>
      <c r="AB659" s="3"/>
      <c r="AC659" s="1"/>
      <c r="AD659" s="3"/>
      <c r="AE659" s="3"/>
      <c r="AF659" s="3"/>
      <c r="AG659" s="3"/>
      <c r="AH659" s="3"/>
      <c r="AI659" s="11"/>
      <c r="AJ659" s="3"/>
      <c r="AK659" s="2"/>
      <c r="AL659" s="2"/>
      <c r="AM659" s="2"/>
      <c r="AN659" s="2"/>
      <c r="AO659" s="2"/>
      <c r="AP659" s="2"/>
      <c r="AQ659" s="2"/>
      <c r="AR659" s="15"/>
      <c r="AS659" s="15"/>
      <c r="AT659" s="15"/>
      <c r="AU659" s="2"/>
      <c r="AV659" s="2"/>
      <c r="AW659" s="15"/>
      <c r="AX659" s="15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</row>
    <row r="660" spans="1:164" ht="12" thickBot="1" x14ac:dyDescent="0.2">
      <c r="A660" s="67">
        <f t="shared" si="270"/>
        <v>44207</v>
      </c>
      <c r="B660" s="128">
        <f t="shared" ca="1" si="265"/>
        <v>430.40246101805985</v>
      </c>
      <c r="C660" s="14">
        <f t="shared" si="250"/>
        <v>417.91751177999987</v>
      </c>
      <c r="D660" s="142">
        <f t="shared" si="251"/>
        <v>44201</v>
      </c>
      <c r="E660" s="13">
        <f ca="1">IF(D660&lt;B$1,VLOOKUP(D660,[1]DI!$A$4:$B$15000,2,FALSE),0)</f>
        <v>1.9000000000000006E-2</v>
      </c>
      <c r="F660" s="14">
        <f t="shared" ca="1" si="252"/>
        <v>1.0000746899999999</v>
      </c>
      <c r="G660" s="14">
        <f ca="1">(TRUNC(PRODUCT($F$12:$F659),16))</f>
        <v>1.12788240489592</v>
      </c>
      <c r="H660" s="14">
        <f t="shared" ca="1" si="253"/>
        <v>1.12678783727551</v>
      </c>
      <c r="I660" s="14">
        <f t="shared" ca="1" si="254"/>
        <v>1.00097141</v>
      </c>
      <c r="J660" s="13">
        <f t="shared" si="269"/>
        <v>3.7499999999999999E-2</v>
      </c>
      <c r="K660" s="53">
        <f t="shared" si="255"/>
        <v>44186</v>
      </c>
      <c r="L660" s="2">
        <f t="shared" si="256"/>
        <v>13</v>
      </c>
      <c r="M660" s="19">
        <f t="shared" si="257"/>
        <v>13</v>
      </c>
      <c r="N660" s="12">
        <f t="shared" si="258"/>
        <v>1.0019009379999999</v>
      </c>
      <c r="O660" s="12">
        <f t="shared" ca="1" si="259"/>
        <v>1.002874195</v>
      </c>
      <c r="P660" s="19">
        <f t="shared" si="260"/>
        <v>0</v>
      </c>
      <c r="Q660" s="14">
        <f t="shared" ca="1" si="261"/>
        <v>1.2011764199999999</v>
      </c>
      <c r="R660" s="28">
        <f t="shared" si="268"/>
        <v>0</v>
      </c>
      <c r="S660" s="14">
        <f t="shared" si="262"/>
        <v>0</v>
      </c>
      <c r="T660" s="14">
        <f t="shared" si="266"/>
        <v>8.3583502355999979</v>
      </c>
      <c r="U660" s="14">
        <f t="shared" si="267"/>
        <v>2.9254225824599986</v>
      </c>
      <c r="V660" s="4" t="str">
        <f t="shared" si="263"/>
        <v>A+J+M+JM=</v>
      </c>
      <c r="W660" s="53">
        <f t="shared" si="248"/>
        <v>44208</v>
      </c>
      <c r="X660" s="14"/>
      <c r="Y660" s="153"/>
      <c r="Z660" s="3"/>
      <c r="AB660" s="3"/>
      <c r="AC660" s="1"/>
      <c r="AD660" s="3"/>
      <c r="AE660" s="3"/>
      <c r="AF660" s="3"/>
      <c r="AG660" s="3"/>
      <c r="AH660" s="3"/>
      <c r="AI660" s="11"/>
      <c r="AJ660" s="3"/>
      <c r="AK660" s="2"/>
      <c r="AL660" s="2"/>
      <c r="AM660" s="2"/>
      <c r="AN660" s="2"/>
      <c r="AO660" s="2"/>
      <c r="AP660" s="2"/>
      <c r="AQ660" s="2"/>
      <c r="AR660" s="15"/>
      <c r="AS660" s="15"/>
      <c r="AT660" s="15"/>
      <c r="AU660" s="2"/>
      <c r="AV660" s="2"/>
      <c r="AW660" s="15"/>
      <c r="AX660" s="15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</row>
    <row r="661" spans="1:164" ht="12" thickBot="1" x14ac:dyDescent="0.2">
      <c r="A661" s="67">
        <f t="shared" si="270"/>
        <v>44208</v>
      </c>
      <c r="B661" s="128">
        <f t="shared" ca="1" si="265"/>
        <v>430.6343067453198</v>
      </c>
      <c r="C661" s="14">
        <f t="shared" si="250"/>
        <v>417.91751177999987</v>
      </c>
      <c r="D661" s="142">
        <f t="shared" si="251"/>
        <v>44202</v>
      </c>
      <c r="E661" s="13">
        <f ca="1">IF(D661&lt;B$1,VLOOKUP(D661,[1]DI!$A$4:$B$15000,2,FALSE),0)</f>
        <v>1.9000000000000006E-2</v>
      </c>
      <c r="F661" s="14">
        <f t="shared" ca="1" si="252"/>
        <v>1.0000746899999999</v>
      </c>
      <c r="G661" s="14">
        <f ca="1">(TRUNC(PRODUCT($F$12:$F660),16))</f>
        <v>1.12796664643274</v>
      </c>
      <c r="H661" s="14">
        <f t="shared" ca="1" si="253"/>
        <v>1.12678783727551</v>
      </c>
      <c r="I661" s="14">
        <f t="shared" ca="1" si="254"/>
        <v>1.00104617</v>
      </c>
      <c r="J661" s="13">
        <f t="shared" si="269"/>
        <v>3.7499999999999999E-2</v>
      </c>
      <c r="K661" s="53">
        <f t="shared" si="255"/>
        <v>44186</v>
      </c>
      <c r="L661" s="2">
        <f t="shared" si="256"/>
        <v>14</v>
      </c>
      <c r="M661" s="19">
        <f t="shared" si="257"/>
        <v>14</v>
      </c>
      <c r="N661" s="12">
        <f t="shared" si="258"/>
        <v>1.0020473139999999</v>
      </c>
      <c r="O661" s="12">
        <f t="shared" ca="1" si="259"/>
        <v>1.0030956259999999</v>
      </c>
      <c r="P661" s="19">
        <f t="shared" si="260"/>
        <v>33</v>
      </c>
      <c r="Q661" s="14">
        <f t="shared" ca="1" si="261"/>
        <v>1.29371631</v>
      </c>
      <c r="R661" s="28">
        <f t="shared" si="268"/>
        <v>0.10703973604551398</v>
      </c>
      <c r="S661" s="195">
        <v>44.733780600000003</v>
      </c>
      <c r="T661" s="14">
        <f t="shared" si="266"/>
        <v>8.3583502355999979</v>
      </c>
      <c r="U661" s="14">
        <f t="shared" si="267"/>
        <v>3.0647284197199989</v>
      </c>
      <c r="V661" s="4" t="str">
        <f t="shared" si="263"/>
        <v>A+J+M+JM=</v>
      </c>
      <c r="W661" s="53">
        <f t="shared" si="248"/>
        <v>44208</v>
      </c>
      <c r="X661" s="14"/>
      <c r="Y661" s="153"/>
      <c r="Z661" s="3"/>
      <c r="AB661" s="3"/>
      <c r="AC661" s="1"/>
      <c r="AD661" s="3"/>
      <c r="AE661" s="3"/>
      <c r="AF661" s="3"/>
      <c r="AG661" s="3"/>
      <c r="AH661" s="3"/>
      <c r="AI661" s="11"/>
      <c r="AJ661" s="3"/>
      <c r="AK661" s="2"/>
      <c r="AL661" s="2"/>
      <c r="AM661" s="2"/>
      <c r="AN661" s="2"/>
      <c r="AO661" s="2"/>
      <c r="AP661" s="2"/>
      <c r="AQ661" s="2"/>
      <c r="AR661" s="15"/>
      <c r="AS661" s="15"/>
      <c r="AT661" s="15"/>
      <c r="AU661" s="2"/>
      <c r="AV661" s="2"/>
      <c r="AW661" s="15"/>
      <c r="AX661" s="15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</row>
    <row r="662" spans="1:164" ht="15.75" x14ac:dyDescent="0.25">
      <c r="A662" s="67">
        <f t="shared" si="270"/>
        <v>44209</v>
      </c>
      <c r="B662" s="128">
        <f t="shared" ca="1" si="265"/>
        <v>373.39052434705991</v>
      </c>
      <c r="C662" s="14">
        <f t="shared" si="250"/>
        <v>373.18373117999988</v>
      </c>
      <c r="D662" s="142">
        <f t="shared" si="251"/>
        <v>44203</v>
      </c>
      <c r="E662" s="13">
        <f ca="1">IF(D662&lt;B$1,VLOOKUP(D662,[1]DI!$A$4:$B$15000,2,FALSE),0)</f>
        <v>1.9000000000000006E-2</v>
      </c>
      <c r="F662" s="14">
        <f t="shared" ca="1" si="252"/>
        <v>1.0000746899999999</v>
      </c>
      <c r="G662" s="14">
        <f ca="1">(TRUNC(PRODUCT($F$12:$F661),16))</f>
        <v>1.1280508942615599</v>
      </c>
      <c r="H662" s="14">
        <f t="shared" ca="1" si="253"/>
        <v>1.12796664643274</v>
      </c>
      <c r="I662" s="14">
        <f t="shared" ca="1" si="254"/>
        <v>1.0000746899999999</v>
      </c>
      <c r="J662" s="13">
        <f t="shared" si="269"/>
        <v>3.7499999999999999E-2</v>
      </c>
      <c r="K662" s="53">
        <f t="shared" si="255"/>
        <v>44208</v>
      </c>
      <c r="L662" s="2">
        <f t="shared" si="256"/>
        <v>1</v>
      </c>
      <c r="M662" s="19">
        <f t="shared" si="257"/>
        <v>1</v>
      </c>
      <c r="N662" s="12">
        <f t="shared" si="258"/>
        <v>1.0001460980000001</v>
      </c>
      <c r="O662" s="12">
        <f t="shared" ca="1" si="259"/>
        <v>1.000220799</v>
      </c>
      <c r="P662" s="19">
        <f t="shared" si="260"/>
        <v>0</v>
      </c>
      <c r="Q662" s="14">
        <f t="shared" ca="1" si="261"/>
        <v>8.2398589999999994E-2</v>
      </c>
      <c r="R662" s="28">
        <f t="shared" si="268"/>
        <v>0</v>
      </c>
      <c r="S662" s="14">
        <f t="shared" si="262"/>
        <v>0</v>
      </c>
      <c r="T662" s="14"/>
      <c r="U662" s="161">
        <f>0.01*((A662-A$661)/30)*C662</f>
        <v>0.12439457705999996</v>
      </c>
      <c r="V662" s="4" t="str">
        <f t="shared" si="263"/>
        <v>A+J+JM=</v>
      </c>
      <c r="W662" s="53">
        <f t="shared" si="248"/>
        <v>44218</v>
      </c>
      <c r="X662" s="14"/>
      <c r="Y662" s="153"/>
      <c r="Z662" s="3"/>
      <c r="AB662" s="3"/>
      <c r="AC662" s="1"/>
      <c r="AD662" s="3"/>
      <c r="AE662" s="3"/>
      <c r="AF662" s="3"/>
      <c r="AG662" s="3"/>
      <c r="AH662" s="3"/>
      <c r="AI662" s="11"/>
      <c r="AJ662" s="3"/>
      <c r="AK662" s="2"/>
      <c r="AL662" s="2"/>
      <c r="AM662" s="2"/>
      <c r="AN662" s="2"/>
      <c r="AO662" s="2"/>
      <c r="AP662" s="2"/>
      <c r="AQ662" s="2"/>
      <c r="AR662" s="15"/>
      <c r="AS662" s="15"/>
      <c r="AT662" s="15"/>
      <c r="AU662" s="2"/>
      <c r="AV662" s="2"/>
      <c r="AW662" s="15"/>
      <c r="AX662" s="15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</row>
    <row r="663" spans="1:164" ht="12.75" x14ac:dyDescent="0.2">
      <c r="A663" s="67">
        <f t="shared" si="270"/>
        <v>44210</v>
      </c>
      <c r="B663" s="128">
        <f t="shared" ca="1" si="265"/>
        <v>373.59733729411988</v>
      </c>
      <c r="C663" s="14">
        <f t="shared" si="250"/>
        <v>373.18373117999988</v>
      </c>
      <c r="D663" s="142">
        <f t="shared" si="251"/>
        <v>44204</v>
      </c>
      <c r="E663" s="13">
        <f ca="1">IF(D663&lt;B$1,VLOOKUP(D663,[1]DI!$A$4:$B$15000,2,FALSE),0)</f>
        <v>1.9000000000000006E-2</v>
      </c>
      <c r="F663" s="14">
        <f t="shared" ca="1" si="252"/>
        <v>1.0000746899999999</v>
      </c>
      <c r="G663" s="14">
        <f ca="1">(TRUNC(PRODUCT($F$12:$F662),16))</f>
        <v>1.1281351483828499</v>
      </c>
      <c r="H663" s="14">
        <f t="shared" ca="1" si="253"/>
        <v>1.12796664643274</v>
      </c>
      <c r="I663" s="14">
        <f t="shared" ca="1" si="254"/>
        <v>1.00014939</v>
      </c>
      <c r="J663" s="13">
        <f t="shared" si="269"/>
        <v>3.7499999999999999E-2</v>
      </c>
      <c r="K663" s="53">
        <f t="shared" si="255"/>
        <v>44208</v>
      </c>
      <c r="L663" s="2">
        <f t="shared" si="256"/>
        <v>2</v>
      </c>
      <c r="M663" s="19">
        <f t="shared" si="257"/>
        <v>2</v>
      </c>
      <c r="N663" s="12">
        <f t="shared" si="258"/>
        <v>1.0002922169999999</v>
      </c>
      <c r="O663" s="12">
        <f t="shared" ca="1" si="259"/>
        <v>1.000441651</v>
      </c>
      <c r="P663" s="19">
        <f t="shared" si="260"/>
        <v>0</v>
      </c>
      <c r="Q663" s="14">
        <f t="shared" ca="1" si="261"/>
        <v>0.16481696000000001</v>
      </c>
      <c r="R663" s="28">
        <f t="shared" si="268"/>
        <v>0</v>
      </c>
      <c r="S663" s="14">
        <f t="shared" si="262"/>
        <v>0</v>
      </c>
      <c r="T663" s="14"/>
      <c r="U663" s="170">
        <f t="shared" ref="U663:U669" si="271">0.01*((A663-A$661)/30)*C663</f>
        <v>0.24878915411999991</v>
      </c>
      <c r="V663" s="4" t="str">
        <f t="shared" si="263"/>
        <v>A+J+JM=</v>
      </c>
      <c r="W663" s="53">
        <f t="shared" si="248"/>
        <v>44218</v>
      </c>
      <c r="X663" s="14"/>
      <c r="Y663" s="153"/>
      <c r="Z663" s="3"/>
      <c r="AB663" s="3"/>
      <c r="AC663" s="1"/>
      <c r="AD663" s="3"/>
      <c r="AE663" s="3"/>
      <c r="AF663" s="3"/>
      <c r="AG663" s="3"/>
      <c r="AH663" s="3"/>
      <c r="AI663" s="11"/>
      <c r="AJ663" s="3"/>
      <c r="AK663" s="2"/>
      <c r="AL663" s="2"/>
      <c r="AM663" s="2"/>
      <c r="AN663" s="2"/>
      <c r="AO663" s="2"/>
      <c r="AP663" s="2"/>
      <c r="AQ663" s="2"/>
      <c r="AR663" s="15"/>
      <c r="AS663" s="15"/>
      <c r="AT663" s="15"/>
      <c r="AU663" s="2"/>
      <c r="AV663" s="2"/>
      <c r="AW663" s="15"/>
      <c r="AX663" s="15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</row>
    <row r="664" spans="1:164" ht="12.75" x14ac:dyDescent="0.2">
      <c r="A664" s="67">
        <f t="shared" si="270"/>
        <v>44211</v>
      </c>
      <c r="B664" s="128">
        <f t="shared" ca="1" si="265"/>
        <v>373.80416629117991</v>
      </c>
      <c r="C664" s="14">
        <f t="shared" si="250"/>
        <v>373.18373117999988</v>
      </c>
      <c r="D664" s="142">
        <f t="shared" si="251"/>
        <v>44207</v>
      </c>
      <c r="E664" s="13">
        <f ca="1">IF(D664&lt;B$1,VLOOKUP(D664,[1]DI!$A$4:$B$15000,2,FALSE),0)</f>
        <v>1.9000000000000006E-2</v>
      </c>
      <c r="F664" s="14">
        <f t="shared" ca="1" si="252"/>
        <v>1.0000746899999999</v>
      </c>
      <c r="G664" s="14">
        <f ca="1">(TRUNC(PRODUCT($F$12:$F663),16))</f>
        <v>1.12821940879708</v>
      </c>
      <c r="H664" s="14">
        <f t="shared" ca="1" si="253"/>
        <v>1.12796664643274</v>
      </c>
      <c r="I664" s="14">
        <f t="shared" ca="1" si="254"/>
        <v>1.0002240899999999</v>
      </c>
      <c r="J664" s="13">
        <f t="shared" si="269"/>
        <v>3.7499999999999999E-2</v>
      </c>
      <c r="K664" s="53">
        <f t="shared" si="255"/>
        <v>44208</v>
      </c>
      <c r="L664" s="2">
        <f t="shared" si="256"/>
        <v>3</v>
      </c>
      <c r="M664" s="19">
        <f t="shared" si="257"/>
        <v>3</v>
      </c>
      <c r="N664" s="12">
        <f t="shared" si="258"/>
        <v>1.000438358</v>
      </c>
      <c r="O664" s="12">
        <f t="shared" ca="1" si="259"/>
        <v>1.000662546</v>
      </c>
      <c r="P664" s="19">
        <f t="shared" si="260"/>
        <v>0</v>
      </c>
      <c r="Q664" s="14">
        <f t="shared" ca="1" si="261"/>
        <v>0.24725137999999999</v>
      </c>
      <c r="R664" s="28">
        <f t="shared" si="268"/>
        <v>0</v>
      </c>
      <c r="S664" s="14">
        <f t="shared" si="262"/>
        <v>0</v>
      </c>
      <c r="T664" s="14"/>
      <c r="U664" s="170">
        <f t="shared" si="271"/>
        <v>0.37318373117999987</v>
      </c>
      <c r="V664" s="4" t="str">
        <f t="shared" si="263"/>
        <v>A+J+JM=</v>
      </c>
      <c r="W664" s="53">
        <f t="shared" si="248"/>
        <v>44218</v>
      </c>
      <c r="X664" s="14"/>
      <c r="Y664" s="153"/>
      <c r="Z664" s="3"/>
      <c r="AB664" s="3"/>
      <c r="AC664" s="1"/>
      <c r="AD664" s="3"/>
      <c r="AE664" s="3"/>
      <c r="AF664" s="3"/>
      <c r="AG664" s="3"/>
      <c r="AH664" s="3"/>
      <c r="AI664" s="11"/>
      <c r="AJ664" s="3"/>
      <c r="AK664" s="2"/>
      <c r="AL664" s="2"/>
      <c r="AM664" s="2"/>
      <c r="AN664" s="2"/>
      <c r="AO664" s="2"/>
      <c r="AP664" s="2"/>
      <c r="AQ664" s="2"/>
      <c r="AR664" s="15"/>
      <c r="AS664" s="15"/>
      <c r="AT664" s="15"/>
      <c r="AU664" s="2"/>
      <c r="AV664" s="2"/>
      <c r="AW664" s="15"/>
      <c r="AX664" s="15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</row>
    <row r="665" spans="1:164" ht="12.75" x14ac:dyDescent="0.2">
      <c r="A665" s="67">
        <f t="shared" si="270"/>
        <v>44214</v>
      </c>
      <c r="B665" s="128">
        <f t="shared" ca="1" si="265"/>
        <v>374.2598008623599</v>
      </c>
      <c r="C665" s="14">
        <f t="shared" si="250"/>
        <v>373.18373117999988</v>
      </c>
      <c r="D665" s="142">
        <f t="shared" si="251"/>
        <v>44208</v>
      </c>
      <c r="E665" s="13">
        <f ca="1">IF(D665&lt;B$1,VLOOKUP(D665,[1]DI!$A$4:$B$15000,2,FALSE),0)</f>
        <v>1.9000000000000006E-2</v>
      </c>
      <c r="F665" s="14">
        <f t="shared" ca="1" si="252"/>
        <v>1.0000746899999999</v>
      </c>
      <c r="G665" s="14">
        <f ca="1">(TRUNC(PRODUCT($F$12:$F664),16))</f>
        <v>1.12830367550473</v>
      </c>
      <c r="H665" s="14">
        <f t="shared" ca="1" si="253"/>
        <v>1.12796664643274</v>
      </c>
      <c r="I665" s="14">
        <f t="shared" ca="1" si="254"/>
        <v>1.00029879</v>
      </c>
      <c r="J665" s="13">
        <f t="shared" si="269"/>
        <v>3.7499999999999999E-2</v>
      </c>
      <c r="K665" s="53">
        <f t="shared" si="255"/>
        <v>44208</v>
      </c>
      <c r="L665" s="2">
        <f t="shared" si="256"/>
        <v>4</v>
      </c>
      <c r="M665" s="19">
        <f t="shared" si="257"/>
        <v>4</v>
      </c>
      <c r="N665" s="12">
        <f t="shared" si="258"/>
        <v>1.0005845200000001</v>
      </c>
      <c r="O665" s="12">
        <f t="shared" ca="1" si="259"/>
        <v>1.0008834849999999</v>
      </c>
      <c r="P665" s="19">
        <f t="shared" si="260"/>
        <v>0</v>
      </c>
      <c r="Q665" s="14">
        <f t="shared" ca="1" si="261"/>
        <v>0.32970221999999999</v>
      </c>
      <c r="R665" s="28">
        <f t="shared" si="268"/>
        <v>0</v>
      </c>
      <c r="S665" s="14">
        <f t="shared" si="262"/>
        <v>0</v>
      </c>
      <c r="T665" s="14"/>
      <c r="U665" s="170">
        <f t="shared" si="271"/>
        <v>0.74636746235999973</v>
      </c>
      <c r="V665" s="4" t="str">
        <f t="shared" si="263"/>
        <v>A+J+JM=</v>
      </c>
      <c r="W665" s="53">
        <f t="shared" si="248"/>
        <v>44218</v>
      </c>
      <c r="X665" s="14"/>
      <c r="Y665" s="153"/>
      <c r="Z665" s="3"/>
      <c r="AB665" s="3"/>
      <c r="AC665" s="1"/>
      <c r="AD665" s="3"/>
      <c r="AE665" s="3"/>
      <c r="AF665" s="3"/>
      <c r="AG665" s="3"/>
      <c r="AH665" s="3"/>
      <c r="AI665" s="11"/>
      <c r="AJ665" s="3"/>
      <c r="AK665" s="2"/>
      <c r="AL665" s="2"/>
      <c r="AM665" s="2"/>
      <c r="AN665" s="2"/>
      <c r="AO665" s="2"/>
      <c r="AP665" s="2"/>
      <c r="AQ665" s="2"/>
      <c r="AR665" s="15"/>
      <c r="AS665" s="15"/>
      <c r="AT665" s="15"/>
      <c r="AU665" s="2"/>
      <c r="AV665" s="2"/>
      <c r="AW665" s="15"/>
      <c r="AX665" s="15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</row>
    <row r="666" spans="1:164" ht="12.75" x14ac:dyDescent="0.2">
      <c r="A666" s="67">
        <f t="shared" si="270"/>
        <v>44215</v>
      </c>
      <c r="B666" s="128">
        <f t="shared" ca="1" si="265"/>
        <v>374.46666941941987</v>
      </c>
      <c r="C666" s="14">
        <f t="shared" si="250"/>
        <v>373.18373117999988</v>
      </c>
      <c r="D666" s="142">
        <f t="shared" si="251"/>
        <v>44209</v>
      </c>
      <c r="E666" s="13">
        <f ca="1">IF(D666&lt;B$1,VLOOKUP(D666,[1]DI!$A$4:$B$15000,2,FALSE),0)</f>
        <v>1.9000000000000006E-2</v>
      </c>
      <c r="F666" s="14">
        <f t="shared" ca="1" si="252"/>
        <v>1.0000746899999999</v>
      </c>
      <c r="G666" s="14">
        <f ca="1">(TRUNC(PRODUCT($F$12:$F665),16))</f>
        <v>1.12838794850625</v>
      </c>
      <c r="H666" s="14">
        <f t="shared" ca="1" si="253"/>
        <v>1.12796664643274</v>
      </c>
      <c r="I666" s="14">
        <f t="shared" ca="1" si="254"/>
        <v>1.00037351</v>
      </c>
      <c r="J666" s="13">
        <f t="shared" si="269"/>
        <v>3.7499999999999999E-2</v>
      </c>
      <c r="K666" s="53">
        <f t="shared" si="255"/>
        <v>44208</v>
      </c>
      <c r="L666" s="2">
        <f t="shared" si="256"/>
        <v>5</v>
      </c>
      <c r="M666" s="19">
        <f t="shared" si="257"/>
        <v>5</v>
      </c>
      <c r="N666" s="12">
        <f t="shared" si="258"/>
        <v>1.0007307030000001</v>
      </c>
      <c r="O666" s="12">
        <f t="shared" ca="1" si="259"/>
        <v>1.001104486</v>
      </c>
      <c r="P666" s="19">
        <f t="shared" si="260"/>
        <v>0</v>
      </c>
      <c r="Q666" s="14">
        <f t="shared" ca="1" si="261"/>
        <v>0.41217619999999999</v>
      </c>
      <c r="R666" s="28">
        <f t="shared" si="268"/>
        <v>0</v>
      </c>
      <c r="S666" s="14">
        <f t="shared" si="262"/>
        <v>0</v>
      </c>
      <c r="T666" s="14"/>
      <c r="U666" s="170">
        <f t="shared" si="271"/>
        <v>0.87076203941999974</v>
      </c>
      <c r="V666" s="4" t="str">
        <f t="shared" si="263"/>
        <v>A+J+JM=</v>
      </c>
      <c r="W666" s="53">
        <f t="shared" si="248"/>
        <v>44218</v>
      </c>
      <c r="X666" s="14"/>
      <c r="Y666" s="153"/>
      <c r="Z666" s="3"/>
      <c r="AB666" s="3"/>
      <c r="AC666" s="1"/>
      <c r="AD666" s="3"/>
      <c r="AE666" s="3"/>
      <c r="AF666" s="3"/>
      <c r="AG666" s="3"/>
      <c r="AH666" s="3"/>
      <c r="AI666" s="11"/>
      <c r="AJ666" s="3"/>
      <c r="AK666" s="2"/>
      <c r="AL666" s="2"/>
      <c r="AM666" s="2"/>
      <c r="AN666" s="2"/>
      <c r="AO666" s="2"/>
      <c r="AP666" s="2"/>
      <c r="AQ666" s="2"/>
      <c r="AR666" s="15"/>
      <c r="AS666" s="15"/>
      <c r="AT666" s="15"/>
      <c r="AU666" s="2"/>
      <c r="AV666" s="2"/>
      <c r="AW666" s="15"/>
      <c r="AX666" s="15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</row>
    <row r="667" spans="1:164" ht="12.75" x14ac:dyDescent="0.2">
      <c r="A667" s="67">
        <f t="shared" si="270"/>
        <v>44216</v>
      </c>
      <c r="B667" s="128">
        <f t="shared" ca="1" si="265"/>
        <v>374.67355028647989</v>
      </c>
      <c r="C667" s="14">
        <f t="shared" si="250"/>
        <v>373.18373117999988</v>
      </c>
      <c r="D667" s="142">
        <f t="shared" si="251"/>
        <v>44210</v>
      </c>
      <c r="E667" s="13">
        <f ca="1">IF(D667&lt;B$1,VLOOKUP(D667,[1]DI!$A$4:$B$15000,2,FALSE),0)</f>
        <v>1.9000000000000006E-2</v>
      </c>
      <c r="F667" s="14">
        <f t="shared" ca="1" si="252"/>
        <v>1.0000746899999999</v>
      </c>
      <c r="G667" s="14">
        <f ca="1">(TRUNC(PRODUCT($F$12:$F666),16))</f>
        <v>1.12847222780212</v>
      </c>
      <c r="H667" s="14">
        <f t="shared" ca="1" si="253"/>
        <v>1.12796664643274</v>
      </c>
      <c r="I667" s="14">
        <f t="shared" ca="1" si="254"/>
        <v>1.00044822</v>
      </c>
      <c r="J667" s="13">
        <f t="shared" si="269"/>
        <v>3.7499999999999999E-2</v>
      </c>
      <c r="K667" s="53">
        <f t="shared" si="255"/>
        <v>44208</v>
      </c>
      <c r="L667" s="2">
        <f t="shared" si="256"/>
        <v>6</v>
      </c>
      <c r="M667" s="19">
        <f t="shared" si="257"/>
        <v>6</v>
      </c>
      <c r="N667" s="12">
        <f t="shared" si="258"/>
        <v>1.0008769070000001</v>
      </c>
      <c r="O667" s="12">
        <f t="shared" ca="1" si="259"/>
        <v>1.00132552</v>
      </c>
      <c r="P667" s="19">
        <f t="shared" si="260"/>
        <v>0</v>
      </c>
      <c r="Q667" s="14">
        <f t="shared" ca="1" si="261"/>
        <v>0.49466249000000001</v>
      </c>
      <c r="R667" s="28">
        <f t="shared" si="268"/>
        <v>0</v>
      </c>
      <c r="S667" s="14">
        <f t="shared" si="262"/>
        <v>0</v>
      </c>
      <c r="T667" s="14"/>
      <c r="U667" s="170">
        <f t="shared" si="271"/>
        <v>0.99515661647999965</v>
      </c>
      <c r="V667" s="4" t="str">
        <f t="shared" si="263"/>
        <v>A+J+JM=</v>
      </c>
      <c r="W667" s="53">
        <f t="shared" si="248"/>
        <v>44218</v>
      </c>
      <c r="X667" s="14"/>
      <c r="Y667" s="153"/>
      <c r="Z667" s="3"/>
      <c r="AB667" s="3"/>
      <c r="AC667" s="1"/>
      <c r="AD667" s="3"/>
      <c r="AE667" s="3"/>
      <c r="AF667" s="3"/>
      <c r="AG667" s="3"/>
      <c r="AH667" s="3"/>
      <c r="AI667" s="11"/>
      <c r="AJ667" s="3"/>
      <c r="AK667" s="2"/>
      <c r="AL667" s="2"/>
      <c r="AM667" s="2"/>
      <c r="AN667" s="2"/>
      <c r="AO667" s="2"/>
      <c r="AP667" s="2"/>
      <c r="AQ667" s="2"/>
      <c r="AR667" s="15"/>
      <c r="AS667" s="15"/>
      <c r="AT667" s="15"/>
      <c r="AU667" s="2"/>
      <c r="AV667" s="2"/>
      <c r="AW667" s="15"/>
      <c r="AX667" s="15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</row>
    <row r="668" spans="1:164" ht="13.5" thickBot="1" x14ac:dyDescent="0.25">
      <c r="A668" s="67">
        <f t="shared" si="270"/>
        <v>44217</v>
      </c>
      <c r="B668" s="128">
        <f t="shared" ca="1" si="265"/>
        <v>374.88045504353988</v>
      </c>
      <c r="C668" s="14">
        <f t="shared" si="250"/>
        <v>373.18373117999988</v>
      </c>
      <c r="D668" s="142">
        <f t="shared" si="251"/>
        <v>44211</v>
      </c>
      <c r="E668" s="13">
        <f ca="1">IF(D668&lt;B$1,VLOOKUP(D668,[1]DI!$A$4:$B$15000,2,FALSE),0)</f>
        <v>1.9000000000000006E-2</v>
      </c>
      <c r="F668" s="14">
        <f t="shared" ca="1" si="252"/>
        <v>1.0000746899999999</v>
      </c>
      <c r="G668" s="14">
        <f ca="1">(TRUNC(PRODUCT($F$12:$F667),16))</f>
        <v>1.1285565133928199</v>
      </c>
      <c r="H668" s="14">
        <f t="shared" ca="1" si="253"/>
        <v>1.12796664643274</v>
      </c>
      <c r="I668" s="14">
        <f t="shared" ca="1" si="254"/>
        <v>1.0005229499999999</v>
      </c>
      <c r="J668" s="13">
        <f t="shared" si="269"/>
        <v>3.7499999999999999E-2</v>
      </c>
      <c r="K668" s="53">
        <f t="shared" si="255"/>
        <v>44208</v>
      </c>
      <c r="L668" s="2">
        <f t="shared" si="256"/>
        <v>7</v>
      </c>
      <c r="M668" s="19">
        <f t="shared" si="257"/>
        <v>7</v>
      </c>
      <c r="N668" s="12">
        <f t="shared" si="258"/>
        <v>1.0010231329999999</v>
      </c>
      <c r="O668" s="12">
        <f t="shared" ca="1" si="259"/>
        <v>1.0015466180000001</v>
      </c>
      <c r="P668" s="19">
        <f t="shared" si="260"/>
        <v>0</v>
      </c>
      <c r="Q668" s="14">
        <f t="shared" ca="1" si="261"/>
        <v>0.57717267000000005</v>
      </c>
      <c r="R668" s="28">
        <f t="shared" si="268"/>
        <v>0</v>
      </c>
      <c r="S668" s="14">
        <f t="shared" si="262"/>
        <v>0</v>
      </c>
      <c r="T668" s="14"/>
      <c r="U668" s="170">
        <f t="shared" si="271"/>
        <v>1.1195511935399998</v>
      </c>
      <c r="V668" s="4" t="str">
        <f t="shared" si="263"/>
        <v>A+J+JM=</v>
      </c>
      <c r="W668" s="53">
        <f t="shared" si="248"/>
        <v>44218</v>
      </c>
      <c r="X668" s="14"/>
      <c r="Y668" s="153"/>
      <c r="Z668" s="3"/>
      <c r="AB668" s="3"/>
      <c r="AC668" s="1"/>
      <c r="AD668" s="3"/>
      <c r="AE668" s="3"/>
      <c r="AF668" s="3"/>
      <c r="AG668" s="3"/>
      <c r="AH668" s="3"/>
      <c r="AI668" s="11"/>
      <c r="AJ668" s="3"/>
      <c r="AK668" s="2"/>
      <c r="AL668" s="2"/>
      <c r="AM668" s="2"/>
      <c r="AN668" s="2"/>
      <c r="AO668" s="2"/>
      <c r="AP668" s="2"/>
      <c r="AQ668" s="2"/>
      <c r="AR668" s="15"/>
      <c r="AS668" s="15"/>
      <c r="AT668" s="15"/>
      <c r="AU668" s="2"/>
      <c r="AV668" s="2"/>
      <c r="AW668" s="15"/>
      <c r="AX668" s="15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</row>
    <row r="669" spans="1:164" ht="15.75" thickBot="1" x14ac:dyDescent="0.3">
      <c r="A669" s="67">
        <f t="shared" si="270"/>
        <v>44218</v>
      </c>
      <c r="B669" s="128">
        <f t="shared" ca="1" si="265"/>
        <v>375.08737622059988</v>
      </c>
      <c r="C669" s="14">
        <f t="shared" si="250"/>
        <v>373.18373117999988</v>
      </c>
      <c r="D669" s="142">
        <f t="shared" si="251"/>
        <v>44214</v>
      </c>
      <c r="E669" s="13">
        <f ca="1">IF(D669&lt;B$1,VLOOKUP(D669,[1]DI!$A$4:$B$15000,2,FALSE),0)</f>
        <v>1.9000000000000006E-2</v>
      </c>
      <c r="F669" s="14">
        <f t="shared" ca="1" si="252"/>
        <v>1.0000746899999999</v>
      </c>
      <c r="G669" s="14">
        <f ca="1">(TRUNC(PRODUCT($F$12:$F668),16))</f>
        <v>1.1286408052788</v>
      </c>
      <c r="H669" s="14">
        <f t="shared" ca="1" si="253"/>
        <v>1.12796664643274</v>
      </c>
      <c r="I669" s="14">
        <f t="shared" ca="1" si="254"/>
        <v>1.00059768</v>
      </c>
      <c r="J669" s="13">
        <f t="shared" si="269"/>
        <v>3.7499999999999999E-2</v>
      </c>
      <c r="K669" s="53">
        <f t="shared" si="255"/>
        <v>44208</v>
      </c>
      <c r="L669" s="2">
        <f t="shared" si="256"/>
        <v>8</v>
      </c>
      <c r="M669" s="19">
        <f t="shared" si="257"/>
        <v>8</v>
      </c>
      <c r="N669" s="12">
        <f t="shared" si="258"/>
        <v>1.001169381</v>
      </c>
      <c r="O669" s="12">
        <f t="shared" ca="1" si="259"/>
        <v>1.0017677599999999</v>
      </c>
      <c r="P669" s="19">
        <f t="shared" si="260"/>
        <v>34</v>
      </c>
      <c r="Q669" s="14">
        <f t="shared" ca="1" si="261"/>
        <v>0.65969926999999995</v>
      </c>
      <c r="R669" s="147">
        <f>S669/C669</f>
        <v>5.3510633480343475E-2</v>
      </c>
      <c r="S669" s="160">
        <v>19.969297860000001</v>
      </c>
      <c r="T669" s="14"/>
      <c r="U669" s="170">
        <f t="shared" si="271"/>
        <v>1.2439457705999994</v>
      </c>
      <c r="V669" s="4" t="str">
        <f t="shared" si="263"/>
        <v>A+J+JM=</v>
      </c>
      <c r="W669" s="53">
        <f t="shared" si="248"/>
        <v>44218</v>
      </c>
      <c r="X669" s="14"/>
      <c r="Y669" s="153"/>
      <c r="Z669" s="3"/>
      <c r="AB669" s="3"/>
      <c r="AC669" s="1"/>
      <c r="AD669" s="3"/>
      <c r="AE669" s="3"/>
      <c r="AF669" s="3"/>
      <c r="AG669" s="3"/>
      <c r="AH669" s="3"/>
      <c r="AI669" s="11"/>
      <c r="AJ669" s="3"/>
      <c r="AK669" s="2"/>
      <c r="AL669" s="2"/>
      <c r="AM669" s="2"/>
      <c r="AN669" s="2"/>
      <c r="AO669" s="2"/>
      <c r="AP669" s="2"/>
      <c r="AQ669" s="2"/>
      <c r="AR669" s="15"/>
      <c r="AS669" s="15"/>
      <c r="AT669" s="15"/>
      <c r="AU669" s="2"/>
      <c r="AV669" s="2"/>
      <c r="AW669" s="15"/>
      <c r="AX669" s="15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</row>
    <row r="670" spans="1:164" ht="15.75" x14ac:dyDescent="0.25">
      <c r="A670" s="67">
        <f t="shared" si="270"/>
        <v>44221</v>
      </c>
      <c r="B670" s="128">
        <f t="shared" ca="1" si="265"/>
        <v>353.6456371433199</v>
      </c>
      <c r="C670" s="14">
        <f t="shared" si="250"/>
        <v>353.2144333199999</v>
      </c>
      <c r="D670" s="142">
        <f t="shared" si="251"/>
        <v>44215</v>
      </c>
      <c r="E670" s="13">
        <f ca="1">IF(D670&lt;B$1,VLOOKUP(D670,[1]DI!$A$4:$B$15000,2,FALSE),0)</f>
        <v>1.9000000000000006E-2</v>
      </c>
      <c r="F670" s="14">
        <f t="shared" ca="1" si="252"/>
        <v>1.0000746899999999</v>
      </c>
      <c r="G670" s="14">
        <f ca="1">(TRUNC(PRODUCT($F$12:$F669),16))</f>
        <v>1.1287251034605501</v>
      </c>
      <c r="H670" s="14">
        <f t="shared" ca="1" si="253"/>
        <v>1.1286408052788</v>
      </c>
      <c r="I670" s="14">
        <f t="shared" ca="1" si="254"/>
        <v>1.0000746899999999</v>
      </c>
      <c r="J670" s="13">
        <f t="shared" si="269"/>
        <v>3.7499999999999999E-2</v>
      </c>
      <c r="K670" s="53">
        <f t="shared" si="255"/>
        <v>44218</v>
      </c>
      <c r="L670" s="2">
        <f t="shared" si="256"/>
        <v>1</v>
      </c>
      <c r="M670" s="19">
        <f t="shared" si="257"/>
        <v>1</v>
      </c>
      <c r="N670" s="12">
        <f t="shared" si="258"/>
        <v>1.0001460980000001</v>
      </c>
      <c r="O670" s="12">
        <f t="shared" ca="1" si="259"/>
        <v>1.000220799</v>
      </c>
      <c r="P670" s="19">
        <f t="shared" si="260"/>
        <v>0</v>
      </c>
      <c r="Q670" s="14">
        <f t="shared" ca="1" si="261"/>
        <v>7.7989390000000006E-2</v>
      </c>
      <c r="R670" s="28">
        <f t="shared" si="268"/>
        <v>0</v>
      </c>
      <c r="S670" s="14">
        <f t="shared" si="262"/>
        <v>0</v>
      </c>
      <c r="T670" s="14"/>
      <c r="U670" s="161">
        <f>0.01*((A670-A$669)/30)*C670</f>
        <v>0.35321443331999991</v>
      </c>
      <c r="V670" s="4" t="str">
        <f t="shared" si="263"/>
        <v>A+J=</v>
      </c>
      <c r="W670" s="53" t="s">
        <v>152</v>
      </c>
      <c r="X670" s="14"/>
      <c r="Y670" s="153"/>
      <c r="Z670" s="3"/>
      <c r="AB670" s="3"/>
      <c r="AC670" s="1"/>
      <c r="AD670" s="3"/>
      <c r="AE670" s="3"/>
      <c r="AF670" s="3"/>
      <c r="AG670" s="3"/>
      <c r="AH670" s="3"/>
      <c r="AI670" s="11"/>
      <c r="AJ670" s="3"/>
      <c r="AK670" s="2"/>
      <c r="AL670" s="2"/>
      <c r="AM670" s="2"/>
      <c r="AN670" s="2"/>
      <c r="AO670" s="2"/>
      <c r="AP670" s="2"/>
      <c r="AQ670" s="2"/>
      <c r="AR670" s="15"/>
      <c r="AS670" s="15"/>
      <c r="AT670" s="15"/>
      <c r="AU670" s="2"/>
      <c r="AV670" s="2"/>
      <c r="AW670" s="15"/>
      <c r="AX670" s="15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</row>
    <row r="671" spans="1:164" ht="12.75" x14ac:dyDescent="0.2">
      <c r="A671" s="67">
        <f t="shared" si="270"/>
        <v>44222</v>
      </c>
      <c r="B671" s="128">
        <f t="shared" ca="1" si="265"/>
        <v>353.8413833977599</v>
      </c>
      <c r="C671" s="14">
        <f t="shared" si="250"/>
        <v>353.2144333199999</v>
      </c>
      <c r="D671" s="142">
        <f t="shared" si="251"/>
        <v>44216</v>
      </c>
      <c r="E671" s="13">
        <f ca="1">IF(D671&lt;B$1,VLOOKUP(D671,[1]DI!$A$4:$B$15000,2,FALSE),0)</f>
        <v>1.9000000000000006E-2</v>
      </c>
      <c r="F671" s="14">
        <f t="shared" ca="1" si="252"/>
        <v>1.0000746899999999</v>
      </c>
      <c r="G671" s="14">
        <f ca="1">(TRUNC(PRODUCT($F$12:$F670),16))</f>
        <v>1.12880940793853</v>
      </c>
      <c r="H671" s="14">
        <f t="shared" ca="1" si="253"/>
        <v>1.1286408052788</v>
      </c>
      <c r="I671" s="14">
        <f t="shared" ca="1" si="254"/>
        <v>1.00014939</v>
      </c>
      <c r="J671" s="13">
        <f t="shared" si="269"/>
        <v>3.7499999999999999E-2</v>
      </c>
      <c r="K671" s="53">
        <f t="shared" si="255"/>
        <v>44218</v>
      </c>
      <c r="L671" s="2">
        <f t="shared" si="256"/>
        <v>2</v>
      </c>
      <c r="M671" s="19">
        <f t="shared" si="257"/>
        <v>2</v>
      </c>
      <c r="N671" s="12">
        <f t="shared" si="258"/>
        <v>1.0002922169999999</v>
      </c>
      <c r="O671" s="12">
        <f t="shared" ca="1" si="259"/>
        <v>1.000441651</v>
      </c>
      <c r="P671" s="19">
        <f t="shared" si="260"/>
        <v>0</v>
      </c>
      <c r="Q671" s="14">
        <f t="shared" ca="1" si="261"/>
        <v>0.15599750000000001</v>
      </c>
      <c r="R671" s="28">
        <f t="shared" si="268"/>
        <v>0</v>
      </c>
      <c r="S671" s="14">
        <f t="shared" si="262"/>
        <v>0</v>
      </c>
      <c r="T671" s="14"/>
      <c r="U671" s="170">
        <f t="shared" ref="U671:U687" si="272">0.01*((A671-A$669)/30)*C671</f>
        <v>0.47095257775999982</v>
      </c>
      <c r="V671" s="4" t="str">
        <f t="shared" si="263"/>
        <v>A+J=</v>
      </c>
      <c r="W671" s="53" t="s">
        <v>152</v>
      </c>
      <c r="X671" s="14"/>
      <c r="Y671" s="153"/>
      <c r="Z671" s="3"/>
      <c r="AB671" s="3"/>
      <c r="AC671" s="1"/>
      <c r="AD671" s="3"/>
      <c r="AE671" s="3"/>
      <c r="AF671" s="3"/>
      <c r="AG671" s="3"/>
      <c r="AH671" s="3"/>
      <c r="AI671" s="11"/>
      <c r="AJ671" s="3"/>
      <c r="AK671" s="2"/>
      <c r="AL671" s="2"/>
      <c r="AM671" s="2"/>
      <c r="AN671" s="2"/>
      <c r="AO671" s="2"/>
      <c r="AP671" s="2"/>
      <c r="AQ671" s="2"/>
      <c r="AR671" s="15"/>
      <c r="AS671" s="15"/>
      <c r="AT671" s="15"/>
      <c r="AU671" s="2"/>
      <c r="AV671" s="2"/>
      <c r="AW671" s="15"/>
      <c r="AX671" s="15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</row>
    <row r="672" spans="1:164" ht="12.75" x14ac:dyDescent="0.2">
      <c r="A672" s="67">
        <f t="shared" si="270"/>
        <v>44223</v>
      </c>
      <c r="B672" s="128">
        <f t="shared" ca="1" si="265"/>
        <v>354.03714484219989</v>
      </c>
      <c r="C672" s="14">
        <f t="shared" si="250"/>
        <v>353.2144333199999</v>
      </c>
      <c r="D672" s="142">
        <f t="shared" si="251"/>
        <v>44217</v>
      </c>
      <c r="E672" s="13">
        <f ca="1">IF(D672&lt;B$1,VLOOKUP(D672,[1]DI!$A$4:$B$15000,2,FALSE),0)</f>
        <v>1.9000000000000006E-2</v>
      </c>
      <c r="F672" s="14">
        <f t="shared" ca="1" si="252"/>
        <v>1.0000746899999999</v>
      </c>
      <c r="G672" s="14">
        <f ca="1">(TRUNC(PRODUCT($F$12:$F671),16))</f>
        <v>1.12889371871321</v>
      </c>
      <c r="H672" s="14">
        <f t="shared" ca="1" si="253"/>
        <v>1.1286408052788</v>
      </c>
      <c r="I672" s="14">
        <f t="shared" ca="1" si="254"/>
        <v>1.0002240899999999</v>
      </c>
      <c r="J672" s="13">
        <f t="shared" si="269"/>
        <v>3.7499999999999999E-2</v>
      </c>
      <c r="K672" s="53">
        <f t="shared" si="255"/>
        <v>44218</v>
      </c>
      <c r="L672" s="2">
        <f t="shared" si="256"/>
        <v>3</v>
      </c>
      <c r="M672" s="19">
        <f t="shared" si="257"/>
        <v>3</v>
      </c>
      <c r="N672" s="12">
        <f t="shared" si="258"/>
        <v>1.000438358</v>
      </c>
      <c r="O672" s="12">
        <f t="shared" ca="1" si="259"/>
        <v>1.000662546</v>
      </c>
      <c r="P672" s="19">
        <f t="shared" si="260"/>
        <v>0</v>
      </c>
      <c r="Q672" s="14">
        <f t="shared" ca="1" si="261"/>
        <v>0.2340208</v>
      </c>
      <c r="R672" s="28">
        <f t="shared" si="268"/>
        <v>0</v>
      </c>
      <c r="S672" s="14">
        <f t="shared" si="262"/>
        <v>0</v>
      </c>
      <c r="T672" s="14"/>
      <c r="U672" s="170">
        <f t="shared" si="272"/>
        <v>0.58869072219999974</v>
      </c>
      <c r="V672" s="4" t="str">
        <f t="shared" si="263"/>
        <v>A+J=</v>
      </c>
      <c r="W672" s="53" t="s">
        <v>152</v>
      </c>
      <c r="X672" s="14"/>
      <c r="Y672" s="153"/>
      <c r="Z672" s="3"/>
      <c r="AB672" s="3"/>
      <c r="AC672" s="1"/>
      <c r="AD672" s="3"/>
      <c r="AE672" s="3"/>
      <c r="AF672" s="3"/>
      <c r="AG672" s="3"/>
      <c r="AH672" s="3"/>
      <c r="AI672" s="11"/>
      <c r="AJ672" s="3"/>
      <c r="AK672" s="2"/>
      <c r="AL672" s="2"/>
      <c r="AM672" s="2"/>
      <c r="AN672" s="2"/>
      <c r="AO672" s="2"/>
      <c r="AP672" s="2"/>
      <c r="AQ672" s="2"/>
      <c r="AR672" s="15"/>
      <c r="AS672" s="15"/>
      <c r="AT672" s="15"/>
      <c r="AU672" s="2"/>
      <c r="AV672" s="2"/>
      <c r="AW672" s="15"/>
      <c r="AX672" s="15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</row>
    <row r="673" spans="1:164" ht="12.75" x14ac:dyDescent="0.2">
      <c r="A673" s="67">
        <f t="shared" si="270"/>
        <v>44224</v>
      </c>
      <c r="B673" s="128">
        <f t="shared" ca="1" si="265"/>
        <v>354.23292183663989</v>
      </c>
      <c r="C673" s="14">
        <f t="shared" si="250"/>
        <v>353.2144333199999</v>
      </c>
      <c r="D673" s="142">
        <f t="shared" si="251"/>
        <v>44218</v>
      </c>
      <c r="E673" s="13">
        <f ca="1">IF(D673&lt;B$1,VLOOKUP(D673,[1]DI!$A$4:$B$15000,2,FALSE),0)</f>
        <v>1.9000000000000006E-2</v>
      </c>
      <c r="F673" s="14">
        <f t="shared" ca="1" si="252"/>
        <v>1.0000746899999999</v>
      </c>
      <c r="G673" s="14">
        <f ca="1">(TRUNC(PRODUCT($F$12:$F672),16))</f>
        <v>1.1289780357850601</v>
      </c>
      <c r="H673" s="14">
        <f t="shared" ca="1" si="253"/>
        <v>1.1286408052788</v>
      </c>
      <c r="I673" s="14">
        <f t="shared" ca="1" si="254"/>
        <v>1.00029879</v>
      </c>
      <c r="J673" s="13">
        <f t="shared" si="269"/>
        <v>3.7499999999999999E-2</v>
      </c>
      <c r="K673" s="53">
        <f t="shared" si="255"/>
        <v>44218</v>
      </c>
      <c r="L673" s="2">
        <f t="shared" si="256"/>
        <v>4</v>
      </c>
      <c r="M673" s="19">
        <f t="shared" si="257"/>
        <v>4</v>
      </c>
      <c r="N673" s="12">
        <f t="shared" si="258"/>
        <v>1.0005845200000001</v>
      </c>
      <c r="O673" s="12">
        <f t="shared" ca="1" si="259"/>
        <v>1.0008834849999999</v>
      </c>
      <c r="P673" s="19">
        <f t="shared" si="260"/>
        <v>0</v>
      </c>
      <c r="Q673" s="14">
        <f t="shared" ca="1" si="261"/>
        <v>0.31205965000000002</v>
      </c>
      <c r="R673" s="28">
        <f t="shared" si="268"/>
        <v>0</v>
      </c>
      <c r="S673" s="14">
        <f t="shared" si="262"/>
        <v>0</v>
      </c>
      <c r="T673" s="14"/>
      <c r="U673" s="170">
        <f t="shared" si="272"/>
        <v>0.70642886663999982</v>
      </c>
      <c r="V673" s="4" t="str">
        <f t="shared" si="263"/>
        <v>A+J=</v>
      </c>
      <c r="W673" s="53" t="s">
        <v>152</v>
      </c>
      <c r="X673" s="14"/>
      <c r="Y673" s="153"/>
      <c r="Z673" s="3"/>
      <c r="AB673" s="3"/>
      <c r="AC673" s="1"/>
      <c r="AD673" s="3"/>
      <c r="AE673" s="3"/>
      <c r="AF673" s="3"/>
      <c r="AG673" s="3"/>
      <c r="AH673" s="3"/>
      <c r="AI673" s="11"/>
      <c r="AJ673" s="3"/>
      <c r="AK673" s="2"/>
      <c r="AL673" s="2"/>
      <c r="AM673" s="2"/>
      <c r="AN673" s="2"/>
      <c r="AO673" s="2"/>
      <c r="AP673" s="2"/>
      <c r="AQ673" s="2"/>
      <c r="AR673" s="15"/>
      <c r="AS673" s="15"/>
      <c r="AT673" s="15"/>
      <c r="AU673" s="2"/>
      <c r="AV673" s="2"/>
      <c r="AW673" s="15"/>
      <c r="AX673" s="15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</row>
    <row r="674" spans="1:164" ht="12.75" x14ac:dyDescent="0.2">
      <c r="A674" s="67">
        <f t="shared" si="270"/>
        <v>44225</v>
      </c>
      <c r="B674" s="128">
        <f t="shared" ca="1" si="265"/>
        <v>354.42872072107991</v>
      </c>
      <c r="C674" s="14">
        <f t="shared" si="250"/>
        <v>353.2144333199999</v>
      </c>
      <c r="D674" s="142">
        <f t="shared" si="251"/>
        <v>44221</v>
      </c>
      <c r="E674" s="13">
        <f ca="1">IF(D674&lt;B$1,VLOOKUP(D674,[1]DI!$A$4:$B$15000,2,FALSE),0)</f>
        <v>1.9000000000000006E-2</v>
      </c>
      <c r="F674" s="14">
        <f t="shared" ca="1" si="252"/>
        <v>1.0000746899999999</v>
      </c>
      <c r="G674" s="14">
        <f ca="1">(TRUNC(PRODUCT($F$12:$F673),16))</f>
        <v>1.1290623591545501</v>
      </c>
      <c r="H674" s="14">
        <f t="shared" ca="1" si="253"/>
        <v>1.1286408052788</v>
      </c>
      <c r="I674" s="14">
        <f t="shared" ca="1" si="254"/>
        <v>1.00037351</v>
      </c>
      <c r="J674" s="13">
        <f t="shared" si="269"/>
        <v>3.7499999999999999E-2</v>
      </c>
      <c r="K674" s="53">
        <f t="shared" si="255"/>
        <v>44218</v>
      </c>
      <c r="L674" s="2">
        <f t="shared" si="256"/>
        <v>5</v>
      </c>
      <c r="M674" s="19">
        <f t="shared" si="257"/>
        <v>5</v>
      </c>
      <c r="N674" s="12">
        <f t="shared" si="258"/>
        <v>1.0007307030000001</v>
      </c>
      <c r="O674" s="12">
        <f t="shared" ca="1" si="259"/>
        <v>1.001104486</v>
      </c>
      <c r="P674" s="19">
        <f t="shared" si="260"/>
        <v>0</v>
      </c>
      <c r="Q674" s="14">
        <f t="shared" ca="1" si="261"/>
        <v>0.39012038999999998</v>
      </c>
      <c r="R674" s="28">
        <f t="shared" si="268"/>
        <v>0</v>
      </c>
      <c r="S674" s="14">
        <f t="shared" si="262"/>
        <v>0</v>
      </c>
      <c r="T674" s="14"/>
      <c r="U674" s="170">
        <f t="shared" si="272"/>
        <v>0.82416701107999979</v>
      </c>
      <c r="V674" s="4" t="str">
        <f t="shared" si="263"/>
        <v>A+J=</v>
      </c>
      <c r="W674" s="53" t="s">
        <v>152</v>
      </c>
      <c r="X674" s="14"/>
      <c r="Y674" s="153"/>
      <c r="Z674" s="3"/>
      <c r="AB674" s="3"/>
      <c r="AC674" s="1"/>
      <c r="AD674" s="3"/>
      <c r="AE674" s="3"/>
      <c r="AF674" s="3"/>
      <c r="AG674" s="3"/>
      <c r="AH674" s="3"/>
      <c r="AI674" s="11"/>
      <c r="AJ674" s="3"/>
      <c r="AK674" s="2"/>
      <c r="AL674" s="2"/>
      <c r="AM674" s="2"/>
      <c r="AN674" s="2"/>
      <c r="AO674" s="2"/>
      <c r="AP674" s="2"/>
      <c r="AQ674" s="2"/>
      <c r="AR674" s="15"/>
      <c r="AS674" s="15"/>
      <c r="AT674" s="15"/>
      <c r="AU674" s="2"/>
      <c r="AV674" s="2"/>
      <c r="AW674" s="15"/>
      <c r="AX674" s="15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</row>
    <row r="675" spans="1:164" ht="12.75" x14ac:dyDescent="0.2">
      <c r="A675" s="67">
        <f t="shared" si="270"/>
        <v>44228</v>
      </c>
      <c r="B675" s="128">
        <f t="shared" ca="1" si="265"/>
        <v>354.86000755439989</v>
      </c>
      <c r="C675" s="14">
        <f t="shared" si="250"/>
        <v>353.2144333199999</v>
      </c>
      <c r="D675" s="142">
        <f t="shared" si="251"/>
        <v>44222</v>
      </c>
      <c r="E675" s="13">
        <f ca="1">IF(D675&lt;B$1,VLOOKUP(D675,[1]DI!$A$4:$B$15000,2,FALSE),0)</f>
        <v>1.9000000000000006E-2</v>
      </c>
      <c r="F675" s="14">
        <f t="shared" ca="1" si="252"/>
        <v>1.0000746899999999</v>
      </c>
      <c r="G675" s="14">
        <f ca="1">(TRUNC(PRODUCT($F$12:$F674),16))</f>
        <v>1.12914668882215</v>
      </c>
      <c r="H675" s="14">
        <f t="shared" ca="1" si="253"/>
        <v>1.1286408052788</v>
      </c>
      <c r="I675" s="14">
        <f t="shared" ca="1" si="254"/>
        <v>1.00044822</v>
      </c>
      <c r="J675" s="13">
        <f t="shared" si="269"/>
        <v>3.7499999999999999E-2</v>
      </c>
      <c r="K675" s="53">
        <f t="shared" si="255"/>
        <v>44218</v>
      </c>
      <c r="L675" s="2">
        <f t="shared" si="256"/>
        <v>6</v>
      </c>
      <c r="M675" s="19">
        <f t="shared" si="257"/>
        <v>6</v>
      </c>
      <c r="N675" s="12">
        <f t="shared" si="258"/>
        <v>1.0008769070000001</v>
      </c>
      <c r="O675" s="12">
        <f t="shared" ca="1" si="259"/>
        <v>1.00132552</v>
      </c>
      <c r="P675" s="19">
        <f t="shared" si="260"/>
        <v>0</v>
      </c>
      <c r="Q675" s="14">
        <f t="shared" ca="1" si="261"/>
        <v>0.46819279000000003</v>
      </c>
      <c r="R675" s="28">
        <f t="shared" si="268"/>
        <v>0</v>
      </c>
      <c r="S675" s="14">
        <f t="shared" si="262"/>
        <v>0</v>
      </c>
      <c r="T675" s="14"/>
      <c r="U675" s="170">
        <f t="shared" si="272"/>
        <v>1.1773814443999995</v>
      </c>
      <c r="V675" s="4" t="str">
        <f t="shared" si="263"/>
        <v>A+J=</v>
      </c>
      <c r="W675" s="53" t="s">
        <v>152</v>
      </c>
      <c r="X675" s="14"/>
      <c r="Y675" s="153"/>
      <c r="Z675" s="3"/>
      <c r="AB675" s="3"/>
      <c r="AC675" s="1"/>
      <c r="AD675" s="3"/>
      <c r="AE675" s="3"/>
      <c r="AF675" s="3"/>
      <c r="AG675" s="3"/>
      <c r="AH675" s="3"/>
      <c r="AI675" s="11"/>
      <c r="AJ675" s="3"/>
      <c r="AK675" s="2"/>
      <c r="AL675" s="2"/>
      <c r="AM675" s="2"/>
      <c r="AN675" s="2"/>
      <c r="AO675" s="2"/>
      <c r="AP675" s="2"/>
      <c r="AQ675" s="2"/>
      <c r="AR675" s="15"/>
      <c r="AS675" s="15"/>
      <c r="AT675" s="15"/>
      <c r="AU675" s="2"/>
      <c r="AV675" s="2"/>
      <c r="AW675" s="15"/>
      <c r="AX675" s="15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</row>
    <row r="676" spans="1:164" ht="12.75" x14ac:dyDescent="0.2">
      <c r="A676" s="67">
        <f t="shared" si="270"/>
        <v>44229</v>
      </c>
      <c r="B676" s="128">
        <f t="shared" ca="1" si="265"/>
        <v>355.05584070883992</v>
      </c>
      <c r="C676" s="14">
        <f t="shared" si="250"/>
        <v>353.2144333199999</v>
      </c>
      <c r="D676" s="142">
        <f t="shared" si="251"/>
        <v>44223</v>
      </c>
      <c r="E676" s="13">
        <f ca="1">IF(D676&lt;B$1,VLOOKUP(D676,[1]DI!$A$4:$B$15000,2,FALSE),0)</f>
        <v>1.9000000000000006E-2</v>
      </c>
      <c r="F676" s="14">
        <f t="shared" ca="1" si="252"/>
        <v>1.0000746899999999</v>
      </c>
      <c r="G676" s="14">
        <f ca="1">(TRUNC(PRODUCT($F$12:$F675),16))</f>
        <v>1.1292310247883399</v>
      </c>
      <c r="H676" s="14">
        <f t="shared" ca="1" si="253"/>
        <v>1.1286408052788</v>
      </c>
      <c r="I676" s="14">
        <f t="shared" ca="1" si="254"/>
        <v>1.0005229499999999</v>
      </c>
      <c r="J676" s="13">
        <f t="shared" si="269"/>
        <v>3.7499999999999999E-2</v>
      </c>
      <c r="K676" s="53">
        <f t="shared" si="255"/>
        <v>44218</v>
      </c>
      <c r="L676" s="2">
        <f t="shared" si="256"/>
        <v>7</v>
      </c>
      <c r="M676" s="19">
        <f t="shared" si="257"/>
        <v>7</v>
      </c>
      <c r="N676" s="12">
        <f t="shared" si="258"/>
        <v>1.0010231329999999</v>
      </c>
      <c r="O676" s="12">
        <f t="shared" ca="1" si="259"/>
        <v>1.0015466180000001</v>
      </c>
      <c r="P676" s="19">
        <f t="shared" si="260"/>
        <v>0</v>
      </c>
      <c r="Q676" s="14">
        <f t="shared" ca="1" si="261"/>
        <v>0.54628779999999999</v>
      </c>
      <c r="R676" s="28">
        <f t="shared" si="268"/>
        <v>0</v>
      </c>
      <c r="S676" s="14">
        <f t="shared" si="262"/>
        <v>0</v>
      </c>
      <c r="T676" s="14"/>
      <c r="U676" s="170">
        <f t="shared" si="272"/>
        <v>1.2951195888399996</v>
      </c>
      <c r="V676" s="4" t="str">
        <f t="shared" si="263"/>
        <v>A+J=</v>
      </c>
      <c r="W676" s="53" t="s">
        <v>152</v>
      </c>
      <c r="X676" s="14"/>
      <c r="Y676" s="153"/>
      <c r="Z676" s="3"/>
      <c r="AB676" s="3"/>
      <c r="AC676" s="1"/>
      <c r="AD676" s="3"/>
      <c r="AE676" s="3"/>
      <c r="AF676" s="3"/>
      <c r="AG676" s="3"/>
      <c r="AH676" s="3"/>
      <c r="AI676" s="11"/>
      <c r="AJ676" s="3"/>
      <c r="AK676" s="2"/>
      <c r="AL676" s="2"/>
      <c r="AM676" s="2"/>
      <c r="AN676" s="2"/>
      <c r="AO676" s="2"/>
      <c r="AP676" s="2"/>
      <c r="AQ676" s="2"/>
      <c r="AR676" s="15"/>
      <c r="AS676" s="15"/>
      <c r="AT676" s="15"/>
      <c r="AU676" s="2"/>
      <c r="AV676" s="2"/>
      <c r="AW676" s="15"/>
      <c r="AX676" s="15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</row>
    <row r="677" spans="1:164" ht="12.75" x14ac:dyDescent="0.2">
      <c r="A677" s="67">
        <f t="shared" si="270"/>
        <v>44230</v>
      </c>
      <c r="B677" s="128">
        <f t="shared" ca="1" si="265"/>
        <v>355.25168939327995</v>
      </c>
      <c r="C677" s="14">
        <f t="shared" si="250"/>
        <v>353.2144333199999</v>
      </c>
      <c r="D677" s="142">
        <f t="shared" si="251"/>
        <v>44224</v>
      </c>
      <c r="E677" s="13">
        <f ca="1">IF(D677&lt;B$1,VLOOKUP(D677,[1]DI!$A$4:$B$15000,2,FALSE),0)</f>
        <v>1.9000000000000006E-2</v>
      </c>
      <c r="F677" s="14">
        <f t="shared" ca="1" si="252"/>
        <v>1.0000746899999999</v>
      </c>
      <c r="G677" s="14">
        <f ca="1">(TRUNC(PRODUCT($F$12:$F676),16))</f>
        <v>1.12931536705358</v>
      </c>
      <c r="H677" s="14">
        <f t="shared" ca="1" si="253"/>
        <v>1.1286408052788</v>
      </c>
      <c r="I677" s="14">
        <f t="shared" ca="1" si="254"/>
        <v>1.00059768</v>
      </c>
      <c r="J677" s="13">
        <f t="shared" si="269"/>
        <v>3.7499999999999999E-2</v>
      </c>
      <c r="K677" s="53">
        <f t="shared" si="255"/>
        <v>44218</v>
      </c>
      <c r="L677" s="2">
        <f t="shared" si="256"/>
        <v>8</v>
      </c>
      <c r="M677" s="19">
        <f t="shared" si="257"/>
        <v>8</v>
      </c>
      <c r="N677" s="12">
        <f t="shared" si="258"/>
        <v>1.001169381</v>
      </c>
      <c r="O677" s="12">
        <f t="shared" ca="1" si="259"/>
        <v>1.0017677599999999</v>
      </c>
      <c r="P677" s="19">
        <f t="shared" si="260"/>
        <v>0</v>
      </c>
      <c r="Q677" s="14">
        <f t="shared" ca="1" si="261"/>
        <v>0.62439834000000005</v>
      </c>
      <c r="R677" s="28">
        <f t="shared" si="268"/>
        <v>0</v>
      </c>
      <c r="S677" s="14">
        <f t="shared" si="262"/>
        <v>0</v>
      </c>
      <c r="T677" s="14"/>
      <c r="U677" s="170">
        <f t="shared" si="272"/>
        <v>1.4128577332799996</v>
      </c>
      <c r="V677" s="4" t="str">
        <f t="shared" si="263"/>
        <v>A+J=</v>
      </c>
      <c r="W677" s="53" t="s">
        <v>152</v>
      </c>
      <c r="X677" s="14"/>
      <c r="Y677" s="153"/>
      <c r="Z677" s="3"/>
      <c r="AB677" s="3"/>
      <c r="AC677" s="1"/>
      <c r="AD677" s="3"/>
      <c r="AE677" s="3"/>
      <c r="AF677" s="3"/>
      <c r="AG677" s="3"/>
      <c r="AH677" s="3"/>
      <c r="AI677" s="11"/>
      <c r="AJ677" s="3"/>
      <c r="AK677" s="2"/>
      <c r="AL677" s="2"/>
      <c r="AM677" s="2"/>
      <c r="AN677" s="2"/>
      <c r="AO677" s="2"/>
      <c r="AP677" s="2"/>
      <c r="AQ677" s="2"/>
      <c r="AR677" s="15"/>
      <c r="AS677" s="15"/>
      <c r="AT677" s="15"/>
      <c r="AU677" s="2"/>
      <c r="AV677" s="2"/>
      <c r="AW677" s="15"/>
      <c r="AX677" s="15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</row>
    <row r="678" spans="1:164" ht="12.75" x14ac:dyDescent="0.2">
      <c r="A678" s="67">
        <f t="shared" si="270"/>
        <v>44231</v>
      </c>
      <c r="B678" s="128">
        <f t="shared" ca="1" si="265"/>
        <v>355.44755291771986</v>
      </c>
      <c r="C678" s="14">
        <f t="shared" si="250"/>
        <v>353.2144333199999</v>
      </c>
      <c r="D678" s="142">
        <f t="shared" si="251"/>
        <v>44225</v>
      </c>
      <c r="E678" s="13">
        <f ca="1">IF(D678&lt;B$1,VLOOKUP(D678,[1]DI!$A$4:$B$15000,2,FALSE),0)</f>
        <v>1.9000000000000006E-2</v>
      </c>
      <c r="F678" s="14">
        <f t="shared" ca="1" si="252"/>
        <v>1.0000746899999999</v>
      </c>
      <c r="G678" s="14">
        <f ca="1">(TRUNC(PRODUCT($F$12:$F677),16))</f>
        <v>1.12939971561835</v>
      </c>
      <c r="H678" s="14">
        <f t="shared" ca="1" si="253"/>
        <v>1.1286408052788</v>
      </c>
      <c r="I678" s="14">
        <f t="shared" ca="1" si="254"/>
        <v>1.00067241</v>
      </c>
      <c r="J678" s="13">
        <f t="shared" si="269"/>
        <v>3.7499999999999999E-2</v>
      </c>
      <c r="K678" s="53">
        <f t="shared" si="255"/>
        <v>44218</v>
      </c>
      <c r="L678" s="2">
        <f t="shared" si="256"/>
        <v>9</v>
      </c>
      <c r="M678" s="19">
        <f t="shared" si="257"/>
        <v>9</v>
      </c>
      <c r="N678" s="12">
        <f t="shared" si="258"/>
        <v>1.0013156489999999</v>
      </c>
      <c r="O678" s="12">
        <f t="shared" ca="1" si="259"/>
        <v>1.001988944</v>
      </c>
      <c r="P678" s="19">
        <f t="shared" si="260"/>
        <v>0</v>
      </c>
      <c r="Q678" s="14">
        <f t="shared" ca="1" si="261"/>
        <v>0.70252371999999996</v>
      </c>
      <c r="R678" s="28">
        <f t="shared" si="268"/>
        <v>0</v>
      </c>
      <c r="S678" s="14">
        <f t="shared" si="262"/>
        <v>0</v>
      </c>
      <c r="T678" s="14"/>
      <c r="U678" s="170">
        <f t="shared" si="272"/>
        <v>1.5305958777199997</v>
      </c>
      <c r="V678" s="4" t="str">
        <f t="shared" si="263"/>
        <v>A+J=</v>
      </c>
      <c r="W678" s="53" t="s">
        <v>152</v>
      </c>
      <c r="X678" s="14"/>
      <c r="Y678" s="153"/>
      <c r="Z678" s="3"/>
      <c r="AB678" s="3"/>
      <c r="AC678" s="1"/>
      <c r="AD678" s="3"/>
      <c r="AE678" s="3"/>
      <c r="AF678" s="3"/>
      <c r="AG678" s="3"/>
      <c r="AH678" s="3"/>
      <c r="AI678" s="11"/>
      <c r="AJ678" s="3"/>
      <c r="AK678" s="2"/>
      <c r="AL678" s="2"/>
      <c r="AM678" s="2"/>
      <c r="AN678" s="2"/>
      <c r="AO678" s="2"/>
      <c r="AP678" s="2"/>
      <c r="AQ678" s="2"/>
      <c r="AR678" s="15"/>
      <c r="AS678" s="15"/>
      <c r="AT678" s="15"/>
      <c r="AU678" s="2"/>
      <c r="AV678" s="2"/>
      <c r="AW678" s="15"/>
      <c r="AX678" s="15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</row>
    <row r="679" spans="1:164" ht="12.75" x14ac:dyDescent="0.2">
      <c r="A679" s="67">
        <f t="shared" si="270"/>
        <v>44232</v>
      </c>
      <c r="B679" s="128">
        <f t="shared" ca="1" si="265"/>
        <v>355.6434355221599</v>
      </c>
      <c r="C679" s="14">
        <f t="shared" si="250"/>
        <v>353.2144333199999</v>
      </c>
      <c r="D679" s="142">
        <f t="shared" si="251"/>
        <v>44228</v>
      </c>
      <c r="E679" s="13">
        <f ca="1">IF(D679&lt;B$1,VLOOKUP(D679,[1]DI!$A$4:$B$15000,2,FALSE),0)</f>
        <v>1.9000000000000006E-2</v>
      </c>
      <c r="F679" s="14">
        <f t="shared" ca="1" si="252"/>
        <v>1.0000746899999999</v>
      </c>
      <c r="G679" s="14">
        <f ca="1">(TRUNC(PRODUCT($F$12:$F678),16))</f>
        <v>1.1294840704831099</v>
      </c>
      <c r="H679" s="14">
        <f t="shared" ca="1" si="253"/>
        <v>1.1286408052788</v>
      </c>
      <c r="I679" s="14">
        <f t="shared" ca="1" si="254"/>
        <v>1.00074715</v>
      </c>
      <c r="J679" s="13">
        <f t="shared" si="269"/>
        <v>3.7499999999999999E-2</v>
      </c>
      <c r="K679" s="53">
        <f t="shared" si="255"/>
        <v>44218</v>
      </c>
      <c r="L679" s="2">
        <f t="shared" si="256"/>
        <v>10</v>
      </c>
      <c r="M679" s="19">
        <f t="shared" si="257"/>
        <v>10</v>
      </c>
      <c r="N679" s="12">
        <f t="shared" si="258"/>
        <v>1.00146194</v>
      </c>
      <c r="O679" s="12">
        <f t="shared" ca="1" si="259"/>
        <v>1.002210182</v>
      </c>
      <c r="P679" s="19">
        <f t="shared" si="260"/>
        <v>0</v>
      </c>
      <c r="Q679" s="14">
        <f t="shared" ca="1" si="261"/>
        <v>0.78066818000000004</v>
      </c>
      <c r="R679" s="28">
        <f t="shared" si="268"/>
        <v>0</v>
      </c>
      <c r="S679" s="14">
        <f t="shared" si="262"/>
        <v>0</v>
      </c>
      <c r="T679" s="14"/>
      <c r="U679" s="170">
        <f t="shared" si="272"/>
        <v>1.6483340221599996</v>
      </c>
      <c r="V679" s="4" t="str">
        <f t="shared" si="263"/>
        <v>A+J=</v>
      </c>
      <c r="W679" s="53" t="s">
        <v>152</v>
      </c>
      <c r="X679" s="14"/>
      <c r="Y679" s="153"/>
      <c r="Z679" s="3"/>
      <c r="AB679" s="3"/>
      <c r="AC679" s="1"/>
      <c r="AD679" s="3"/>
      <c r="AE679" s="3"/>
      <c r="AF679" s="3"/>
      <c r="AG679" s="3"/>
      <c r="AH679" s="3"/>
      <c r="AI679" s="11"/>
      <c r="AJ679" s="3"/>
      <c r="AK679" s="2"/>
      <c r="AL679" s="2"/>
      <c r="AM679" s="2"/>
      <c r="AN679" s="2"/>
      <c r="AO679" s="2"/>
      <c r="AP679" s="2"/>
      <c r="AQ679" s="2"/>
      <c r="AR679" s="15"/>
      <c r="AS679" s="15"/>
      <c r="AT679" s="15"/>
      <c r="AU679" s="2"/>
      <c r="AV679" s="2"/>
      <c r="AW679" s="15"/>
      <c r="AX679" s="15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</row>
    <row r="680" spans="1:164" ht="12.75" x14ac:dyDescent="0.2">
      <c r="A680" s="67">
        <f t="shared" si="270"/>
        <v>44235</v>
      </c>
      <c r="B680" s="128">
        <f t="shared" ca="1" si="265"/>
        <v>356.07481312547992</v>
      </c>
      <c r="C680" s="14">
        <f t="shared" si="250"/>
        <v>353.2144333199999</v>
      </c>
      <c r="D680" s="142">
        <f t="shared" si="251"/>
        <v>44229</v>
      </c>
      <c r="E680" s="13">
        <f ca="1">IF(D680&lt;B$1,VLOOKUP(D680,[1]DI!$A$4:$B$15000,2,FALSE),0)</f>
        <v>1.9000000000000006E-2</v>
      </c>
      <c r="F680" s="14">
        <f t="shared" ca="1" si="252"/>
        <v>1.0000746899999999</v>
      </c>
      <c r="G680" s="14">
        <f ca="1">(TRUNC(PRODUCT($F$12:$F679),16))</f>
        <v>1.1295684316483301</v>
      </c>
      <c r="H680" s="14">
        <f t="shared" ca="1" si="253"/>
        <v>1.1286408052788</v>
      </c>
      <c r="I680" s="14">
        <f t="shared" ca="1" si="254"/>
        <v>1.0008219</v>
      </c>
      <c r="J680" s="13">
        <f t="shared" si="269"/>
        <v>3.7499999999999999E-2</v>
      </c>
      <c r="K680" s="53">
        <f t="shared" si="255"/>
        <v>44218</v>
      </c>
      <c r="L680" s="2">
        <f t="shared" si="256"/>
        <v>11</v>
      </c>
      <c r="M680" s="19">
        <f t="shared" si="257"/>
        <v>11</v>
      </c>
      <c r="N680" s="12">
        <f t="shared" si="258"/>
        <v>1.0016082509999999</v>
      </c>
      <c r="O680" s="12">
        <f t="shared" ca="1" si="259"/>
        <v>1.0024314729999999</v>
      </c>
      <c r="P680" s="19">
        <f t="shared" si="260"/>
        <v>0</v>
      </c>
      <c r="Q680" s="14">
        <f t="shared" ca="1" si="261"/>
        <v>0.85883134999999999</v>
      </c>
      <c r="R680" s="28">
        <f t="shared" si="268"/>
        <v>0</v>
      </c>
      <c r="S680" s="14">
        <f t="shared" si="262"/>
        <v>0</v>
      </c>
      <c r="T680" s="14"/>
      <c r="U680" s="170">
        <f t="shared" si="272"/>
        <v>2.0015484554799992</v>
      </c>
      <c r="V680" s="4" t="str">
        <f t="shared" si="263"/>
        <v>A+J=</v>
      </c>
      <c r="W680" s="53" t="s">
        <v>152</v>
      </c>
      <c r="X680" s="14"/>
      <c r="Y680" s="153"/>
      <c r="Z680" s="3"/>
      <c r="AB680" s="3"/>
      <c r="AC680" s="1"/>
      <c r="AD680" s="3"/>
      <c r="AE680" s="3"/>
      <c r="AF680" s="3"/>
      <c r="AG680" s="3"/>
      <c r="AH680" s="3"/>
      <c r="AI680" s="11"/>
      <c r="AJ680" s="3"/>
      <c r="AK680" s="2"/>
      <c r="AL680" s="2"/>
      <c r="AM680" s="2"/>
      <c r="AN680" s="2"/>
      <c r="AO680" s="2"/>
      <c r="AP680" s="2"/>
      <c r="AQ680" s="2"/>
      <c r="AR680" s="15"/>
      <c r="AS680" s="15"/>
      <c r="AT680" s="15"/>
      <c r="AU680" s="2"/>
      <c r="AV680" s="2"/>
      <c r="AW680" s="15"/>
      <c r="AX680" s="15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</row>
    <row r="681" spans="1:164" ht="12.75" x14ac:dyDescent="0.2">
      <c r="A681" s="67">
        <f t="shared" si="270"/>
        <v>44236</v>
      </c>
      <c r="B681" s="128">
        <f t="shared" ca="1" si="265"/>
        <v>356.27072963991986</v>
      </c>
      <c r="C681" s="14">
        <f t="shared" si="250"/>
        <v>353.2144333199999</v>
      </c>
      <c r="D681" s="142">
        <f t="shared" si="251"/>
        <v>44230</v>
      </c>
      <c r="E681" s="13">
        <f ca="1">IF(D681&lt;B$1,VLOOKUP(D681,[1]DI!$A$4:$B$15000,2,FALSE),0)</f>
        <v>1.9000000000000006E-2</v>
      </c>
      <c r="F681" s="14">
        <f t="shared" ca="1" si="252"/>
        <v>1.0000746899999999</v>
      </c>
      <c r="G681" s="14">
        <f ca="1">(TRUNC(PRODUCT($F$12:$F680),16))</f>
        <v>1.12965279911449</v>
      </c>
      <c r="H681" s="14">
        <f t="shared" ca="1" si="253"/>
        <v>1.1286408052788</v>
      </c>
      <c r="I681" s="14">
        <f t="shared" ca="1" si="254"/>
        <v>1.0008966500000001</v>
      </c>
      <c r="J681" s="13">
        <f t="shared" si="269"/>
        <v>3.7499999999999999E-2</v>
      </c>
      <c r="K681" s="53">
        <f t="shared" si="255"/>
        <v>44218</v>
      </c>
      <c r="L681" s="2">
        <f t="shared" si="256"/>
        <v>12</v>
      </c>
      <c r="M681" s="19">
        <f t="shared" si="257"/>
        <v>12</v>
      </c>
      <c r="N681" s="12">
        <f t="shared" si="258"/>
        <v>1.0017545839999999</v>
      </c>
      <c r="O681" s="12">
        <f t="shared" ca="1" si="259"/>
        <v>1.002652807</v>
      </c>
      <c r="P681" s="19">
        <f t="shared" si="260"/>
        <v>0</v>
      </c>
      <c r="Q681" s="14">
        <f t="shared" ca="1" si="261"/>
        <v>0.93700972000000005</v>
      </c>
      <c r="R681" s="28">
        <f t="shared" si="268"/>
        <v>0</v>
      </c>
      <c r="S681" s="14">
        <f t="shared" si="262"/>
        <v>0</v>
      </c>
      <c r="T681" s="14"/>
      <c r="U681" s="170">
        <f t="shared" si="272"/>
        <v>2.1192865999199992</v>
      </c>
      <c r="V681" s="4" t="str">
        <f t="shared" si="263"/>
        <v>A+J=</v>
      </c>
      <c r="W681" s="53" t="s">
        <v>152</v>
      </c>
      <c r="X681" s="14"/>
      <c r="Y681" s="153"/>
      <c r="Z681" s="3"/>
      <c r="AB681" s="3"/>
      <c r="AC681" s="1"/>
      <c r="AD681" s="3"/>
      <c r="AE681" s="3"/>
      <c r="AF681" s="3"/>
      <c r="AG681" s="3"/>
      <c r="AH681" s="3"/>
      <c r="AI681" s="11"/>
      <c r="AJ681" s="3"/>
      <c r="AK681" s="2"/>
      <c r="AL681" s="2"/>
      <c r="AM681" s="2"/>
      <c r="AN681" s="2"/>
      <c r="AO681" s="2"/>
      <c r="AP681" s="2"/>
      <c r="AQ681" s="2"/>
      <c r="AR681" s="15"/>
      <c r="AS681" s="15"/>
      <c r="AT681" s="15"/>
      <c r="AU681" s="2"/>
      <c r="AV681" s="2"/>
      <c r="AW681" s="15"/>
      <c r="AX681" s="15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</row>
    <row r="682" spans="1:164" ht="12.75" x14ac:dyDescent="0.2">
      <c r="A682" s="67">
        <f t="shared" si="270"/>
        <v>44237</v>
      </c>
      <c r="B682" s="128">
        <f t="shared" ca="1" si="265"/>
        <v>356.46666521435986</v>
      </c>
      <c r="C682" s="14">
        <f t="shared" si="250"/>
        <v>353.2144333199999</v>
      </c>
      <c r="D682" s="142">
        <f t="shared" si="251"/>
        <v>44231</v>
      </c>
      <c r="E682" s="13">
        <f ca="1">IF(D682&lt;B$1,VLOOKUP(D682,[1]DI!$A$4:$B$15000,2,FALSE),0)</f>
        <v>1.9000000000000006E-2</v>
      </c>
      <c r="F682" s="14">
        <f t="shared" ca="1" si="252"/>
        <v>1.0000746899999999</v>
      </c>
      <c r="G682" s="14">
        <f ca="1">(TRUNC(PRODUCT($F$12:$F681),16))</f>
        <v>1.12973717288206</v>
      </c>
      <c r="H682" s="14">
        <f t="shared" ca="1" si="253"/>
        <v>1.1286408052788</v>
      </c>
      <c r="I682" s="14">
        <f t="shared" ca="1" si="254"/>
        <v>1.00097141</v>
      </c>
      <c r="J682" s="13">
        <f t="shared" si="269"/>
        <v>3.7499999999999999E-2</v>
      </c>
      <c r="K682" s="53">
        <f t="shared" si="255"/>
        <v>44218</v>
      </c>
      <c r="L682" s="2">
        <f t="shared" si="256"/>
        <v>13</v>
      </c>
      <c r="M682" s="19">
        <f t="shared" si="257"/>
        <v>13</v>
      </c>
      <c r="N682" s="12">
        <f t="shared" si="258"/>
        <v>1.0019009379999999</v>
      </c>
      <c r="O682" s="12">
        <f t="shared" ca="1" si="259"/>
        <v>1.002874195</v>
      </c>
      <c r="P682" s="19">
        <f t="shared" si="260"/>
        <v>0</v>
      </c>
      <c r="Q682" s="14">
        <f t="shared" ca="1" si="261"/>
        <v>1.0152071499999999</v>
      </c>
      <c r="R682" s="28">
        <f t="shared" si="268"/>
        <v>0</v>
      </c>
      <c r="S682" s="14">
        <f t="shared" si="262"/>
        <v>0</v>
      </c>
      <c r="T682" s="14"/>
      <c r="U682" s="170">
        <f t="shared" si="272"/>
        <v>2.2370247443599993</v>
      </c>
      <c r="V682" s="4" t="str">
        <f t="shared" si="263"/>
        <v>A+J=</v>
      </c>
      <c r="W682" s="53" t="s">
        <v>152</v>
      </c>
      <c r="X682" s="14"/>
      <c r="Y682" s="153"/>
      <c r="Z682" s="3"/>
      <c r="AB682" s="3"/>
      <c r="AC682" s="1"/>
      <c r="AD682" s="3"/>
      <c r="AE682" s="3"/>
      <c r="AF682" s="3"/>
      <c r="AG682" s="3"/>
      <c r="AH682" s="3"/>
      <c r="AI682" s="11"/>
      <c r="AJ682" s="3"/>
      <c r="AK682" s="2"/>
      <c r="AL682" s="2"/>
      <c r="AM682" s="2"/>
      <c r="AN682" s="2"/>
      <c r="AO682" s="2"/>
      <c r="AP682" s="2"/>
      <c r="AQ682" s="2"/>
      <c r="AR682" s="15"/>
      <c r="AS682" s="15"/>
      <c r="AT682" s="15"/>
      <c r="AU682" s="2"/>
      <c r="AV682" s="2"/>
      <c r="AW682" s="15"/>
      <c r="AX682" s="15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</row>
    <row r="683" spans="1:164" ht="12.75" x14ac:dyDescent="0.2">
      <c r="A683" s="67">
        <f t="shared" si="270"/>
        <v>44238</v>
      </c>
      <c r="B683" s="128">
        <f t="shared" ca="1" si="265"/>
        <v>356.66261598879987</v>
      </c>
      <c r="C683" s="14">
        <f t="shared" si="250"/>
        <v>353.2144333199999</v>
      </c>
      <c r="D683" s="142">
        <f t="shared" si="251"/>
        <v>44232</v>
      </c>
      <c r="E683" s="13">
        <f ca="1">IF(D683&lt;B$1,VLOOKUP(D683,[1]DI!$A$4:$B$15000,2,FALSE),0)</f>
        <v>1.9000000000000006E-2</v>
      </c>
      <c r="F683" s="14">
        <f t="shared" ca="1" si="252"/>
        <v>1.0000746899999999</v>
      </c>
      <c r="G683" s="14">
        <f ca="1">(TRUNC(PRODUCT($F$12:$F682),16))</f>
        <v>1.1298215529515001</v>
      </c>
      <c r="H683" s="14">
        <f t="shared" ca="1" si="253"/>
        <v>1.1286408052788</v>
      </c>
      <c r="I683" s="14">
        <f t="shared" ca="1" si="254"/>
        <v>1.00104617</v>
      </c>
      <c r="J683" s="13">
        <f t="shared" si="269"/>
        <v>3.7499999999999999E-2</v>
      </c>
      <c r="K683" s="53">
        <f t="shared" si="255"/>
        <v>44218</v>
      </c>
      <c r="L683" s="2">
        <f t="shared" si="256"/>
        <v>14</v>
      </c>
      <c r="M683" s="19">
        <f t="shared" si="257"/>
        <v>14</v>
      </c>
      <c r="N683" s="12">
        <f t="shared" si="258"/>
        <v>1.0020473139999999</v>
      </c>
      <c r="O683" s="12">
        <f t="shared" ca="1" si="259"/>
        <v>1.0030956259999999</v>
      </c>
      <c r="P683" s="19">
        <f t="shared" si="260"/>
        <v>0</v>
      </c>
      <c r="Q683" s="14">
        <f t="shared" ca="1" si="261"/>
        <v>1.0934197800000001</v>
      </c>
      <c r="R683" s="28">
        <f t="shared" si="268"/>
        <v>0</v>
      </c>
      <c r="S683" s="14">
        <f t="shared" si="262"/>
        <v>0</v>
      </c>
      <c r="T683" s="14"/>
      <c r="U683" s="170">
        <f t="shared" si="272"/>
        <v>2.354762888799999</v>
      </c>
      <c r="V683" s="4" t="str">
        <f t="shared" si="263"/>
        <v>A+J=</v>
      </c>
      <c r="W683" s="53" t="s">
        <v>152</v>
      </c>
      <c r="X683" s="14"/>
      <c r="Y683" s="153"/>
      <c r="Z683" s="3"/>
      <c r="AB683" s="3"/>
      <c r="AC683" s="1"/>
      <c r="AD683" s="3"/>
      <c r="AE683" s="3"/>
      <c r="AF683" s="3"/>
      <c r="AG683" s="3"/>
      <c r="AH683" s="3"/>
      <c r="AI683" s="11"/>
      <c r="AJ683" s="3"/>
      <c r="AK683" s="2"/>
      <c r="AL683" s="2"/>
      <c r="AM683" s="2"/>
      <c r="AN683" s="2"/>
      <c r="AO683" s="2"/>
      <c r="AP683" s="2"/>
      <c r="AQ683" s="2"/>
      <c r="AR683" s="15"/>
      <c r="AS683" s="15"/>
      <c r="AT683" s="15"/>
      <c r="AU683" s="2"/>
      <c r="AV683" s="2"/>
      <c r="AW683" s="15"/>
      <c r="AX683" s="15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</row>
    <row r="684" spans="1:164" ht="12.75" x14ac:dyDescent="0.2">
      <c r="A684" s="67">
        <f t="shared" si="270"/>
        <v>44239</v>
      </c>
      <c r="B684" s="128">
        <f t="shared" ca="1" si="265"/>
        <v>356.85858547323988</v>
      </c>
      <c r="C684" s="14">
        <f t="shared" si="250"/>
        <v>353.2144333199999</v>
      </c>
      <c r="D684" s="142">
        <f t="shared" si="251"/>
        <v>44235</v>
      </c>
      <c r="E684" s="13">
        <f ca="1">IF(D684&lt;B$1,VLOOKUP(D684,[1]DI!$A$4:$B$15000,2,FALSE),0)</f>
        <v>1.9000000000000006E-2</v>
      </c>
      <c r="F684" s="14">
        <f t="shared" ca="1" si="252"/>
        <v>1.0000746899999999</v>
      </c>
      <c r="G684" s="14">
        <f ca="1">(TRUNC(PRODUCT($F$12:$F683),16))</f>
        <v>1.12990593932329</v>
      </c>
      <c r="H684" s="14">
        <f t="shared" ca="1" si="253"/>
        <v>1.1286408052788</v>
      </c>
      <c r="I684" s="14">
        <f t="shared" ca="1" si="254"/>
        <v>1.0011209400000001</v>
      </c>
      <c r="J684" s="13">
        <f t="shared" si="269"/>
        <v>3.7499999999999999E-2</v>
      </c>
      <c r="K684" s="53">
        <f t="shared" si="255"/>
        <v>44218</v>
      </c>
      <c r="L684" s="2">
        <f t="shared" si="256"/>
        <v>15</v>
      </c>
      <c r="M684" s="19">
        <f t="shared" si="257"/>
        <v>15</v>
      </c>
      <c r="N684" s="12">
        <f t="shared" si="258"/>
        <v>1.0021937110000001</v>
      </c>
      <c r="O684" s="12">
        <f t="shared" ca="1" si="259"/>
        <v>1.00331711</v>
      </c>
      <c r="P684" s="19">
        <f t="shared" si="260"/>
        <v>0</v>
      </c>
      <c r="Q684" s="14">
        <f t="shared" ca="1" si="261"/>
        <v>1.1716511199999999</v>
      </c>
      <c r="R684" s="28">
        <f t="shared" si="268"/>
        <v>0</v>
      </c>
      <c r="S684" s="14">
        <f t="shared" si="262"/>
        <v>0</v>
      </c>
      <c r="T684" s="14"/>
      <c r="U684" s="170">
        <f t="shared" si="272"/>
        <v>2.472501033239999</v>
      </c>
      <c r="V684" s="4" t="str">
        <f t="shared" si="263"/>
        <v>A+J=</v>
      </c>
      <c r="W684" s="53" t="s">
        <v>152</v>
      </c>
      <c r="X684" s="14"/>
      <c r="Y684" s="153"/>
      <c r="Z684" s="3"/>
      <c r="AB684" s="3"/>
      <c r="AC684" s="1"/>
      <c r="AD684" s="3"/>
      <c r="AE684" s="3"/>
      <c r="AF684" s="3"/>
      <c r="AG684" s="3"/>
      <c r="AH684" s="3"/>
      <c r="AI684" s="11"/>
      <c r="AJ684" s="3"/>
      <c r="AK684" s="2"/>
      <c r="AL684" s="2"/>
      <c r="AM684" s="2"/>
      <c r="AN684" s="2"/>
      <c r="AO684" s="2"/>
      <c r="AP684" s="2"/>
      <c r="AQ684" s="2"/>
      <c r="AR684" s="15"/>
      <c r="AS684" s="15"/>
      <c r="AT684" s="15"/>
      <c r="AU684" s="2"/>
      <c r="AV684" s="2"/>
      <c r="AW684" s="15"/>
      <c r="AX684" s="15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</row>
    <row r="685" spans="1:164" ht="12.75" x14ac:dyDescent="0.2">
      <c r="A685" s="67">
        <f t="shared" si="270"/>
        <v>44244</v>
      </c>
      <c r="B685" s="128">
        <f t="shared" ca="1" si="265"/>
        <v>357.52552273543989</v>
      </c>
      <c r="C685" s="14">
        <f t="shared" si="250"/>
        <v>353.2144333199999</v>
      </c>
      <c r="D685" s="142">
        <f t="shared" si="251"/>
        <v>44236</v>
      </c>
      <c r="E685" s="13">
        <f ca="1">IF(D685&lt;B$1,VLOOKUP(D685,[1]DI!$A$4:$B$15000,2,FALSE),0)</f>
        <v>1.9000000000000006E-2</v>
      </c>
      <c r="F685" s="14">
        <f t="shared" ca="1" si="252"/>
        <v>1.0000746899999999</v>
      </c>
      <c r="G685" s="14">
        <f ca="1">(TRUNC(PRODUCT($F$12:$F684),16))</f>
        <v>1.1299903319979001</v>
      </c>
      <c r="H685" s="14">
        <f t="shared" ca="1" si="253"/>
        <v>1.1286408052788</v>
      </c>
      <c r="I685" s="14">
        <f t="shared" ca="1" si="254"/>
        <v>1.00119571</v>
      </c>
      <c r="J685" s="13">
        <f t="shared" si="269"/>
        <v>3.7499999999999999E-2</v>
      </c>
      <c r="K685" s="53">
        <f t="shared" si="255"/>
        <v>44218</v>
      </c>
      <c r="L685" s="2">
        <f t="shared" si="256"/>
        <v>16</v>
      </c>
      <c r="M685" s="19">
        <f t="shared" si="257"/>
        <v>16</v>
      </c>
      <c r="N685" s="12">
        <f t="shared" si="258"/>
        <v>1.002340129</v>
      </c>
      <c r="O685" s="12">
        <f t="shared" ca="1" si="259"/>
        <v>1.0035386369999999</v>
      </c>
      <c r="P685" s="19">
        <f t="shared" si="260"/>
        <v>0</v>
      </c>
      <c r="Q685" s="14">
        <f t="shared" ca="1" si="261"/>
        <v>1.24989766</v>
      </c>
      <c r="R685" s="28">
        <f t="shared" si="268"/>
        <v>0</v>
      </c>
      <c r="S685" s="14">
        <f t="shared" si="262"/>
        <v>0</v>
      </c>
      <c r="T685" s="14"/>
      <c r="U685" s="170">
        <f t="shared" si="272"/>
        <v>3.0611917554399994</v>
      </c>
      <c r="V685" s="4" t="str">
        <f t="shared" si="263"/>
        <v>A+J=</v>
      </c>
      <c r="W685" s="53" t="s">
        <v>152</v>
      </c>
      <c r="X685" s="14"/>
      <c r="Y685" s="153"/>
      <c r="Z685" s="3"/>
      <c r="AB685" s="3"/>
      <c r="AC685" s="1"/>
      <c r="AD685" s="3"/>
      <c r="AE685" s="3"/>
      <c r="AF685" s="3"/>
      <c r="AG685" s="3"/>
      <c r="AH685" s="3"/>
      <c r="AI685" s="11"/>
      <c r="AJ685" s="3"/>
      <c r="AK685" s="2"/>
      <c r="AL685" s="2"/>
      <c r="AM685" s="2"/>
      <c r="AN685" s="2"/>
      <c r="AO685" s="2"/>
      <c r="AP685" s="2"/>
      <c r="AQ685" s="2"/>
      <c r="AR685" s="15"/>
      <c r="AS685" s="15"/>
      <c r="AT685" s="15"/>
      <c r="AU685" s="2"/>
      <c r="AV685" s="2"/>
      <c r="AW685" s="15"/>
      <c r="AX685" s="15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</row>
    <row r="686" spans="1:164" ht="13.5" thickBot="1" x14ac:dyDescent="0.25">
      <c r="A686" s="67">
        <f t="shared" si="270"/>
        <v>44245</v>
      </c>
      <c r="B686" s="128">
        <f t="shared" ca="1" si="265"/>
        <v>357.72152648987992</v>
      </c>
      <c r="C686" s="14">
        <f t="shared" si="250"/>
        <v>353.2144333199999</v>
      </c>
      <c r="D686" s="142">
        <f t="shared" si="251"/>
        <v>44237</v>
      </c>
      <c r="E686" s="13">
        <f ca="1">IF(D686&lt;B$1,VLOOKUP(D686,[1]DI!$A$4:$B$15000,2,FALSE),0)</f>
        <v>1.9000000000000006E-2</v>
      </c>
      <c r="F686" s="14">
        <f t="shared" ca="1" si="252"/>
        <v>1.0000746899999999</v>
      </c>
      <c r="G686" s="14">
        <f ca="1">(TRUNC(PRODUCT($F$12:$F685),16))</f>
        <v>1.1300747309757999</v>
      </c>
      <c r="H686" s="14">
        <f t="shared" ca="1" si="253"/>
        <v>1.1286408052788</v>
      </c>
      <c r="I686" s="14">
        <f t="shared" ca="1" si="254"/>
        <v>1.00127049</v>
      </c>
      <c r="J686" s="13">
        <f t="shared" si="269"/>
        <v>3.7499999999999999E-2</v>
      </c>
      <c r="K686" s="53">
        <f t="shared" si="255"/>
        <v>44218</v>
      </c>
      <c r="L686" s="2">
        <f t="shared" si="256"/>
        <v>17</v>
      </c>
      <c r="M686" s="19">
        <f t="shared" si="257"/>
        <v>17</v>
      </c>
      <c r="N686" s="12">
        <f t="shared" si="258"/>
        <v>1.002486569</v>
      </c>
      <c r="O686" s="12">
        <f t="shared" ca="1" si="259"/>
        <v>1.003760218</v>
      </c>
      <c r="P686" s="19">
        <f t="shared" si="260"/>
        <v>0</v>
      </c>
      <c r="Q686" s="14">
        <f t="shared" ca="1" si="261"/>
        <v>1.3281632699999999</v>
      </c>
      <c r="R686" s="28">
        <f t="shared" si="268"/>
        <v>0</v>
      </c>
      <c r="S686" s="14">
        <f t="shared" si="262"/>
        <v>0</v>
      </c>
      <c r="T686" s="14"/>
      <c r="U686" s="170">
        <f t="shared" si="272"/>
        <v>3.1789298998799995</v>
      </c>
      <c r="V686" s="4" t="str">
        <f t="shared" si="263"/>
        <v>A+J=</v>
      </c>
      <c r="W686" s="53" t="s">
        <v>152</v>
      </c>
      <c r="X686" s="14"/>
      <c r="Y686" s="153"/>
      <c r="Z686" s="3"/>
      <c r="AB686" s="3"/>
      <c r="AC686" s="1"/>
      <c r="AD686" s="3"/>
      <c r="AE686" s="3"/>
      <c r="AF686" s="3"/>
      <c r="AG686" s="3"/>
      <c r="AH686" s="3"/>
      <c r="AI686" s="11"/>
      <c r="AJ686" s="3"/>
      <c r="AK686" s="2"/>
      <c r="AL686" s="2"/>
      <c r="AM686" s="2"/>
      <c r="AN686" s="2"/>
      <c r="AO686" s="2"/>
      <c r="AP686" s="2"/>
      <c r="AQ686" s="2"/>
      <c r="AR686" s="15"/>
      <c r="AS686" s="15"/>
      <c r="AT686" s="15"/>
      <c r="AU686" s="2"/>
      <c r="AV686" s="2"/>
      <c r="AW686" s="15"/>
      <c r="AX686" s="15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</row>
    <row r="687" spans="1:164" ht="15.75" thickBot="1" x14ac:dyDescent="0.3">
      <c r="A687" s="171">
        <f t="shared" si="270"/>
        <v>44246</v>
      </c>
      <c r="B687" s="172">
        <f t="shared" ca="1" si="265"/>
        <v>357.91754542431988</v>
      </c>
      <c r="C687" s="173">
        <f t="shared" si="250"/>
        <v>353.2144333199999</v>
      </c>
      <c r="D687" s="174">
        <f t="shared" si="251"/>
        <v>44238</v>
      </c>
      <c r="E687" s="13">
        <f ca="1">IF(D687&lt;B$1,VLOOKUP(D687,[1]DI!$A$4:$B$15000,2,FALSE),0)</f>
        <v>1.9000000000000006E-2</v>
      </c>
      <c r="F687" s="173">
        <f t="shared" ca="1" si="252"/>
        <v>1.0000746899999999</v>
      </c>
      <c r="G687" s="173">
        <f ca="1">(TRUNC(PRODUCT($F$12:$F686),16))</f>
        <v>1.1301591362574499</v>
      </c>
      <c r="H687" s="173">
        <f t="shared" ca="1" si="253"/>
        <v>1.1286408052788</v>
      </c>
      <c r="I687" s="173">
        <f t="shared" ca="1" si="254"/>
        <v>1.0013452700000001</v>
      </c>
      <c r="J687" s="175">
        <f t="shared" si="269"/>
        <v>3.7499999999999999E-2</v>
      </c>
      <c r="K687" s="174">
        <f t="shared" si="255"/>
        <v>44218</v>
      </c>
      <c r="L687" s="176">
        <f t="shared" si="256"/>
        <v>18</v>
      </c>
      <c r="M687" s="177">
        <f t="shared" si="257"/>
        <v>18</v>
      </c>
      <c r="N687" s="178">
        <f t="shared" si="258"/>
        <v>1.0026330299999999</v>
      </c>
      <c r="O687" s="178">
        <f t="shared" ca="1" si="259"/>
        <v>1.003981842</v>
      </c>
      <c r="P687" s="177">
        <v>35</v>
      </c>
      <c r="Q687" s="173">
        <f t="shared" ca="1" si="261"/>
        <v>1.4064440600000001</v>
      </c>
      <c r="R687" s="147">
        <f>S687/C687</f>
        <v>0.15443335176674772</v>
      </c>
      <c r="S687" s="160">
        <v>54.548088829999998</v>
      </c>
      <c r="T687" s="173"/>
      <c r="U687" s="179">
        <f t="shared" si="272"/>
        <v>3.2966680443199992</v>
      </c>
      <c r="V687" s="180" t="str">
        <f t="shared" si="263"/>
        <v>A+J=</v>
      </c>
      <c r="W687" s="174" t="s">
        <v>152</v>
      </c>
      <c r="X687" s="14"/>
      <c r="Y687" s="153"/>
      <c r="Z687" s="3"/>
      <c r="AB687" s="3"/>
      <c r="AC687" s="1"/>
      <c r="AD687" s="3"/>
      <c r="AE687" s="3"/>
      <c r="AF687" s="3"/>
      <c r="AG687" s="3"/>
      <c r="AH687" s="3"/>
      <c r="AI687" s="11"/>
      <c r="AJ687" s="3"/>
      <c r="AK687" s="2"/>
      <c r="AL687" s="2"/>
      <c r="AM687" s="2"/>
      <c r="AN687" s="2"/>
      <c r="AO687" s="2"/>
      <c r="AP687" s="2"/>
      <c r="AQ687" s="2"/>
      <c r="AR687" s="15"/>
      <c r="AS687" s="15"/>
      <c r="AT687" s="15"/>
      <c r="AU687" s="2"/>
      <c r="AV687" s="2"/>
      <c r="AW687" s="15"/>
      <c r="AX687" s="15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</row>
    <row r="688" spans="1:164" ht="15.75" x14ac:dyDescent="0.25">
      <c r="A688" s="67">
        <f t="shared" si="270"/>
        <v>44249</v>
      </c>
      <c r="B688" s="128">
        <f t="shared" ca="1" si="265"/>
        <v>299.03095606448994</v>
      </c>
      <c r="C688" s="14">
        <f t="shared" si="250"/>
        <v>298.66634448999991</v>
      </c>
      <c r="D688" s="142">
        <f t="shared" si="251"/>
        <v>44239</v>
      </c>
      <c r="E688" s="13">
        <f ca="1">IF(D688&lt;B$1,VLOOKUP(D688,[1]DI!$A$4:$B$15000,2,FALSE),0)</f>
        <v>1.9000000000000006E-2</v>
      </c>
      <c r="F688" s="14">
        <f t="shared" ca="1" si="252"/>
        <v>1.0000746899999999</v>
      </c>
      <c r="G688" s="14">
        <f ca="1">(TRUNC(PRODUCT($F$12:$F687),16))</f>
        <v>1.1302435478433399</v>
      </c>
      <c r="H688" s="14">
        <f t="shared" ca="1" si="253"/>
        <v>1.1301591362574499</v>
      </c>
      <c r="I688" s="14">
        <f t="shared" ca="1" si="254"/>
        <v>1.0000746899999999</v>
      </c>
      <c r="J688" s="13">
        <f t="shared" si="269"/>
        <v>3.7499999999999999E-2</v>
      </c>
      <c r="K688" s="53">
        <f t="shared" si="255"/>
        <v>44246</v>
      </c>
      <c r="L688" s="2">
        <f t="shared" si="256"/>
        <v>1</v>
      </c>
      <c r="M688" s="19">
        <f t="shared" si="257"/>
        <v>1</v>
      </c>
      <c r="N688" s="12">
        <f t="shared" si="258"/>
        <v>1.0001460980000001</v>
      </c>
      <c r="O688" s="12">
        <f t="shared" ca="1" si="259"/>
        <v>1.000220799</v>
      </c>
      <c r="P688" s="19">
        <f t="shared" si="260"/>
        <v>0</v>
      </c>
      <c r="Q688" s="14">
        <f t="shared" ca="1" si="261"/>
        <v>6.5945229999999994E-2</v>
      </c>
      <c r="R688" s="28">
        <f t="shared" si="268"/>
        <v>0</v>
      </c>
      <c r="S688" s="14">
        <f t="shared" si="262"/>
        <v>0</v>
      </c>
      <c r="T688" s="14"/>
      <c r="U688" s="161">
        <f>0.01*((A688-A$687)/30)*C688</f>
        <v>0.2986663444899999</v>
      </c>
      <c r="V688" s="4">
        <f t="shared" si="263"/>
        <v>0</v>
      </c>
      <c r="W688" s="53" t="s">
        <v>152</v>
      </c>
      <c r="X688" s="14"/>
      <c r="Y688" s="153"/>
      <c r="Z688" s="3"/>
      <c r="AB688" s="3"/>
      <c r="AC688" s="1"/>
      <c r="AD688" s="3"/>
      <c r="AE688" s="3"/>
      <c r="AF688" s="3"/>
      <c r="AG688" s="3"/>
      <c r="AH688" s="3"/>
      <c r="AI688" s="11"/>
      <c r="AJ688" s="3"/>
      <c r="AK688" s="2"/>
      <c r="AL688" s="2"/>
      <c r="AM688" s="2"/>
      <c r="AN688" s="2"/>
      <c r="AO688" s="2"/>
      <c r="AP688" s="2"/>
      <c r="AQ688" s="2"/>
      <c r="AR688" s="15"/>
      <c r="AS688" s="15"/>
      <c r="AT688" s="15"/>
      <c r="AU688" s="2"/>
      <c r="AV688" s="2"/>
      <c r="AW688" s="15"/>
      <c r="AX688" s="15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</row>
    <row r="689" spans="1:164" ht="12.75" x14ac:dyDescent="0.2">
      <c r="A689" s="67">
        <f t="shared" si="270"/>
        <v>44250</v>
      </c>
      <c r="B689" s="128">
        <f t="shared" ca="1" si="265"/>
        <v>299.19647256265324</v>
      </c>
      <c r="C689" s="14">
        <f t="shared" si="250"/>
        <v>298.66634448999991</v>
      </c>
      <c r="D689" s="142">
        <f t="shared" si="251"/>
        <v>44244</v>
      </c>
      <c r="E689" s="13">
        <f ca="1">IF(D689&lt;B$1,VLOOKUP(D689,[1]DI!$A$4:$B$15000,2,FALSE),0)</f>
        <v>1.9000000000000006E-2</v>
      </c>
      <c r="F689" s="14">
        <f t="shared" ca="1" si="252"/>
        <v>1.0000746899999999</v>
      </c>
      <c r="G689" s="14">
        <f ca="1">(TRUNC(PRODUCT($F$12:$F688),16))</f>
        <v>1.13032796573393</v>
      </c>
      <c r="H689" s="14">
        <f t="shared" ca="1" si="253"/>
        <v>1.1301591362574499</v>
      </c>
      <c r="I689" s="14">
        <f t="shared" ca="1" si="254"/>
        <v>1.00014939</v>
      </c>
      <c r="J689" s="13">
        <f t="shared" si="269"/>
        <v>3.7499999999999999E-2</v>
      </c>
      <c r="K689" s="53">
        <f t="shared" si="255"/>
        <v>44246</v>
      </c>
      <c r="L689" s="2">
        <f t="shared" si="256"/>
        <v>2</v>
      </c>
      <c r="M689" s="19">
        <f t="shared" si="257"/>
        <v>2</v>
      </c>
      <c r="N689" s="12">
        <f t="shared" si="258"/>
        <v>1.0002922169999999</v>
      </c>
      <c r="O689" s="12">
        <f t="shared" ca="1" si="259"/>
        <v>1.000441651</v>
      </c>
      <c r="P689" s="19">
        <f t="shared" si="260"/>
        <v>0</v>
      </c>
      <c r="Q689" s="14">
        <f t="shared" ca="1" si="261"/>
        <v>0.13190627999999999</v>
      </c>
      <c r="R689" s="28">
        <f t="shared" si="268"/>
        <v>0</v>
      </c>
      <c r="S689" s="14">
        <f t="shared" si="262"/>
        <v>0</v>
      </c>
      <c r="T689" s="14"/>
      <c r="U689" s="170">
        <f>0.01*((A689-A$687)/30)*C689</f>
        <v>0.39822179265333318</v>
      </c>
      <c r="V689" s="4">
        <f t="shared" si="263"/>
        <v>0</v>
      </c>
      <c r="W689" s="53" t="s">
        <v>152</v>
      </c>
      <c r="X689" s="14"/>
      <c r="Y689" s="153"/>
      <c r="Z689" s="3"/>
      <c r="AB689" s="3"/>
      <c r="AC689" s="1"/>
      <c r="AD689" s="3"/>
      <c r="AE689" s="3"/>
      <c r="AF689" s="3"/>
      <c r="AG689" s="3"/>
      <c r="AH689" s="3"/>
      <c r="AI689" s="11"/>
      <c r="AJ689" s="3"/>
      <c r="AK689" s="2"/>
      <c r="AL689" s="2"/>
      <c r="AM689" s="2"/>
      <c r="AN689" s="2"/>
      <c r="AO689" s="2"/>
      <c r="AP689" s="2"/>
      <c r="AQ689" s="2"/>
      <c r="AR689" s="15"/>
      <c r="AS689" s="15"/>
      <c r="AT689" s="15"/>
      <c r="AU689" s="2"/>
      <c r="AV689" s="2"/>
      <c r="AW689" s="15"/>
      <c r="AX689" s="15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</row>
    <row r="690" spans="1:164" ht="12.75" x14ac:dyDescent="0.2">
      <c r="A690" s="67">
        <f t="shared" si="270"/>
        <v>44251</v>
      </c>
      <c r="B690" s="128">
        <f t="shared" ca="1" si="265"/>
        <v>299.36200192081657</v>
      </c>
      <c r="C690" s="14">
        <f t="shared" si="250"/>
        <v>298.66634448999991</v>
      </c>
      <c r="D690" s="142">
        <f t="shared" si="251"/>
        <v>44245</v>
      </c>
      <c r="E690" s="13">
        <f ca="1">IF(D690&lt;B$1,VLOOKUP(D690,[1]DI!$A$4:$B$15000,2,FALSE),0)</f>
        <v>1.9000000000000006E-2</v>
      </c>
      <c r="F690" s="14">
        <f t="shared" ca="1" si="252"/>
        <v>1.0000746899999999</v>
      </c>
      <c r="G690" s="14">
        <f ca="1">(TRUNC(PRODUCT($F$12:$F689),16))</f>
        <v>1.1304123899296901</v>
      </c>
      <c r="H690" s="14">
        <f t="shared" ca="1" si="253"/>
        <v>1.1301591362574499</v>
      </c>
      <c r="I690" s="14">
        <f t="shared" ca="1" si="254"/>
        <v>1.0002240899999999</v>
      </c>
      <c r="J690" s="13">
        <f t="shared" si="269"/>
        <v>3.7499999999999999E-2</v>
      </c>
      <c r="K690" s="53">
        <f t="shared" si="255"/>
        <v>44246</v>
      </c>
      <c r="L690" s="2">
        <f t="shared" si="256"/>
        <v>3</v>
      </c>
      <c r="M690" s="19">
        <f t="shared" si="257"/>
        <v>3</v>
      </c>
      <c r="N690" s="12">
        <f t="shared" si="258"/>
        <v>1.000438358</v>
      </c>
      <c r="O690" s="12">
        <f t="shared" ca="1" si="259"/>
        <v>1.000662546</v>
      </c>
      <c r="P690" s="19">
        <f t="shared" si="260"/>
        <v>0</v>
      </c>
      <c r="Q690" s="14">
        <f t="shared" ca="1" si="261"/>
        <v>0.19788019000000001</v>
      </c>
      <c r="R690" s="28">
        <f t="shared" si="268"/>
        <v>0</v>
      </c>
      <c r="S690" s="14">
        <f t="shared" si="262"/>
        <v>0</v>
      </c>
      <c r="T690" s="14"/>
      <c r="U690" s="170">
        <f t="shared" ref="U690:U708" si="273">0.01*((A690-A$687)/30)*C690</f>
        <v>0.49777724081666647</v>
      </c>
      <c r="V690" s="4">
        <f t="shared" si="263"/>
        <v>0</v>
      </c>
      <c r="W690" s="53" t="s">
        <v>152</v>
      </c>
      <c r="X690" s="14"/>
      <c r="Y690" s="153"/>
      <c r="Z690" s="3"/>
      <c r="AB690" s="3"/>
      <c r="AC690" s="1"/>
      <c r="AD690" s="3"/>
      <c r="AE690" s="3"/>
      <c r="AF690" s="3"/>
      <c r="AG690" s="3"/>
      <c r="AH690" s="3"/>
      <c r="AI690" s="11"/>
      <c r="AJ690" s="3"/>
      <c r="AK690" s="2"/>
      <c r="AL690" s="2"/>
      <c r="AM690" s="2"/>
      <c r="AN690" s="2"/>
      <c r="AO690" s="2"/>
      <c r="AP690" s="2"/>
      <c r="AQ690" s="2"/>
      <c r="AR690" s="15"/>
      <c r="AS690" s="15"/>
      <c r="AT690" s="15"/>
      <c r="AU690" s="2"/>
      <c r="AV690" s="2"/>
      <c r="AW690" s="15"/>
      <c r="AX690" s="15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</row>
    <row r="691" spans="1:164" ht="12.75" x14ac:dyDescent="0.2">
      <c r="A691" s="67">
        <f t="shared" si="270"/>
        <v>44252</v>
      </c>
      <c r="B691" s="128">
        <f t="shared" ca="1" si="265"/>
        <v>299.52754440897991</v>
      </c>
      <c r="C691" s="14">
        <f t="shared" si="250"/>
        <v>298.66634448999991</v>
      </c>
      <c r="D691" s="142">
        <f t="shared" si="251"/>
        <v>44246</v>
      </c>
      <c r="E691" s="13">
        <f ca="1">IF(D691&lt;B$1,VLOOKUP(D691,[1]DI!$A$4:$B$15000,2,FALSE),0)</f>
        <v>1.9000000000000006E-2</v>
      </c>
      <c r="F691" s="14">
        <f t="shared" ca="1" si="252"/>
        <v>1.0000746899999999</v>
      </c>
      <c r="G691" s="14">
        <f ca="1">(TRUNC(PRODUCT($F$12:$F690),16))</f>
        <v>1.1304968204310899</v>
      </c>
      <c r="H691" s="14">
        <f t="shared" ca="1" si="253"/>
        <v>1.1301591362574499</v>
      </c>
      <c r="I691" s="14">
        <f t="shared" ca="1" si="254"/>
        <v>1.00029879</v>
      </c>
      <c r="J691" s="13">
        <f t="shared" si="269"/>
        <v>3.7499999999999999E-2</v>
      </c>
      <c r="K691" s="53">
        <f t="shared" si="255"/>
        <v>44246</v>
      </c>
      <c r="L691" s="2">
        <f t="shared" si="256"/>
        <v>4</v>
      </c>
      <c r="M691" s="19">
        <f t="shared" si="257"/>
        <v>4</v>
      </c>
      <c r="N691" s="12">
        <f t="shared" si="258"/>
        <v>1.0005845200000001</v>
      </c>
      <c r="O691" s="12">
        <f t="shared" ca="1" si="259"/>
        <v>1.0008834849999999</v>
      </c>
      <c r="P691" s="19">
        <f t="shared" si="260"/>
        <v>0</v>
      </c>
      <c r="Q691" s="14">
        <f t="shared" ca="1" si="261"/>
        <v>0.26386723000000001</v>
      </c>
      <c r="R691" s="28">
        <f t="shared" si="268"/>
        <v>0</v>
      </c>
      <c r="S691" s="14">
        <f t="shared" si="262"/>
        <v>0</v>
      </c>
      <c r="T691" s="14"/>
      <c r="U691" s="170">
        <f t="shared" si="273"/>
        <v>0.5973326889799998</v>
      </c>
      <c r="V691" s="4">
        <f t="shared" si="263"/>
        <v>0</v>
      </c>
      <c r="W691" s="53" t="s">
        <v>152</v>
      </c>
      <c r="X691" s="14"/>
      <c r="Y691" s="153"/>
      <c r="Z691" s="3"/>
      <c r="AB691" s="3"/>
      <c r="AC691" s="1"/>
      <c r="AD691" s="3"/>
      <c r="AE691" s="3"/>
      <c r="AF691" s="3"/>
      <c r="AG691" s="3"/>
      <c r="AH691" s="3"/>
      <c r="AI691" s="11"/>
      <c r="AJ691" s="3"/>
      <c r="AK691" s="2"/>
      <c r="AL691" s="2"/>
      <c r="AM691" s="2"/>
      <c r="AN691" s="2"/>
      <c r="AO691" s="2"/>
      <c r="AP691" s="2"/>
      <c r="AQ691" s="2"/>
      <c r="AR691" s="15"/>
      <c r="AS691" s="15"/>
      <c r="AT691" s="15"/>
      <c r="AU691" s="2"/>
      <c r="AV691" s="2"/>
      <c r="AW691" s="15"/>
      <c r="AX691" s="15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</row>
    <row r="692" spans="1:164" ht="12.75" x14ac:dyDescent="0.2">
      <c r="A692" s="67">
        <f t="shared" si="270"/>
        <v>44253</v>
      </c>
      <c r="B692" s="128">
        <f t="shared" ca="1" si="265"/>
        <v>299.69310541714327</v>
      </c>
      <c r="C692" s="14">
        <f t="shared" si="250"/>
        <v>298.66634448999991</v>
      </c>
      <c r="D692" s="142">
        <f t="shared" si="251"/>
        <v>44249</v>
      </c>
      <c r="E692" s="13">
        <f ca="1">IF(D692&lt;B$1,VLOOKUP(D692,[1]DI!$A$4:$B$15000,2,FALSE),0)</f>
        <v>1.9000000000000006E-2</v>
      </c>
      <c r="F692" s="14">
        <f t="shared" ca="1" si="252"/>
        <v>1.0000746899999999</v>
      </c>
      <c r="G692" s="14">
        <f ca="1">(TRUNC(PRODUCT($F$12:$F691),16))</f>
        <v>1.13058125723861</v>
      </c>
      <c r="H692" s="14">
        <f t="shared" ca="1" si="253"/>
        <v>1.1301591362574499</v>
      </c>
      <c r="I692" s="14">
        <f t="shared" ca="1" si="254"/>
        <v>1.00037351</v>
      </c>
      <c r="J692" s="13">
        <f t="shared" si="269"/>
        <v>3.7499999999999999E-2</v>
      </c>
      <c r="K692" s="53">
        <f t="shared" si="255"/>
        <v>44246</v>
      </c>
      <c r="L692" s="2">
        <f t="shared" si="256"/>
        <v>5</v>
      </c>
      <c r="M692" s="19">
        <f t="shared" si="257"/>
        <v>5</v>
      </c>
      <c r="N692" s="12">
        <f t="shared" si="258"/>
        <v>1.0007307030000001</v>
      </c>
      <c r="O692" s="12">
        <f t="shared" ca="1" si="259"/>
        <v>1.001104486</v>
      </c>
      <c r="P692" s="19">
        <f t="shared" si="260"/>
        <v>0</v>
      </c>
      <c r="Q692" s="14">
        <f t="shared" ca="1" si="261"/>
        <v>0.32987279000000003</v>
      </c>
      <c r="R692" s="28">
        <f t="shared" si="268"/>
        <v>0</v>
      </c>
      <c r="S692" s="14">
        <f t="shared" si="262"/>
        <v>0</v>
      </c>
      <c r="T692" s="14"/>
      <c r="U692" s="170">
        <f t="shared" si="273"/>
        <v>0.6968881371433332</v>
      </c>
      <c r="V692" s="4">
        <f t="shared" si="263"/>
        <v>0</v>
      </c>
      <c r="W692" s="53" t="s">
        <v>152</v>
      </c>
      <c r="X692" s="14"/>
      <c r="Y692" s="153"/>
      <c r="Z692" s="3"/>
      <c r="AB692" s="3"/>
      <c r="AC692" s="1"/>
      <c r="AD692" s="3"/>
      <c r="AE692" s="3"/>
      <c r="AF692" s="3"/>
      <c r="AG692" s="3"/>
      <c r="AH692" s="3"/>
      <c r="AI692" s="11"/>
      <c r="AJ692" s="3"/>
      <c r="AK692" s="2"/>
      <c r="AL692" s="2"/>
      <c r="AM692" s="2"/>
      <c r="AN692" s="2"/>
      <c r="AO692" s="2"/>
      <c r="AP692" s="2"/>
      <c r="AQ692" s="2"/>
      <c r="AR692" s="15"/>
      <c r="AS692" s="15"/>
      <c r="AT692" s="15"/>
      <c r="AU692" s="2"/>
      <c r="AV692" s="2"/>
      <c r="AW692" s="15"/>
      <c r="AX692" s="15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</row>
    <row r="693" spans="1:164" ht="12.75" x14ac:dyDescent="0.2">
      <c r="A693" s="67">
        <f t="shared" si="270"/>
        <v>44256</v>
      </c>
      <c r="B693" s="128">
        <f t="shared" ca="1" si="265"/>
        <v>300.05778718163327</v>
      </c>
      <c r="C693" s="14">
        <f t="shared" si="250"/>
        <v>298.66634448999991</v>
      </c>
      <c r="D693" s="142">
        <f t="shared" si="251"/>
        <v>44250</v>
      </c>
      <c r="E693" s="13">
        <f ca="1">IF(D693&lt;B$1,VLOOKUP(D693,[1]DI!$A$4:$B$15000,2,FALSE),0)</f>
        <v>1.9000000000000006E-2</v>
      </c>
      <c r="F693" s="14">
        <f t="shared" ca="1" si="252"/>
        <v>1.0000746899999999</v>
      </c>
      <c r="G693" s="14">
        <f ca="1">(TRUNC(PRODUCT($F$12:$F692),16))</f>
        <v>1.1306657003527101</v>
      </c>
      <c r="H693" s="14">
        <f t="shared" ca="1" si="253"/>
        <v>1.1301591362574499</v>
      </c>
      <c r="I693" s="14">
        <f t="shared" ca="1" si="254"/>
        <v>1.00044822</v>
      </c>
      <c r="J693" s="13">
        <f t="shared" si="269"/>
        <v>3.7499999999999999E-2</v>
      </c>
      <c r="K693" s="53">
        <f t="shared" si="255"/>
        <v>44246</v>
      </c>
      <c r="L693" s="2">
        <f t="shared" si="256"/>
        <v>6</v>
      </c>
      <c r="M693" s="19">
        <f t="shared" si="257"/>
        <v>6</v>
      </c>
      <c r="N693" s="12">
        <f t="shared" si="258"/>
        <v>1.0008769070000001</v>
      </c>
      <c r="O693" s="12">
        <f t="shared" ca="1" si="259"/>
        <v>1.00132552</v>
      </c>
      <c r="P693" s="19">
        <f t="shared" si="260"/>
        <v>0</v>
      </c>
      <c r="Q693" s="14">
        <f t="shared" ca="1" si="261"/>
        <v>0.39588821000000002</v>
      </c>
      <c r="R693" s="28">
        <f t="shared" si="268"/>
        <v>0</v>
      </c>
      <c r="S693" s="14">
        <f t="shared" si="262"/>
        <v>0</v>
      </c>
      <c r="T693" s="14"/>
      <c r="U693" s="170">
        <f t="shared" si="273"/>
        <v>0.99555448163333293</v>
      </c>
      <c r="V693" s="4">
        <f t="shared" si="263"/>
        <v>0</v>
      </c>
      <c r="W693" s="53" t="s">
        <v>152</v>
      </c>
      <c r="X693" s="14"/>
      <c r="Y693" s="153"/>
      <c r="Z693" s="3"/>
      <c r="AB693" s="3"/>
      <c r="AC693" s="1"/>
      <c r="AD693" s="3"/>
      <c r="AE693" s="3"/>
      <c r="AF693" s="3"/>
      <c r="AG693" s="3"/>
      <c r="AH693" s="3"/>
      <c r="AI693" s="11"/>
      <c r="AJ693" s="3"/>
      <c r="AK693" s="2"/>
      <c r="AL693" s="2"/>
      <c r="AM693" s="2"/>
      <c r="AN693" s="2"/>
      <c r="AO693" s="2"/>
      <c r="AP693" s="2"/>
      <c r="AQ693" s="2"/>
      <c r="AR693" s="15"/>
      <c r="AS693" s="15"/>
      <c r="AT693" s="15"/>
      <c r="AU693" s="2"/>
      <c r="AV693" s="2"/>
      <c r="AW693" s="15"/>
      <c r="AX693" s="15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</row>
    <row r="694" spans="1:164" ht="12.75" x14ac:dyDescent="0.2">
      <c r="A694" s="67">
        <f t="shared" si="270"/>
        <v>44257</v>
      </c>
      <c r="B694" s="128">
        <f t="shared" ca="1" si="265"/>
        <v>300.22337715979654</v>
      </c>
      <c r="C694" s="14">
        <f t="shared" si="250"/>
        <v>298.66634448999991</v>
      </c>
      <c r="D694" s="142">
        <f t="shared" si="251"/>
        <v>44251</v>
      </c>
      <c r="E694" s="13">
        <f ca="1">IF(D694&lt;B$1,VLOOKUP(D694,[1]DI!$A$4:$B$15000,2,FALSE),0)</f>
        <v>1.9000000000000006E-2</v>
      </c>
      <c r="F694" s="14">
        <f t="shared" ca="1" si="252"/>
        <v>1.0000746899999999</v>
      </c>
      <c r="G694" s="14">
        <f ca="1">(TRUNC(PRODUCT($F$12:$F693),16))</f>
        <v>1.1307501497738699</v>
      </c>
      <c r="H694" s="14">
        <f t="shared" ca="1" si="253"/>
        <v>1.1301591362574499</v>
      </c>
      <c r="I694" s="14">
        <f t="shared" ca="1" si="254"/>
        <v>1.0005229499999999</v>
      </c>
      <c r="J694" s="13">
        <f t="shared" si="269"/>
        <v>3.7499999999999999E-2</v>
      </c>
      <c r="K694" s="53">
        <f t="shared" si="255"/>
        <v>44246</v>
      </c>
      <c r="L694" s="2">
        <f t="shared" si="256"/>
        <v>7</v>
      </c>
      <c r="M694" s="19">
        <f t="shared" si="257"/>
        <v>7</v>
      </c>
      <c r="N694" s="12">
        <f t="shared" si="258"/>
        <v>1.0010231329999999</v>
      </c>
      <c r="O694" s="12">
        <f t="shared" ca="1" si="259"/>
        <v>1.0015466180000001</v>
      </c>
      <c r="P694" s="19">
        <f t="shared" si="260"/>
        <v>0</v>
      </c>
      <c r="Q694" s="14">
        <f t="shared" ca="1" si="261"/>
        <v>0.46192274</v>
      </c>
      <c r="R694" s="28">
        <f t="shared" si="268"/>
        <v>0</v>
      </c>
      <c r="S694" s="14">
        <f t="shared" si="262"/>
        <v>0</v>
      </c>
      <c r="T694" s="14"/>
      <c r="U694" s="170">
        <f t="shared" si="273"/>
        <v>1.0951099297966664</v>
      </c>
      <c r="V694" s="4">
        <f t="shared" si="263"/>
        <v>0</v>
      </c>
      <c r="W694" s="53" t="s">
        <v>152</v>
      </c>
      <c r="X694" s="14"/>
      <c r="Y694" s="153"/>
      <c r="Z694" s="3"/>
      <c r="AB694" s="3"/>
      <c r="AC694" s="1"/>
      <c r="AD694" s="3"/>
      <c r="AE694" s="3"/>
      <c r="AF694" s="3"/>
      <c r="AG694" s="3"/>
      <c r="AH694" s="3"/>
      <c r="AI694" s="11"/>
      <c r="AJ694" s="3"/>
      <c r="AK694" s="2"/>
      <c r="AL694" s="2"/>
      <c r="AM694" s="2"/>
      <c r="AN694" s="2"/>
      <c r="AO694" s="2"/>
      <c r="AP694" s="2"/>
      <c r="AQ694" s="2"/>
      <c r="AR694" s="15"/>
      <c r="AS694" s="15"/>
      <c r="AT694" s="15"/>
      <c r="AU694" s="2"/>
      <c r="AV694" s="2"/>
      <c r="AW694" s="15"/>
      <c r="AX694" s="15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</row>
    <row r="695" spans="1:164" ht="12.75" x14ac:dyDescent="0.2">
      <c r="A695" s="67">
        <f t="shared" si="270"/>
        <v>44258</v>
      </c>
      <c r="B695" s="128">
        <f t="shared" ca="1" si="265"/>
        <v>300.38898027795994</v>
      </c>
      <c r="C695" s="14">
        <f t="shared" si="250"/>
        <v>298.66634448999991</v>
      </c>
      <c r="D695" s="142">
        <f t="shared" si="251"/>
        <v>44252</v>
      </c>
      <c r="E695" s="13">
        <f ca="1">IF(D695&lt;B$1,VLOOKUP(D695,[1]DI!$A$4:$B$15000,2,FALSE),0)</f>
        <v>1.9000000000000006E-2</v>
      </c>
      <c r="F695" s="14">
        <f t="shared" ca="1" si="252"/>
        <v>1.0000746899999999</v>
      </c>
      <c r="G695" s="14">
        <f ca="1">(TRUNC(PRODUCT($F$12:$F694),16))</f>
        <v>1.13083460550256</v>
      </c>
      <c r="H695" s="14">
        <f t="shared" ca="1" si="253"/>
        <v>1.1301591362574499</v>
      </c>
      <c r="I695" s="14">
        <f t="shared" ca="1" si="254"/>
        <v>1.00059768</v>
      </c>
      <c r="J695" s="13">
        <f t="shared" si="269"/>
        <v>3.7499999999999999E-2</v>
      </c>
      <c r="K695" s="53">
        <f t="shared" si="255"/>
        <v>44246</v>
      </c>
      <c r="L695" s="2">
        <f t="shared" si="256"/>
        <v>8</v>
      </c>
      <c r="M695" s="19">
        <f t="shared" si="257"/>
        <v>8</v>
      </c>
      <c r="N695" s="12">
        <f t="shared" si="258"/>
        <v>1.001169381</v>
      </c>
      <c r="O695" s="12">
        <f t="shared" ca="1" si="259"/>
        <v>1.0017677599999999</v>
      </c>
      <c r="P695" s="19">
        <f t="shared" si="260"/>
        <v>0</v>
      </c>
      <c r="Q695" s="14">
        <f t="shared" ca="1" si="261"/>
        <v>0.52797041</v>
      </c>
      <c r="R695" s="28">
        <f t="shared" si="268"/>
        <v>0</v>
      </c>
      <c r="S695" s="14">
        <f t="shared" si="262"/>
        <v>0</v>
      </c>
      <c r="T695" s="14"/>
      <c r="U695" s="170">
        <f t="shared" si="273"/>
        <v>1.1946653779599996</v>
      </c>
      <c r="V695" s="4">
        <f t="shared" si="263"/>
        <v>0</v>
      </c>
      <c r="W695" s="53" t="s">
        <v>152</v>
      </c>
      <c r="X695" s="14"/>
      <c r="Y695" s="153"/>
      <c r="Z695" s="3"/>
      <c r="AB695" s="3"/>
      <c r="AC695" s="1"/>
      <c r="AD695" s="3"/>
      <c r="AE695" s="3"/>
      <c r="AF695" s="3"/>
      <c r="AG695" s="3"/>
      <c r="AH695" s="3"/>
      <c r="AI695" s="11"/>
      <c r="AJ695" s="3"/>
      <c r="AK695" s="2"/>
      <c r="AL695" s="2"/>
      <c r="AM695" s="2"/>
      <c r="AN695" s="2"/>
      <c r="AO695" s="2"/>
      <c r="AP695" s="2"/>
      <c r="AQ695" s="2"/>
      <c r="AR695" s="15"/>
      <c r="AS695" s="15"/>
      <c r="AT695" s="15"/>
      <c r="AU695" s="2"/>
      <c r="AV695" s="2"/>
      <c r="AW695" s="15"/>
      <c r="AX695" s="15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</row>
    <row r="696" spans="1:164" ht="12.75" x14ac:dyDescent="0.2">
      <c r="A696" s="67">
        <f t="shared" si="270"/>
        <v>44259</v>
      </c>
      <c r="B696" s="128">
        <f t="shared" ca="1" si="265"/>
        <v>300.55459594612324</v>
      </c>
      <c r="C696" s="14">
        <f t="shared" si="250"/>
        <v>298.66634448999991</v>
      </c>
      <c r="D696" s="142">
        <f t="shared" si="251"/>
        <v>44253</v>
      </c>
      <c r="E696" s="13">
        <f ca="1">IF(D696&lt;B$1,VLOOKUP(D696,[1]DI!$A$4:$B$15000,2,FALSE),0)</f>
        <v>1.9000000000000006E-2</v>
      </c>
      <c r="F696" s="14">
        <f t="shared" ca="1" si="252"/>
        <v>1.0000746899999999</v>
      </c>
      <c r="G696" s="14">
        <f ca="1">(TRUNC(PRODUCT($F$12:$F695),16))</f>
        <v>1.13091906753924</v>
      </c>
      <c r="H696" s="14">
        <f t="shared" ca="1" si="253"/>
        <v>1.1301591362574499</v>
      </c>
      <c r="I696" s="14">
        <f t="shared" ca="1" si="254"/>
        <v>1.00067241</v>
      </c>
      <c r="J696" s="13">
        <f t="shared" si="269"/>
        <v>3.7499999999999999E-2</v>
      </c>
      <c r="K696" s="53">
        <f t="shared" si="255"/>
        <v>44246</v>
      </c>
      <c r="L696" s="2">
        <f t="shared" si="256"/>
        <v>9</v>
      </c>
      <c r="M696" s="19">
        <f t="shared" si="257"/>
        <v>9</v>
      </c>
      <c r="N696" s="12">
        <f t="shared" si="258"/>
        <v>1.0013156489999999</v>
      </c>
      <c r="O696" s="12">
        <f t="shared" ca="1" si="259"/>
        <v>1.001988944</v>
      </c>
      <c r="P696" s="19">
        <f t="shared" si="260"/>
        <v>0</v>
      </c>
      <c r="Q696" s="14">
        <f t="shared" ca="1" si="261"/>
        <v>0.59403063</v>
      </c>
      <c r="R696" s="28">
        <f t="shared" si="268"/>
        <v>0</v>
      </c>
      <c r="S696" s="14">
        <f t="shared" si="262"/>
        <v>0</v>
      </c>
      <c r="T696" s="14"/>
      <c r="U696" s="170">
        <f t="shared" si="273"/>
        <v>1.2942208261233332</v>
      </c>
      <c r="V696" s="4">
        <f t="shared" si="263"/>
        <v>0</v>
      </c>
      <c r="W696" s="53" t="s">
        <v>152</v>
      </c>
      <c r="X696" s="14"/>
      <c r="Y696" s="153"/>
      <c r="Z696" s="3"/>
      <c r="AB696" s="3"/>
      <c r="AC696" s="1"/>
      <c r="AD696" s="3"/>
      <c r="AE696" s="3"/>
      <c r="AF696" s="3"/>
      <c r="AG696" s="3"/>
      <c r="AH696" s="3"/>
      <c r="AI696" s="11"/>
      <c r="AJ696" s="3"/>
      <c r="AK696" s="2"/>
      <c r="AL696" s="2"/>
      <c r="AM696" s="2"/>
      <c r="AN696" s="2"/>
      <c r="AO696" s="2"/>
      <c r="AP696" s="2"/>
      <c r="AQ696" s="2"/>
      <c r="AR696" s="15"/>
      <c r="AS696" s="15"/>
      <c r="AT696" s="15"/>
      <c r="AU696" s="2"/>
      <c r="AV696" s="2"/>
      <c r="AW696" s="15"/>
      <c r="AX696" s="15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</row>
    <row r="697" spans="1:164" ht="12.75" x14ac:dyDescent="0.2">
      <c r="A697" s="67">
        <f t="shared" si="270"/>
        <v>44260</v>
      </c>
      <c r="B697" s="128">
        <f t="shared" ca="1" si="265"/>
        <v>300.7202277342866</v>
      </c>
      <c r="C697" s="14">
        <f t="shared" si="250"/>
        <v>298.66634448999991</v>
      </c>
      <c r="D697" s="142">
        <f t="shared" si="251"/>
        <v>44256</v>
      </c>
      <c r="E697" s="13">
        <f ca="1">IF(D697&lt;B$1,VLOOKUP(D697,[1]DI!$A$4:$B$15000,2,FALSE),0)</f>
        <v>1.9000000000000006E-2</v>
      </c>
      <c r="F697" s="14">
        <f t="shared" ca="1" si="252"/>
        <v>1.0000746899999999</v>
      </c>
      <c r="G697" s="14">
        <f ca="1">(TRUNC(PRODUCT($F$12:$F696),16))</f>
        <v>1.1310035358843999</v>
      </c>
      <c r="H697" s="14">
        <f t="shared" ca="1" si="253"/>
        <v>1.1301591362574499</v>
      </c>
      <c r="I697" s="14">
        <f t="shared" ca="1" si="254"/>
        <v>1.00074715</v>
      </c>
      <c r="J697" s="13">
        <f t="shared" si="269"/>
        <v>3.7499999999999999E-2</v>
      </c>
      <c r="K697" s="53">
        <f t="shared" si="255"/>
        <v>44246</v>
      </c>
      <c r="L697" s="2">
        <f t="shared" si="256"/>
        <v>10</v>
      </c>
      <c r="M697" s="19">
        <f t="shared" si="257"/>
        <v>10</v>
      </c>
      <c r="N697" s="12">
        <f t="shared" si="258"/>
        <v>1.00146194</v>
      </c>
      <c r="O697" s="12">
        <f t="shared" ca="1" si="259"/>
        <v>1.002210182</v>
      </c>
      <c r="P697" s="19">
        <f t="shared" si="260"/>
        <v>0</v>
      </c>
      <c r="Q697" s="14">
        <f t="shared" ca="1" si="261"/>
        <v>0.66010696999999996</v>
      </c>
      <c r="R697" s="28">
        <f t="shared" si="268"/>
        <v>0</v>
      </c>
      <c r="S697" s="14">
        <f t="shared" si="262"/>
        <v>0</v>
      </c>
      <c r="T697" s="14"/>
      <c r="U697" s="170">
        <f t="shared" si="273"/>
        <v>1.3937762742866664</v>
      </c>
      <c r="V697" s="4">
        <f t="shared" si="263"/>
        <v>0</v>
      </c>
      <c r="W697" s="53" t="s">
        <v>152</v>
      </c>
      <c r="X697" s="14"/>
      <c r="Y697" s="153"/>
      <c r="Z697" s="3"/>
      <c r="AB697" s="3"/>
      <c r="AC697" s="1"/>
      <c r="AD697" s="3"/>
      <c r="AE697" s="3"/>
      <c r="AF697" s="3"/>
      <c r="AG697" s="3"/>
      <c r="AH697" s="3"/>
      <c r="AI697" s="11"/>
      <c r="AJ697" s="3"/>
      <c r="AK697" s="2"/>
      <c r="AL697" s="2"/>
      <c r="AM697" s="2"/>
      <c r="AN697" s="2"/>
      <c r="AO697" s="2"/>
      <c r="AP697" s="2"/>
      <c r="AQ697" s="2"/>
      <c r="AR697" s="15"/>
      <c r="AS697" s="15"/>
      <c r="AT697" s="15"/>
      <c r="AU697" s="2"/>
      <c r="AV697" s="2"/>
      <c r="AW697" s="15"/>
      <c r="AX697" s="15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</row>
    <row r="698" spans="1:164" ht="12.75" x14ac:dyDescent="0.2">
      <c r="A698" s="67">
        <f t="shared" si="270"/>
        <v>44263</v>
      </c>
      <c r="B698" s="128">
        <f t="shared" ca="1" si="265"/>
        <v>301.08498625877661</v>
      </c>
      <c r="C698" s="14">
        <f t="shared" si="250"/>
        <v>298.66634448999991</v>
      </c>
      <c r="D698" s="142">
        <f t="shared" si="251"/>
        <v>44257</v>
      </c>
      <c r="E698" s="13">
        <f ca="1">IF(D698&lt;B$1,VLOOKUP(D698,[1]DI!$A$4:$B$15000,2,FALSE),0)</f>
        <v>1.9000000000000006E-2</v>
      </c>
      <c r="F698" s="14">
        <f t="shared" ca="1" si="252"/>
        <v>1.0000746899999999</v>
      </c>
      <c r="G698" s="14">
        <f ca="1">(TRUNC(PRODUCT($F$12:$F697),16))</f>
        <v>1.13108801053849</v>
      </c>
      <c r="H698" s="14">
        <f t="shared" ca="1" si="253"/>
        <v>1.1301591362574499</v>
      </c>
      <c r="I698" s="14">
        <f t="shared" ca="1" si="254"/>
        <v>1.0008219</v>
      </c>
      <c r="J698" s="13">
        <f t="shared" si="269"/>
        <v>3.7499999999999999E-2</v>
      </c>
      <c r="K698" s="53">
        <f t="shared" si="255"/>
        <v>44246</v>
      </c>
      <c r="L698" s="2">
        <f t="shared" si="256"/>
        <v>11</v>
      </c>
      <c r="M698" s="19">
        <f t="shared" si="257"/>
        <v>11</v>
      </c>
      <c r="N698" s="12">
        <f t="shared" si="258"/>
        <v>1.0016082509999999</v>
      </c>
      <c r="O698" s="12">
        <f t="shared" ca="1" si="259"/>
        <v>1.0024314729999999</v>
      </c>
      <c r="P698" s="19">
        <f t="shared" si="260"/>
        <v>0</v>
      </c>
      <c r="Q698" s="14">
        <f t="shared" ca="1" si="261"/>
        <v>0.72619915000000002</v>
      </c>
      <c r="R698" s="28">
        <f t="shared" si="268"/>
        <v>0</v>
      </c>
      <c r="S698" s="14">
        <f t="shared" si="262"/>
        <v>0</v>
      </c>
      <c r="T698" s="14"/>
      <c r="U698" s="170">
        <f t="shared" si="273"/>
        <v>1.6924426187766661</v>
      </c>
      <c r="V698" s="4">
        <f t="shared" si="263"/>
        <v>0</v>
      </c>
      <c r="W698" s="53" t="s">
        <v>152</v>
      </c>
      <c r="X698" s="14"/>
      <c r="Y698" s="153"/>
      <c r="Z698" s="3"/>
      <c r="AB698" s="3"/>
      <c r="AC698" s="1"/>
      <c r="AD698" s="3"/>
      <c r="AE698" s="3"/>
      <c r="AF698" s="3"/>
      <c r="AG698" s="3"/>
      <c r="AH698" s="3"/>
      <c r="AI698" s="11"/>
      <c r="AJ698" s="3"/>
      <c r="AK698" s="2"/>
      <c r="AL698" s="2"/>
      <c r="AM698" s="2"/>
      <c r="AN698" s="2"/>
      <c r="AO698" s="2"/>
      <c r="AP698" s="2"/>
      <c r="AQ698" s="2"/>
      <c r="AR698" s="15"/>
      <c r="AS698" s="15"/>
      <c r="AT698" s="15"/>
      <c r="AU698" s="2"/>
      <c r="AV698" s="2"/>
      <c r="AW698" s="15"/>
      <c r="AX698" s="15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</row>
    <row r="699" spans="1:164" ht="12.75" x14ac:dyDescent="0.2">
      <c r="A699" s="67">
        <f t="shared" si="270"/>
        <v>44264</v>
      </c>
      <c r="B699" s="128">
        <f t="shared" ca="1" si="265"/>
        <v>301.25064671693991</v>
      </c>
      <c r="C699" s="14">
        <f t="shared" si="250"/>
        <v>298.66634448999991</v>
      </c>
      <c r="D699" s="142">
        <f t="shared" si="251"/>
        <v>44258</v>
      </c>
      <c r="E699" s="13">
        <f ca="1">IF(D699&lt;B$1,VLOOKUP(D699,[1]DI!$A$4:$B$15000,2,FALSE),0)</f>
        <v>1.9000000000000006E-2</v>
      </c>
      <c r="F699" s="14">
        <f t="shared" ca="1" si="252"/>
        <v>1.0000746899999999</v>
      </c>
      <c r="G699" s="14">
        <f ca="1">(TRUNC(PRODUCT($F$12:$F698),16))</f>
        <v>1.1311724915020001</v>
      </c>
      <c r="H699" s="14">
        <f t="shared" ca="1" si="253"/>
        <v>1.1301591362574499</v>
      </c>
      <c r="I699" s="14">
        <f t="shared" ca="1" si="254"/>
        <v>1.0008966500000001</v>
      </c>
      <c r="J699" s="13">
        <f t="shared" si="269"/>
        <v>3.7499999999999999E-2</v>
      </c>
      <c r="K699" s="53">
        <f t="shared" si="255"/>
        <v>44246</v>
      </c>
      <c r="L699" s="2">
        <f t="shared" si="256"/>
        <v>12</v>
      </c>
      <c r="M699" s="19">
        <f t="shared" si="257"/>
        <v>12</v>
      </c>
      <c r="N699" s="12">
        <f t="shared" si="258"/>
        <v>1.0017545839999999</v>
      </c>
      <c r="O699" s="12">
        <f t="shared" ca="1" si="259"/>
        <v>1.002652807</v>
      </c>
      <c r="P699" s="19">
        <f t="shared" si="260"/>
        <v>0</v>
      </c>
      <c r="Q699" s="14">
        <f t="shared" ca="1" si="261"/>
        <v>0.79230416000000004</v>
      </c>
      <c r="R699" s="28">
        <f t="shared" si="268"/>
        <v>0</v>
      </c>
      <c r="S699" s="14">
        <f t="shared" si="262"/>
        <v>0</v>
      </c>
      <c r="T699" s="14"/>
      <c r="U699" s="170">
        <f t="shared" si="273"/>
        <v>1.7919980669399995</v>
      </c>
      <c r="V699" s="4">
        <f t="shared" si="263"/>
        <v>0</v>
      </c>
      <c r="W699" s="53" t="s">
        <v>152</v>
      </c>
      <c r="X699" s="14"/>
      <c r="Y699" s="153"/>
      <c r="Z699" s="3"/>
      <c r="AB699" s="3"/>
      <c r="AC699" s="1"/>
      <c r="AD699" s="3"/>
      <c r="AE699" s="3"/>
      <c r="AF699" s="3"/>
      <c r="AG699" s="3"/>
      <c r="AH699" s="3"/>
      <c r="AI699" s="11"/>
      <c r="AJ699" s="3"/>
      <c r="AK699" s="2"/>
      <c r="AL699" s="2"/>
      <c r="AM699" s="2"/>
      <c r="AN699" s="2"/>
      <c r="AO699" s="2"/>
      <c r="AP699" s="2"/>
      <c r="AQ699" s="2"/>
      <c r="AR699" s="15"/>
      <c r="AS699" s="15"/>
      <c r="AT699" s="15"/>
      <c r="AU699" s="2"/>
      <c r="AV699" s="2"/>
      <c r="AW699" s="15"/>
      <c r="AX699" s="15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</row>
    <row r="700" spans="1:164" ht="12.75" x14ac:dyDescent="0.2">
      <c r="A700" s="67">
        <f t="shared" si="270"/>
        <v>44265</v>
      </c>
      <c r="B700" s="128">
        <f t="shared" ca="1" si="265"/>
        <v>301.41632331510323</v>
      </c>
      <c r="C700" s="14">
        <f t="shared" si="250"/>
        <v>298.66634448999991</v>
      </c>
      <c r="D700" s="142">
        <f t="shared" si="251"/>
        <v>44259</v>
      </c>
      <c r="E700" s="13">
        <f ca="1">IF(D700&lt;B$1,VLOOKUP(D700,[1]DI!$A$4:$B$15000,2,FALSE),0)</f>
        <v>1.9000000000000006E-2</v>
      </c>
      <c r="F700" s="14">
        <f t="shared" ca="1" si="252"/>
        <v>1.0000746899999999</v>
      </c>
      <c r="G700" s="14">
        <f ca="1">(TRUNC(PRODUCT($F$12:$F699),16))</f>
        <v>1.1312569787753901</v>
      </c>
      <c r="H700" s="14">
        <f t="shared" ca="1" si="253"/>
        <v>1.1301591362574499</v>
      </c>
      <c r="I700" s="14">
        <f t="shared" ca="1" si="254"/>
        <v>1.00097141</v>
      </c>
      <c r="J700" s="13">
        <f t="shared" si="269"/>
        <v>3.7499999999999999E-2</v>
      </c>
      <c r="K700" s="53">
        <f t="shared" si="255"/>
        <v>44246</v>
      </c>
      <c r="L700" s="2">
        <f t="shared" si="256"/>
        <v>13</v>
      </c>
      <c r="M700" s="19">
        <f t="shared" si="257"/>
        <v>13</v>
      </c>
      <c r="N700" s="12">
        <f t="shared" si="258"/>
        <v>1.0019009379999999</v>
      </c>
      <c r="O700" s="12">
        <f t="shared" ca="1" si="259"/>
        <v>1.002874195</v>
      </c>
      <c r="P700" s="19">
        <f t="shared" si="260"/>
        <v>0</v>
      </c>
      <c r="Q700" s="14">
        <f t="shared" ca="1" si="261"/>
        <v>0.85842531</v>
      </c>
      <c r="R700" s="28">
        <f t="shared" si="268"/>
        <v>0</v>
      </c>
      <c r="S700" s="14">
        <f t="shared" si="262"/>
        <v>0</v>
      </c>
      <c r="T700" s="14"/>
      <c r="U700" s="170">
        <f t="shared" si="273"/>
        <v>1.8915535151033327</v>
      </c>
      <c r="V700" s="4">
        <f t="shared" si="263"/>
        <v>0</v>
      </c>
      <c r="W700" s="53" t="s">
        <v>152</v>
      </c>
      <c r="X700" s="14"/>
      <c r="Y700" s="153"/>
      <c r="Z700" s="3"/>
      <c r="AB700" s="3"/>
      <c r="AC700" s="1"/>
      <c r="AD700" s="3"/>
      <c r="AE700" s="3"/>
      <c r="AF700" s="3"/>
      <c r="AG700" s="3"/>
      <c r="AH700" s="3"/>
      <c r="AI700" s="11"/>
      <c r="AJ700" s="3"/>
      <c r="AK700" s="2"/>
      <c r="AL700" s="2"/>
      <c r="AM700" s="2"/>
      <c r="AN700" s="2"/>
      <c r="AO700" s="2"/>
      <c r="AP700" s="2"/>
      <c r="AQ700" s="2"/>
      <c r="AR700" s="15"/>
      <c r="AS700" s="15"/>
      <c r="AT700" s="15"/>
      <c r="AU700" s="2"/>
      <c r="AV700" s="2"/>
      <c r="AW700" s="15"/>
      <c r="AX700" s="15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</row>
    <row r="701" spans="1:164" ht="12.75" x14ac:dyDescent="0.2">
      <c r="A701" s="67">
        <f t="shared" si="270"/>
        <v>44266</v>
      </c>
      <c r="B701" s="128">
        <f t="shared" ca="1" si="265"/>
        <v>301.58201275326655</v>
      </c>
      <c r="C701" s="14">
        <f t="shared" si="250"/>
        <v>298.66634448999991</v>
      </c>
      <c r="D701" s="142">
        <f t="shared" si="251"/>
        <v>44260</v>
      </c>
      <c r="E701" s="13">
        <f ca="1">IF(D701&lt;B$1,VLOOKUP(D701,[1]DI!$A$4:$B$15000,2,FALSE),0)</f>
        <v>1.9000000000000006E-2</v>
      </c>
      <c r="F701" s="14">
        <f t="shared" ca="1" si="252"/>
        <v>1.0000746899999999</v>
      </c>
      <c r="G701" s="14">
        <f ca="1">(TRUNC(PRODUCT($F$12:$F700),16))</f>
        <v>1.13134147235914</v>
      </c>
      <c r="H701" s="14">
        <f t="shared" ca="1" si="253"/>
        <v>1.1301591362574499</v>
      </c>
      <c r="I701" s="14">
        <f t="shared" ca="1" si="254"/>
        <v>1.00104617</v>
      </c>
      <c r="J701" s="13">
        <f t="shared" si="269"/>
        <v>3.7499999999999999E-2</v>
      </c>
      <c r="K701" s="53">
        <f t="shared" si="255"/>
        <v>44246</v>
      </c>
      <c r="L701" s="2">
        <f t="shared" si="256"/>
        <v>14</v>
      </c>
      <c r="M701" s="19">
        <f t="shared" si="257"/>
        <v>14</v>
      </c>
      <c r="N701" s="12">
        <f t="shared" si="258"/>
        <v>1.0020473139999999</v>
      </c>
      <c r="O701" s="12">
        <f t="shared" ca="1" si="259"/>
        <v>1.0030956259999999</v>
      </c>
      <c r="P701" s="19">
        <f t="shared" si="260"/>
        <v>0</v>
      </c>
      <c r="Q701" s="14">
        <f t="shared" ca="1" si="261"/>
        <v>0.92455929999999997</v>
      </c>
      <c r="R701" s="28">
        <f t="shared" si="268"/>
        <v>0</v>
      </c>
      <c r="S701" s="14">
        <f t="shared" si="262"/>
        <v>0</v>
      </c>
      <c r="T701" s="14"/>
      <c r="U701" s="170">
        <f t="shared" si="273"/>
        <v>1.9911089632666659</v>
      </c>
      <c r="V701" s="4">
        <f t="shared" si="263"/>
        <v>0</v>
      </c>
      <c r="W701" s="53" t="s">
        <v>152</v>
      </c>
      <c r="X701" s="14"/>
      <c r="Y701" s="153"/>
      <c r="Z701" s="3"/>
      <c r="AB701" s="3"/>
      <c r="AC701" s="1"/>
      <c r="AD701" s="3"/>
      <c r="AE701" s="3"/>
      <c r="AF701" s="3"/>
      <c r="AG701" s="3"/>
      <c r="AH701" s="3"/>
      <c r="AI701" s="11"/>
      <c r="AJ701" s="3"/>
      <c r="AK701" s="2"/>
      <c r="AL701" s="2"/>
      <c r="AM701" s="2"/>
      <c r="AN701" s="2"/>
      <c r="AO701" s="2"/>
      <c r="AP701" s="2"/>
      <c r="AQ701" s="2"/>
      <c r="AR701" s="15"/>
      <c r="AS701" s="15"/>
      <c r="AT701" s="15"/>
      <c r="AU701" s="2"/>
      <c r="AV701" s="2"/>
      <c r="AW701" s="15"/>
      <c r="AX701" s="15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</row>
    <row r="702" spans="1:164" ht="12.75" x14ac:dyDescent="0.2">
      <c r="A702" s="67">
        <f t="shared" si="270"/>
        <v>44267</v>
      </c>
      <c r="B702" s="128">
        <f t="shared" ca="1" si="265"/>
        <v>301.74771801142992</v>
      </c>
      <c r="C702" s="14">
        <f t="shared" si="250"/>
        <v>298.66634448999991</v>
      </c>
      <c r="D702" s="142">
        <f t="shared" si="251"/>
        <v>44263</v>
      </c>
      <c r="E702" s="13">
        <f ca="1">IF(D702&lt;B$1,VLOOKUP(D702,[1]DI!$A$4:$B$15000,2,FALSE),0)</f>
        <v>1.9000000000000006E-2</v>
      </c>
      <c r="F702" s="14">
        <f t="shared" ca="1" si="252"/>
        <v>1.0000746899999999</v>
      </c>
      <c r="G702" s="14">
        <f ca="1">(TRUNC(PRODUCT($F$12:$F701),16))</f>
        <v>1.1314259722537101</v>
      </c>
      <c r="H702" s="14">
        <f t="shared" ca="1" si="253"/>
        <v>1.1301591362574499</v>
      </c>
      <c r="I702" s="14">
        <f t="shared" ca="1" si="254"/>
        <v>1.0011209400000001</v>
      </c>
      <c r="J702" s="13">
        <f t="shared" si="269"/>
        <v>3.7499999999999999E-2</v>
      </c>
      <c r="K702" s="53">
        <f t="shared" si="255"/>
        <v>44246</v>
      </c>
      <c r="L702" s="2">
        <f t="shared" si="256"/>
        <v>15</v>
      </c>
      <c r="M702" s="19">
        <f t="shared" si="257"/>
        <v>15</v>
      </c>
      <c r="N702" s="12">
        <f t="shared" si="258"/>
        <v>1.0021937110000001</v>
      </c>
      <c r="O702" s="12">
        <f t="shared" ca="1" si="259"/>
        <v>1.00331711</v>
      </c>
      <c r="P702" s="19">
        <f t="shared" si="260"/>
        <v>0</v>
      </c>
      <c r="Q702" s="14">
        <f t="shared" ca="1" si="261"/>
        <v>0.99070910999999995</v>
      </c>
      <c r="R702" s="28">
        <f t="shared" si="268"/>
        <v>0</v>
      </c>
      <c r="S702" s="14">
        <f t="shared" si="262"/>
        <v>0</v>
      </c>
      <c r="T702" s="14"/>
      <c r="U702" s="170">
        <f t="shared" si="273"/>
        <v>2.0906644114299993</v>
      </c>
      <c r="V702" s="4">
        <f t="shared" si="263"/>
        <v>0</v>
      </c>
      <c r="W702" s="53" t="s">
        <v>152</v>
      </c>
      <c r="X702" s="14"/>
      <c r="Y702" s="153"/>
      <c r="Z702" s="3"/>
      <c r="AB702" s="3"/>
      <c r="AC702" s="1"/>
      <c r="AD702" s="3"/>
      <c r="AE702" s="3"/>
      <c r="AF702" s="3"/>
      <c r="AG702" s="3"/>
      <c r="AH702" s="3"/>
      <c r="AI702" s="11"/>
      <c r="AJ702" s="3"/>
      <c r="AK702" s="2"/>
      <c r="AL702" s="2"/>
      <c r="AM702" s="2"/>
      <c r="AN702" s="2"/>
      <c r="AO702" s="2"/>
      <c r="AP702" s="2"/>
      <c r="AQ702" s="2"/>
      <c r="AR702" s="15"/>
      <c r="AS702" s="15"/>
      <c r="AT702" s="15"/>
      <c r="AU702" s="2"/>
      <c r="AV702" s="2"/>
      <c r="AW702" s="15"/>
      <c r="AX702" s="15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</row>
    <row r="703" spans="1:164" ht="12.75" x14ac:dyDescent="0.2">
      <c r="A703" s="67">
        <f t="shared" si="270"/>
        <v>44270</v>
      </c>
      <c r="B703" s="128">
        <f t="shared" ca="1" si="265"/>
        <v>302.11254701591992</v>
      </c>
      <c r="C703" s="14">
        <f t="shared" si="250"/>
        <v>298.66634448999991</v>
      </c>
      <c r="D703" s="142">
        <f t="shared" si="251"/>
        <v>44264</v>
      </c>
      <c r="E703" s="13">
        <f ca="1">IF(D703&lt;B$1,VLOOKUP(D703,[1]DI!$A$4:$B$15000,2,FALSE),0)</f>
        <v>1.9000000000000006E-2</v>
      </c>
      <c r="F703" s="14">
        <f t="shared" ca="1" si="252"/>
        <v>1.0000746899999999</v>
      </c>
      <c r="G703" s="14">
        <f ca="1">(TRUNC(PRODUCT($F$12:$F702),16))</f>
        <v>1.13151047845957</v>
      </c>
      <c r="H703" s="14">
        <f t="shared" ca="1" si="253"/>
        <v>1.1301591362574499</v>
      </c>
      <c r="I703" s="14">
        <f t="shared" ca="1" si="254"/>
        <v>1.00119571</v>
      </c>
      <c r="J703" s="13">
        <f t="shared" si="269"/>
        <v>3.7499999999999999E-2</v>
      </c>
      <c r="K703" s="53">
        <f t="shared" si="255"/>
        <v>44246</v>
      </c>
      <c r="L703" s="2">
        <f t="shared" si="256"/>
        <v>16</v>
      </c>
      <c r="M703" s="19">
        <f t="shared" si="257"/>
        <v>16</v>
      </c>
      <c r="N703" s="12">
        <f t="shared" si="258"/>
        <v>1.002340129</v>
      </c>
      <c r="O703" s="12">
        <f t="shared" ca="1" si="259"/>
        <v>1.0035386369999999</v>
      </c>
      <c r="P703" s="19">
        <f t="shared" si="260"/>
        <v>0</v>
      </c>
      <c r="Q703" s="14">
        <f t="shared" ca="1" si="261"/>
        <v>1.0568717700000001</v>
      </c>
      <c r="R703" s="28">
        <f t="shared" si="268"/>
        <v>0</v>
      </c>
      <c r="S703" s="14">
        <f t="shared" si="262"/>
        <v>0</v>
      </c>
      <c r="T703" s="14"/>
      <c r="U703" s="170">
        <f t="shared" si="273"/>
        <v>2.3893307559199992</v>
      </c>
      <c r="V703" s="4">
        <f t="shared" si="263"/>
        <v>0</v>
      </c>
      <c r="W703" s="53" t="s">
        <v>152</v>
      </c>
      <c r="X703" s="14"/>
      <c r="Y703" s="153"/>
      <c r="Z703" s="3"/>
      <c r="AB703" s="3"/>
      <c r="AC703" s="1"/>
      <c r="AD703" s="3"/>
      <c r="AE703" s="3"/>
      <c r="AF703" s="3"/>
      <c r="AG703" s="3"/>
      <c r="AH703" s="3"/>
      <c r="AI703" s="11"/>
      <c r="AJ703" s="3"/>
      <c r="AK703" s="2"/>
      <c r="AL703" s="2"/>
      <c r="AM703" s="2"/>
      <c r="AN703" s="2"/>
      <c r="AO703" s="2"/>
      <c r="AP703" s="2"/>
      <c r="AQ703" s="2"/>
      <c r="AR703" s="15"/>
      <c r="AS703" s="15"/>
      <c r="AT703" s="15"/>
      <c r="AU703" s="2"/>
      <c r="AV703" s="2"/>
      <c r="AW703" s="15"/>
      <c r="AX703" s="15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</row>
    <row r="704" spans="1:164" ht="12.75" x14ac:dyDescent="0.2">
      <c r="A704" s="67">
        <f t="shared" si="270"/>
        <v>44271</v>
      </c>
      <c r="B704" s="128">
        <f t="shared" ca="1" si="265"/>
        <v>302.27828125408325</v>
      </c>
      <c r="C704" s="14">
        <f t="shared" si="250"/>
        <v>298.66634448999991</v>
      </c>
      <c r="D704" s="142">
        <f t="shared" si="251"/>
        <v>44265</v>
      </c>
      <c r="E704" s="13">
        <f ca="1">IF(D704&lt;B$1,VLOOKUP(D704,[1]DI!$A$4:$B$15000,2,FALSE),0)</f>
        <v>1.9000000000000006E-2</v>
      </c>
      <c r="F704" s="14">
        <f t="shared" ca="1" si="252"/>
        <v>1.0000746899999999</v>
      </c>
      <c r="G704" s="14">
        <f ca="1">(TRUNC(PRODUCT($F$12:$F703),16))</f>
        <v>1.1315949909772101</v>
      </c>
      <c r="H704" s="14">
        <f t="shared" ca="1" si="253"/>
        <v>1.1301591362574499</v>
      </c>
      <c r="I704" s="14">
        <f t="shared" ca="1" si="254"/>
        <v>1.00127049</v>
      </c>
      <c r="J704" s="13">
        <f t="shared" si="269"/>
        <v>3.7499999999999999E-2</v>
      </c>
      <c r="K704" s="53">
        <f t="shared" si="255"/>
        <v>44246</v>
      </c>
      <c r="L704" s="2">
        <f t="shared" si="256"/>
        <v>17</v>
      </c>
      <c r="M704" s="19">
        <f t="shared" si="257"/>
        <v>17</v>
      </c>
      <c r="N704" s="12">
        <f t="shared" si="258"/>
        <v>1.002486569</v>
      </c>
      <c r="O704" s="12">
        <f t="shared" ca="1" si="259"/>
        <v>1.003760218</v>
      </c>
      <c r="P704" s="19">
        <f t="shared" si="260"/>
        <v>0</v>
      </c>
      <c r="Q704" s="14">
        <f t="shared" ca="1" si="261"/>
        <v>1.12305056</v>
      </c>
      <c r="R704" s="28">
        <f t="shared" si="268"/>
        <v>0</v>
      </c>
      <c r="S704" s="14">
        <f t="shared" si="262"/>
        <v>0</v>
      </c>
      <c r="T704" s="14"/>
      <c r="U704" s="170">
        <f t="shared" si="273"/>
        <v>2.4888862040833324</v>
      </c>
      <c r="V704" s="4">
        <f t="shared" si="263"/>
        <v>0</v>
      </c>
      <c r="W704" s="53" t="s">
        <v>152</v>
      </c>
      <c r="X704" s="14"/>
      <c r="Y704" s="153"/>
      <c r="Z704" s="3"/>
      <c r="AB704" s="3"/>
      <c r="AC704" s="1"/>
      <c r="AD704" s="3"/>
      <c r="AE704" s="3"/>
      <c r="AF704" s="3"/>
      <c r="AG704" s="3"/>
      <c r="AH704" s="3"/>
      <c r="AI704" s="11"/>
      <c r="AJ704" s="3"/>
      <c r="AK704" s="2"/>
      <c r="AL704" s="2"/>
      <c r="AM704" s="2"/>
      <c r="AN704" s="2"/>
      <c r="AO704" s="2"/>
      <c r="AP704" s="2"/>
      <c r="AQ704" s="2"/>
      <c r="AR704" s="15"/>
      <c r="AS704" s="15"/>
      <c r="AT704" s="15"/>
      <c r="AU704" s="2"/>
      <c r="AV704" s="2"/>
      <c r="AW704" s="15"/>
      <c r="AX704" s="15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</row>
    <row r="705" spans="1:164" ht="12.75" x14ac:dyDescent="0.2">
      <c r="A705" s="67">
        <f t="shared" si="270"/>
        <v>44272</v>
      </c>
      <c r="B705" s="128">
        <f t="shared" ca="1" si="265"/>
        <v>302.4440283322466</v>
      </c>
      <c r="C705" s="14">
        <f t="shared" si="250"/>
        <v>298.66634448999991</v>
      </c>
      <c r="D705" s="142">
        <f t="shared" si="251"/>
        <v>44266</v>
      </c>
      <c r="E705" s="13">
        <f ca="1">IF(D705&lt;B$1,VLOOKUP(D705,[1]DI!$A$4:$B$15000,2,FALSE),0)</f>
        <v>1.9000000000000006E-2</v>
      </c>
      <c r="F705" s="14">
        <f t="shared" ca="1" si="252"/>
        <v>1.0000746899999999</v>
      </c>
      <c r="G705" s="14">
        <f ca="1">(TRUNC(PRODUCT($F$12:$F704),16))</f>
        <v>1.13167950980709</v>
      </c>
      <c r="H705" s="14">
        <f t="shared" ca="1" si="253"/>
        <v>1.1301591362574499</v>
      </c>
      <c r="I705" s="14">
        <f t="shared" ca="1" si="254"/>
        <v>1.0013452700000001</v>
      </c>
      <c r="J705" s="13">
        <f t="shared" si="269"/>
        <v>3.7499999999999999E-2</v>
      </c>
      <c r="K705" s="53">
        <f t="shared" si="255"/>
        <v>44246</v>
      </c>
      <c r="L705" s="2">
        <f t="shared" si="256"/>
        <v>18</v>
      </c>
      <c r="M705" s="19">
        <f t="shared" si="257"/>
        <v>18</v>
      </c>
      <c r="N705" s="12">
        <f t="shared" si="258"/>
        <v>1.0026330299999999</v>
      </c>
      <c r="O705" s="12">
        <f t="shared" ca="1" si="259"/>
        <v>1.003981842</v>
      </c>
      <c r="P705" s="19">
        <f t="shared" si="260"/>
        <v>0</v>
      </c>
      <c r="Q705" s="14">
        <f t="shared" ca="1" si="261"/>
        <v>1.1892421900000001</v>
      </c>
      <c r="R705" s="28">
        <f t="shared" si="268"/>
        <v>0</v>
      </c>
      <c r="S705" s="14">
        <f t="shared" si="262"/>
        <v>0</v>
      </c>
      <c r="T705" s="14"/>
      <c r="U705" s="170">
        <f t="shared" si="273"/>
        <v>2.5884416522466664</v>
      </c>
      <c r="V705" s="4">
        <f t="shared" si="263"/>
        <v>0</v>
      </c>
      <c r="W705" s="53" t="s">
        <v>152</v>
      </c>
      <c r="X705" s="14"/>
      <c r="Y705" s="153"/>
      <c r="Z705" s="3"/>
      <c r="AB705" s="3"/>
      <c r="AC705" s="1"/>
      <c r="AD705" s="3"/>
      <c r="AE705" s="3"/>
      <c r="AF705" s="3"/>
      <c r="AG705" s="3"/>
      <c r="AH705" s="3"/>
      <c r="AI705" s="11"/>
      <c r="AJ705" s="3"/>
      <c r="AK705" s="2"/>
      <c r="AL705" s="2"/>
      <c r="AM705" s="2"/>
      <c r="AN705" s="2"/>
      <c r="AO705" s="2"/>
      <c r="AP705" s="2"/>
      <c r="AQ705" s="2"/>
      <c r="AR705" s="15"/>
      <c r="AS705" s="15"/>
      <c r="AT705" s="15"/>
      <c r="AU705" s="2"/>
      <c r="AV705" s="2"/>
      <c r="AW705" s="15"/>
      <c r="AX705" s="15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</row>
    <row r="706" spans="1:164" ht="12.75" x14ac:dyDescent="0.2">
      <c r="A706" s="67">
        <f t="shared" si="270"/>
        <v>44273</v>
      </c>
      <c r="B706" s="128">
        <f t="shared" ca="1" si="265"/>
        <v>302.60979124040989</v>
      </c>
      <c r="C706" s="14">
        <f t="shared" si="250"/>
        <v>298.66634448999991</v>
      </c>
      <c r="D706" s="142">
        <f t="shared" si="251"/>
        <v>44267</v>
      </c>
      <c r="E706" s="13">
        <f ca="1">IF(D706&lt;B$1,VLOOKUP(D706,[1]DI!$A$4:$B$15000,2,FALSE),0)</f>
        <v>1.9000000000000006E-2</v>
      </c>
      <c r="F706" s="14">
        <f t="shared" ca="1" si="252"/>
        <v>1.0000746899999999</v>
      </c>
      <c r="G706" s="14">
        <f ca="1">(TRUNC(PRODUCT($F$12:$F705),16))</f>
        <v>1.13176403494967</v>
      </c>
      <c r="H706" s="14">
        <f t="shared" ca="1" si="253"/>
        <v>1.1301591362574499</v>
      </c>
      <c r="I706" s="14">
        <f t="shared" ca="1" si="254"/>
        <v>1.0014200600000001</v>
      </c>
      <c r="J706" s="13">
        <f t="shared" si="269"/>
        <v>3.7499999999999999E-2</v>
      </c>
      <c r="K706" s="53">
        <f t="shared" si="255"/>
        <v>44246</v>
      </c>
      <c r="L706" s="2">
        <f t="shared" si="256"/>
        <v>19</v>
      </c>
      <c r="M706" s="19">
        <f t="shared" si="257"/>
        <v>19</v>
      </c>
      <c r="N706" s="12">
        <f t="shared" si="258"/>
        <v>1.002779512</v>
      </c>
      <c r="O706" s="12">
        <f t="shared" ca="1" si="259"/>
        <v>1.004203519</v>
      </c>
      <c r="P706" s="19">
        <f t="shared" si="260"/>
        <v>0</v>
      </c>
      <c r="Q706" s="14">
        <f t="shared" ca="1" si="261"/>
        <v>1.2554496500000001</v>
      </c>
      <c r="R706" s="28">
        <f t="shared" si="268"/>
        <v>0</v>
      </c>
      <c r="S706" s="14">
        <f t="shared" si="262"/>
        <v>0</v>
      </c>
      <c r="T706" s="14"/>
      <c r="U706" s="170">
        <f t="shared" si="273"/>
        <v>2.6879971004099996</v>
      </c>
      <c r="V706" s="4">
        <f t="shared" si="263"/>
        <v>0</v>
      </c>
      <c r="W706" s="53" t="s">
        <v>152</v>
      </c>
      <c r="X706" s="14"/>
      <c r="Y706" s="153"/>
      <c r="Z706" s="3"/>
      <c r="AB706" s="3"/>
      <c r="AC706" s="1"/>
      <c r="AD706" s="3"/>
      <c r="AE706" s="3"/>
      <c r="AF706" s="3"/>
      <c r="AG706" s="3"/>
      <c r="AH706" s="3"/>
      <c r="AI706" s="11"/>
      <c r="AJ706" s="3"/>
      <c r="AK706" s="2"/>
      <c r="AL706" s="2"/>
      <c r="AM706" s="2"/>
      <c r="AN706" s="2"/>
      <c r="AO706" s="2"/>
      <c r="AP706" s="2"/>
      <c r="AQ706" s="2"/>
      <c r="AR706" s="15"/>
      <c r="AS706" s="15"/>
      <c r="AT706" s="15"/>
      <c r="AU706" s="2"/>
      <c r="AV706" s="2"/>
      <c r="AW706" s="15"/>
      <c r="AX706" s="15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</row>
    <row r="707" spans="1:164" ht="13.5" thickBot="1" x14ac:dyDescent="0.25">
      <c r="A707" s="67">
        <f t="shared" si="270"/>
        <v>44274</v>
      </c>
      <c r="B707" s="128">
        <f t="shared" ca="1" si="265"/>
        <v>302.77557027857324</v>
      </c>
      <c r="C707" s="14">
        <f t="shared" si="250"/>
        <v>298.66634448999991</v>
      </c>
      <c r="D707" s="142">
        <f t="shared" si="251"/>
        <v>44270</v>
      </c>
      <c r="E707" s="13">
        <f ca="1">IF(D707&lt;B$1,VLOOKUP(D707,[1]DI!$A$4:$B$15000,2,FALSE),0)</f>
        <v>1.9000000000000006E-2</v>
      </c>
      <c r="F707" s="14">
        <f t="shared" ca="1" si="252"/>
        <v>1.0000746899999999</v>
      </c>
      <c r="G707" s="14">
        <f ca="1">(TRUNC(PRODUCT($F$12:$F706),16))</f>
        <v>1.1318485664054401</v>
      </c>
      <c r="H707" s="14">
        <f t="shared" ca="1" si="253"/>
        <v>1.1301591362574499</v>
      </c>
      <c r="I707" s="14">
        <f t="shared" ca="1" si="254"/>
        <v>1.00149486</v>
      </c>
      <c r="J707" s="13">
        <f t="shared" si="269"/>
        <v>3.7499999999999999E-2</v>
      </c>
      <c r="K707" s="53">
        <f t="shared" si="255"/>
        <v>44246</v>
      </c>
      <c r="L707" s="2">
        <f t="shared" si="256"/>
        <v>20</v>
      </c>
      <c r="M707" s="19">
        <f t="shared" si="257"/>
        <v>20</v>
      </c>
      <c r="N707" s="12">
        <f t="shared" si="258"/>
        <v>1.002926016</v>
      </c>
      <c r="O707" s="12">
        <f t="shared" ca="1" si="259"/>
        <v>1.0044252499999999</v>
      </c>
      <c r="P707" s="19">
        <f t="shared" si="260"/>
        <v>0</v>
      </c>
      <c r="Q707" s="14">
        <f t="shared" ca="1" si="261"/>
        <v>1.32167324</v>
      </c>
      <c r="R707" s="28">
        <f t="shared" si="268"/>
        <v>0</v>
      </c>
      <c r="S707" s="14">
        <f t="shared" si="262"/>
        <v>0</v>
      </c>
      <c r="T707" s="14"/>
      <c r="U707" s="170">
        <f t="shared" si="273"/>
        <v>2.7875525485733328</v>
      </c>
      <c r="V707" s="4">
        <f t="shared" si="263"/>
        <v>0</v>
      </c>
      <c r="W707" s="53" t="s">
        <v>152</v>
      </c>
      <c r="X707" s="14"/>
      <c r="Y707" s="153"/>
      <c r="Z707" s="3"/>
      <c r="AB707" s="3"/>
      <c r="AC707" s="1"/>
      <c r="AD707" s="3"/>
      <c r="AE707" s="3"/>
      <c r="AF707" s="3"/>
      <c r="AG707" s="3"/>
      <c r="AH707" s="3"/>
      <c r="AI707" s="11"/>
      <c r="AJ707" s="3"/>
      <c r="AK707" s="2"/>
      <c r="AL707" s="2"/>
      <c r="AM707" s="2"/>
      <c r="AN707" s="2"/>
      <c r="AO707" s="2"/>
      <c r="AP707" s="2"/>
      <c r="AQ707" s="2"/>
      <c r="AR707" s="15"/>
      <c r="AS707" s="15"/>
      <c r="AT707" s="15"/>
      <c r="AU707" s="2"/>
      <c r="AV707" s="2"/>
      <c r="AW707" s="15"/>
      <c r="AX707" s="15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</row>
    <row r="708" spans="1:164" ht="15.75" thickBot="1" x14ac:dyDescent="0.3">
      <c r="A708" s="67">
        <f t="shared" si="270"/>
        <v>44277</v>
      </c>
      <c r="B708" s="128">
        <f t="shared" ca="1" si="265"/>
        <v>303.14047334306326</v>
      </c>
      <c r="C708" s="14">
        <f t="shared" si="250"/>
        <v>298.66634448999991</v>
      </c>
      <c r="D708" s="142">
        <f t="shared" si="251"/>
        <v>44271</v>
      </c>
      <c r="E708" s="13">
        <f ca="1">IF(D708&lt;B$1,VLOOKUP(D708,[1]DI!$A$4:$B$15000,2,FALSE),0)</f>
        <v>1.9000000000000006E-2</v>
      </c>
      <c r="F708" s="14">
        <f t="shared" ca="1" si="252"/>
        <v>1.0000746899999999</v>
      </c>
      <c r="G708" s="14">
        <f ca="1">(TRUNC(PRODUCT($F$12:$F707),16))</f>
        <v>1.1319331041748699</v>
      </c>
      <c r="H708" s="14">
        <f t="shared" ca="1" si="253"/>
        <v>1.1301591362574499</v>
      </c>
      <c r="I708" s="14">
        <f t="shared" ca="1" si="254"/>
        <v>1.0015696599999999</v>
      </c>
      <c r="J708" s="13">
        <f t="shared" si="269"/>
        <v>3.7499999999999999E-2</v>
      </c>
      <c r="K708" s="53">
        <f t="shared" si="255"/>
        <v>44246</v>
      </c>
      <c r="L708" s="2">
        <f t="shared" si="256"/>
        <v>21</v>
      </c>
      <c r="M708" s="19">
        <f t="shared" si="257"/>
        <v>21</v>
      </c>
      <c r="N708" s="12">
        <f t="shared" si="258"/>
        <v>1.003072542</v>
      </c>
      <c r="O708" s="12">
        <f t="shared" ca="1" si="259"/>
        <v>1.0046470249999999</v>
      </c>
      <c r="P708" s="19">
        <v>36</v>
      </c>
      <c r="Q708" s="14">
        <f t="shared" ca="1" si="261"/>
        <v>1.38790996</v>
      </c>
      <c r="R708" s="147">
        <f>S708/C708</f>
        <v>0.13375125720379763</v>
      </c>
      <c r="S708" s="160">
        <v>39.946999060000003</v>
      </c>
      <c r="T708" s="14"/>
      <c r="U708" s="170">
        <f t="shared" si="273"/>
        <v>3.0862188930633327</v>
      </c>
      <c r="V708" s="4">
        <f t="shared" si="263"/>
        <v>0</v>
      </c>
      <c r="W708" s="53" t="s">
        <v>152</v>
      </c>
      <c r="X708" s="14"/>
      <c r="Y708" s="153"/>
      <c r="Z708" s="3"/>
      <c r="AB708" s="3"/>
      <c r="AC708" s="1"/>
      <c r="AD708" s="3"/>
      <c r="AE708" s="3"/>
      <c r="AF708" s="3"/>
      <c r="AG708" s="3"/>
      <c r="AH708" s="3"/>
      <c r="AI708" s="11"/>
      <c r="AJ708" s="3"/>
      <c r="AK708" s="2"/>
      <c r="AL708" s="2"/>
      <c r="AM708" s="2"/>
      <c r="AN708" s="2"/>
      <c r="AO708" s="2"/>
      <c r="AP708" s="2"/>
      <c r="AQ708" s="2"/>
      <c r="AR708" s="15"/>
      <c r="AS708" s="15"/>
      <c r="AT708" s="15"/>
      <c r="AU708" s="2"/>
      <c r="AV708" s="2"/>
      <c r="AW708" s="15"/>
      <c r="AX708" s="15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</row>
    <row r="709" spans="1:164" ht="15" x14ac:dyDescent="0.25">
      <c r="A709" s="67">
        <f t="shared" si="270"/>
        <v>44278</v>
      </c>
      <c r="B709" s="128">
        <f t="shared" ca="1" si="265"/>
        <v>258.86271018180992</v>
      </c>
      <c r="C709" s="14">
        <f t="shared" si="250"/>
        <v>258.71934542999992</v>
      </c>
      <c r="D709" s="142">
        <f t="shared" si="251"/>
        <v>44272</v>
      </c>
      <c r="E709" s="13">
        <f ca="1">IF(D709&lt;B$1,VLOOKUP(D709,[1]DI!$A$4:$B$15000,2,FALSE),0)</f>
        <v>1.9000000000000006E-2</v>
      </c>
      <c r="F709" s="14">
        <f t="shared" ca="1" si="252"/>
        <v>1.0000746899999999</v>
      </c>
      <c r="G709" s="14">
        <f ca="1">(TRUNC(PRODUCT($F$12:$F708),16))</f>
        <v>1.1320176482584201</v>
      </c>
      <c r="H709" s="14">
        <f t="shared" ca="1" si="253"/>
        <v>1.1319331041748699</v>
      </c>
      <c r="I709" s="14">
        <f t="shared" ca="1" si="254"/>
        <v>1.0000746899999999</v>
      </c>
      <c r="J709" s="13">
        <f t="shared" si="269"/>
        <v>3.7499999999999999E-2</v>
      </c>
      <c r="K709" s="53">
        <f t="shared" si="255"/>
        <v>44277</v>
      </c>
      <c r="L709" s="2">
        <f t="shared" si="256"/>
        <v>1</v>
      </c>
      <c r="M709" s="19">
        <f t="shared" si="257"/>
        <v>1</v>
      </c>
      <c r="N709" s="12">
        <f t="shared" si="258"/>
        <v>1.0001460980000001</v>
      </c>
      <c r="O709" s="12">
        <f t="shared" ca="1" si="259"/>
        <v>1.000220799</v>
      </c>
      <c r="P709" s="19">
        <f t="shared" si="260"/>
        <v>0</v>
      </c>
      <c r="Q709" s="14">
        <f t="shared" ca="1" si="261"/>
        <v>5.7124969999999997E-2</v>
      </c>
      <c r="R709" s="28">
        <f t="shared" si="268"/>
        <v>0</v>
      </c>
      <c r="S709" s="14">
        <f t="shared" si="262"/>
        <v>0</v>
      </c>
      <c r="T709" s="14"/>
      <c r="U709" s="146">
        <f>0.01*((A709-A$708)/30)*C709</f>
        <v>8.6239781809999971E-2</v>
      </c>
      <c r="V709" s="4">
        <f t="shared" si="263"/>
        <v>0</v>
      </c>
      <c r="W709" s="53" t="s">
        <v>152</v>
      </c>
      <c r="X709" s="14"/>
      <c r="Y709" s="153"/>
      <c r="Z709" s="3"/>
      <c r="AB709" s="3"/>
      <c r="AC709" s="1"/>
      <c r="AD709" s="3"/>
      <c r="AE709" s="3"/>
      <c r="AF709" s="3"/>
      <c r="AG709" s="3"/>
      <c r="AH709" s="3"/>
      <c r="AI709" s="11"/>
      <c r="AJ709" s="3"/>
      <c r="AK709" s="2"/>
      <c r="AL709" s="2"/>
      <c r="AM709" s="2"/>
      <c r="AN709" s="2"/>
      <c r="AO709" s="2"/>
      <c r="AP709" s="2"/>
      <c r="AQ709" s="2"/>
      <c r="AR709" s="15"/>
      <c r="AS709" s="15"/>
      <c r="AT709" s="15"/>
      <c r="AU709" s="2"/>
      <c r="AV709" s="2"/>
      <c r="AW709" s="15"/>
      <c r="AX709" s="15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</row>
    <row r="710" spans="1:164" ht="12.75" x14ac:dyDescent="0.2">
      <c r="A710" s="67">
        <f t="shared" si="270"/>
        <v>44279</v>
      </c>
      <c r="B710" s="128">
        <f t="shared" ca="1" si="265"/>
        <v>259.00608864361993</v>
      </c>
      <c r="C710" s="14">
        <f t="shared" si="250"/>
        <v>258.71934542999992</v>
      </c>
      <c r="D710" s="142">
        <f t="shared" si="251"/>
        <v>44273</v>
      </c>
      <c r="E710" s="13">
        <f ca="1">IF(D710&lt;B$1,VLOOKUP(D710,[1]DI!$A$4:$B$15000,2,FALSE),0)</f>
        <v>2.6499999999999999E-2</v>
      </c>
      <c r="F710" s="14">
        <f t="shared" ca="1" si="252"/>
        <v>1.00010379</v>
      </c>
      <c r="G710" s="14">
        <f ca="1">(TRUNC(PRODUCT($F$12:$F709),16))</f>
        <v>1.13210219865657</v>
      </c>
      <c r="H710" s="14">
        <f t="shared" ca="1" si="253"/>
        <v>1.1319331041748699</v>
      </c>
      <c r="I710" s="14">
        <f t="shared" ca="1" si="254"/>
        <v>1.00014939</v>
      </c>
      <c r="J710" s="13">
        <f t="shared" si="269"/>
        <v>3.7499999999999999E-2</v>
      </c>
      <c r="K710" s="53">
        <f t="shared" si="255"/>
        <v>44277</v>
      </c>
      <c r="L710" s="2">
        <f t="shared" si="256"/>
        <v>2</v>
      </c>
      <c r="M710" s="19">
        <f t="shared" si="257"/>
        <v>2</v>
      </c>
      <c r="N710" s="12">
        <f t="shared" si="258"/>
        <v>1.0002922169999999</v>
      </c>
      <c r="O710" s="12">
        <f t="shared" ca="1" si="259"/>
        <v>1.000441651</v>
      </c>
      <c r="P710" s="19">
        <f t="shared" si="260"/>
        <v>0</v>
      </c>
      <c r="Q710" s="14">
        <f t="shared" ca="1" si="261"/>
        <v>0.11426364999999999</v>
      </c>
      <c r="R710" s="28">
        <f t="shared" si="268"/>
        <v>0</v>
      </c>
      <c r="S710" s="14">
        <f t="shared" si="262"/>
        <v>0</v>
      </c>
      <c r="T710" s="14"/>
      <c r="U710" s="170">
        <f>0.01*((A710-A$708)/30)*C710</f>
        <v>0.17247956361999994</v>
      </c>
      <c r="V710" s="4">
        <f t="shared" si="263"/>
        <v>0</v>
      </c>
      <c r="W710" s="53" t="s">
        <v>152</v>
      </c>
      <c r="X710" s="14"/>
      <c r="Y710" s="153"/>
      <c r="Z710" s="3"/>
      <c r="AB710" s="3"/>
      <c r="AC710" s="1"/>
      <c r="AD710" s="3"/>
      <c r="AE710" s="3"/>
      <c r="AF710" s="3"/>
      <c r="AG710" s="3"/>
      <c r="AH710" s="3"/>
      <c r="AI710" s="11"/>
      <c r="AJ710" s="3"/>
      <c r="AK710" s="2"/>
      <c r="AL710" s="2"/>
      <c r="AM710" s="2"/>
      <c r="AN710" s="2"/>
      <c r="AO710" s="2"/>
      <c r="AP710" s="2"/>
      <c r="AQ710" s="2"/>
      <c r="AR710" s="15"/>
      <c r="AS710" s="15"/>
      <c r="AT710" s="15"/>
      <c r="AU710" s="2"/>
      <c r="AV710" s="2"/>
      <c r="AW710" s="15"/>
      <c r="AX710" s="15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</row>
    <row r="711" spans="1:164" ht="12.75" x14ac:dyDescent="0.2">
      <c r="A711" s="67">
        <f t="shared" si="270"/>
        <v>44280</v>
      </c>
      <c r="B711" s="128">
        <f t="shared" ca="1" si="265"/>
        <v>259.1570103354299</v>
      </c>
      <c r="C711" s="14">
        <f t="shared" ref="C711:C759" si="274">(C710-S710)</f>
        <v>258.71934542999992</v>
      </c>
      <c r="D711" s="142">
        <f t="shared" ref="D711:D759" si="275">WORKDAY(A711,-4,$Z$160:$Z$544)</f>
        <v>44274</v>
      </c>
      <c r="E711" s="13">
        <f ca="1">IF(D711&lt;B$1,VLOOKUP(D711,[1]DI!$A$4:$B$15000,2,FALSE),0)</f>
        <v>2.6499999999999999E-2</v>
      </c>
      <c r="F711" s="14">
        <f t="shared" ref="F711:F759" ca="1" si="276">ROUND(((1+E711)^(1/252)),8)</f>
        <v>1.00010379</v>
      </c>
      <c r="G711" s="14">
        <f ca="1">(TRUNC(PRODUCT($F$12:$F710),16))</f>
        <v>1.1322196995437701</v>
      </c>
      <c r="H711" s="14">
        <f t="shared" ref="H711:H759" ca="1" si="277">IF(P710&gt;0,G710,H710)</f>
        <v>1.1319331041748699</v>
      </c>
      <c r="I711" s="14">
        <f t="shared" ref="I711:I759" ca="1" si="278">ROUND(G711/H711,8)</f>
        <v>1.00025319</v>
      </c>
      <c r="J711" s="13">
        <f t="shared" si="269"/>
        <v>3.7499999999999999E-2</v>
      </c>
      <c r="K711" s="53">
        <f t="shared" ref="K711:K759" si="279">IF(P710&gt;0,VLOOKUP(P710,Z$12:AJ$150,2),K710)</f>
        <v>44277</v>
      </c>
      <c r="L711" s="2">
        <f t="shared" ref="L711:L759" si="280">IF(A711&gt;K711,IF(NETWORKDAYS(K711,A711,$Z$160:$Z$544)-1=0,1,NETWORKDAYS(K711,A711,$Z$160:$Z$544)-1),0)</f>
        <v>3</v>
      </c>
      <c r="M711" s="19">
        <f t="shared" ref="M711:M759" si="281">IF(AND(L711=1,L710=1),1,IF(L711&gt;0,IF(L711=L710,L711+1,L711),0))</f>
        <v>3</v>
      </c>
      <c r="N711" s="12">
        <f t="shared" ref="N711:N759" si="282">ROUND((J711+1)^(M711/252),9)</f>
        <v>1.000438358</v>
      </c>
      <c r="O711" s="12">
        <f t="shared" ref="O711:O759" ca="1" si="283">ROUND(I711*N711,9)</f>
        <v>1.0006916589999999</v>
      </c>
      <c r="P711" s="19">
        <f t="shared" ref="P711:P758" si="284">IF(VLOOKUP(A711,AA$12:AH$150,8)=VLOOKUP(A710,AA$12:AH$150,8),0,VLOOKUP(A711,AA$12:AH$150,8))</f>
        <v>0</v>
      </c>
      <c r="Q711" s="14">
        <f t="shared" ref="Q711:Q759" ca="1" si="285">TRUNC(((O711-1)*C711),8)</f>
        <v>0.17894556</v>
      </c>
      <c r="R711" s="28">
        <f t="shared" si="268"/>
        <v>0</v>
      </c>
      <c r="S711" s="14">
        <f t="shared" ref="S711:S758" si="286">IF(R711&gt;0,TRUNC(R711*C710,8),0)</f>
        <v>0</v>
      </c>
      <c r="T711" s="14"/>
      <c r="U711" s="170">
        <f t="shared" ref="U711:U729" si="287">0.01*((A711-A$708)/30)*C711</f>
        <v>0.25871934542999991</v>
      </c>
      <c r="V711" s="4">
        <f t="shared" ref="V711:V759" si="288">IF(P710&gt;0,VLOOKUP(P710,Z$12:AJ$150,10),V710)</f>
        <v>0</v>
      </c>
      <c r="W711" s="53" t="s">
        <v>152</v>
      </c>
      <c r="X711" s="14"/>
      <c r="Y711" s="153"/>
      <c r="Z711" s="3"/>
      <c r="AB711" s="3"/>
      <c r="AC711" s="1"/>
      <c r="AD711" s="3"/>
      <c r="AE711" s="3"/>
      <c r="AF711" s="3"/>
      <c r="AG711" s="3"/>
      <c r="AH711" s="3"/>
      <c r="AI711" s="11"/>
      <c r="AJ711" s="3"/>
      <c r="AK711" s="2"/>
      <c r="AL711" s="2"/>
      <c r="AM711" s="2"/>
      <c r="AN711" s="2"/>
      <c r="AO711" s="2"/>
      <c r="AP711" s="2"/>
      <c r="AQ711" s="2"/>
      <c r="AR711" s="15"/>
      <c r="AS711" s="15"/>
      <c r="AT711" s="15"/>
      <c r="AU711" s="2"/>
      <c r="AV711" s="2"/>
      <c r="AW711" s="15"/>
      <c r="AX711" s="15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</row>
    <row r="712" spans="1:164" ht="12.75" x14ac:dyDescent="0.2">
      <c r="A712" s="67">
        <f t="shared" si="270"/>
        <v>44281</v>
      </c>
      <c r="B712" s="128">
        <f t="shared" ca="1" si="265"/>
        <v>259.30795064723992</v>
      </c>
      <c r="C712" s="14">
        <f t="shared" si="274"/>
        <v>258.71934542999992</v>
      </c>
      <c r="D712" s="142">
        <f t="shared" si="275"/>
        <v>44277</v>
      </c>
      <c r="E712" s="13">
        <f ca="1">IF(D712&lt;B$1,VLOOKUP(D712,[1]DI!$A$4:$B$15000,2,FALSE),0)</f>
        <v>2.6499999999999999E-2</v>
      </c>
      <c r="F712" s="14">
        <f t="shared" ca="1" si="276"/>
        <v>1.00010379</v>
      </c>
      <c r="G712" s="14">
        <f ca="1">(TRUNC(PRODUCT($F$12:$F711),16))</f>
        <v>1.13233721262638</v>
      </c>
      <c r="H712" s="14">
        <f t="shared" ca="1" si="277"/>
        <v>1.1319331041748699</v>
      </c>
      <c r="I712" s="14">
        <f t="shared" ca="1" si="278"/>
        <v>1.0003570100000001</v>
      </c>
      <c r="J712" s="13">
        <f t="shared" si="269"/>
        <v>3.7499999999999999E-2</v>
      </c>
      <c r="K712" s="53">
        <f t="shared" si="279"/>
        <v>44277</v>
      </c>
      <c r="L712" s="2">
        <f t="shared" si="280"/>
        <v>4</v>
      </c>
      <c r="M712" s="19">
        <f t="shared" si="281"/>
        <v>4</v>
      </c>
      <c r="N712" s="12">
        <f t="shared" si="282"/>
        <v>1.0005845200000001</v>
      </c>
      <c r="O712" s="12">
        <f t="shared" ca="1" si="283"/>
        <v>1.0009417389999999</v>
      </c>
      <c r="P712" s="19">
        <f t="shared" si="284"/>
        <v>0</v>
      </c>
      <c r="Q712" s="14">
        <f t="shared" ca="1" si="285"/>
        <v>0.24364609000000001</v>
      </c>
      <c r="R712" s="28">
        <f t="shared" si="268"/>
        <v>0</v>
      </c>
      <c r="S712" s="14">
        <f t="shared" si="286"/>
        <v>0</v>
      </c>
      <c r="T712" s="14"/>
      <c r="U712" s="170">
        <f t="shared" si="287"/>
        <v>0.34495912723999989</v>
      </c>
      <c r="V712" s="4">
        <f t="shared" si="288"/>
        <v>0</v>
      </c>
      <c r="W712" s="53" t="s">
        <v>152</v>
      </c>
      <c r="X712" s="14"/>
      <c r="Y712" s="153"/>
      <c r="Z712" s="3"/>
      <c r="AB712" s="3"/>
      <c r="AC712" s="1"/>
      <c r="AD712" s="3"/>
      <c r="AE712" s="3"/>
      <c r="AF712" s="3"/>
      <c r="AG712" s="3"/>
      <c r="AH712" s="3"/>
      <c r="AI712" s="11"/>
      <c r="AJ712" s="3"/>
      <c r="AK712" s="2"/>
      <c r="AL712" s="2"/>
      <c r="AM712" s="2"/>
      <c r="AN712" s="2"/>
      <c r="AO712" s="2"/>
      <c r="AP712" s="2"/>
      <c r="AQ712" s="2"/>
      <c r="AR712" s="15"/>
      <c r="AS712" s="15"/>
      <c r="AT712" s="15"/>
      <c r="AU712" s="2"/>
      <c r="AV712" s="2"/>
      <c r="AW712" s="15"/>
      <c r="AX712" s="15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</row>
    <row r="713" spans="1:164" ht="12.75" x14ac:dyDescent="0.2">
      <c r="A713" s="67">
        <f t="shared" si="270"/>
        <v>44284</v>
      </c>
      <c r="B713" s="128">
        <f t="shared" ref="B713:B759" ca="1" si="289">IF(D713&lt;=TODAY(),C713+Q713+T713+U713,IF(AND(A713&gt;TODAY(),A713&lt;=$B$1),IF(VLOOKUP(TODAY(),$A$10:$E$5000,4,FALSE)=0,"n.d",C713+Q713+T713+U713),"n.d"))</f>
        <v>259.63138372266997</v>
      </c>
      <c r="C713" s="14">
        <f t="shared" si="274"/>
        <v>258.71934542999992</v>
      </c>
      <c r="D713" s="142">
        <f t="shared" si="275"/>
        <v>44278</v>
      </c>
      <c r="E713" s="13">
        <f ca="1">IF(D713&lt;B$1,VLOOKUP(D713,[1]DI!$A$4:$B$15000,2,FALSE),0)</f>
        <v>2.6499999999999999E-2</v>
      </c>
      <c r="F713" s="14">
        <f t="shared" ca="1" si="276"/>
        <v>1.00010379</v>
      </c>
      <c r="G713" s="14">
        <f ca="1">(TRUNC(PRODUCT($F$12:$F712),16))</f>
        <v>1.13245473790568</v>
      </c>
      <c r="H713" s="14">
        <f t="shared" ca="1" si="277"/>
        <v>1.1319331041748699</v>
      </c>
      <c r="I713" s="14">
        <f t="shared" ca="1" si="278"/>
        <v>1.00046083</v>
      </c>
      <c r="J713" s="13">
        <f t="shared" si="269"/>
        <v>3.7499999999999999E-2</v>
      </c>
      <c r="K713" s="53">
        <f t="shared" si="279"/>
        <v>44277</v>
      </c>
      <c r="L713" s="2">
        <f t="shared" si="280"/>
        <v>5</v>
      </c>
      <c r="M713" s="19">
        <f t="shared" si="281"/>
        <v>5</v>
      </c>
      <c r="N713" s="12">
        <f t="shared" si="282"/>
        <v>1.0007307030000001</v>
      </c>
      <c r="O713" s="12">
        <f t="shared" ca="1" si="283"/>
        <v>1.00119187</v>
      </c>
      <c r="P713" s="19">
        <f t="shared" si="284"/>
        <v>0</v>
      </c>
      <c r="Q713" s="14">
        <f t="shared" ca="1" si="285"/>
        <v>0.30835982000000001</v>
      </c>
      <c r="R713" s="28">
        <f t="shared" si="268"/>
        <v>0</v>
      </c>
      <c r="S713" s="14">
        <f t="shared" si="286"/>
        <v>0</v>
      </c>
      <c r="T713" s="14"/>
      <c r="U713" s="170">
        <f t="shared" si="287"/>
        <v>0.60367847266999985</v>
      </c>
      <c r="V713" s="4">
        <f t="shared" si="288"/>
        <v>0</v>
      </c>
      <c r="W713" s="53" t="s">
        <v>152</v>
      </c>
      <c r="X713" s="14"/>
      <c r="Y713" s="153"/>
      <c r="Z713" s="3"/>
      <c r="AB713" s="3"/>
      <c r="AC713" s="1"/>
      <c r="AD713" s="3"/>
      <c r="AE713" s="3"/>
      <c r="AF713" s="3"/>
      <c r="AG713" s="3"/>
      <c r="AH713" s="3"/>
      <c r="AI713" s="11"/>
      <c r="AJ713" s="3"/>
      <c r="AK713" s="2"/>
      <c r="AL713" s="2"/>
      <c r="AM713" s="2"/>
      <c r="AN713" s="2"/>
      <c r="AO713" s="2"/>
      <c r="AP713" s="2"/>
      <c r="AQ713" s="2"/>
      <c r="AR713" s="15"/>
      <c r="AS713" s="15"/>
      <c r="AT713" s="15"/>
      <c r="AU713" s="2"/>
      <c r="AV713" s="2"/>
      <c r="AW713" s="15"/>
      <c r="AX713" s="15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</row>
    <row r="714" spans="1:164" ht="12.75" x14ac:dyDescent="0.2">
      <c r="A714" s="67">
        <f t="shared" si="270"/>
        <v>44285</v>
      </c>
      <c r="B714" s="128">
        <f t="shared" ca="1" si="289"/>
        <v>259.7823556044799</v>
      </c>
      <c r="C714" s="14">
        <f t="shared" si="274"/>
        <v>258.71934542999992</v>
      </c>
      <c r="D714" s="142">
        <f t="shared" si="275"/>
        <v>44279</v>
      </c>
      <c r="E714" s="13">
        <f ca="1">IF(D714&lt;B$1,VLOOKUP(D714,[1]DI!$A$4:$B$15000,2,FALSE),0)</f>
        <v>2.6499999999999999E-2</v>
      </c>
      <c r="F714" s="14">
        <f t="shared" ca="1" si="276"/>
        <v>1.00010379</v>
      </c>
      <c r="G714" s="14">
        <f ca="1">(TRUNC(PRODUCT($F$12:$F713),16))</f>
        <v>1.1325722753829299</v>
      </c>
      <c r="H714" s="14">
        <f t="shared" ca="1" si="277"/>
        <v>1.1319331041748699</v>
      </c>
      <c r="I714" s="14">
        <f t="shared" ca="1" si="278"/>
        <v>1.0005646699999999</v>
      </c>
      <c r="J714" s="13">
        <f t="shared" si="269"/>
        <v>3.7499999999999999E-2</v>
      </c>
      <c r="K714" s="53">
        <f t="shared" si="279"/>
        <v>44277</v>
      </c>
      <c r="L714" s="2">
        <f t="shared" si="280"/>
        <v>6</v>
      </c>
      <c r="M714" s="19">
        <f t="shared" si="281"/>
        <v>6</v>
      </c>
      <c r="N714" s="12">
        <f t="shared" si="282"/>
        <v>1.0008769070000001</v>
      </c>
      <c r="O714" s="12">
        <f t="shared" ca="1" si="283"/>
        <v>1.0014420719999999</v>
      </c>
      <c r="P714" s="19">
        <f t="shared" si="284"/>
        <v>0</v>
      </c>
      <c r="Q714" s="14">
        <f t="shared" ca="1" si="285"/>
        <v>0.37309192000000002</v>
      </c>
      <c r="R714" s="28">
        <f t="shared" si="268"/>
        <v>0</v>
      </c>
      <c r="S714" s="14">
        <f t="shared" si="286"/>
        <v>0</v>
      </c>
      <c r="T714" s="14"/>
      <c r="U714" s="170">
        <f t="shared" si="287"/>
        <v>0.68991825447999977</v>
      </c>
      <c r="V714" s="4">
        <f t="shared" si="288"/>
        <v>0</v>
      </c>
      <c r="W714" s="53" t="s">
        <v>152</v>
      </c>
      <c r="X714" s="14"/>
      <c r="Y714" s="153"/>
      <c r="Z714" s="3"/>
      <c r="AB714" s="3"/>
      <c r="AC714" s="1"/>
      <c r="AD714" s="3"/>
      <c r="AE714" s="3"/>
      <c r="AF714" s="3"/>
      <c r="AG714" s="3"/>
      <c r="AH714" s="3"/>
      <c r="AI714" s="11"/>
      <c r="AJ714" s="3"/>
      <c r="AK714" s="2"/>
      <c r="AL714" s="2"/>
      <c r="AM714" s="2"/>
      <c r="AN714" s="2"/>
      <c r="AO714" s="2"/>
      <c r="AP714" s="2"/>
      <c r="AQ714" s="2"/>
      <c r="AR714" s="15"/>
      <c r="AS714" s="15"/>
      <c r="AT714" s="15"/>
      <c r="AU714" s="2"/>
      <c r="AV714" s="2"/>
      <c r="AW714" s="15"/>
      <c r="AX714" s="15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</row>
    <row r="715" spans="1:164" ht="12.75" x14ac:dyDescent="0.2">
      <c r="A715" s="67">
        <f t="shared" si="270"/>
        <v>44286</v>
      </c>
      <c r="B715" s="128">
        <f t="shared" ca="1" si="289"/>
        <v>259.93334378628992</v>
      </c>
      <c r="C715" s="14">
        <f t="shared" si="274"/>
        <v>258.71934542999992</v>
      </c>
      <c r="D715" s="142">
        <f t="shared" si="275"/>
        <v>44280</v>
      </c>
      <c r="E715" s="13">
        <f ca="1">IF(D715&lt;B$1,VLOOKUP(D715,[1]DI!$A$4:$B$15000,2,FALSE),0)</f>
        <v>2.6499999999999999E-2</v>
      </c>
      <c r="F715" s="14">
        <f t="shared" ca="1" si="276"/>
        <v>1.00010379</v>
      </c>
      <c r="G715" s="14">
        <f ca="1">(TRUNC(PRODUCT($F$12:$F714),16))</f>
        <v>1.13268982505939</v>
      </c>
      <c r="H715" s="14">
        <f t="shared" ca="1" si="277"/>
        <v>1.1319331041748699</v>
      </c>
      <c r="I715" s="14">
        <f t="shared" ca="1" si="278"/>
        <v>1.0006685200000001</v>
      </c>
      <c r="J715" s="13">
        <f t="shared" si="269"/>
        <v>3.7499999999999999E-2</v>
      </c>
      <c r="K715" s="53">
        <f t="shared" si="279"/>
        <v>44277</v>
      </c>
      <c r="L715" s="2">
        <f t="shared" si="280"/>
        <v>7</v>
      </c>
      <c r="M715" s="19">
        <f t="shared" si="281"/>
        <v>7</v>
      </c>
      <c r="N715" s="12">
        <f t="shared" si="282"/>
        <v>1.0010231329999999</v>
      </c>
      <c r="O715" s="12">
        <f t="shared" ca="1" si="283"/>
        <v>1.0016923369999999</v>
      </c>
      <c r="P715" s="19">
        <f t="shared" si="284"/>
        <v>0</v>
      </c>
      <c r="Q715" s="14">
        <f t="shared" ca="1" si="285"/>
        <v>0.43784032000000001</v>
      </c>
      <c r="R715" s="28">
        <f t="shared" si="268"/>
        <v>0</v>
      </c>
      <c r="S715" s="14">
        <f t="shared" si="286"/>
        <v>0</v>
      </c>
      <c r="T715" s="14"/>
      <c r="U715" s="170">
        <f t="shared" si="287"/>
        <v>0.7761580362899998</v>
      </c>
      <c r="V715" s="4">
        <f t="shared" si="288"/>
        <v>0</v>
      </c>
      <c r="W715" s="53" t="s">
        <v>152</v>
      </c>
      <c r="X715" s="14"/>
      <c r="Y715" s="153"/>
      <c r="Z715" s="3"/>
      <c r="AB715" s="3"/>
      <c r="AC715" s="1"/>
      <c r="AD715" s="3"/>
      <c r="AE715" s="3"/>
      <c r="AF715" s="3"/>
      <c r="AG715" s="3"/>
      <c r="AH715" s="3"/>
      <c r="AI715" s="11"/>
      <c r="AJ715" s="3"/>
      <c r="AK715" s="2"/>
      <c r="AL715" s="2"/>
      <c r="AM715" s="2"/>
      <c r="AN715" s="2"/>
      <c r="AO715" s="2"/>
      <c r="AP715" s="2"/>
      <c r="AQ715" s="2"/>
      <c r="AR715" s="15"/>
      <c r="AS715" s="15"/>
      <c r="AT715" s="15"/>
      <c r="AU715" s="2"/>
      <c r="AV715" s="2"/>
      <c r="AW715" s="15"/>
      <c r="AX715" s="15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</row>
    <row r="716" spans="1:164" ht="12.75" x14ac:dyDescent="0.2">
      <c r="A716" s="67">
        <f t="shared" si="270"/>
        <v>44287</v>
      </c>
      <c r="B716" s="128">
        <f t="shared" ca="1" si="289"/>
        <v>260.08434799809993</v>
      </c>
      <c r="C716" s="14">
        <f t="shared" si="274"/>
        <v>258.71934542999992</v>
      </c>
      <c r="D716" s="142">
        <f t="shared" si="275"/>
        <v>44281</v>
      </c>
      <c r="E716" s="13">
        <f ca="1">IF(D716&lt;B$1,VLOOKUP(D716,[1]DI!$A$4:$B$15000,2,FALSE),0)</f>
        <v>2.6499999999999999E-2</v>
      </c>
      <c r="F716" s="14">
        <f t="shared" ca="1" si="276"/>
        <v>1.00010379</v>
      </c>
      <c r="G716" s="14">
        <f ca="1">(TRUNC(PRODUCT($F$12:$F715),16))</f>
        <v>1.13280738693633</v>
      </c>
      <c r="H716" s="14">
        <f t="shared" ca="1" si="277"/>
        <v>1.1319331041748699</v>
      </c>
      <c r="I716" s="14">
        <f t="shared" ca="1" si="278"/>
        <v>1.0007723799999999</v>
      </c>
      <c r="J716" s="13">
        <f t="shared" si="269"/>
        <v>3.7499999999999999E-2</v>
      </c>
      <c r="K716" s="53">
        <f t="shared" si="279"/>
        <v>44277</v>
      </c>
      <c r="L716" s="2">
        <f t="shared" si="280"/>
        <v>8</v>
      </c>
      <c r="M716" s="19">
        <f t="shared" si="281"/>
        <v>8</v>
      </c>
      <c r="N716" s="12">
        <f t="shared" si="282"/>
        <v>1.001169381</v>
      </c>
      <c r="O716" s="12">
        <f t="shared" ca="1" si="283"/>
        <v>1.001942664</v>
      </c>
      <c r="P716" s="19">
        <f t="shared" si="284"/>
        <v>0</v>
      </c>
      <c r="Q716" s="14">
        <f t="shared" ca="1" si="285"/>
        <v>0.50260475000000004</v>
      </c>
      <c r="R716" s="28">
        <f t="shared" ref="R716:R758" si="290">IF($P716&gt;0,VLOOKUP($P716,$Z$12:$AF$150,7),0)</f>
        <v>0</v>
      </c>
      <c r="S716" s="14">
        <f t="shared" si="286"/>
        <v>0</v>
      </c>
      <c r="T716" s="14"/>
      <c r="U716" s="170">
        <f t="shared" si="287"/>
        <v>0.86239781809999971</v>
      </c>
      <c r="V716" s="4">
        <f t="shared" si="288"/>
        <v>0</v>
      </c>
      <c r="W716" s="53" t="s">
        <v>152</v>
      </c>
      <c r="X716" s="14"/>
      <c r="Y716" s="153"/>
      <c r="Z716" s="3"/>
      <c r="AB716" s="3"/>
      <c r="AC716" s="1"/>
      <c r="AD716" s="3"/>
      <c r="AE716" s="3"/>
      <c r="AF716" s="3"/>
      <c r="AG716" s="3"/>
      <c r="AH716" s="3"/>
      <c r="AI716" s="11"/>
      <c r="AJ716" s="3"/>
      <c r="AK716" s="2"/>
      <c r="AL716" s="2"/>
      <c r="AM716" s="2"/>
      <c r="AN716" s="2"/>
      <c r="AO716" s="2"/>
      <c r="AP716" s="2"/>
      <c r="AQ716" s="2"/>
      <c r="AR716" s="15"/>
      <c r="AS716" s="15"/>
      <c r="AT716" s="15"/>
      <c r="AU716" s="2"/>
      <c r="AV716" s="2"/>
      <c r="AW716" s="15"/>
      <c r="AX716" s="15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</row>
    <row r="717" spans="1:164" ht="12.75" x14ac:dyDescent="0.2">
      <c r="A717" s="67">
        <f t="shared" si="270"/>
        <v>44291</v>
      </c>
      <c r="B717" s="128">
        <f t="shared" ca="1" si="289"/>
        <v>260.49408734533989</v>
      </c>
      <c r="C717" s="14">
        <f t="shared" si="274"/>
        <v>258.71934542999992</v>
      </c>
      <c r="D717" s="142">
        <f t="shared" si="275"/>
        <v>44284</v>
      </c>
      <c r="E717" s="13">
        <f ca="1">IF(D717&lt;B$1,VLOOKUP(D717,[1]DI!$A$4:$B$15000,2,FALSE),0)</f>
        <v>2.6499999999999999E-2</v>
      </c>
      <c r="F717" s="14">
        <f t="shared" ca="1" si="276"/>
        <v>1.00010379</v>
      </c>
      <c r="G717" s="14">
        <f ca="1">(TRUNC(PRODUCT($F$12:$F716),16))</f>
        <v>1.13292496101502</v>
      </c>
      <c r="H717" s="14">
        <f t="shared" ca="1" si="277"/>
        <v>1.1319331041748699</v>
      </c>
      <c r="I717" s="14">
        <f t="shared" ca="1" si="278"/>
        <v>1.0008762499999999</v>
      </c>
      <c r="J717" s="13">
        <f t="shared" ref="J717:J759" si="291">J716</f>
        <v>3.7499999999999999E-2</v>
      </c>
      <c r="K717" s="53">
        <f t="shared" si="279"/>
        <v>44277</v>
      </c>
      <c r="L717" s="2">
        <f t="shared" si="280"/>
        <v>9</v>
      </c>
      <c r="M717" s="19">
        <f t="shared" si="281"/>
        <v>9</v>
      </c>
      <c r="N717" s="12">
        <f t="shared" si="282"/>
        <v>1.0013156489999999</v>
      </c>
      <c r="O717" s="12">
        <f t="shared" ca="1" si="283"/>
        <v>1.002193052</v>
      </c>
      <c r="P717" s="19">
        <f t="shared" si="284"/>
        <v>0</v>
      </c>
      <c r="Q717" s="14">
        <f t="shared" ca="1" si="285"/>
        <v>0.56738496999999999</v>
      </c>
      <c r="R717" s="28">
        <f t="shared" si="290"/>
        <v>0</v>
      </c>
      <c r="S717" s="14">
        <f t="shared" si="286"/>
        <v>0</v>
      </c>
      <c r="T717" s="14"/>
      <c r="U717" s="170">
        <f t="shared" si="287"/>
        <v>1.2073569453399997</v>
      </c>
      <c r="V717" s="4">
        <f t="shared" si="288"/>
        <v>0</v>
      </c>
      <c r="W717" s="53" t="s">
        <v>152</v>
      </c>
      <c r="X717" s="14"/>
      <c r="Y717" s="153"/>
      <c r="Z717" s="3"/>
      <c r="AB717" s="3"/>
      <c r="AC717" s="1"/>
      <c r="AD717" s="3"/>
      <c r="AE717" s="3"/>
      <c r="AF717" s="3"/>
      <c r="AG717" s="3"/>
      <c r="AH717" s="3"/>
      <c r="AI717" s="11"/>
      <c r="AJ717" s="3"/>
      <c r="AK717" s="2"/>
      <c r="AL717" s="2"/>
      <c r="AM717" s="2"/>
      <c r="AN717" s="2"/>
      <c r="AO717" s="2"/>
      <c r="AP717" s="2"/>
      <c r="AQ717" s="2"/>
      <c r="AR717" s="15"/>
      <c r="AS717" s="15"/>
      <c r="AT717" s="15"/>
      <c r="AU717" s="2"/>
      <c r="AV717" s="2"/>
      <c r="AW717" s="15"/>
      <c r="AX717" s="15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</row>
    <row r="718" spans="1:164" ht="12.75" x14ac:dyDescent="0.2">
      <c r="A718" s="67">
        <f t="shared" ref="A718:A759" si="292">WORKDAY(A717,1,$Z$160:$Z$544)</f>
        <v>44292</v>
      </c>
      <c r="B718" s="128">
        <f t="shared" ca="1" si="289"/>
        <v>260.64512364714989</v>
      </c>
      <c r="C718" s="14">
        <f t="shared" si="274"/>
        <v>258.71934542999992</v>
      </c>
      <c r="D718" s="142">
        <f t="shared" si="275"/>
        <v>44285</v>
      </c>
      <c r="E718" s="13">
        <f ca="1">IF(D718&lt;B$1,VLOOKUP(D718,[1]DI!$A$4:$B$15000,2,FALSE),0)</f>
        <v>2.6499999999999999E-2</v>
      </c>
      <c r="F718" s="14">
        <f t="shared" ca="1" si="276"/>
        <v>1.00010379</v>
      </c>
      <c r="G718" s="14">
        <f ca="1">(TRUNC(PRODUCT($F$12:$F717),16))</f>
        <v>1.13304254729673</v>
      </c>
      <c r="H718" s="14">
        <f t="shared" ca="1" si="277"/>
        <v>1.1319331041748699</v>
      </c>
      <c r="I718" s="14">
        <f t="shared" ca="1" si="278"/>
        <v>1.0009801300000001</v>
      </c>
      <c r="J718" s="13">
        <f t="shared" si="291"/>
        <v>3.7499999999999999E-2</v>
      </c>
      <c r="K718" s="53">
        <f t="shared" si="279"/>
        <v>44277</v>
      </c>
      <c r="L718" s="2">
        <f t="shared" si="280"/>
        <v>10</v>
      </c>
      <c r="M718" s="19">
        <f t="shared" si="281"/>
        <v>10</v>
      </c>
      <c r="N718" s="12">
        <f t="shared" si="282"/>
        <v>1.00146194</v>
      </c>
      <c r="O718" s="12">
        <f t="shared" ca="1" si="283"/>
        <v>1.0024435030000001</v>
      </c>
      <c r="P718" s="19">
        <f t="shared" si="284"/>
        <v>0</v>
      </c>
      <c r="Q718" s="14">
        <f t="shared" ca="1" si="285"/>
        <v>0.63218149000000001</v>
      </c>
      <c r="R718" s="28">
        <f t="shared" si="290"/>
        <v>0</v>
      </c>
      <c r="S718" s="14">
        <f t="shared" si="286"/>
        <v>0</v>
      </c>
      <c r="T718" s="14"/>
      <c r="U718" s="170">
        <f t="shared" si="287"/>
        <v>1.2935967271499995</v>
      </c>
      <c r="V718" s="4">
        <f t="shared" si="288"/>
        <v>0</v>
      </c>
      <c r="W718" s="53" t="s">
        <v>152</v>
      </c>
      <c r="X718" s="14"/>
      <c r="Y718" s="153"/>
      <c r="Z718" s="3"/>
      <c r="AB718" s="3"/>
      <c r="AC718" s="1"/>
      <c r="AD718" s="3"/>
      <c r="AE718" s="3"/>
      <c r="AF718" s="3"/>
      <c r="AG718" s="3"/>
      <c r="AH718" s="3"/>
      <c r="AI718" s="11"/>
      <c r="AJ718" s="3"/>
      <c r="AK718" s="2"/>
      <c r="AL718" s="2"/>
      <c r="AM718" s="2"/>
      <c r="AN718" s="2"/>
      <c r="AO718" s="2"/>
      <c r="AP718" s="2"/>
      <c r="AQ718" s="2"/>
      <c r="AR718" s="15"/>
      <c r="AS718" s="15"/>
      <c r="AT718" s="15"/>
      <c r="AU718" s="2"/>
      <c r="AV718" s="2"/>
      <c r="AW718" s="15"/>
      <c r="AX718" s="15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</row>
    <row r="719" spans="1:164" ht="12.75" x14ac:dyDescent="0.2">
      <c r="A719" s="67">
        <f t="shared" si="292"/>
        <v>44293</v>
      </c>
      <c r="B719" s="128">
        <f t="shared" ca="1" si="289"/>
        <v>260.79617546895992</v>
      </c>
      <c r="C719" s="14">
        <f t="shared" si="274"/>
        <v>258.71934542999992</v>
      </c>
      <c r="D719" s="142">
        <f t="shared" si="275"/>
        <v>44286</v>
      </c>
      <c r="E719" s="13">
        <f ca="1">IF(D719&lt;B$1,VLOOKUP(D719,[1]DI!$A$4:$B$15000,2,FALSE),0)</f>
        <v>2.6499999999999999E-2</v>
      </c>
      <c r="F719" s="14">
        <f t="shared" ca="1" si="276"/>
        <v>1.00010379</v>
      </c>
      <c r="G719" s="14">
        <f ca="1">(TRUNC(PRODUCT($F$12:$F718),16))</f>
        <v>1.1331601457827101</v>
      </c>
      <c r="H719" s="14">
        <f t="shared" ca="1" si="277"/>
        <v>1.1319331041748699</v>
      </c>
      <c r="I719" s="14">
        <f t="shared" ca="1" si="278"/>
        <v>1.00108402</v>
      </c>
      <c r="J719" s="13">
        <f t="shared" si="291"/>
        <v>3.7499999999999999E-2</v>
      </c>
      <c r="K719" s="53">
        <f t="shared" si="279"/>
        <v>44277</v>
      </c>
      <c r="L719" s="2">
        <f t="shared" si="280"/>
        <v>11</v>
      </c>
      <c r="M719" s="19">
        <f t="shared" si="281"/>
        <v>11</v>
      </c>
      <c r="N719" s="12">
        <f t="shared" si="282"/>
        <v>1.0016082509999999</v>
      </c>
      <c r="O719" s="12">
        <f t="shared" ca="1" si="283"/>
        <v>1.002694014</v>
      </c>
      <c r="P719" s="19">
        <f t="shared" si="284"/>
        <v>0</v>
      </c>
      <c r="Q719" s="14">
        <f t="shared" ca="1" si="285"/>
        <v>0.69699352999999997</v>
      </c>
      <c r="R719" s="28">
        <f t="shared" si="290"/>
        <v>0</v>
      </c>
      <c r="S719" s="14">
        <f t="shared" si="286"/>
        <v>0</v>
      </c>
      <c r="T719" s="14"/>
      <c r="U719" s="170">
        <f t="shared" si="287"/>
        <v>1.3798365089599995</v>
      </c>
      <c r="V719" s="4">
        <f t="shared" si="288"/>
        <v>0</v>
      </c>
      <c r="W719" s="53" t="s">
        <v>152</v>
      </c>
      <c r="X719" s="14"/>
      <c r="Y719" s="153"/>
      <c r="Z719" s="3"/>
      <c r="AB719" s="3"/>
      <c r="AC719" s="1"/>
      <c r="AD719" s="3"/>
      <c r="AE719" s="3"/>
      <c r="AF719" s="3"/>
      <c r="AG719" s="3"/>
      <c r="AH719" s="3"/>
      <c r="AI719" s="11"/>
      <c r="AJ719" s="3"/>
      <c r="AK719" s="2"/>
      <c r="AL719" s="2"/>
      <c r="AM719" s="2"/>
      <c r="AN719" s="2"/>
      <c r="AO719" s="2"/>
      <c r="AP719" s="2"/>
      <c r="AQ719" s="2"/>
      <c r="AR719" s="15"/>
      <c r="AS719" s="15"/>
      <c r="AT719" s="15"/>
      <c r="AU719" s="2"/>
      <c r="AV719" s="2"/>
      <c r="AW719" s="15"/>
      <c r="AX719" s="15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</row>
    <row r="720" spans="1:164" ht="12.75" x14ac:dyDescent="0.2">
      <c r="A720" s="67">
        <f t="shared" si="292"/>
        <v>44294</v>
      </c>
      <c r="B720" s="128">
        <f t="shared" ca="1" si="289"/>
        <v>260.94724618076992</v>
      </c>
      <c r="C720" s="14">
        <f t="shared" si="274"/>
        <v>258.71934542999992</v>
      </c>
      <c r="D720" s="142">
        <f t="shared" si="275"/>
        <v>44287</v>
      </c>
      <c r="E720" s="13">
        <f ca="1">IF(D720&lt;B$1,VLOOKUP(D720,[1]DI!$A$4:$B$15000,2,FALSE),0)</f>
        <v>2.6499999999999999E-2</v>
      </c>
      <c r="F720" s="14">
        <f t="shared" ca="1" si="276"/>
        <v>1.00010379</v>
      </c>
      <c r="G720" s="14">
        <f ca="1">(TRUNC(PRODUCT($F$12:$F719),16))</f>
        <v>1.13327775647424</v>
      </c>
      <c r="H720" s="14">
        <f t="shared" ca="1" si="277"/>
        <v>1.1319331041748699</v>
      </c>
      <c r="I720" s="14">
        <f t="shared" ca="1" si="278"/>
        <v>1.0011879299999999</v>
      </c>
      <c r="J720" s="13">
        <f t="shared" si="291"/>
        <v>3.7499999999999999E-2</v>
      </c>
      <c r="K720" s="53">
        <f t="shared" si="279"/>
        <v>44277</v>
      </c>
      <c r="L720" s="2">
        <f t="shared" si="280"/>
        <v>12</v>
      </c>
      <c r="M720" s="19">
        <f t="shared" si="281"/>
        <v>12</v>
      </c>
      <c r="N720" s="12">
        <f t="shared" si="282"/>
        <v>1.0017545839999999</v>
      </c>
      <c r="O720" s="12">
        <f t="shared" ca="1" si="283"/>
        <v>1.002944598</v>
      </c>
      <c r="P720" s="19">
        <f t="shared" si="284"/>
        <v>0</v>
      </c>
      <c r="Q720" s="14">
        <f t="shared" ca="1" si="285"/>
        <v>0.76182446000000004</v>
      </c>
      <c r="R720" s="28">
        <f t="shared" si="290"/>
        <v>0</v>
      </c>
      <c r="S720" s="14">
        <f t="shared" si="286"/>
        <v>0</v>
      </c>
      <c r="T720" s="14"/>
      <c r="U720" s="170">
        <f t="shared" si="287"/>
        <v>1.4660762907699993</v>
      </c>
      <c r="V720" s="4">
        <f t="shared" si="288"/>
        <v>0</v>
      </c>
      <c r="W720" s="53" t="s">
        <v>152</v>
      </c>
      <c r="X720" s="14"/>
      <c r="Y720" s="153"/>
      <c r="Z720" s="3"/>
      <c r="AB720" s="3"/>
      <c r="AC720" s="1"/>
      <c r="AD720" s="3"/>
      <c r="AE720" s="3"/>
      <c r="AF720" s="3"/>
      <c r="AG720" s="3"/>
      <c r="AH720" s="3"/>
      <c r="AI720" s="11"/>
      <c r="AJ720" s="3"/>
      <c r="AK720" s="2"/>
      <c r="AL720" s="2"/>
      <c r="AM720" s="2"/>
      <c r="AN720" s="2"/>
      <c r="AO720" s="2"/>
      <c r="AP720" s="2"/>
      <c r="AQ720" s="2"/>
      <c r="AR720" s="15"/>
      <c r="AS720" s="15"/>
      <c r="AT720" s="15"/>
      <c r="AU720" s="2"/>
      <c r="AV720" s="2"/>
      <c r="AW720" s="15"/>
      <c r="AX720" s="15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</row>
    <row r="721" spans="1:164" ht="12.75" x14ac:dyDescent="0.2">
      <c r="A721" s="67">
        <f t="shared" si="292"/>
        <v>44295</v>
      </c>
      <c r="B721" s="128">
        <f t="shared" ca="1" si="289"/>
        <v>261.09833034257997</v>
      </c>
      <c r="C721" s="14">
        <f t="shared" si="274"/>
        <v>258.71934542999992</v>
      </c>
      <c r="D721" s="142">
        <f t="shared" si="275"/>
        <v>44291</v>
      </c>
      <c r="E721" s="13">
        <f ca="1">IF(D721&lt;B$1,VLOOKUP(D721,[1]DI!$A$4:$B$15000,2,FALSE),0)</f>
        <v>2.6499999999999999E-2</v>
      </c>
      <c r="F721" s="14">
        <f t="shared" ca="1" si="276"/>
        <v>1.00010379</v>
      </c>
      <c r="G721" s="14">
        <f ca="1">(TRUNC(PRODUCT($F$12:$F720),16))</f>
        <v>1.1333953793725899</v>
      </c>
      <c r="H721" s="14">
        <f t="shared" ca="1" si="277"/>
        <v>1.1319331041748699</v>
      </c>
      <c r="I721" s="14">
        <f t="shared" ca="1" si="278"/>
        <v>1.0012918399999999</v>
      </c>
      <c r="J721" s="13">
        <f t="shared" si="291"/>
        <v>3.7499999999999999E-2</v>
      </c>
      <c r="K721" s="53">
        <f t="shared" si="279"/>
        <v>44277</v>
      </c>
      <c r="L721" s="2">
        <f t="shared" si="280"/>
        <v>13</v>
      </c>
      <c r="M721" s="19">
        <f t="shared" si="281"/>
        <v>13</v>
      </c>
      <c r="N721" s="12">
        <f t="shared" si="282"/>
        <v>1.0019009379999999</v>
      </c>
      <c r="O721" s="12">
        <f t="shared" ca="1" si="283"/>
        <v>1.0031952340000001</v>
      </c>
      <c r="P721" s="19">
        <f t="shared" si="284"/>
        <v>0</v>
      </c>
      <c r="Q721" s="14">
        <f t="shared" ca="1" si="285"/>
        <v>0.82666883999999996</v>
      </c>
      <c r="R721" s="28">
        <f t="shared" si="290"/>
        <v>0</v>
      </c>
      <c r="S721" s="14">
        <f t="shared" si="286"/>
        <v>0</v>
      </c>
      <c r="T721" s="14"/>
      <c r="U721" s="170">
        <f t="shared" si="287"/>
        <v>1.5523160725799996</v>
      </c>
      <c r="V721" s="4">
        <f t="shared" si="288"/>
        <v>0</v>
      </c>
      <c r="W721" s="53" t="s">
        <v>152</v>
      </c>
      <c r="X721" s="14"/>
      <c r="Y721" s="153"/>
      <c r="Z721" s="3"/>
      <c r="AB721" s="3"/>
      <c r="AC721" s="1"/>
      <c r="AD721" s="3"/>
      <c r="AE721" s="3"/>
      <c r="AF721" s="3"/>
      <c r="AG721" s="3"/>
      <c r="AH721" s="3"/>
      <c r="AI721" s="11"/>
      <c r="AJ721" s="3"/>
      <c r="AK721" s="2"/>
      <c r="AL721" s="2"/>
      <c r="AM721" s="2"/>
      <c r="AN721" s="2"/>
      <c r="AO721" s="2"/>
      <c r="AP721" s="2"/>
      <c r="AQ721" s="2"/>
      <c r="AR721" s="15"/>
      <c r="AS721" s="15"/>
      <c r="AT721" s="15"/>
      <c r="AU721" s="2"/>
      <c r="AV721" s="2"/>
      <c r="AW721" s="15"/>
      <c r="AX721" s="15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</row>
    <row r="722" spans="1:164" ht="12.75" x14ac:dyDescent="0.2">
      <c r="A722" s="67">
        <f t="shared" si="292"/>
        <v>44298</v>
      </c>
      <c r="B722" s="128">
        <f t="shared" ca="1" si="289"/>
        <v>261.42191011800992</v>
      </c>
      <c r="C722" s="14">
        <f t="shared" si="274"/>
        <v>258.71934542999992</v>
      </c>
      <c r="D722" s="142">
        <f t="shared" si="275"/>
        <v>44292</v>
      </c>
      <c r="E722" s="13">
        <f ca="1">IF(D722&lt;B$1,VLOOKUP(D722,[1]DI!$A$4:$B$15000,2,FALSE),0)</f>
        <v>2.6499999999999999E-2</v>
      </c>
      <c r="F722" s="14">
        <f t="shared" ca="1" si="276"/>
        <v>1.00010379</v>
      </c>
      <c r="G722" s="14">
        <f ca="1">(TRUNC(PRODUCT($F$12:$F721),16))</f>
        <v>1.13351301447901</v>
      </c>
      <c r="H722" s="14">
        <f t="shared" ca="1" si="277"/>
        <v>1.1319331041748699</v>
      </c>
      <c r="I722" s="14">
        <f t="shared" ca="1" si="278"/>
        <v>1.0013957600000001</v>
      </c>
      <c r="J722" s="13">
        <f t="shared" si="291"/>
        <v>3.7499999999999999E-2</v>
      </c>
      <c r="K722" s="53">
        <f t="shared" si="279"/>
        <v>44277</v>
      </c>
      <c r="L722" s="2">
        <f t="shared" si="280"/>
        <v>14</v>
      </c>
      <c r="M722" s="19">
        <f t="shared" si="281"/>
        <v>14</v>
      </c>
      <c r="N722" s="12">
        <f t="shared" si="282"/>
        <v>1.0020473139999999</v>
      </c>
      <c r="O722" s="12">
        <f t="shared" ca="1" si="283"/>
        <v>1.003445932</v>
      </c>
      <c r="P722" s="19">
        <f t="shared" si="284"/>
        <v>0</v>
      </c>
      <c r="Q722" s="14">
        <f t="shared" ca="1" si="285"/>
        <v>0.89152927000000004</v>
      </c>
      <c r="R722" s="28">
        <f t="shared" si="290"/>
        <v>0</v>
      </c>
      <c r="S722" s="14">
        <f t="shared" si="286"/>
        <v>0</v>
      </c>
      <c r="T722" s="14"/>
      <c r="U722" s="170">
        <f t="shared" si="287"/>
        <v>1.8110354180099992</v>
      </c>
      <c r="V722" s="4">
        <f t="shared" si="288"/>
        <v>0</v>
      </c>
      <c r="W722" s="53" t="s">
        <v>152</v>
      </c>
      <c r="X722" s="14"/>
      <c r="Y722" s="153"/>
      <c r="Z722" s="3"/>
      <c r="AB722" s="3"/>
      <c r="AC722" s="1"/>
      <c r="AD722" s="3"/>
      <c r="AE722" s="3"/>
      <c r="AF722" s="3"/>
      <c r="AG722" s="3"/>
      <c r="AH722" s="3"/>
      <c r="AI722" s="11"/>
      <c r="AJ722" s="3"/>
      <c r="AK722" s="2"/>
      <c r="AL722" s="2"/>
      <c r="AM722" s="2"/>
      <c r="AN722" s="2"/>
      <c r="AO722" s="2"/>
      <c r="AP722" s="2"/>
      <c r="AQ722" s="2"/>
      <c r="AR722" s="15"/>
      <c r="AS722" s="15"/>
      <c r="AT722" s="15"/>
      <c r="AU722" s="2"/>
      <c r="AV722" s="2"/>
      <c r="AW722" s="15"/>
      <c r="AX722" s="15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</row>
    <row r="723" spans="1:164" ht="12.75" x14ac:dyDescent="0.2">
      <c r="A723" s="67">
        <f t="shared" si="292"/>
        <v>44299</v>
      </c>
      <c r="B723" s="128">
        <f t="shared" ca="1" si="289"/>
        <v>261.57302868981992</v>
      </c>
      <c r="C723" s="14">
        <f t="shared" si="274"/>
        <v>258.71934542999992</v>
      </c>
      <c r="D723" s="142">
        <f t="shared" si="275"/>
        <v>44293</v>
      </c>
      <c r="E723" s="13">
        <f ca="1">IF(D723&lt;B$1,VLOOKUP(D723,[1]DI!$A$4:$B$15000,2,FALSE),0)</f>
        <v>2.6499999999999999E-2</v>
      </c>
      <c r="F723" s="14">
        <f t="shared" ca="1" si="276"/>
        <v>1.00010379</v>
      </c>
      <c r="G723" s="14">
        <f ca="1">(TRUNC(PRODUCT($F$12:$F722),16))</f>
        <v>1.13363066179478</v>
      </c>
      <c r="H723" s="14">
        <f t="shared" ca="1" si="277"/>
        <v>1.1319331041748699</v>
      </c>
      <c r="I723" s="14">
        <f t="shared" ca="1" si="278"/>
        <v>1.0014997000000001</v>
      </c>
      <c r="J723" s="13">
        <f t="shared" si="291"/>
        <v>3.7499999999999999E-2</v>
      </c>
      <c r="K723" s="53">
        <f t="shared" si="279"/>
        <v>44277</v>
      </c>
      <c r="L723" s="2">
        <f t="shared" si="280"/>
        <v>15</v>
      </c>
      <c r="M723" s="19">
        <f t="shared" si="281"/>
        <v>15</v>
      </c>
      <c r="N723" s="12">
        <f t="shared" si="282"/>
        <v>1.0021937110000001</v>
      </c>
      <c r="O723" s="12">
        <f t="shared" ca="1" si="283"/>
        <v>1.003696701</v>
      </c>
      <c r="P723" s="19">
        <f t="shared" si="284"/>
        <v>0</v>
      </c>
      <c r="Q723" s="14">
        <f t="shared" ca="1" si="285"/>
        <v>0.95640806</v>
      </c>
      <c r="R723" s="28">
        <f t="shared" si="290"/>
        <v>0</v>
      </c>
      <c r="S723" s="14">
        <f t="shared" si="286"/>
        <v>0</v>
      </c>
      <c r="T723" s="14"/>
      <c r="U723" s="170">
        <f t="shared" si="287"/>
        <v>1.8972751998199995</v>
      </c>
      <c r="V723" s="4">
        <f t="shared" si="288"/>
        <v>0</v>
      </c>
      <c r="W723" s="53" t="s">
        <v>152</v>
      </c>
      <c r="X723" s="14"/>
      <c r="Y723" s="153"/>
      <c r="Z723" s="3"/>
      <c r="AB723" s="3"/>
      <c r="AC723" s="1"/>
      <c r="AD723" s="3"/>
      <c r="AE723" s="3"/>
      <c r="AF723" s="3"/>
      <c r="AG723" s="3"/>
      <c r="AH723" s="3"/>
      <c r="AI723" s="11"/>
      <c r="AJ723" s="3"/>
      <c r="AK723" s="2"/>
      <c r="AL723" s="2"/>
      <c r="AM723" s="2"/>
      <c r="AN723" s="2"/>
      <c r="AO723" s="2"/>
      <c r="AP723" s="2"/>
      <c r="AQ723" s="2"/>
      <c r="AR723" s="15"/>
      <c r="AS723" s="15"/>
      <c r="AT723" s="15"/>
      <c r="AU723" s="2"/>
      <c r="AV723" s="2"/>
      <c r="AW723" s="15"/>
      <c r="AX723" s="15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</row>
    <row r="724" spans="1:164" ht="12.75" x14ac:dyDescent="0.2">
      <c r="A724" s="67">
        <f t="shared" si="292"/>
        <v>44300</v>
      </c>
      <c r="B724" s="128">
        <f t="shared" ca="1" si="289"/>
        <v>261.72416071162991</v>
      </c>
      <c r="C724" s="14">
        <f t="shared" si="274"/>
        <v>258.71934542999992</v>
      </c>
      <c r="D724" s="142">
        <f t="shared" si="275"/>
        <v>44294</v>
      </c>
      <c r="E724" s="13">
        <f ca="1">IF(D724&lt;B$1,VLOOKUP(D724,[1]DI!$A$4:$B$15000,2,FALSE),0)</f>
        <v>2.6499999999999999E-2</v>
      </c>
      <c r="F724" s="14">
        <f t="shared" ca="1" si="276"/>
        <v>1.00010379</v>
      </c>
      <c r="G724" s="14">
        <f ca="1">(TRUNC(PRODUCT($F$12:$F723),16))</f>
        <v>1.1337483213211701</v>
      </c>
      <c r="H724" s="14">
        <f t="shared" ca="1" si="277"/>
        <v>1.1319331041748699</v>
      </c>
      <c r="I724" s="14">
        <f t="shared" ca="1" si="278"/>
        <v>1.0016036399999999</v>
      </c>
      <c r="J724" s="13">
        <f t="shared" si="291"/>
        <v>3.7499999999999999E-2</v>
      </c>
      <c r="K724" s="53">
        <f t="shared" si="279"/>
        <v>44277</v>
      </c>
      <c r="L724" s="2">
        <f t="shared" si="280"/>
        <v>16</v>
      </c>
      <c r="M724" s="19">
        <f t="shared" si="281"/>
        <v>16</v>
      </c>
      <c r="N724" s="12">
        <f t="shared" si="282"/>
        <v>1.002340129</v>
      </c>
      <c r="O724" s="12">
        <f t="shared" ca="1" si="283"/>
        <v>1.003947522</v>
      </c>
      <c r="P724" s="19">
        <f t="shared" si="284"/>
        <v>0</v>
      </c>
      <c r="Q724" s="14">
        <f t="shared" ca="1" si="285"/>
        <v>1.0213003</v>
      </c>
      <c r="R724" s="28">
        <f t="shared" si="290"/>
        <v>0</v>
      </c>
      <c r="S724" s="14">
        <f t="shared" si="286"/>
        <v>0</v>
      </c>
      <c r="T724" s="14"/>
      <c r="U724" s="170">
        <f t="shared" si="287"/>
        <v>1.9835149816299995</v>
      </c>
      <c r="V724" s="4">
        <f t="shared" si="288"/>
        <v>0</v>
      </c>
      <c r="W724" s="53" t="s">
        <v>152</v>
      </c>
      <c r="X724" s="14"/>
      <c r="Y724" s="153"/>
      <c r="Z724" s="3"/>
      <c r="AB724" s="3"/>
      <c r="AC724" s="1"/>
      <c r="AD724" s="3"/>
      <c r="AE724" s="3"/>
      <c r="AF724" s="3"/>
      <c r="AG724" s="3"/>
      <c r="AH724" s="3"/>
      <c r="AI724" s="11"/>
      <c r="AJ724" s="3"/>
      <c r="AK724" s="2"/>
      <c r="AL724" s="2"/>
      <c r="AM724" s="2"/>
      <c r="AN724" s="2"/>
      <c r="AO724" s="2"/>
      <c r="AP724" s="2"/>
      <c r="AQ724" s="2"/>
      <c r="AR724" s="15"/>
      <c r="AS724" s="15"/>
      <c r="AT724" s="15"/>
      <c r="AU724" s="2"/>
      <c r="AV724" s="2"/>
      <c r="AW724" s="15"/>
      <c r="AX724" s="15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</row>
    <row r="725" spans="1:164" ht="12.75" x14ac:dyDescent="0.2">
      <c r="A725" s="67">
        <f t="shared" si="292"/>
        <v>44301</v>
      </c>
      <c r="B725" s="128">
        <f t="shared" ca="1" si="289"/>
        <v>261.87531137343996</v>
      </c>
      <c r="C725" s="14">
        <f t="shared" si="274"/>
        <v>258.71934542999992</v>
      </c>
      <c r="D725" s="142">
        <f t="shared" si="275"/>
        <v>44295</v>
      </c>
      <c r="E725" s="13">
        <f ca="1">IF(D725&lt;B$1,VLOOKUP(D725,[1]DI!$A$4:$B$15000,2,FALSE),0)</f>
        <v>2.6499999999999999E-2</v>
      </c>
      <c r="F725" s="14">
        <f t="shared" ca="1" si="276"/>
        <v>1.00010379</v>
      </c>
      <c r="G725" s="14">
        <f ca="1">(TRUNC(PRODUCT($F$12:$F724),16))</f>
        <v>1.1338659930594399</v>
      </c>
      <c r="H725" s="14">
        <f t="shared" ca="1" si="277"/>
        <v>1.1319331041748699</v>
      </c>
      <c r="I725" s="14">
        <f t="shared" ca="1" si="278"/>
        <v>1.0017076</v>
      </c>
      <c r="J725" s="13">
        <f t="shared" si="291"/>
        <v>3.7499999999999999E-2</v>
      </c>
      <c r="K725" s="53">
        <f t="shared" si="279"/>
        <v>44277</v>
      </c>
      <c r="L725" s="2">
        <f t="shared" si="280"/>
        <v>17</v>
      </c>
      <c r="M725" s="19">
        <f t="shared" si="281"/>
        <v>17</v>
      </c>
      <c r="N725" s="12">
        <f t="shared" si="282"/>
        <v>1.002486569</v>
      </c>
      <c r="O725" s="12">
        <f t="shared" ca="1" si="283"/>
        <v>1.0041984150000001</v>
      </c>
      <c r="P725" s="19">
        <f t="shared" si="284"/>
        <v>0</v>
      </c>
      <c r="Q725" s="14">
        <f t="shared" ca="1" si="285"/>
        <v>1.0862111800000001</v>
      </c>
      <c r="R725" s="28">
        <f t="shared" si="290"/>
        <v>0</v>
      </c>
      <c r="S725" s="14">
        <f t="shared" si="286"/>
        <v>0</v>
      </c>
      <c r="T725" s="14"/>
      <c r="U725" s="170">
        <f t="shared" si="287"/>
        <v>2.0697547634399993</v>
      </c>
      <c r="V725" s="4">
        <f t="shared" si="288"/>
        <v>0</v>
      </c>
      <c r="W725" s="53" t="s">
        <v>152</v>
      </c>
      <c r="X725" s="14"/>
      <c r="Y725" s="153"/>
      <c r="Z725" s="3"/>
      <c r="AB725" s="3"/>
      <c r="AC725" s="1"/>
      <c r="AD725" s="3"/>
      <c r="AE725" s="3"/>
      <c r="AF725" s="3"/>
      <c r="AG725" s="3"/>
      <c r="AH725" s="3"/>
      <c r="AI725" s="11"/>
      <c r="AJ725" s="3"/>
      <c r="AK725" s="2"/>
      <c r="AL725" s="2"/>
      <c r="AM725" s="2"/>
      <c r="AN725" s="2"/>
      <c r="AO725" s="2"/>
      <c r="AP725" s="2"/>
      <c r="AQ725" s="2"/>
      <c r="AR725" s="15"/>
      <c r="AS725" s="15"/>
      <c r="AT725" s="15"/>
      <c r="AU725" s="2"/>
      <c r="AV725" s="2"/>
      <c r="AW725" s="15"/>
      <c r="AX725" s="15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</row>
    <row r="726" spans="1:164" ht="12.75" x14ac:dyDescent="0.2">
      <c r="A726" s="67">
        <f t="shared" si="292"/>
        <v>44302</v>
      </c>
      <c r="B726" s="128">
        <f t="shared" ca="1" si="289"/>
        <v>262.02647806524993</v>
      </c>
      <c r="C726" s="14">
        <f t="shared" si="274"/>
        <v>258.71934542999992</v>
      </c>
      <c r="D726" s="142">
        <f t="shared" si="275"/>
        <v>44298</v>
      </c>
      <c r="E726" s="13">
        <f ca="1">IF(D726&lt;B$1,VLOOKUP(D726,[1]DI!$A$4:$B$15000,2,FALSE),0)</f>
        <v>2.6499999999999999E-2</v>
      </c>
      <c r="F726" s="14">
        <f t="shared" ca="1" si="276"/>
        <v>1.00010379</v>
      </c>
      <c r="G726" s="14">
        <f ca="1">(TRUNC(PRODUCT($F$12:$F725),16))</f>
        <v>1.13398367701086</v>
      </c>
      <c r="H726" s="14">
        <f t="shared" ca="1" si="277"/>
        <v>1.1319331041748699</v>
      </c>
      <c r="I726" s="14">
        <f t="shared" ca="1" si="278"/>
        <v>1.0018115700000001</v>
      </c>
      <c r="J726" s="13">
        <f t="shared" si="291"/>
        <v>3.7499999999999999E-2</v>
      </c>
      <c r="K726" s="53">
        <f t="shared" si="279"/>
        <v>44277</v>
      </c>
      <c r="L726" s="2">
        <f t="shared" si="280"/>
        <v>18</v>
      </c>
      <c r="M726" s="19">
        <f t="shared" si="281"/>
        <v>18</v>
      </c>
      <c r="N726" s="12">
        <f t="shared" si="282"/>
        <v>1.0026330299999999</v>
      </c>
      <c r="O726" s="12">
        <f t="shared" ca="1" si="283"/>
        <v>1.0044493699999999</v>
      </c>
      <c r="P726" s="19">
        <f t="shared" si="284"/>
        <v>0</v>
      </c>
      <c r="Q726" s="14">
        <f t="shared" ca="1" si="285"/>
        <v>1.1511380899999999</v>
      </c>
      <c r="R726" s="28">
        <f t="shared" si="290"/>
        <v>0</v>
      </c>
      <c r="S726" s="14">
        <f t="shared" si="286"/>
        <v>0</v>
      </c>
      <c r="T726" s="14"/>
      <c r="U726" s="170">
        <f t="shared" si="287"/>
        <v>2.1559945452499991</v>
      </c>
      <c r="V726" s="4">
        <f t="shared" si="288"/>
        <v>0</v>
      </c>
      <c r="W726" s="53" t="s">
        <v>152</v>
      </c>
      <c r="X726" s="14"/>
      <c r="Y726" s="153"/>
      <c r="Z726" s="3"/>
      <c r="AB726" s="3"/>
      <c r="AC726" s="1"/>
      <c r="AD726" s="3"/>
      <c r="AE726" s="3"/>
      <c r="AF726" s="3"/>
      <c r="AG726" s="3"/>
      <c r="AH726" s="3"/>
      <c r="AI726" s="11"/>
      <c r="AJ726" s="3"/>
      <c r="AK726" s="2"/>
      <c r="AL726" s="2"/>
      <c r="AM726" s="2"/>
      <c r="AN726" s="2"/>
      <c r="AO726" s="2"/>
      <c r="AP726" s="2"/>
      <c r="AQ726" s="2"/>
      <c r="AR726" s="15"/>
      <c r="AS726" s="15"/>
      <c r="AT726" s="15"/>
      <c r="AU726" s="2"/>
      <c r="AV726" s="2"/>
      <c r="AW726" s="15"/>
      <c r="AX726" s="15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</row>
    <row r="727" spans="1:164" ht="12.75" x14ac:dyDescent="0.2">
      <c r="A727" s="67">
        <f t="shared" si="292"/>
        <v>44305</v>
      </c>
      <c r="B727" s="128">
        <f t="shared" ca="1" si="289"/>
        <v>262.35014010067994</v>
      </c>
      <c r="C727" s="14">
        <f t="shared" si="274"/>
        <v>258.71934542999992</v>
      </c>
      <c r="D727" s="142">
        <f t="shared" si="275"/>
        <v>44299</v>
      </c>
      <c r="E727" s="13">
        <f ca="1">IF(D727&lt;B$1,VLOOKUP(D727,[1]DI!$A$4:$B$15000,2,FALSE),0)</f>
        <v>2.6499999999999999E-2</v>
      </c>
      <c r="F727" s="14">
        <f t="shared" ca="1" si="276"/>
        <v>1.00010379</v>
      </c>
      <c r="G727" s="14">
        <f ca="1">(TRUNC(PRODUCT($F$12:$F726),16))</f>
        <v>1.1341013731767</v>
      </c>
      <c r="H727" s="14">
        <f t="shared" ca="1" si="277"/>
        <v>1.1319331041748699</v>
      </c>
      <c r="I727" s="14">
        <f t="shared" ca="1" si="278"/>
        <v>1.0019155500000001</v>
      </c>
      <c r="J727" s="13">
        <f t="shared" si="291"/>
        <v>3.7499999999999999E-2</v>
      </c>
      <c r="K727" s="53">
        <f t="shared" si="279"/>
        <v>44277</v>
      </c>
      <c r="L727" s="2">
        <f t="shared" si="280"/>
        <v>19</v>
      </c>
      <c r="M727" s="19">
        <f t="shared" si="281"/>
        <v>19</v>
      </c>
      <c r="N727" s="12">
        <f t="shared" si="282"/>
        <v>1.002779512</v>
      </c>
      <c r="O727" s="12">
        <f t="shared" ca="1" si="283"/>
        <v>1.0047003859999999</v>
      </c>
      <c r="P727" s="19">
        <f t="shared" si="284"/>
        <v>0</v>
      </c>
      <c r="Q727" s="14">
        <f t="shared" ca="1" si="285"/>
        <v>1.21608078</v>
      </c>
      <c r="R727" s="28">
        <f t="shared" si="290"/>
        <v>0</v>
      </c>
      <c r="S727" s="14">
        <f t="shared" si="286"/>
        <v>0</v>
      </c>
      <c r="T727" s="14"/>
      <c r="U727" s="170">
        <f t="shared" si="287"/>
        <v>2.4147138906799994</v>
      </c>
      <c r="V727" s="4">
        <f t="shared" si="288"/>
        <v>0</v>
      </c>
      <c r="W727" s="53" t="s">
        <v>152</v>
      </c>
      <c r="X727" s="14"/>
      <c r="Y727" s="153"/>
      <c r="Z727" s="3"/>
      <c r="AB727" s="3"/>
      <c r="AC727" s="1"/>
      <c r="AD727" s="3"/>
      <c r="AE727" s="3"/>
      <c r="AF727" s="3"/>
      <c r="AG727" s="3"/>
      <c r="AH727" s="3"/>
      <c r="AI727" s="11"/>
      <c r="AJ727" s="3"/>
      <c r="AK727" s="2"/>
      <c r="AL727" s="2"/>
      <c r="AM727" s="2"/>
      <c r="AN727" s="2"/>
      <c r="AO727" s="2"/>
      <c r="AP727" s="2"/>
      <c r="AQ727" s="2"/>
      <c r="AR727" s="15"/>
      <c r="AS727" s="15"/>
      <c r="AT727" s="15"/>
      <c r="AU727" s="2"/>
      <c r="AV727" s="2"/>
      <c r="AW727" s="15"/>
      <c r="AX727" s="15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</row>
    <row r="728" spans="1:164" ht="13.5" thickBot="1" x14ac:dyDescent="0.25">
      <c r="A728" s="67">
        <f t="shared" si="292"/>
        <v>44306</v>
      </c>
      <c r="B728" s="128">
        <f t="shared" ca="1" si="289"/>
        <v>262.50133629248995</v>
      </c>
      <c r="C728" s="14">
        <f t="shared" si="274"/>
        <v>258.71934542999992</v>
      </c>
      <c r="D728" s="142">
        <f t="shared" si="275"/>
        <v>44300</v>
      </c>
      <c r="E728" s="13">
        <f ca="1">IF(D728&lt;B$1,VLOOKUP(D728,[1]DI!$A$4:$B$15000,2,FALSE),0)</f>
        <v>2.6499999999999999E-2</v>
      </c>
      <c r="F728" s="14">
        <f t="shared" ca="1" si="276"/>
        <v>1.00010379</v>
      </c>
      <c r="G728" s="14">
        <f ca="1">(TRUNC(PRODUCT($F$12:$F727),16))</f>
        <v>1.13421908155822</v>
      </c>
      <c r="H728" s="14">
        <f t="shared" ca="1" si="277"/>
        <v>1.1319331041748699</v>
      </c>
      <c r="I728" s="14">
        <f t="shared" ca="1" si="278"/>
        <v>1.0020195300000001</v>
      </c>
      <c r="J728" s="13">
        <f t="shared" si="291"/>
        <v>3.7499999999999999E-2</v>
      </c>
      <c r="K728" s="53">
        <f t="shared" si="279"/>
        <v>44277</v>
      </c>
      <c r="L728" s="2">
        <f t="shared" si="280"/>
        <v>20</v>
      </c>
      <c r="M728" s="19">
        <f t="shared" si="281"/>
        <v>20</v>
      </c>
      <c r="N728" s="12">
        <f t="shared" si="282"/>
        <v>1.002926016</v>
      </c>
      <c r="O728" s="12">
        <f t="shared" ca="1" si="283"/>
        <v>1.004951455</v>
      </c>
      <c r="P728" s="19">
        <f t="shared" si="284"/>
        <v>0</v>
      </c>
      <c r="Q728" s="14">
        <f t="shared" ca="1" si="285"/>
        <v>1.2810371899999999</v>
      </c>
      <c r="R728" s="28">
        <f t="shared" si="290"/>
        <v>0</v>
      </c>
      <c r="S728" s="14">
        <f t="shared" si="286"/>
        <v>0</v>
      </c>
      <c r="T728" s="14"/>
      <c r="U728" s="170">
        <f t="shared" si="287"/>
        <v>2.5009536724899992</v>
      </c>
      <c r="V728" s="4">
        <f t="shared" si="288"/>
        <v>0</v>
      </c>
      <c r="W728" s="53" t="s">
        <v>152</v>
      </c>
      <c r="X728" s="14"/>
      <c r="Y728" s="153"/>
      <c r="Z728" s="3"/>
      <c r="AB728" s="3"/>
      <c r="AC728" s="1"/>
      <c r="AD728" s="3"/>
      <c r="AE728" s="3"/>
      <c r="AF728" s="3"/>
      <c r="AG728" s="3"/>
      <c r="AH728" s="3"/>
      <c r="AI728" s="11"/>
      <c r="AJ728" s="3"/>
      <c r="AK728" s="2"/>
      <c r="AL728" s="2"/>
      <c r="AM728" s="2"/>
      <c r="AN728" s="2"/>
      <c r="AO728" s="2"/>
      <c r="AP728" s="2"/>
      <c r="AQ728" s="2"/>
      <c r="AR728" s="15"/>
      <c r="AS728" s="15"/>
      <c r="AT728" s="15"/>
      <c r="AU728" s="2"/>
      <c r="AV728" s="2"/>
      <c r="AW728" s="15"/>
      <c r="AX728" s="15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</row>
    <row r="729" spans="1:164" ht="15.75" thickBot="1" x14ac:dyDescent="0.3">
      <c r="A729" s="171">
        <f t="shared" si="292"/>
        <v>44308</v>
      </c>
      <c r="B729" s="172">
        <f t="shared" ca="1" si="289"/>
        <v>262.73879115610993</v>
      </c>
      <c r="C729" s="173">
        <f t="shared" si="274"/>
        <v>258.71934542999992</v>
      </c>
      <c r="D729" s="174">
        <f t="shared" si="275"/>
        <v>44301</v>
      </c>
      <c r="E729" s="13">
        <f ca="1">IF(D729&lt;B$1,VLOOKUP(D729,[1]DI!$A$4:$B$15000,2,FALSE),0)</f>
        <v>2.6499999999999999E-2</v>
      </c>
      <c r="F729" s="173">
        <f t="shared" ca="1" si="276"/>
        <v>1.00010379</v>
      </c>
      <c r="G729" s="173">
        <f ca="1">(TRUNC(PRODUCT($F$12:$F728),16))</f>
        <v>1.13433680215669</v>
      </c>
      <c r="H729" s="173">
        <f t="shared" ca="1" si="277"/>
        <v>1.1319331041748699</v>
      </c>
      <c r="I729" s="173">
        <f t="shared" ca="1" si="278"/>
        <v>1.00212353</v>
      </c>
      <c r="J729" s="175">
        <f t="shared" si="291"/>
        <v>3.7499999999999999E-2</v>
      </c>
      <c r="K729" s="174">
        <f t="shared" si="279"/>
        <v>44277</v>
      </c>
      <c r="L729" s="176">
        <f t="shared" si="280"/>
        <v>21</v>
      </c>
      <c r="M729" s="177">
        <f t="shared" si="281"/>
        <v>21</v>
      </c>
      <c r="N729" s="178">
        <f t="shared" si="282"/>
        <v>1.003072542</v>
      </c>
      <c r="O729" s="178">
        <f t="shared" ca="1" si="283"/>
        <v>1.005202597</v>
      </c>
      <c r="P729" s="177">
        <v>37</v>
      </c>
      <c r="Q729" s="173">
        <f t="shared" ca="1" si="285"/>
        <v>1.3460124899999999</v>
      </c>
      <c r="R729" s="147">
        <f>S729/C729</f>
        <v>0.10926790253359218</v>
      </c>
      <c r="S729" s="160">
        <v>28.26972022</v>
      </c>
      <c r="T729" s="173"/>
      <c r="U729" s="179">
        <f t="shared" si="287"/>
        <v>2.6734332361099997</v>
      </c>
      <c r="V729" s="180">
        <f t="shared" si="288"/>
        <v>0</v>
      </c>
      <c r="W729" s="174" t="s">
        <v>152</v>
      </c>
      <c r="X729" s="14"/>
      <c r="Y729" s="153"/>
      <c r="Z729" s="3"/>
      <c r="AB729" s="3"/>
      <c r="AC729" s="1"/>
      <c r="AD729" s="3"/>
      <c r="AE729" s="3"/>
      <c r="AF729" s="3"/>
      <c r="AG729" s="3"/>
      <c r="AH729" s="3"/>
      <c r="AI729" s="11"/>
      <c r="AJ729" s="3"/>
      <c r="AK729" s="2"/>
      <c r="AL729" s="2"/>
      <c r="AM729" s="2"/>
      <c r="AN729" s="2"/>
      <c r="AO729" s="2"/>
      <c r="AP729" s="2"/>
      <c r="AQ729" s="2"/>
      <c r="AR729" s="15"/>
      <c r="AS729" s="15"/>
      <c r="AT729" s="15"/>
      <c r="AU729" s="2"/>
      <c r="AV729" s="2"/>
      <c r="AW729" s="15"/>
      <c r="AX729" s="15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</row>
    <row r="730" spans="1:164" ht="15" x14ac:dyDescent="0.25">
      <c r="A730" s="67">
        <f t="shared" si="292"/>
        <v>44309</v>
      </c>
      <c r="B730" s="128">
        <f t="shared" ca="1" si="289"/>
        <v>230.58403180173656</v>
      </c>
      <c r="C730" s="14">
        <f t="shared" si="274"/>
        <v>230.44962520999991</v>
      </c>
      <c r="D730" s="142">
        <f t="shared" si="275"/>
        <v>44302</v>
      </c>
      <c r="E730" s="13">
        <f ca="1">IF(D730&lt;B$1,VLOOKUP(D730,[1]DI!$A$4:$B$15000,2,FALSE),0)</f>
        <v>2.6499999999999999E-2</v>
      </c>
      <c r="F730" s="14">
        <f t="shared" ca="1" si="276"/>
        <v>1.00010379</v>
      </c>
      <c r="G730" s="14">
        <f ca="1">(TRUNC(PRODUCT($F$12:$F729),16))</f>
        <v>1.1344545349733901</v>
      </c>
      <c r="H730" s="14">
        <f t="shared" ca="1" si="277"/>
        <v>1.13433680215669</v>
      </c>
      <c r="I730" s="14">
        <f t="shared" ca="1" si="278"/>
        <v>1.00010379</v>
      </c>
      <c r="J730" s="13">
        <f t="shared" si="291"/>
        <v>3.7499999999999999E-2</v>
      </c>
      <c r="K730" s="53">
        <f t="shared" si="279"/>
        <v>44308</v>
      </c>
      <c r="L730" s="2">
        <f t="shared" si="280"/>
        <v>1</v>
      </c>
      <c r="M730" s="19">
        <f t="shared" si="281"/>
        <v>1</v>
      </c>
      <c r="N730" s="12">
        <f t="shared" si="282"/>
        <v>1.0001460980000001</v>
      </c>
      <c r="O730" s="12">
        <f t="shared" ca="1" si="283"/>
        <v>1.0002499030000001</v>
      </c>
      <c r="P730" s="19">
        <f t="shared" si="284"/>
        <v>0</v>
      </c>
      <c r="Q730" s="14">
        <f t="shared" ca="1" si="285"/>
        <v>5.7590049999999997E-2</v>
      </c>
      <c r="R730" s="28">
        <f t="shared" si="290"/>
        <v>0</v>
      </c>
      <c r="S730" s="14">
        <f t="shared" si="286"/>
        <v>0</v>
      </c>
      <c r="T730" s="14"/>
      <c r="U730" s="146">
        <f>0.01*((A730-A$729)/30)*C730</f>
        <v>7.6816541736666633E-2</v>
      </c>
      <c r="V730" s="4">
        <f t="shared" si="288"/>
        <v>0</v>
      </c>
      <c r="W730" s="53" t="s">
        <v>152</v>
      </c>
      <c r="X730" s="14"/>
      <c r="Y730" s="153"/>
      <c r="Z730" s="3"/>
      <c r="AB730" s="3"/>
      <c r="AC730" s="1"/>
      <c r="AD730" s="3"/>
      <c r="AE730" s="3"/>
      <c r="AF730" s="3"/>
      <c r="AG730" s="3"/>
      <c r="AH730" s="3"/>
      <c r="AI730" s="11"/>
      <c r="AJ730" s="3"/>
      <c r="AK730" s="2"/>
      <c r="AL730" s="2"/>
      <c r="AM730" s="2"/>
      <c r="AN730" s="2"/>
      <c r="AO730" s="2"/>
      <c r="AP730" s="2"/>
      <c r="AQ730" s="2"/>
      <c r="AR730" s="15"/>
      <c r="AS730" s="15"/>
      <c r="AT730" s="15"/>
      <c r="AU730" s="2"/>
      <c r="AV730" s="2"/>
      <c r="AW730" s="15"/>
      <c r="AX730" s="15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</row>
    <row r="731" spans="1:164" ht="12.75" x14ac:dyDescent="0.2">
      <c r="A731" s="67">
        <f t="shared" si="292"/>
        <v>44312</v>
      </c>
      <c r="B731" s="128">
        <f t="shared" ca="1" si="289"/>
        <v>230.87208576694658</v>
      </c>
      <c r="C731" s="14">
        <f t="shared" si="274"/>
        <v>230.44962520999991</v>
      </c>
      <c r="D731" s="142">
        <f t="shared" si="275"/>
        <v>44305</v>
      </c>
      <c r="E731" s="13">
        <f ca="1">IF(D731&lt;B$1,VLOOKUP(D731,[1]DI!$A$4:$B$15000,2,FALSE),0)</f>
        <v>2.6499999999999999E-2</v>
      </c>
      <c r="F731" s="14">
        <f t="shared" ca="1" si="276"/>
        <v>1.00010379</v>
      </c>
      <c r="G731" s="14">
        <f ca="1">(TRUNC(PRODUCT($F$12:$F730),16))</f>
        <v>1.1345722800095801</v>
      </c>
      <c r="H731" s="14">
        <f t="shared" ca="1" si="277"/>
        <v>1.13433680215669</v>
      </c>
      <c r="I731" s="14">
        <f t="shared" ca="1" si="278"/>
        <v>1.00020759</v>
      </c>
      <c r="J731" s="13">
        <f t="shared" si="291"/>
        <v>3.7499999999999999E-2</v>
      </c>
      <c r="K731" s="53">
        <f t="shared" si="279"/>
        <v>44308</v>
      </c>
      <c r="L731" s="2">
        <f t="shared" si="280"/>
        <v>2</v>
      </c>
      <c r="M731" s="19">
        <f t="shared" si="281"/>
        <v>2</v>
      </c>
      <c r="N731" s="12">
        <f t="shared" si="282"/>
        <v>1.0002922169999999</v>
      </c>
      <c r="O731" s="12">
        <f t="shared" ca="1" si="283"/>
        <v>1.0004998679999999</v>
      </c>
      <c r="P731" s="19">
        <f t="shared" si="284"/>
        <v>0</v>
      </c>
      <c r="Q731" s="14">
        <f t="shared" ca="1" si="285"/>
        <v>0.11519438999999999</v>
      </c>
      <c r="R731" s="28">
        <f t="shared" si="290"/>
        <v>0</v>
      </c>
      <c r="S731" s="14">
        <f t="shared" si="286"/>
        <v>0</v>
      </c>
      <c r="T731" s="14"/>
      <c r="U731" s="170">
        <f t="shared" ref="U731:U750" si="293">0.01*((A731-A$729)/30)*C731</f>
        <v>0.30726616694666653</v>
      </c>
      <c r="V731" s="4">
        <f t="shared" si="288"/>
        <v>0</v>
      </c>
      <c r="W731" s="53" t="s">
        <v>152</v>
      </c>
      <c r="X731" s="14"/>
      <c r="Y731" s="153"/>
      <c r="Z731" s="3"/>
      <c r="AB731" s="3"/>
      <c r="AC731" s="1"/>
      <c r="AD731" s="3"/>
      <c r="AE731" s="3"/>
      <c r="AF731" s="3"/>
      <c r="AG731" s="3"/>
      <c r="AH731" s="3"/>
      <c r="AI731" s="11"/>
      <c r="AJ731" s="3"/>
      <c r="AK731" s="2"/>
      <c r="AL731" s="2"/>
      <c r="AM731" s="2"/>
      <c r="AN731" s="2"/>
      <c r="AO731" s="2"/>
      <c r="AP731" s="2"/>
      <c r="AQ731" s="2"/>
      <c r="AR731" s="15"/>
      <c r="AS731" s="15"/>
      <c r="AT731" s="15"/>
      <c r="AU731" s="2"/>
      <c r="AV731" s="2"/>
      <c r="AW731" s="15"/>
      <c r="AX731" s="15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</row>
    <row r="732" spans="1:164" ht="12.75" x14ac:dyDescent="0.2">
      <c r="A732" s="67">
        <f t="shared" si="292"/>
        <v>44313</v>
      </c>
      <c r="B732" s="128">
        <f t="shared" ca="1" si="289"/>
        <v>231.00652093868325</v>
      </c>
      <c r="C732" s="14">
        <f t="shared" si="274"/>
        <v>230.44962520999991</v>
      </c>
      <c r="D732" s="142">
        <f t="shared" si="275"/>
        <v>44306</v>
      </c>
      <c r="E732" s="13">
        <f ca="1">IF(D732&lt;B$1,VLOOKUP(D732,[1]DI!$A$4:$B$15000,2,FALSE),0)</f>
        <v>2.6499999999999999E-2</v>
      </c>
      <c r="F732" s="14">
        <f t="shared" ca="1" si="276"/>
        <v>1.00010379</v>
      </c>
      <c r="G732" s="14">
        <f ca="1">(TRUNC(PRODUCT($F$12:$F731),16))</f>
        <v>1.1346900372665201</v>
      </c>
      <c r="H732" s="14">
        <f t="shared" ca="1" si="277"/>
        <v>1.13433680215669</v>
      </c>
      <c r="I732" s="14">
        <f t="shared" ca="1" si="278"/>
        <v>1.0003114</v>
      </c>
      <c r="J732" s="13">
        <f t="shared" si="291"/>
        <v>3.7499999999999999E-2</v>
      </c>
      <c r="K732" s="53">
        <f t="shared" si="279"/>
        <v>44308</v>
      </c>
      <c r="L732" s="2">
        <f t="shared" si="280"/>
        <v>3</v>
      </c>
      <c r="M732" s="19">
        <f t="shared" si="281"/>
        <v>3</v>
      </c>
      <c r="N732" s="12">
        <f t="shared" si="282"/>
        <v>1.000438358</v>
      </c>
      <c r="O732" s="12">
        <f t="shared" ca="1" si="283"/>
        <v>1.000749895</v>
      </c>
      <c r="P732" s="19">
        <f t="shared" si="284"/>
        <v>0</v>
      </c>
      <c r="Q732" s="14">
        <f t="shared" ca="1" si="285"/>
        <v>0.17281302000000001</v>
      </c>
      <c r="R732" s="28">
        <f t="shared" si="290"/>
        <v>0</v>
      </c>
      <c r="S732" s="14">
        <f t="shared" si="286"/>
        <v>0</v>
      </c>
      <c r="T732" s="14"/>
      <c r="U732" s="170">
        <f t="shared" si="293"/>
        <v>0.38408270868333316</v>
      </c>
      <c r="V732" s="4">
        <f t="shared" si="288"/>
        <v>0</v>
      </c>
      <c r="W732" s="53" t="s">
        <v>152</v>
      </c>
      <c r="X732" s="14"/>
      <c r="Y732" s="153"/>
      <c r="Z732" s="3"/>
      <c r="AB732" s="3"/>
      <c r="AC732" s="1"/>
      <c r="AD732" s="3"/>
      <c r="AE732" s="3"/>
      <c r="AF732" s="3"/>
      <c r="AG732" s="3"/>
      <c r="AH732" s="3"/>
      <c r="AI732" s="11"/>
      <c r="AJ732" s="3"/>
      <c r="AK732" s="2"/>
      <c r="AL732" s="2"/>
      <c r="AM732" s="2"/>
      <c r="AN732" s="2"/>
      <c r="AO732" s="2"/>
      <c r="AP732" s="2"/>
      <c r="AQ732" s="2"/>
      <c r="AR732" s="15"/>
      <c r="AS732" s="15"/>
      <c r="AT732" s="15"/>
      <c r="AU732" s="2"/>
      <c r="AV732" s="2"/>
      <c r="AW732" s="15"/>
      <c r="AX732" s="15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</row>
    <row r="733" spans="1:164" ht="12.75" x14ac:dyDescent="0.2">
      <c r="A733" s="67">
        <f t="shared" si="292"/>
        <v>44314</v>
      </c>
      <c r="B733" s="128">
        <f t="shared" ca="1" si="289"/>
        <v>231.1409701604199</v>
      </c>
      <c r="C733" s="14">
        <f t="shared" si="274"/>
        <v>230.44962520999991</v>
      </c>
      <c r="D733" s="142">
        <f t="shared" si="275"/>
        <v>44308</v>
      </c>
      <c r="E733" s="13">
        <f ca="1">IF(D733&lt;B$1,VLOOKUP(D733,[1]DI!$A$4:$B$15000,2,FALSE),0)</f>
        <v>2.6499999999999999E-2</v>
      </c>
      <c r="F733" s="14">
        <f t="shared" ca="1" si="276"/>
        <v>1.00010379</v>
      </c>
      <c r="G733" s="14">
        <f ca="1">(TRUNC(PRODUCT($F$12:$F732),16))</f>
        <v>1.1348078067454901</v>
      </c>
      <c r="H733" s="14">
        <f t="shared" ca="1" si="277"/>
        <v>1.13433680215669</v>
      </c>
      <c r="I733" s="14">
        <f t="shared" ca="1" si="278"/>
        <v>1.00041522</v>
      </c>
      <c r="J733" s="13">
        <f t="shared" si="291"/>
        <v>3.7499999999999999E-2</v>
      </c>
      <c r="K733" s="53">
        <f t="shared" si="279"/>
        <v>44308</v>
      </c>
      <c r="L733" s="2">
        <f t="shared" si="280"/>
        <v>4</v>
      </c>
      <c r="M733" s="19">
        <f t="shared" si="281"/>
        <v>4</v>
      </c>
      <c r="N733" s="12">
        <f t="shared" si="282"/>
        <v>1.0005845200000001</v>
      </c>
      <c r="O733" s="12">
        <f t="shared" ca="1" si="283"/>
        <v>1.000999983</v>
      </c>
      <c r="P733" s="19">
        <f t="shared" si="284"/>
        <v>0</v>
      </c>
      <c r="Q733" s="14">
        <f t="shared" ca="1" si="285"/>
        <v>0.2304457</v>
      </c>
      <c r="R733" s="28">
        <f t="shared" si="290"/>
        <v>0</v>
      </c>
      <c r="S733" s="14">
        <f t="shared" si="286"/>
        <v>0</v>
      </c>
      <c r="T733" s="14"/>
      <c r="U733" s="170">
        <f t="shared" si="293"/>
        <v>0.46089925041999985</v>
      </c>
      <c r="V733" s="4">
        <f t="shared" si="288"/>
        <v>0</v>
      </c>
      <c r="W733" s="53" t="s">
        <v>152</v>
      </c>
      <c r="X733" s="14"/>
      <c r="Y733" s="153"/>
      <c r="Z733" s="3"/>
      <c r="AB733" s="3"/>
      <c r="AC733" s="1"/>
      <c r="AD733" s="3"/>
      <c r="AE733" s="3"/>
      <c r="AF733" s="3"/>
      <c r="AG733" s="3"/>
      <c r="AH733" s="3"/>
      <c r="AI733" s="11"/>
      <c r="AJ733" s="3"/>
      <c r="AK733" s="2"/>
      <c r="AL733" s="2"/>
      <c r="AM733" s="2"/>
      <c r="AN733" s="2"/>
      <c r="AO733" s="2"/>
      <c r="AP733" s="2"/>
      <c r="AQ733" s="2"/>
      <c r="AR733" s="15"/>
      <c r="AS733" s="15"/>
      <c r="AT733" s="15"/>
      <c r="AU733" s="2"/>
      <c r="AV733" s="2"/>
      <c r="AW733" s="15"/>
      <c r="AX733" s="15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</row>
    <row r="734" spans="1:164" ht="12.75" x14ac:dyDescent="0.2">
      <c r="A734" s="67">
        <f t="shared" si="292"/>
        <v>44315</v>
      </c>
      <c r="B734" s="128">
        <f t="shared" ca="1" si="289"/>
        <v>231.27543575215657</v>
      </c>
      <c r="C734" s="14">
        <f t="shared" si="274"/>
        <v>230.44962520999991</v>
      </c>
      <c r="D734" s="142">
        <f t="shared" si="275"/>
        <v>44309</v>
      </c>
      <c r="E734" s="13">
        <f ca="1">IF(D734&lt;B$1,VLOOKUP(D734,[1]DI!$A$4:$B$15000,2,FALSE),0)</f>
        <v>2.6499999999999999E-2</v>
      </c>
      <c r="F734" s="14">
        <f t="shared" ca="1" si="276"/>
        <v>1.00010379</v>
      </c>
      <c r="G734" s="14">
        <f ca="1">(TRUNC(PRODUCT($F$12:$F733),16))</f>
        <v>1.13492558844775</v>
      </c>
      <c r="H734" s="14">
        <f t="shared" ca="1" si="277"/>
        <v>1.13433680215669</v>
      </c>
      <c r="I734" s="14">
        <f t="shared" ca="1" si="278"/>
        <v>1.00051906</v>
      </c>
      <c r="J734" s="13">
        <f t="shared" si="291"/>
        <v>3.7499999999999999E-2</v>
      </c>
      <c r="K734" s="53">
        <f t="shared" si="279"/>
        <v>44308</v>
      </c>
      <c r="L734" s="2">
        <f t="shared" si="280"/>
        <v>5</v>
      </c>
      <c r="M734" s="19">
        <f t="shared" si="281"/>
        <v>5</v>
      </c>
      <c r="N734" s="12">
        <f t="shared" si="282"/>
        <v>1.0007307030000001</v>
      </c>
      <c r="O734" s="12">
        <f t="shared" ca="1" si="283"/>
        <v>1.001250142</v>
      </c>
      <c r="P734" s="19">
        <f t="shared" si="284"/>
        <v>0</v>
      </c>
      <c r="Q734" s="14">
        <f t="shared" ca="1" si="285"/>
        <v>0.28809475000000001</v>
      </c>
      <c r="R734" s="28">
        <f t="shared" si="290"/>
        <v>0</v>
      </c>
      <c r="S734" s="14">
        <f t="shared" si="286"/>
        <v>0</v>
      </c>
      <c r="T734" s="14"/>
      <c r="U734" s="170">
        <f t="shared" si="293"/>
        <v>0.53771579215666654</v>
      </c>
      <c r="V734" s="4">
        <f t="shared" si="288"/>
        <v>0</v>
      </c>
      <c r="W734" s="53" t="s">
        <v>152</v>
      </c>
      <c r="X734" s="14"/>
      <c r="Y734" s="153"/>
      <c r="Z734" s="3"/>
      <c r="AB734" s="3"/>
      <c r="AC734" s="1"/>
      <c r="AD734" s="3"/>
      <c r="AE734" s="3"/>
      <c r="AF734" s="3"/>
      <c r="AG734" s="3"/>
      <c r="AH734" s="3"/>
      <c r="AI734" s="11"/>
      <c r="AJ734" s="3"/>
      <c r="AK734" s="2"/>
      <c r="AL734" s="2"/>
      <c r="AM734" s="2"/>
      <c r="AN734" s="2"/>
      <c r="AO734" s="2"/>
      <c r="AP734" s="2"/>
      <c r="AQ734" s="2"/>
      <c r="AR734" s="15"/>
      <c r="AS734" s="15"/>
      <c r="AT734" s="15"/>
      <c r="AU734" s="2"/>
      <c r="AV734" s="2"/>
      <c r="AW734" s="15"/>
      <c r="AX734" s="15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</row>
    <row r="735" spans="1:164" ht="12.75" x14ac:dyDescent="0.2">
      <c r="A735" s="67">
        <f t="shared" si="292"/>
        <v>44316</v>
      </c>
      <c r="B735" s="128">
        <f t="shared" ca="1" si="289"/>
        <v>231.40991332389322</v>
      </c>
      <c r="C735" s="14">
        <f t="shared" si="274"/>
        <v>230.44962520999991</v>
      </c>
      <c r="D735" s="142">
        <f t="shared" si="275"/>
        <v>44312</v>
      </c>
      <c r="E735" s="13">
        <f ca="1">IF(D735&lt;B$1,VLOOKUP(D735,[1]DI!$A$4:$B$15000,2,FALSE),0)</f>
        <v>2.6499999999999999E-2</v>
      </c>
      <c r="F735" s="14">
        <f t="shared" ca="1" si="276"/>
        <v>1.00010379</v>
      </c>
      <c r="G735" s="14">
        <f ca="1">(TRUNC(PRODUCT($F$12:$F734),16))</f>
        <v>1.13504338237457</v>
      </c>
      <c r="H735" s="14">
        <f t="shared" ca="1" si="277"/>
        <v>1.13433680215669</v>
      </c>
      <c r="I735" s="14">
        <f t="shared" ca="1" si="278"/>
        <v>1.0006229</v>
      </c>
      <c r="J735" s="13">
        <f t="shared" si="291"/>
        <v>3.7499999999999999E-2</v>
      </c>
      <c r="K735" s="53">
        <f t="shared" si="279"/>
        <v>44308</v>
      </c>
      <c r="L735" s="2">
        <f t="shared" si="280"/>
        <v>6</v>
      </c>
      <c r="M735" s="19">
        <f t="shared" si="281"/>
        <v>6</v>
      </c>
      <c r="N735" s="12">
        <f t="shared" si="282"/>
        <v>1.0008769070000001</v>
      </c>
      <c r="O735" s="12">
        <f t="shared" ca="1" si="283"/>
        <v>1.001500353</v>
      </c>
      <c r="P735" s="19">
        <f t="shared" si="284"/>
        <v>0</v>
      </c>
      <c r="Q735" s="14">
        <f t="shared" ca="1" si="285"/>
        <v>0.34575578000000001</v>
      </c>
      <c r="R735" s="28">
        <f t="shared" si="290"/>
        <v>0</v>
      </c>
      <c r="S735" s="14">
        <f t="shared" si="286"/>
        <v>0</v>
      </c>
      <c r="T735" s="14"/>
      <c r="U735" s="170">
        <f t="shared" si="293"/>
        <v>0.61453233389333306</v>
      </c>
      <c r="V735" s="4">
        <f t="shared" si="288"/>
        <v>0</v>
      </c>
      <c r="W735" s="53" t="s">
        <v>152</v>
      </c>
      <c r="X735" s="14"/>
      <c r="Y735" s="153"/>
      <c r="Z735" s="3"/>
      <c r="AB735" s="3"/>
      <c r="AC735" s="1"/>
      <c r="AD735" s="3"/>
      <c r="AE735" s="3"/>
      <c r="AF735" s="3"/>
      <c r="AG735" s="3"/>
      <c r="AH735" s="3"/>
      <c r="AI735" s="11"/>
      <c r="AJ735" s="3"/>
      <c r="AK735" s="2"/>
      <c r="AL735" s="2"/>
      <c r="AM735" s="2"/>
      <c r="AN735" s="2"/>
      <c r="AO735" s="2"/>
      <c r="AP735" s="2"/>
      <c r="AQ735" s="2"/>
      <c r="AR735" s="15"/>
      <c r="AS735" s="15"/>
      <c r="AT735" s="15"/>
      <c r="AU735" s="2"/>
      <c r="AV735" s="2"/>
      <c r="AW735" s="15"/>
      <c r="AX735" s="15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</row>
    <row r="736" spans="1:164" ht="12.75" x14ac:dyDescent="0.2">
      <c r="A736" s="67">
        <f t="shared" si="292"/>
        <v>44319</v>
      </c>
      <c r="B736" s="128">
        <f t="shared" ca="1" si="289"/>
        <v>231.69804080910325</v>
      </c>
      <c r="C736" s="14">
        <f t="shared" si="274"/>
        <v>230.44962520999991</v>
      </c>
      <c r="D736" s="142">
        <f t="shared" si="275"/>
        <v>44313</v>
      </c>
      <c r="E736" s="13">
        <f ca="1">IF(D736&lt;B$1,VLOOKUP(D736,[1]DI!$A$4:$B$15000,2,FALSE),0)</f>
        <v>2.6499999999999999E-2</v>
      </c>
      <c r="F736" s="14">
        <f t="shared" ca="1" si="276"/>
        <v>1.00010379</v>
      </c>
      <c r="G736" s="14">
        <f ca="1">(TRUNC(PRODUCT($F$12:$F735),16))</f>
        <v>1.1351611885272299</v>
      </c>
      <c r="H736" s="14">
        <f t="shared" ca="1" si="277"/>
        <v>1.13433680215669</v>
      </c>
      <c r="I736" s="14">
        <f t="shared" ca="1" si="278"/>
        <v>1.00072676</v>
      </c>
      <c r="J736" s="13">
        <f t="shared" si="291"/>
        <v>3.7499999999999999E-2</v>
      </c>
      <c r="K736" s="53">
        <f t="shared" si="279"/>
        <v>44308</v>
      </c>
      <c r="L736" s="2">
        <f t="shared" si="280"/>
        <v>7</v>
      </c>
      <c r="M736" s="19">
        <f t="shared" si="281"/>
        <v>7</v>
      </c>
      <c r="N736" s="12">
        <f t="shared" si="282"/>
        <v>1.0010231329999999</v>
      </c>
      <c r="O736" s="12">
        <f t="shared" ca="1" si="283"/>
        <v>1.001750637</v>
      </c>
      <c r="P736" s="19">
        <f t="shared" si="284"/>
        <v>0</v>
      </c>
      <c r="Q736" s="14">
        <f t="shared" ca="1" si="285"/>
        <v>0.40343363999999998</v>
      </c>
      <c r="R736" s="28">
        <f t="shared" si="290"/>
        <v>0</v>
      </c>
      <c r="S736" s="14">
        <f t="shared" si="286"/>
        <v>0</v>
      </c>
      <c r="T736" s="14"/>
      <c r="U736" s="170">
        <f t="shared" si="293"/>
        <v>0.84498195910333296</v>
      </c>
      <c r="V736" s="4">
        <f t="shared" si="288"/>
        <v>0</v>
      </c>
      <c r="W736" s="53" t="s">
        <v>152</v>
      </c>
      <c r="X736" s="14"/>
      <c r="Y736" s="153"/>
      <c r="Z736" s="3"/>
      <c r="AB736" s="3"/>
      <c r="AC736" s="1"/>
      <c r="AD736" s="3"/>
      <c r="AE736" s="3"/>
      <c r="AF736" s="3"/>
      <c r="AG736" s="3"/>
      <c r="AH736" s="3"/>
      <c r="AI736" s="11"/>
      <c r="AJ736" s="3"/>
      <c r="AK736" s="2"/>
      <c r="AL736" s="2"/>
      <c r="AM736" s="2"/>
      <c r="AN736" s="2"/>
      <c r="AO736" s="2"/>
      <c r="AP736" s="2"/>
      <c r="AQ736" s="2"/>
      <c r="AR736" s="15"/>
      <c r="AS736" s="15"/>
      <c r="AT736" s="15"/>
      <c r="AU736" s="2"/>
      <c r="AV736" s="2"/>
      <c r="AW736" s="15"/>
      <c r="AX736" s="15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</row>
    <row r="737" spans="1:164" ht="12.75" x14ac:dyDescent="0.2">
      <c r="A737" s="67">
        <f t="shared" si="292"/>
        <v>44320</v>
      </c>
      <c r="B737" s="128">
        <f t="shared" ca="1" si="289"/>
        <v>231.83254695083991</v>
      </c>
      <c r="C737" s="14">
        <f t="shared" si="274"/>
        <v>230.44962520999991</v>
      </c>
      <c r="D737" s="142">
        <f t="shared" si="275"/>
        <v>44314</v>
      </c>
      <c r="E737" s="13">
        <f ca="1">IF(D737&lt;B$1,VLOOKUP(D737,[1]DI!$A$4:$B$15000,2,FALSE),0)</f>
        <v>2.6499999999999999E-2</v>
      </c>
      <c r="F737" s="14">
        <f t="shared" ca="1" si="276"/>
        <v>1.00010379</v>
      </c>
      <c r="G737" s="14">
        <f ca="1">(TRUNC(PRODUCT($F$12:$F736),16))</f>
        <v>1.13527900690699</v>
      </c>
      <c r="H737" s="14">
        <f t="shared" ca="1" si="277"/>
        <v>1.13433680215669</v>
      </c>
      <c r="I737" s="14">
        <f t="shared" ca="1" si="278"/>
        <v>1.0008306199999999</v>
      </c>
      <c r="J737" s="13">
        <f t="shared" si="291"/>
        <v>3.7499999999999999E-2</v>
      </c>
      <c r="K737" s="53">
        <f t="shared" si="279"/>
        <v>44308</v>
      </c>
      <c r="L737" s="2">
        <f t="shared" si="280"/>
        <v>8</v>
      </c>
      <c r="M737" s="19">
        <f t="shared" si="281"/>
        <v>8</v>
      </c>
      <c r="N737" s="12">
        <f t="shared" si="282"/>
        <v>1.001169381</v>
      </c>
      <c r="O737" s="12">
        <f t="shared" ca="1" si="283"/>
        <v>1.002000972</v>
      </c>
      <c r="P737" s="19">
        <f t="shared" si="284"/>
        <v>0</v>
      </c>
      <c r="Q737" s="14">
        <f t="shared" ca="1" si="285"/>
        <v>0.46112323999999999</v>
      </c>
      <c r="R737" s="28">
        <f t="shared" si="290"/>
        <v>0</v>
      </c>
      <c r="S737" s="14">
        <f t="shared" si="286"/>
        <v>0</v>
      </c>
      <c r="T737" s="14"/>
      <c r="U737" s="170">
        <f t="shared" si="293"/>
        <v>0.9217985008399997</v>
      </c>
      <c r="V737" s="4">
        <f t="shared" si="288"/>
        <v>0</v>
      </c>
      <c r="W737" s="53" t="s">
        <v>152</v>
      </c>
      <c r="X737" s="14"/>
      <c r="Y737" s="153"/>
      <c r="Z737" s="3"/>
      <c r="AB737" s="3"/>
      <c r="AC737" s="1"/>
      <c r="AD737" s="3"/>
      <c r="AE737" s="3"/>
      <c r="AF737" s="3"/>
      <c r="AG737" s="3"/>
      <c r="AH737" s="3"/>
      <c r="AI737" s="11"/>
      <c r="AJ737" s="3"/>
      <c r="AK737" s="2"/>
      <c r="AL737" s="2"/>
      <c r="AM737" s="2"/>
      <c r="AN737" s="2"/>
      <c r="AO737" s="2"/>
      <c r="AP737" s="2"/>
      <c r="AQ737" s="2"/>
      <c r="AR737" s="15"/>
      <c r="AS737" s="15"/>
      <c r="AT737" s="15"/>
      <c r="AU737" s="2"/>
      <c r="AV737" s="2"/>
      <c r="AW737" s="15"/>
      <c r="AX737" s="15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</row>
    <row r="738" spans="1:164" ht="12.75" x14ac:dyDescent="0.2">
      <c r="A738" s="67">
        <f t="shared" si="292"/>
        <v>44321</v>
      </c>
      <c r="B738" s="128">
        <f t="shared" ca="1" si="289"/>
        <v>231.96706946257657</v>
      </c>
      <c r="C738" s="14">
        <f t="shared" si="274"/>
        <v>230.44962520999991</v>
      </c>
      <c r="D738" s="142">
        <f t="shared" si="275"/>
        <v>44315</v>
      </c>
      <c r="E738" s="13">
        <f ca="1">IF(D738&lt;B$1,VLOOKUP(D738,[1]DI!$A$4:$B$15000,2,FALSE),0)</f>
        <v>2.6499999999999999E-2</v>
      </c>
      <c r="F738" s="14">
        <f t="shared" ca="1" si="276"/>
        <v>1.00010379</v>
      </c>
      <c r="G738" s="14">
        <f ca="1">(TRUNC(PRODUCT($F$12:$F737),16))</f>
        <v>1.13539683751511</v>
      </c>
      <c r="H738" s="14">
        <f t="shared" ca="1" si="277"/>
        <v>1.13433680215669</v>
      </c>
      <c r="I738" s="14">
        <f t="shared" ca="1" si="278"/>
        <v>1.0009345000000001</v>
      </c>
      <c r="J738" s="13">
        <f t="shared" si="291"/>
        <v>3.7499999999999999E-2</v>
      </c>
      <c r="K738" s="53">
        <f t="shared" si="279"/>
        <v>44308</v>
      </c>
      <c r="L738" s="2">
        <f t="shared" si="280"/>
        <v>9</v>
      </c>
      <c r="M738" s="19">
        <f t="shared" si="281"/>
        <v>9</v>
      </c>
      <c r="N738" s="12">
        <f t="shared" si="282"/>
        <v>1.0013156489999999</v>
      </c>
      <c r="O738" s="12">
        <f t="shared" ca="1" si="283"/>
        <v>1.002251378</v>
      </c>
      <c r="P738" s="19">
        <f t="shared" si="284"/>
        <v>0</v>
      </c>
      <c r="Q738" s="14">
        <f t="shared" ca="1" si="285"/>
        <v>0.51882921000000004</v>
      </c>
      <c r="R738" s="28">
        <f t="shared" si="290"/>
        <v>0</v>
      </c>
      <c r="S738" s="14">
        <f t="shared" si="286"/>
        <v>0</v>
      </c>
      <c r="T738" s="14"/>
      <c r="U738" s="170">
        <f t="shared" si="293"/>
        <v>0.99861504257666645</v>
      </c>
      <c r="V738" s="4">
        <f t="shared" si="288"/>
        <v>0</v>
      </c>
      <c r="W738" s="53" t="s">
        <v>152</v>
      </c>
      <c r="X738" s="14"/>
      <c r="Y738" s="153"/>
      <c r="Z738" s="3"/>
      <c r="AB738" s="3"/>
      <c r="AC738" s="1"/>
      <c r="AD738" s="3"/>
      <c r="AE738" s="3"/>
      <c r="AF738" s="3"/>
      <c r="AG738" s="3"/>
      <c r="AH738" s="3"/>
      <c r="AI738" s="11"/>
      <c r="AJ738" s="3"/>
      <c r="AK738" s="2"/>
      <c r="AL738" s="2"/>
      <c r="AM738" s="2"/>
      <c r="AN738" s="2"/>
      <c r="AO738" s="2"/>
      <c r="AP738" s="2"/>
      <c r="AQ738" s="2"/>
      <c r="AR738" s="15"/>
      <c r="AS738" s="15"/>
      <c r="AT738" s="15"/>
      <c r="AU738" s="2"/>
      <c r="AV738" s="2"/>
      <c r="AW738" s="15"/>
      <c r="AX738" s="15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</row>
    <row r="739" spans="1:164" ht="12.75" x14ac:dyDescent="0.2">
      <c r="A739" s="67">
        <f t="shared" si="292"/>
        <v>44322</v>
      </c>
      <c r="B739" s="128">
        <f t="shared" ca="1" si="289"/>
        <v>232.10160441431324</v>
      </c>
      <c r="C739" s="14">
        <f t="shared" si="274"/>
        <v>230.44962520999991</v>
      </c>
      <c r="D739" s="142">
        <f t="shared" si="275"/>
        <v>44316</v>
      </c>
      <c r="E739" s="13">
        <f ca="1">IF(D739&lt;B$1,VLOOKUP(D739,[1]DI!$A$4:$B$15000,2,FALSE),0)</f>
        <v>2.6499999999999999E-2</v>
      </c>
      <c r="F739" s="14">
        <f t="shared" ca="1" si="276"/>
        <v>1.00010379</v>
      </c>
      <c r="G739" s="14">
        <f ca="1">(TRUNC(PRODUCT($F$12:$F738),16))</f>
        <v>1.1355146803528799</v>
      </c>
      <c r="H739" s="14">
        <f t="shared" ca="1" si="277"/>
        <v>1.13433680215669</v>
      </c>
      <c r="I739" s="14">
        <f t="shared" ca="1" si="278"/>
        <v>1.00103838</v>
      </c>
      <c r="J739" s="13">
        <f t="shared" si="291"/>
        <v>3.7499999999999999E-2</v>
      </c>
      <c r="K739" s="53">
        <f t="shared" si="279"/>
        <v>44308</v>
      </c>
      <c r="L739" s="2">
        <f t="shared" si="280"/>
        <v>10</v>
      </c>
      <c r="M739" s="19">
        <f t="shared" si="281"/>
        <v>10</v>
      </c>
      <c r="N739" s="12">
        <f t="shared" si="282"/>
        <v>1.00146194</v>
      </c>
      <c r="O739" s="12">
        <f t="shared" ca="1" si="283"/>
        <v>1.0025018379999999</v>
      </c>
      <c r="P739" s="19">
        <f t="shared" si="284"/>
        <v>0</v>
      </c>
      <c r="Q739" s="14">
        <f t="shared" ca="1" si="285"/>
        <v>0.57654762000000004</v>
      </c>
      <c r="R739" s="28">
        <f t="shared" si="290"/>
        <v>0</v>
      </c>
      <c r="S739" s="14">
        <f t="shared" si="286"/>
        <v>0</v>
      </c>
      <c r="T739" s="14"/>
      <c r="U739" s="170">
        <f t="shared" si="293"/>
        <v>1.0754315843133331</v>
      </c>
      <c r="V739" s="4">
        <f t="shared" si="288"/>
        <v>0</v>
      </c>
      <c r="W739" s="53" t="s">
        <v>152</v>
      </c>
      <c r="X739" s="14"/>
      <c r="Y739" s="153"/>
      <c r="Z739" s="3"/>
      <c r="AB739" s="3"/>
      <c r="AC739" s="1"/>
      <c r="AD739" s="3"/>
      <c r="AE739" s="3"/>
      <c r="AF739" s="3"/>
      <c r="AG739" s="3"/>
      <c r="AH739" s="3"/>
      <c r="AI739" s="11"/>
      <c r="AJ739" s="3"/>
      <c r="AK739" s="2"/>
      <c r="AL739" s="2"/>
      <c r="AM739" s="2"/>
      <c r="AN739" s="2"/>
      <c r="AO739" s="2"/>
      <c r="AP739" s="2"/>
      <c r="AQ739" s="2"/>
      <c r="AR739" s="15"/>
      <c r="AS739" s="15"/>
      <c r="AT739" s="15"/>
      <c r="AU739" s="2"/>
      <c r="AV739" s="2"/>
      <c r="AW739" s="15"/>
      <c r="AX739" s="15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</row>
    <row r="740" spans="1:164" ht="12.75" x14ac:dyDescent="0.2">
      <c r="A740" s="67">
        <f t="shared" si="292"/>
        <v>44323</v>
      </c>
      <c r="B740" s="128">
        <f t="shared" ca="1" si="289"/>
        <v>232.23615550604993</v>
      </c>
      <c r="C740" s="14">
        <f t="shared" si="274"/>
        <v>230.44962520999991</v>
      </c>
      <c r="D740" s="142">
        <f t="shared" si="275"/>
        <v>44319</v>
      </c>
      <c r="E740" s="13">
        <f ca="1">IF(D740&lt;B$1,VLOOKUP(D740,[1]DI!$A$4:$B$15000,2,FALSE),0)</f>
        <v>2.6499999999999999E-2</v>
      </c>
      <c r="F740" s="14">
        <f t="shared" ca="1" si="276"/>
        <v>1.00010379</v>
      </c>
      <c r="G740" s="14">
        <f ca="1">(TRUNC(PRODUCT($F$12:$F739),16))</f>
        <v>1.13563253542155</v>
      </c>
      <c r="H740" s="14">
        <f t="shared" ca="1" si="277"/>
        <v>1.13433680215669</v>
      </c>
      <c r="I740" s="14">
        <f t="shared" ca="1" si="278"/>
        <v>1.0011422800000001</v>
      </c>
      <c r="J740" s="13">
        <f t="shared" si="291"/>
        <v>3.7499999999999999E-2</v>
      </c>
      <c r="K740" s="53">
        <f t="shared" si="279"/>
        <v>44308</v>
      </c>
      <c r="L740" s="2">
        <f t="shared" si="280"/>
        <v>11</v>
      </c>
      <c r="M740" s="19">
        <f t="shared" si="281"/>
        <v>11</v>
      </c>
      <c r="N740" s="12">
        <f t="shared" si="282"/>
        <v>1.0016082509999999</v>
      </c>
      <c r="O740" s="12">
        <f t="shared" ca="1" si="283"/>
        <v>1.0027523679999999</v>
      </c>
      <c r="P740" s="19">
        <f t="shared" si="284"/>
        <v>0</v>
      </c>
      <c r="Q740" s="14">
        <f t="shared" ca="1" si="285"/>
        <v>0.63428216999999998</v>
      </c>
      <c r="R740" s="28">
        <f t="shared" si="290"/>
        <v>0</v>
      </c>
      <c r="S740" s="14">
        <f t="shared" si="286"/>
        <v>0</v>
      </c>
      <c r="T740" s="14"/>
      <c r="U740" s="170">
        <f t="shared" si="293"/>
        <v>1.1522481260499995</v>
      </c>
      <c r="V740" s="4">
        <f t="shared" si="288"/>
        <v>0</v>
      </c>
      <c r="W740" s="53" t="s">
        <v>152</v>
      </c>
      <c r="X740" s="14"/>
      <c r="Y740" s="153"/>
      <c r="Z740" s="3"/>
      <c r="AB740" s="3"/>
      <c r="AC740" s="1"/>
      <c r="AD740" s="3"/>
      <c r="AE740" s="3"/>
      <c r="AF740" s="3"/>
      <c r="AG740" s="3"/>
      <c r="AH740" s="3"/>
      <c r="AI740" s="11"/>
      <c r="AJ740" s="3"/>
      <c r="AK740" s="2"/>
      <c r="AL740" s="2"/>
      <c r="AM740" s="2"/>
      <c r="AN740" s="2"/>
      <c r="AO740" s="2"/>
      <c r="AP740" s="2"/>
      <c r="AQ740" s="2"/>
      <c r="AR740" s="15"/>
      <c r="AS740" s="15"/>
      <c r="AT740" s="15"/>
      <c r="AU740" s="2"/>
      <c r="AV740" s="2"/>
      <c r="AW740" s="15"/>
      <c r="AX740" s="15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</row>
    <row r="741" spans="1:164" ht="12.75" x14ac:dyDescent="0.2">
      <c r="A741" s="67">
        <f t="shared" si="292"/>
        <v>44326</v>
      </c>
      <c r="B741" s="128">
        <f t="shared" ca="1" si="289"/>
        <v>232.5243541912599</v>
      </c>
      <c r="C741" s="14">
        <f t="shared" si="274"/>
        <v>230.44962520999991</v>
      </c>
      <c r="D741" s="142">
        <f t="shared" si="275"/>
        <v>44320</v>
      </c>
      <c r="E741" s="13">
        <f ca="1">IF(D741&lt;B$1,VLOOKUP(D741,[1]DI!$A$4:$B$15000,2,FALSE),0)</f>
        <v>2.6499999999999999E-2</v>
      </c>
      <c r="F741" s="14">
        <f t="shared" ca="1" si="276"/>
        <v>1.00010379</v>
      </c>
      <c r="G741" s="14">
        <f ca="1">(TRUNC(PRODUCT($F$12:$F740),16))</f>
        <v>1.1357504027224099</v>
      </c>
      <c r="H741" s="14">
        <f t="shared" ca="1" si="277"/>
        <v>1.13433680215669</v>
      </c>
      <c r="I741" s="14">
        <f t="shared" ca="1" si="278"/>
        <v>1.00124619</v>
      </c>
      <c r="J741" s="13">
        <f t="shared" si="291"/>
        <v>3.7499999999999999E-2</v>
      </c>
      <c r="K741" s="53">
        <f t="shared" si="279"/>
        <v>44308</v>
      </c>
      <c r="L741" s="2">
        <f t="shared" si="280"/>
        <v>12</v>
      </c>
      <c r="M741" s="19">
        <f t="shared" si="281"/>
        <v>12</v>
      </c>
      <c r="N741" s="12">
        <f t="shared" si="282"/>
        <v>1.0017545839999999</v>
      </c>
      <c r="O741" s="12">
        <f t="shared" ca="1" si="283"/>
        <v>1.003002961</v>
      </c>
      <c r="P741" s="19">
        <f t="shared" si="284"/>
        <v>0</v>
      </c>
      <c r="Q741" s="14">
        <f t="shared" ca="1" si="285"/>
        <v>0.69203123</v>
      </c>
      <c r="R741" s="28">
        <f t="shared" si="290"/>
        <v>0</v>
      </c>
      <c r="S741" s="14">
        <f t="shared" si="286"/>
        <v>0</v>
      </c>
      <c r="T741" s="14"/>
      <c r="U741" s="170">
        <f t="shared" si="293"/>
        <v>1.3826977512599994</v>
      </c>
      <c r="V741" s="4">
        <f t="shared" si="288"/>
        <v>0</v>
      </c>
      <c r="W741" s="53" t="s">
        <v>152</v>
      </c>
      <c r="X741" s="14"/>
      <c r="Y741" s="153"/>
      <c r="Z741" s="3"/>
      <c r="AB741" s="3"/>
      <c r="AC741" s="1"/>
      <c r="AD741" s="3"/>
      <c r="AE741" s="3"/>
      <c r="AF741" s="3"/>
      <c r="AG741" s="3"/>
      <c r="AH741" s="3"/>
      <c r="AI741" s="11"/>
      <c r="AJ741" s="3"/>
      <c r="AK741" s="2"/>
      <c r="AL741" s="2"/>
      <c r="AM741" s="2"/>
      <c r="AN741" s="2"/>
      <c r="AO741" s="2"/>
      <c r="AP741" s="2"/>
      <c r="AQ741" s="2"/>
      <c r="AR741" s="15"/>
      <c r="AS741" s="15"/>
      <c r="AT741" s="15"/>
      <c r="AU741" s="2"/>
      <c r="AV741" s="2"/>
      <c r="AW741" s="15"/>
      <c r="AX741" s="15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</row>
    <row r="742" spans="1:164" ht="12.75" x14ac:dyDescent="0.2">
      <c r="A742" s="67">
        <f t="shared" si="292"/>
        <v>44327</v>
      </c>
      <c r="B742" s="128">
        <f t="shared" ca="1" si="289"/>
        <v>232.65893362299656</v>
      </c>
      <c r="C742" s="14">
        <f t="shared" si="274"/>
        <v>230.44962520999991</v>
      </c>
      <c r="D742" s="142">
        <f t="shared" si="275"/>
        <v>44321</v>
      </c>
      <c r="E742" s="13">
        <f ca="1">IF(D742&lt;B$1,VLOOKUP(D742,[1]DI!$A$4:$B$15000,2,FALSE),0)</f>
        <v>2.6499999999999999E-2</v>
      </c>
      <c r="F742" s="14">
        <f t="shared" ca="1" si="276"/>
        <v>1.00010379</v>
      </c>
      <c r="G742" s="14">
        <f ca="1">(TRUNC(PRODUCT($F$12:$F741),16))</f>
        <v>1.1358682822566999</v>
      </c>
      <c r="H742" s="14">
        <f t="shared" ca="1" si="277"/>
        <v>1.13433680215669</v>
      </c>
      <c r="I742" s="14">
        <f t="shared" ca="1" si="278"/>
        <v>1.00135011</v>
      </c>
      <c r="J742" s="13">
        <f t="shared" si="291"/>
        <v>3.7499999999999999E-2</v>
      </c>
      <c r="K742" s="53">
        <f t="shared" si="279"/>
        <v>44308</v>
      </c>
      <c r="L742" s="2">
        <f t="shared" si="280"/>
        <v>13</v>
      </c>
      <c r="M742" s="19">
        <f t="shared" si="281"/>
        <v>13</v>
      </c>
      <c r="N742" s="12">
        <f t="shared" si="282"/>
        <v>1.0019009379999999</v>
      </c>
      <c r="O742" s="12">
        <f t="shared" ca="1" si="283"/>
        <v>1.0032536139999999</v>
      </c>
      <c r="P742" s="19">
        <f t="shared" si="284"/>
        <v>0</v>
      </c>
      <c r="Q742" s="14">
        <f t="shared" ca="1" si="285"/>
        <v>0.74979412000000001</v>
      </c>
      <c r="R742" s="28">
        <f t="shared" si="290"/>
        <v>0</v>
      </c>
      <c r="S742" s="14">
        <f t="shared" si="286"/>
        <v>0</v>
      </c>
      <c r="T742" s="14"/>
      <c r="U742" s="170">
        <f t="shared" si="293"/>
        <v>1.459514292996666</v>
      </c>
      <c r="V742" s="4">
        <f t="shared" si="288"/>
        <v>0</v>
      </c>
      <c r="W742" s="53" t="s">
        <v>152</v>
      </c>
      <c r="X742" s="14"/>
      <c r="Y742" s="153"/>
      <c r="Z742" s="3"/>
      <c r="AB742" s="3"/>
      <c r="AC742" s="1"/>
      <c r="AD742" s="3"/>
      <c r="AE742" s="3"/>
      <c r="AF742" s="3"/>
      <c r="AG742" s="3"/>
      <c r="AH742" s="3"/>
      <c r="AI742" s="11"/>
      <c r="AJ742" s="3"/>
      <c r="AK742" s="2"/>
      <c r="AL742" s="2"/>
      <c r="AM742" s="2"/>
      <c r="AN742" s="2"/>
      <c r="AO742" s="2"/>
      <c r="AP742" s="2"/>
      <c r="AQ742" s="2"/>
      <c r="AR742" s="15"/>
      <c r="AS742" s="15"/>
      <c r="AT742" s="15"/>
      <c r="AU742" s="2"/>
      <c r="AV742" s="2"/>
      <c r="AW742" s="15"/>
      <c r="AX742" s="15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</row>
    <row r="743" spans="1:164" ht="12.75" x14ac:dyDescent="0.2">
      <c r="A743" s="67">
        <f t="shared" si="292"/>
        <v>44328</v>
      </c>
      <c r="B743" s="128">
        <f t="shared" ca="1" si="289"/>
        <v>232.79352780473323</v>
      </c>
      <c r="C743" s="14">
        <f t="shared" si="274"/>
        <v>230.44962520999991</v>
      </c>
      <c r="D743" s="142">
        <f t="shared" si="275"/>
        <v>44322</v>
      </c>
      <c r="E743" s="13">
        <f ca="1">IF(D743&lt;B$1,VLOOKUP(D743,[1]DI!$A$4:$B$15000,2,FALSE),0)</f>
        <v>3.4000000000000002E-2</v>
      </c>
      <c r="F743" s="14">
        <f t="shared" ca="1" si="276"/>
        <v>1.00013269</v>
      </c>
      <c r="G743" s="14">
        <f ca="1">(TRUNC(PRODUCT($F$12:$F742),16))</f>
        <v>1.13598617402572</v>
      </c>
      <c r="H743" s="14">
        <f t="shared" ca="1" si="277"/>
        <v>1.13433680215669</v>
      </c>
      <c r="I743" s="14">
        <f t="shared" ca="1" si="278"/>
        <v>1.00145404</v>
      </c>
      <c r="J743" s="13">
        <f t="shared" si="291"/>
        <v>3.7499999999999999E-2</v>
      </c>
      <c r="K743" s="53">
        <f t="shared" si="279"/>
        <v>44308</v>
      </c>
      <c r="L743" s="2">
        <f t="shared" si="280"/>
        <v>14</v>
      </c>
      <c r="M743" s="19">
        <f t="shared" si="281"/>
        <v>14</v>
      </c>
      <c r="N743" s="12">
        <f t="shared" si="282"/>
        <v>1.0020473139999999</v>
      </c>
      <c r="O743" s="12">
        <f t="shared" ca="1" si="283"/>
        <v>1.003504331</v>
      </c>
      <c r="P743" s="19">
        <f t="shared" si="284"/>
        <v>0</v>
      </c>
      <c r="Q743" s="14">
        <f t="shared" ca="1" si="285"/>
        <v>0.80757175999999997</v>
      </c>
      <c r="R743" s="28">
        <f t="shared" si="290"/>
        <v>0</v>
      </c>
      <c r="S743" s="14">
        <f t="shared" si="286"/>
        <v>0</v>
      </c>
      <c r="T743" s="14"/>
      <c r="U743" s="170">
        <f t="shared" si="293"/>
        <v>1.5363308347333327</v>
      </c>
      <c r="V743" s="4">
        <f t="shared" si="288"/>
        <v>0</v>
      </c>
      <c r="W743" s="53" t="s">
        <v>152</v>
      </c>
      <c r="X743" s="37"/>
      <c r="Y743" s="156"/>
      <c r="Z743" s="35"/>
      <c r="AB743" s="35"/>
      <c r="AC743" s="40"/>
      <c r="AD743" s="35"/>
      <c r="AE743" s="35"/>
      <c r="AF743" s="35"/>
      <c r="AG743" s="35"/>
      <c r="AH743" s="35"/>
      <c r="AI743" s="36"/>
      <c r="AJ743" s="35"/>
      <c r="AK743" s="38"/>
      <c r="AL743" s="38"/>
      <c r="AM743" s="38"/>
      <c r="AN743" s="38"/>
      <c r="AO743" s="38"/>
      <c r="AP743" s="38"/>
      <c r="AQ743" s="38"/>
      <c r="AR743" s="41"/>
      <c r="AS743" s="41"/>
      <c r="AT743" s="41"/>
      <c r="AU743" s="38"/>
      <c r="AV743" s="38"/>
      <c r="AW743" s="41"/>
      <c r="AX743" s="41"/>
      <c r="AY743" s="38"/>
      <c r="AZ743" s="38"/>
      <c r="BA743" s="38"/>
      <c r="BB743" s="38"/>
      <c r="BC743" s="38"/>
      <c r="BD743" s="38"/>
      <c r="BE743" s="38"/>
      <c r="BF743" s="38"/>
      <c r="BG743" s="38"/>
      <c r="BH743" s="38"/>
      <c r="BI743" s="38"/>
      <c r="BJ743" s="38"/>
      <c r="BK743" s="38"/>
      <c r="BL743" s="38"/>
      <c r="BM743" s="38"/>
      <c r="BN743" s="38"/>
      <c r="BO743" s="38"/>
      <c r="BP743" s="38"/>
      <c r="BQ743" s="38"/>
      <c r="BR743" s="38"/>
      <c r="BS743" s="38"/>
      <c r="BT743" s="38"/>
      <c r="BU743" s="38"/>
      <c r="BV743" s="38"/>
      <c r="BW743" s="38"/>
      <c r="BX743" s="38"/>
      <c r="BY743" s="38"/>
      <c r="BZ743" s="38"/>
      <c r="CA743" s="38"/>
      <c r="CB743" s="38"/>
      <c r="CC743" s="38"/>
      <c r="CD743" s="38"/>
      <c r="CE743" s="38"/>
      <c r="CF743" s="38"/>
      <c r="CG743" s="38"/>
      <c r="CH743" s="38"/>
      <c r="CI743" s="38"/>
      <c r="CJ743" s="38"/>
      <c r="CK743" s="38"/>
      <c r="CL743" s="38"/>
      <c r="CM743" s="38"/>
      <c r="CN743" s="38"/>
      <c r="CO743" s="38"/>
      <c r="CP743" s="38"/>
      <c r="CQ743" s="38"/>
      <c r="CR743" s="38"/>
      <c r="CS743" s="38"/>
      <c r="CT743" s="38"/>
      <c r="CU743" s="38"/>
      <c r="CV743" s="38"/>
      <c r="CW743" s="38"/>
      <c r="CX743" s="38"/>
      <c r="CY743" s="38"/>
      <c r="CZ743" s="38"/>
      <c r="DA743" s="38"/>
      <c r="DB743" s="38"/>
      <c r="DC743" s="38"/>
      <c r="DD743" s="38"/>
      <c r="DE743" s="38"/>
      <c r="DF743" s="38"/>
      <c r="DG743" s="38"/>
      <c r="DH743" s="38"/>
      <c r="DI743" s="38"/>
      <c r="DJ743" s="38"/>
      <c r="DK743" s="38"/>
      <c r="DL743" s="38"/>
      <c r="DM743" s="38"/>
      <c r="DN743" s="38"/>
      <c r="DO743" s="38"/>
      <c r="DP743" s="38"/>
      <c r="DQ743" s="38"/>
      <c r="DR743" s="38"/>
      <c r="DS743" s="38"/>
      <c r="DT743" s="38"/>
      <c r="DU743" s="38"/>
      <c r="DV743" s="38"/>
      <c r="DW743" s="38"/>
      <c r="DX743" s="38"/>
      <c r="DY743" s="38"/>
      <c r="DZ743" s="38"/>
      <c r="EA743" s="38"/>
      <c r="EB743" s="38"/>
      <c r="EC743" s="38"/>
      <c r="ED743" s="38"/>
      <c r="EE743" s="38"/>
      <c r="EF743" s="38"/>
      <c r="EG743" s="38"/>
      <c r="EH743" s="38"/>
      <c r="EI743" s="38"/>
      <c r="EJ743" s="38"/>
      <c r="EK743" s="38"/>
      <c r="EL743" s="38"/>
      <c r="EM743" s="38"/>
      <c r="EN743" s="38"/>
      <c r="EO743" s="38"/>
      <c r="EP743" s="38"/>
      <c r="EQ743" s="38"/>
      <c r="ER743" s="38"/>
      <c r="ES743" s="38"/>
      <c r="ET743" s="38"/>
      <c r="EU743" s="38"/>
      <c r="EV743" s="38"/>
      <c r="EW743" s="38"/>
      <c r="EX743" s="38"/>
      <c r="EY743" s="38"/>
      <c r="EZ743" s="38"/>
      <c r="FA743" s="38"/>
      <c r="FB743" s="38"/>
      <c r="FC743" s="38"/>
      <c r="FD743" s="38"/>
      <c r="FE743" s="38"/>
      <c r="FF743" s="38"/>
      <c r="FG743" s="38"/>
      <c r="FH743" s="38"/>
    </row>
    <row r="744" spans="1:164" ht="12.75" x14ac:dyDescent="0.2">
      <c r="A744" s="67">
        <f t="shared" si="292"/>
        <v>44329</v>
      </c>
      <c r="B744" s="128">
        <f t="shared" ca="1" si="289"/>
        <v>232.93481977646991</v>
      </c>
      <c r="C744" s="14">
        <f t="shared" si="274"/>
        <v>230.44962520999991</v>
      </c>
      <c r="D744" s="142">
        <f t="shared" si="275"/>
        <v>44323</v>
      </c>
      <c r="E744" s="13">
        <f ca="1">IF(D744&lt;B$1,VLOOKUP(D744,[1]DI!$A$4:$B$15000,2,FALSE),0)</f>
        <v>3.4000000000000002E-2</v>
      </c>
      <c r="F744" s="14">
        <f t="shared" ca="1" si="276"/>
        <v>1.00013269</v>
      </c>
      <c r="G744" s="14">
        <f ca="1">(TRUNC(PRODUCT($F$12:$F743),16))</f>
        <v>1.1361369080311501</v>
      </c>
      <c r="H744" s="14">
        <f t="shared" ca="1" si="277"/>
        <v>1.13433680215669</v>
      </c>
      <c r="I744" s="14">
        <f t="shared" ca="1" si="278"/>
        <v>1.00158692</v>
      </c>
      <c r="J744" s="13">
        <f t="shared" si="291"/>
        <v>3.7499999999999999E-2</v>
      </c>
      <c r="K744" s="53">
        <f t="shared" si="279"/>
        <v>44308</v>
      </c>
      <c r="L744" s="2">
        <f t="shared" si="280"/>
        <v>15</v>
      </c>
      <c r="M744" s="19">
        <f t="shared" si="281"/>
        <v>15</v>
      </c>
      <c r="N744" s="12">
        <f t="shared" si="282"/>
        <v>1.0021937110000001</v>
      </c>
      <c r="O744" s="12">
        <f t="shared" ca="1" si="283"/>
        <v>1.003784112</v>
      </c>
      <c r="P744" s="19">
        <f t="shared" si="284"/>
        <v>0</v>
      </c>
      <c r="Q744" s="14">
        <f t="shared" ca="1" si="285"/>
        <v>0.87204718999999997</v>
      </c>
      <c r="R744" s="28">
        <f t="shared" si="290"/>
        <v>0</v>
      </c>
      <c r="S744" s="14">
        <f t="shared" si="286"/>
        <v>0</v>
      </c>
      <c r="T744" s="14"/>
      <c r="U744" s="170">
        <f t="shared" si="293"/>
        <v>1.6131473764699993</v>
      </c>
      <c r="V744" s="4">
        <f t="shared" si="288"/>
        <v>0</v>
      </c>
      <c r="W744" s="53" t="s">
        <v>152</v>
      </c>
      <c r="X744" s="14"/>
      <c r="Y744" s="153"/>
      <c r="Z744" s="3"/>
      <c r="AB744" s="3"/>
      <c r="AC744" s="1"/>
      <c r="AD744" s="3"/>
      <c r="AE744" s="3"/>
      <c r="AF744" s="3"/>
      <c r="AG744" s="3"/>
      <c r="AH744" s="3"/>
      <c r="AI744" s="11"/>
      <c r="AJ744" s="3"/>
      <c r="AK744" s="2"/>
      <c r="AL744" s="2"/>
      <c r="AM744" s="2"/>
      <c r="AN744" s="2"/>
      <c r="AO744" s="2"/>
      <c r="AP744" s="2"/>
      <c r="AQ744" s="2"/>
      <c r="AR744" s="15"/>
      <c r="AS744" s="15"/>
      <c r="AT744" s="15"/>
      <c r="AU744" s="2"/>
      <c r="AV744" s="2"/>
      <c r="AW744" s="15"/>
      <c r="AX744" s="15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</row>
    <row r="745" spans="1:164" ht="12.75" x14ac:dyDescent="0.2">
      <c r="A745" s="67">
        <f t="shared" si="292"/>
        <v>44330</v>
      </c>
      <c r="B745" s="128">
        <f t="shared" ca="1" si="289"/>
        <v>233.07613040820658</v>
      </c>
      <c r="C745" s="14">
        <f t="shared" si="274"/>
        <v>230.44962520999991</v>
      </c>
      <c r="D745" s="142">
        <f t="shared" si="275"/>
        <v>44326</v>
      </c>
      <c r="E745" s="13">
        <f ca="1">IF(D745&lt;B$1,VLOOKUP(D745,[1]DI!$A$4:$B$15000,2,FALSE),0)</f>
        <v>3.4000000000000002E-2</v>
      </c>
      <c r="F745" s="14">
        <f t="shared" ca="1" si="276"/>
        <v>1.00013269</v>
      </c>
      <c r="G745" s="14">
        <f ca="1">(TRUNC(PRODUCT($F$12:$F744),16))</f>
        <v>1.13628766203748</v>
      </c>
      <c r="H745" s="14">
        <f t="shared" ca="1" si="277"/>
        <v>1.13433680215669</v>
      </c>
      <c r="I745" s="14">
        <f t="shared" ca="1" si="278"/>
        <v>1.0017198199999999</v>
      </c>
      <c r="J745" s="13">
        <f t="shared" si="291"/>
        <v>3.7499999999999999E-2</v>
      </c>
      <c r="K745" s="53">
        <f t="shared" si="279"/>
        <v>44308</v>
      </c>
      <c r="L745" s="2">
        <f t="shared" si="280"/>
        <v>16</v>
      </c>
      <c r="M745" s="19">
        <f t="shared" si="281"/>
        <v>16</v>
      </c>
      <c r="N745" s="12">
        <f t="shared" si="282"/>
        <v>1.002340129</v>
      </c>
      <c r="O745" s="12">
        <f t="shared" ca="1" si="283"/>
        <v>1.0040639739999999</v>
      </c>
      <c r="P745" s="19">
        <f t="shared" si="284"/>
        <v>0</v>
      </c>
      <c r="Q745" s="14">
        <f t="shared" ca="1" si="285"/>
        <v>0.93654128000000003</v>
      </c>
      <c r="R745" s="28">
        <f t="shared" si="290"/>
        <v>0</v>
      </c>
      <c r="S745" s="14">
        <f t="shared" si="286"/>
        <v>0</v>
      </c>
      <c r="T745" s="14"/>
      <c r="U745" s="170">
        <f t="shared" si="293"/>
        <v>1.6899639182066659</v>
      </c>
      <c r="V745" s="4">
        <f t="shared" si="288"/>
        <v>0</v>
      </c>
      <c r="W745" s="53" t="s">
        <v>152</v>
      </c>
      <c r="X745" s="14"/>
      <c r="Y745" s="153"/>
      <c r="Z745" s="3"/>
      <c r="AB745" s="3"/>
      <c r="AC745" s="1"/>
      <c r="AD745" s="3"/>
      <c r="AE745" s="3"/>
      <c r="AF745" s="3"/>
      <c r="AG745" s="3"/>
      <c r="AH745" s="3"/>
      <c r="AI745" s="11"/>
      <c r="AJ745" s="3"/>
      <c r="AK745" s="2"/>
      <c r="AL745" s="2"/>
      <c r="AM745" s="2"/>
      <c r="AN745" s="2"/>
      <c r="AO745" s="2"/>
      <c r="AP745" s="2"/>
      <c r="AQ745" s="2"/>
      <c r="AR745" s="15"/>
      <c r="AS745" s="15"/>
      <c r="AT745" s="15"/>
      <c r="AU745" s="2"/>
      <c r="AV745" s="2"/>
      <c r="AW745" s="15"/>
      <c r="AX745" s="15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</row>
    <row r="746" spans="1:164" ht="12.75" x14ac:dyDescent="0.2">
      <c r="A746" s="67">
        <f t="shared" si="292"/>
        <v>44333</v>
      </c>
      <c r="B746" s="128">
        <f t="shared" ca="1" si="289"/>
        <v>233.37109256341657</v>
      </c>
      <c r="C746" s="14">
        <f t="shared" si="274"/>
        <v>230.44962520999991</v>
      </c>
      <c r="D746" s="142">
        <f t="shared" si="275"/>
        <v>44327</v>
      </c>
      <c r="E746" s="13">
        <f ca="1">IF(D746&lt;B$1,VLOOKUP(D746,[1]DI!$A$4:$B$15000,2,FALSE),0)</f>
        <v>3.4000000000000002E-2</v>
      </c>
      <c r="F746" s="14">
        <f t="shared" ca="1" si="276"/>
        <v>1.00013269</v>
      </c>
      <c r="G746" s="14">
        <f ca="1">(TRUNC(PRODUCT($F$12:$F745),16))</f>
        <v>1.1364384360473501</v>
      </c>
      <c r="H746" s="14">
        <f t="shared" ca="1" si="277"/>
        <v>1.13433680215669</v>
      </c>
      <c r="I746" s="14">
        <f t="shared" ca="1" si="278"/>
        <v>1.0018527399999999</v>
      </c>
      <c r="J746" s="13">
        <f t="shared" si="291"/>
        <v>3.7499999999999999E-2</v>
      </c>
      <c r="K746" s="53">
        <f t="shared" si="279"/>
        <v>44308</v>
      </c>
      <c r="L746" s="2">
        <f t="shared" si="280"/>
        <v>17</v>
      </c>
      <c r="M746" s="19">
        <f t="shared" si="281"/>
        <v>17</v>
      </c>
      <c r="N746" s="12">
        <f t="shared" si="282"/>
        <v>1.002486569</v>
      </c>
      <c r="O746" s="12">
        <f t="shared" ca="1" si="283"/>
        <v>1.0043439160000001</v>
      </c>
      <c r="P746" s="19">
        <f t="shared" si="284"/>
        <v>0</v>
      </c>
      <c r="Q746" s="14">
        <f t="shared" ca="1" si="285"/>
        <v>1.0010538099999999</v>
      </c>
      <c r="R746" s="28">
        <f t="shared" si="290"/>
        <v>0</v>
      </c>
      <c r="S746" s="14">
        <f t="shared" si="286"/>
        <v>0</v>
      </c>
      <c r="T746" s="14"/>
      <c r="U746" s="170">
        <f t="shared" si="293"/>
        <v>1.9204135434166658</v>
      </c>
      <c r="V746" s="4">
        <f t="shared" si="288"/>
        <v>0</v>
      </c>
      <c r="W746" s="53" t="s">
        <v>152</v>
      </c>
      <c r="X746" s="14"/>
      <c r="Y746" s="153"/>
      <c r="Z746" s="3"/>
      <c r="AB746" s="3"/>
      <c r="AC746" s="1"/>
      <c r="AD746" s="3"/>
      <c r="AE746" s="3"/>
      <c r="AF746" s="3"/>
      <c r="AG746" s="3"/>
      <c r="AH746" s="3"/>
      <c r="AI746" s="11"/>
      <c r="AJ746" s="3"/>
      <c r="AK746" s="2"/>
      <c r="AL746" s="2"/>
      <c r="AM746" s="2"/>
      <c r="AN746" s="2"/>
      <c r="AO746" s="2"/>
      <c r="AP746" s="2"/>
      <c r="AQ746" s="2"/>
      <c r="AR746" s="15"/>
      <c r="AS746" s="15"/>
      <c r="AT746" s="15"/>
      <c r="AU746" s="2"/>
      <c r="AV746" s="2"/>
      <c r="AW746" s="15"/>
      <c r="AX746" s="15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</row>
    <row r="747" spans="1:164" ht="12.75" x14ac:dyDescent="0.2">
      <c r="A747" s="67">
        <f t="shared" si="292"/>
        <v>44334</v>
      </c>
      <c r="B747" s="128">
        <f t="shared" ca="1" si="289"/>
        <v>233.51244006515321</v>
      </c>
      <c r="C747" s="14">
        <f t="shared" si="274"/>
        <v>230.44962520999991</v>
      </c>
      <c r="D747" s="142">
        <f t="shared" si="275"/>
        <v>44328</v>
      </c>
      <c r="E747" s="13">
        <f ca="1">IF(D747&lt;B$1,VLOOKUP(D747,[1]DI!$A$4:$B$15000,2,FALSE),0)</f>
        <v>3.4000000000000002E-2</v>
      </c>
      <c r="F747" s="14">
        <f t="shared" ca="1" si="276"/>
        <v>1.00013269</v>
      </c>
      <c r="G747" s="14">
        <f ca="1">(TRUNC(PRODUCT($F$12:$F746),16))</f>
        <v>1.1365892300634299</v>
      </c>
      <c r="H747" s="14">
        <f t="shared" ca="1" si="277"/>
        <v>1.13433680215669</v>
      </c>
      <c r="I747" s="14">
        <f t="shared" ca="1" si="278"/>
        <v>1.00198568</v>
      </c>
      <c r="J747" s="13">
        <f t="shared" si="291"/>
        <v>3.7499999999999999E-2</v>
      </c>
      <c r="K747" s="53">
        <f t="shared" si="279"/>
        <v>44308</v>
      </c>
      <c r="L747" s="2">
        <f t="shared" si="280"/>
        <v>18</v>
      </c>
      <c r="M747" s="19">
        <f t="shared" si="281"/>
        <v>18</v>
      </c>
      <c r="N747" s="12">
        <f t="shared" si="282"/>
        <v>1.0026330299999999</v>
      </c>
      <c r="O747" s="12">
        <f t="shared" ca="1" si="283"/>
        <v>1.0046239379999999</v>
      </c>
      <c r="P747" s="19">
        <f t="shared" si="284"/>
        <v>0</v>
      </c>
      <c r="Q747" s="14">
        <f t="shared" ca="1" si="285"/>
        <v>1.0655847700000001</v>
      </c>
      <c r="R747" s="28">
        <f t="shared" si="290"/>
        <v>0</v>
      </c>
      <c r="S747" s="14">
        <f t="shared" si="286"/>
        <v>0</v>
      </c>
      <c r="T747" s="14"/>
      <c r="U747" s="170">
        <f t="shared" si="293"/>
        <v>1.9972300851533329</v>
      </c>
      <c r="V747" s="4">
        <f t="shared" si="288"/>
        <v>0</v>
      </c>
      <c r="W747" s="53" t="s">
        <v>152</v>
      </c>
      <c r="X747" s="14"/>
      <c r="Y747" s="153"/>
      <c r="Z747" s="3"/>
      <c r="AB747" s="3"/>
      <c r="AC747" s="1"/>
      <c r="AD747" s="3"/>
      <c r="AE747" s="3"/>
      <c r="AF747" s="3"/>
      <c r="AG747" s="3"/>
      <c r="AH747" s="3"/>
      <c r="AI747" s="11"/>
      <c r="AJ747" s="3"/>
      <c r="AK747" s="2"/>
      <c r="AL747" s="2"/>
      <c r="AM747" s="2"/>
      <c r="AN747" s="2"/>
      <c r="AO747" s="2"/>
      <c r="AP747" s="2"/>
      <c r="AQ747" s="2"/>
      <c r="AR747" s="15"/>
      <c r="AS747" s="15"/>
      <c r="AT747" s="15"/>
      <c r="AU747" s="2"/>
      <c r="AV747" s="2"/>
      <c r="AW747" s="15"/>
      <c r="AX747" s="15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</row>
    <row r="748" spans="1:164" ht="12.75" x14ac:dyDescent="0.2">
      <c r="A748" s="67">
        <f t="shared" si="292"/>
        <v>44335</v>
      </c>
      <c r="B748" s="128">
        <f t="shared" ca="1" si="289"/>
        <v>233.65380393688991</v>
      </c>
      <c r="C748" s="14">
        <f t="shared" si="274"/>
        <v>230.44962520999991</v>
      </c>
      <c r="D748" s="142">
        <f t="shared" si="275"/>
        <v>44329</v>
      </c>
      <c r="E748" s="13">
        <f ca="1">IF(D748&lt;B$1,VLOOKUP(D748,[1]DI!$A$4:$B$15000,2,FALSE),0)</f>
        <v>3.4000000000000002E-2</v>
      </c>
      <c r="F748" s="14">
        <f t="shared" ca="1" si="276"/>
        <v>1.00013269</v>
      </c>
      <c r="G748" s="14">
        <f ca="1">(TRUNC(PRODUCT($F$12:$F747),16))</f>
        <v>1.1367400440883699</v>
      </c>
      <c r="H748" s="14">
        <f t="shared" ca="1" si="277"/>
        <v>1.13433680215669</v>
      </c>
      <c r="I748" s="14">
        <f t="shared" ca="1" si="278"/>
        <v>1.00211863</v>
      </c>
      <c r="J748" s="13">
        <f t="shared" si="291"/>
        <v>3.7499999999999999E-2</v>
      </c>
      <c r="K748" s="53">
        <f t="shared" si="279"/>
        <v>44308</v>
      </c>
      <c r="L748" s="2">
        <f t="shared" si="280"/>
        <v>19</v>
      </c>
      <c r="M748" s="19">
        <f t="shared" si="281"/>
        <v>19</v>
      </c>
      <c r="N748" s="12">
        <f t="shared" si="282"/>
        <v>1.002779512</v>
      </c>
      <c r="O748" s="12">
        <f t="shared" ca="1" si="283"/>
        <v>1.0049040309999999</v>
      </c>
      <c r="P748" s="19">
        <f t="shared" si="284"/>
        <v>0</v>
      </c>
      <c r="Q748" s="14">
        <f t="shared" ca="1" si="285"/>
        <v>1.1301321</v>
      </c>
      <c r="R748" s="28">
        <f t="shared" si="290"/>
        <v>0</v>
      </c>
      <c r="S748" s="14">
        <f t="shared" si="286"/>
        <v>0</v>
      </c>
      <c r="T748" s="14"/>
      <c r="U748" s="170">
        <f t="shared" si="293"/>
        <v>2.0740466268899995</v>
      </c>
      <c r="V748" s="4">
        <f t="shared" si="288"/>
        <v>0</v>
      </c>
      <c r="W748" s="53" t="s">
        <v>152</v>
      </c>
      <c r="X748" s="14"/>
      <c r="Y748" s="153"/>
      <c r="Z748" s="3"/>
      <c r="AB748" s="3"/>
      <c r="AC748" s="1"/>
      <c r="AD748" s="3"/>
      <c r="AE748" s="3"/>
      <c r="AF748" s="3"/>
      <c r="AG748" s="3"/>
      <c r="AH748" s="3"/>
      <c r="AI748" s="11"/>
      <c r="AJ748" s="3"/>
      <c r="AK748" s="2"/>
      <c r="AL748" s="2"/>
      <c r="AM748" s="2"/>
      <c r="AN748" s="2"/>
      <c r="AO748" s="2"/>
      <c r="AP748" s="2"/>
      <c r="AQ748" s="2"/>
      <c r="AR748" s="15"/>
      <c r="AS748" s="15"/>
      <c r="AT748" s="15"/>
      <c r="AU748" s="2"/>
      <c r="AV748" s="2"/>
      <c r="AW748" s="15"/>
      <c r="AX748" s="15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</row>
    <row r="749" spans="1:164" ht="13.5" thickBot="1" x14ac:dyDescent="0.25">
      <c r="A749" s="67">
        <f t="shared" si="292"/>
        <v>44336</v>
      </c>
      <c r="B749" s="128">
        <f t="shared" ca="1" si="289"/>
        <v>233.79518623862657</v>
      </c>
      <c r="C749" s="14">
        <f t="shared" si="274"/>
        <v>230.44962520999991</v>
      </c>
      <c r="D749" s="142">
        <f t="shared" si="275"/>
        <v>44330</v>
      </c>
      <c r="E749" s="13">
        <f ca="1">IF(D749&lt;B$1,VLOOKUP(D749,[1]DI!$A$4:$B$15000,2,FALSE),0)</f>
        <v>3.4000000000000002E-2</v>
      </c>
      <c r="F749" s="14">
        <f t="shared" ca="1" si="276"/>
        <v>1.00013269</v>
      </c>
      <c r="G749" s="14">
        <f ca="1">(TRUNC(PRODUCT($F$12:$F748),16))</f>
        <v>1.1368908781248199</v>
      </c>
      <c r="H749" s="14">
        <f t="shared" ca="1" si="277"/>
        <v>1.13433680215669</v>
      </c>
      <c r="I749" s="14">
        <f t="shared" ca="1" si="278"/>
        <v>1.0022515999999999</v>
      </c>
      <c r="J749" s="13">
        <f t="shared" si="291"/>
        <v>3.7499999999999999E-2</v>
      </c>
      <c r="K749" s="53">
        <f t="shared" si="279"/>
        <v>44308</v>
      </c>
      <c r="L749" s="2">
        <f t="shared" si="280"/>
        <v>20</v>
      </c>
      <c r="M749" s="19">
        <f t="shared" si="281"/>
        <v>20</v>
      </c>
      <c r="N749" s="12">
        <f t="shared" si="282"/>
        <v>1.002926016</v>
      </c>
      <c r="O749" s="12">
        <f t="shared" ca="1" si="283"/>
        <v>1.0051842040000001</v>
      </c>
      <c r="P749" s="19">
        <f t="shared" si="284"/>
        <v>0</v>
      </c>
      <c r="Q749" s="14">
        <f t="shared" ca="1" si="285"/>
        <v>1.19469786</v>
      </c>
      <c r="R749" s="28">
        <f t="shared" si="290"/>
        <v>0</v>
      </c>
      <c r="S749" s="14">
        <f t="shared" si="286"/>
        <v>0</v>
      </c>
      <c r="T749" s="14"/>
      <c r="U749" s="170">
        <f t="shared" si="293"/>
        <v>2.1508631686266662</v>
      </c>
      <c r="V749" s="4">
        <f t="shared" si="288"/>
        <v>0</v>
      </c>
      <c r="W749" s="53" t="s">
        <v>152</v>
      </c>
      <c r="X749" s="14"/>
      <c r="Y749" s="153"/>
      <c r="Z749" s="3"/>
      <c r="AB749" s="3"/>
      <c r="AC749" s="1"/>
      <c r="AD749" s="3"/>
      <c r="AE749" s="3"/>
      <c r="AF749" s="3"/>
      <c r="AG749" s="3"/>
      <c r="AH749" s="3"/>
      <c r="AI749" s="11"/>
      <c r="AJ749" s="3"/>
      <c r="AK749" s="2"/>
      <c r="AL749" s="2"/>
      <c r="AM749" s="2"/>
      <c r="AN749" s="2"/>
      <c r="AO749" s="2"/>
      <c r="AP749" s="2"/>
      <c r="AQ749" s="2"/>
      <c r="AR749" s="15"/>
      <c r="AS749" s="15"/>
      <c r="AT749" s="15"/>
      <c r="AU749" s="2"/>
      <c r="AV749" s="2"/>
      <c r="AW749" s="15"/>
      <c r="AX749" s="15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</row>
    <row r="750" spans="1:164" ht="15.75" thickBot="1" x14ac:dyDescent="0.3">
      <c r="A750" s="171">
        <f t="shared" si="292"/>
        <v>44337</v>
      </c>
      <c r="B750" s="172">
        <f t="shared" ca="1" si="289"/>
        <v>233.93658744036324</v>
      </c>
      <c r="C750" s="173">
        <f t="shared" si="274"/>
        <v>230.44962520999991</v>
      </c>
      <c r="D750" s="174">
        <f t="shared" si="275"/>
        <v>44333</v>
      </c>
      <c r="E750" s="13">
        <f ca="1">IF(D750&lt;B$1,VLOOKUP(D750,[1]DI!$A$4:$B$15000,2,FALSE),0)</f>
        <v>3.4000000000000002E-2</v>
      </c>
      <c r="F750" s="173">
        <f t="shared" ca="1" si="276"/>
        <v>1.00013269</v>
      </c>
      <c r="G750" s="173">
        <f ca="1">(TRUNC(PRODUCT($F$12:$F749),16))</f>
        <v>1.13704173217544</v>
      </c>
      <c r="H750" s="173">
        <f t="shared" ca="1" si="277"/>
        <v>1.13433680215669</v>
      </c>
      <c r="I750" s="173">
        <f t="shared" ca="1" si="278"/>
        <v>1.0023845899999999</v>
      </c>
      <c r="J750" s="175">
        <f t="shared" si="291"/>
        <v>3.7499999999999999E-2</v>
      </c>
      <c r="K750" s="174">
        <f t="shared" si="279"/>
        <v>44308</v>
      </c>
      <c r="L750" s="176">
        <f t="shared" si="280"/>
        <v>21</v>
      </c>
      <c r="M750" s="177">
        <f t="shared" si="281"/>
        <v>21</v>
      </c>
      <c r="N750" s="178">
        <f t="shared" si="282"/>
        <v>1.003072542</v>
      </c>
      <c r="O750" s="178">
        <f t="shared" ca="1" si="283"/>
        <v>1.0054644589999999</v>
      </c>
      <c r="P750" s="177">
        <v>38</v>
      </c>
      <c r="Q750" s="173">
        <f t="shared" ca="1" si="285"/>
        <v>1.25928252</v>
      </c>
      <c r="R750" s="147">
        <f>S750/C750</f>
        <v>0.24977150805755491</v>
      </c>
      <c r="S750" s="160">
        <v>57.55975042</v>
      </c>
      <c r="T750" s="173"/>
      <c r="U750" s="170">
        <f t="shared" si="293"/>
        <v>2.2276797103633323</v>
      </c>
      <c r="V750" s="180">
        <f t="shared" si="288"/>
        <v>0</v>
      </c>
      <c r="W750" s="174" t="s">
        <v>152</v>
      </c>
      <c r="X750" s="14"/>
      <c r="Y750" s="153"/>
      <c r="Z750" s="3"/>
      <c r="AB750" s="3"/>
      <c r="AC750" s="1"/>
      <c r="AD750" s="3"/>
      <c r="AE750" s="3"/>
      <c r="AF750" s="3"/>
      <c r="AG750" s="3"/>
      <c r="AH750" s="3"/>
      <c r="AI750" s="11"/>
      <c r="AJ750" s="3"/>
      <c r="AK750" s="2"/>
      <c r="AL750" s="2"/>
      <c r="AM750" s="2"/>
      <c r="AN750" s="2"/>
      <c r="AO750" s="2"/>
      <c r="AP750" s="2"/>
      <c r="AQ750" s="2"/>
      <c r="AR750" s="15"/>
      <c r="AS750" s="15"/>
      <c r="AT750" s="15"/>
      <c r="AU750" s="2"/>
      <c r="AV750" s="2"/>
      <c r="AW750" s="15"/>
      <c r="AX750" s="15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</row>
    <row r="751" spans="1:164" ht="15" x14ac:dyDescent="0.25">
      <c r="A751" s="67">
        <f t="shared" si="292"/>
        <v>44340</v>
      </c>
      <c r="B751" s="128">
        <f t="shared" ca="1" si="289"/>
        <v>173.11096756478992</v>
      </c>
      <c r="C751" s="14">
        <f t="shared" si="274"/>
        <v>172.88987478999991</v>
      </c>
      <c r="D751" s="142">
        <f t="shared" si="275"/>
        <v>44334</v>
      </c>
      <c r="E751" s="13">
        <f ca="1">IF(D751&lt;B$1,VLOOKUP(D751,[1]DI!$A$4:$B$15000,2,FALSE),0)</f>
        <v>3.4000000000000002E-2</v>
      </c>
      <c r="F751" s="14">
        <f t="shared" ca="1" si="276"/>
        <v>1.00013269</v>
      </c>
      <c r="G751" s="14">
        <f ca="1">(TRUNC(PRODUCT($F$12:$F750),16))</f>
        <v>1.1371926062428801</v>
      </c>
      <c r="H751" s="14">
        <f t="shared" ca="1" si="277"/>
        <v>1.13704173217544</v>
      </c>
      <c r="I751" s="14">
        <f t="shared" ca="1" si="278"/>
        <v>1.00013269</v>
      </c>
      <c r="J751" s="13">
        <f t="shared" si="291"/>
        <v>3.7499999999999999E-2</v>
      </c>
      <c r="K751" s="53">
        <f t="shared" si="279"/>
        <v>44337</v>
      </c>
      <c r="L751" s="2">
        <f t="shared" si="280"/>
        <v>1</v>
      </c>
      <c r="M751" s="19">
        <f t="shared" si="281"/>
        <v>1</v>
      </c>
      <c r="N751" s="12">
        <f t="shared" si="282"/>
        <v>1.0001460980000001</v>
      </c>
      <c r="O751" s="12">
        <f t="shared" ca="1" si="283"/>
        <v>1.0002788069999999</v>
      </c>
      <c r="P751" s="19">
        <f t="shared" si="284"/>
        <v>0</v>
      </c>
      <c r="Q751" s="14">
        <f t="shared" ca="1" si="285"/>
        <v>4.82029E-2</v>
      </c>
      <c r="R751" s="28">
        <f t="shared" si="290"/>
        <v>0</v>
      </c>
      <c r="S751" s="14">
        <f t="shared" si="286"/>
        <v>0</v>
      </c>
      <c r="T751" s="14"/>
      <c r="U751" s="146">
        <f>0.01*((A751-A$750)/30)*C751</f>
        <v>0.1728898747899999</v>
      </c>
      <c r="V751" s="4">
        <f t="shared" si="288"/>
        <v>0</v>
      </c>
      <c r="W751" s="53" t="s">
        <v>152</v>
      </c>
      <c r="X751" s="14"/>
      <c r="Y751" s="153"/>
      <c r="Z751" s="3"/>
      <c r="AB751" s="3"/>
      <c r="AC751" s="1"/>
      <c r="AD751" s="3"/>
      <c r="AE751" s="3"/>
      <c r="AF751" s="3"/>
      <c r="AG751" s="3"/>
      <c r="AH751" s="3"/>
      <c r="AI751" s="11"/>
      <c r="AJ751" s="3"/>
      <c r="AK751" s="2"/>
      <c r="AL751" s="2"/>
      <c r="AM751" s="2"/>
      <c r="AN751" s="2"/>
      <c r="AO751" s="2"/>
      <c r="AP751" s="2"/>
      <c r="AQ751" s="2"/>
      <c r="AR751" s="15"/>
      <c r="AS751" s="15"/>
      <c r="AT751" s="15"/>
      <c r="AU751" s="2"/>
      <c r="AV751" s="2"/>
      <c r="AW751" s="15"/>
      <c r="AX751" s="15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</row>
    <row r="752" spans="1:164" ht="12.75" x14ac:dyDescent="0.2">
      <c r="A752" s="67">
        <f t="shared" si="292"/>
        <v>44341</v>
      </c>
      <c r="B752" s="128">
        <f t="shared" ca="1" si="289"/>
        <v>173.21681443305323</v>
      </c>
      <c r="C752" s="14">
        <f t="shared" si="274"/>
        <v>172.88987478999991</v>
      </c>
      <c r="D752" s="142">
        <f t="shared" si="275"/>
        <v>44335</v>
      </c>
      <c r="E752" s="13">
        <f ca="1">IF(D752&lt;B$1,VLOOKUP(D752,[1]DI!$A$4:$B$15000,2,FALSE),0)</f>
        <v>3.4000000000000002E-2</v>
      </c>
      <c r="F752" s="14">
        <f t="shared" ca="1" si="276"/>
        <v>1.00013269</v>
      </c>
      <c r="G752" s="14">
        <f ca="1">(TRUNC(PRODUCT($F$12:$F751),16))</f>
        <v>1.1373435003298</v>
      </c>
      <c r="H752" s="14">
        <f t="shared" ca="1" si="277"/>
        <v>1.13704173217544</v>
      </c>
      <c r="I752" s="14">
        <f t="shared" ca="1" si="278"/>
        <v>1.0002654</v>
      </c>
      <c r="J752" s="13">
        <f t="shared" si="291"/>
        <v>3.7499999999999999E-2</v>
      </c>
      <c r="K752" s="53">
        <f t="shared" si="279"/>
        <v>44337</v>
      </c>
      <c r="L752" s="2">
        <f t="shared" si="280"/>
        <v>2</v>
      </c>
      <c r="M752" s="19">
        <f t="shared" si="281"/>
        <v>2</v>
      </c>
      <c r="N752" s="12">
        <f t="shared" si="282"/>
        <v>1.0002922169999999</v>
      </c>
      <c r="O752" s="12">
        <f t="shared" ca="1" si="283"/>
        <v>1.0005576949999999</v>
      </c>
      <c r="P752" s="19">
        <f t="shared" si="284"/>
        <v>0</v>
      </c>
      <c r="Q752" s="14">
        <f t="shared" ca="1" si="285"/>
        <v>9.6419809999999995E-2</v>
      </c>
      <c r="R752" s="28">
        <f t="shared" si="290"/>
        <v>0</v>
      </c>
      <c r="S752" s="14">
        <f t="shared" si="286"/>
        <v>0</v>
      </c>
      <c r="T752" s="14"/>
      <c r="U752" s="170">
        <f t="shared" ref="U752:U759" si="294">0.01*((A752-A$750)/30)*C752</f>
        <v>0.23051983305333321</v>
      </c>
      <c r="V752" s="4">
        <f t="shared" si="288"/>
        <v>0</v>
      </c>
      <c r="W752" s="53" t="s">
        <v>152</v>
      </c>
      <c r="X752" s="14"/>
      <c r="Y752" s="153"/>
      <c r="Z752" s="3"/>
      <c r="AB752" s="3"/>
      <c r="AC752" s="1"/>
      <c r="AD752" s="3"/>
      <c r="AE752" s="3"/>
      <c r="AF752" s="3"/>
      <c r="AG752" s="3"/>
      <c r="AH752" s="3"/>
      <c r="AI752" s="11"/>
      <c r="AJ752" s="3"/>
      <c r="AK752" s="2"/>
      <c r="AL752" s="2"/>
      <c r="AM752" s="2"/>
      <c r="AN752" s="2"/>
      <c r="AO752" s="2"/>
      <c r="AP752" s="2"/>
      <c r="AQ752" s="2"/>
      <c r="AR752" s="15"/>
      <c r="AS752" s="15"/>
      <c r="AT752" s="15"/>
      <c r="AU752" s="2"/>
      <c r="AV752" s="2"/>
      <c r="AW752" s="15"/>
      <c r="AX752" s="15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</row>
    <row r="753" spans="1:164" ht="12.75" x14ac:dyDescent="0.2">
      <c r="A753" s="67">
        <f t="shared" si="292"/>
        <v>44342</v>
      </c>
      <c r="B753" s="128">
        <f t="shared" ca="1" si="289"/>
        <v>173.32267341131657</v>
      </c>
      <c r="C753" s="14">
        <f t="shared" si="274"/>
        <v>172.88987478999991</v>
      </c>
      <c r="D753" s="142">
        <f t="shared" si="275"/>
        <v>44336</v>
      </c>
      <c r="E753" s="13">
        <f ca="1">IF(D753&lt;B$1,VLOOKUP(D753,[1]DI!$A$4:$B$15000,2,FALSE),0)</f>
        <v>3.4000000000000002E-2</v>
      </c>
      <c r="F753" s="14">
        <f t="shared" ca="1" si="276"/>
        <v>1.00013269</v>
      </c>
      <c r="G753" s="14">
        <f ca="1">(TRUNC(PRODUCT($F$12:$F752),16))</f>
        <v>1.1374944144388599</v>
      </c>
      <c r="H753" s="14">
        <f t="shared" ca="1" si="277"/>
        <v>1.13704173217544</v>
      </c>
      <c r="I753" s="14">
        <f t="shared" ca="1" si="278"/>
        <v>1.0003981200000001</v>
      </c>
      <c r="J753" s="13">
        <f t="shared" si="291"/>
        <v>3.7499999999999999E-2</v>
      </c>
      <c r="K753" s="53">
        <f t="shared" si="279"/>
        <v>44337</v>
      </c>
      <c r="L753" s="2">
        <f t="shared" si="280"/>
        <v>3</v>
      </c>
      <c r="M753" s="19">
        <f t="shared" si="281"/>
        <v>3</v>
      </c>
      <c r="N753" s="12">
        <f t="shared" si="282"/>
        <v>1.000438358</v>
      </c>
      <c r="O753" s="12">
        <f t="shared" ca="1" si="283"/>
        <v>1.0008366529999999</v>
      </c>
      <c r="P753" s="19">
        <f t="shared" si="284"/>
        <v>0</v>
      </c>
      <c r="Q753" s="14">
        <f t="shared" ca="1" si="285"/>
        <v>0.14464883000000001</v>
      </c>
      <c r="R753" s="28">
        <f t="shared" si="290"/>
        <v>0</v>
      </c>
      <c r="S753" s="14">
        <f t="shared" si="286"/>
        <v>0</v>
      </c>
      <c r="T753" s="14"/>
      <c r="U753" s="170">
        <f t="shared" si="294"/>
        <v>0.28814979131666651</v>
      </c>
      <c r="V753" s="4">
        <f t="shared" si="288"/>
        <v>0</v>
      </c>
      <c r="W753" s="53" t="s">
        <v>152</v>
      </c>
      <c r="X753" s="14"/>
      <c r="Y753" s="153"/>
      <c r="Z753" s="3"/>
      <c r="AB753" s="3"/>
      <c r="AC753" s="1"/>
      <c r="AD753" s="3"/>
      <c r="AE753" s="3"/>
      <c r="AF753" s="3"/>
      <c r="AG753" s="3"/>
      <c r="AH753" s="3"/>
      <c r="AI753" s="11"/>
      <c r="AJ753" s="3"/>
      <c r="AK753" s="2"/>
      <c r="AL753" s="2"/>
      <c r="AM753" s="2"/>
      <c r="AN753" s="2"/>
      <c r="AO753" s="2"/>
      <c r="AP753" s="2"/>
      <c r="AQ753" s="2"/>
      <c r="AR753" s="15"/>
      <c r="AS753" s="15"/>
      <c r="AT753" s="15"/>
      <c r="AU753" s="2"/>
      <c r="AV753" s="2"/>
      <c r="AW753" s="15"/>
      <c r="AX753" s="15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</row>
    <row r="754" spans="1:164" ht="12.75" x14ac:dyDescent="0.2">
      <c r="A754" s="67">
        <f t="shared" si="292"/>
        <v>44343</v>
      </c>
      <c r="B754" s="128">
        <f t="shared" ca="1" si="289"/>
        <v>173.42854776957992</v>
      </c>
      <c r="C754" s="14">
        <f t="shared" si="274"/>
        <v>172.88987478999991</v>
      </c>
      <c r="D754" s="142">
        <f t="shared" si="275"/>
        <v>44337</v>
      </c>
      <c r="E754" s="13">
        <f ca="1">IF(D754&lt;B$1,VLOOKUP(D754,[1]DI!$A$4:$B$15000,2,FALSE),0)</f>
        <v>3.4000000000000002E-2</v>
      </c>
      <c r="F754" s="14">
        <f t="shared" ca="1" si="276"/>
        <v>1.00013269</v>
      </c>
      <c r="G754" s="14">
        <f ca="1">(TRUNC(PRODUCT($F$12:$F753),16))</f>
        <v>1.13764534857271</v>
      </c>
      <c r="H754" s="14">
        <f t="shared" ca="1" si="277"/>
        <v>1.13704173217544</v>
      </c>
      <c r="I754" s="14">
        <f t="shared" ca="1" si="278"/>
        <v>1.00053087</v>
      </c>
      <c r="J754" s="13">
        <f t="shared" si="291"/>
        <v>3.7499999999999999E-2</v>
      </c>
      <c r="K754" s="53">
        <f t="shared" si="279"/>
        <v>44337</v>
      </c>
      <c r="L754" s="2">
        <f t="shared" si="280"/>
        <v>4</v>
      </c>
      <c r="M754" s="19">
        <f t="shared" si="281"/>
        <v>4</v>
      </c>
      <c r="N754" s="12">
        <f t="shared" si="282"/>
        <v>1.0005845200000001</v>
      </c>
      <c r="O754" s="12">
        <f t="shared" ca="1" si="283"/>
        <v>1.0011156999999999</v>
      </c>
      <c r="P754" s="19">
        <f t="shared" si="284"/>
        <v>0</v>
      </c>
      <c r="Q754" s="14">
        <f t="shared" ca="1" si="285"/>
        <v>0.19289323</v>
      </c>
      <c r="R754" s="28">
        <f t="shared" si="290"/>
        <v>0</v>
      </c>
      <c r="S754" s="14">
        <f t="shared" si="286"/>
        <v>0</v>
      </c>
      <c r="T754" s="14"/>
      <c r="U754" s="170">
        <f t="shared" si="294"/>
        <v>0.3457797495799998</v>
      </c>
      <c r="V754" s="4">
        <f t="shared" si="288"/>
        <v>0</v>
      </c>
      <c r="W754" s="53" t="s">
        <v>152</v>
      </c>
      <c r="X754" s="14"/>
      <c r="Y754" s="153"/>
      <c r="Z754" s="3"/>
      <c r="AB754" s="3"/>
      <c r="AC754" s="1"/>
      <c r="AD754" s="3"/>
      <c r="AE754" s="3"/>
      <c r="AF754" s="3"/>
      <c r="AG754" s="3"/>
      <c r="AH754" s="3"/>
      <c r="AI754" s="11"/>
      <c r="AJ754" s="3"/>
      <c r="AK754" s="2"/>
      <c r="AL754" s="2"/>
      <c r="AM754" s="2"/>
      <c r="AN754" s="2"/>
      <c r="AO754" s="2"/>
      <c r="AP754" s="2"/>
      <c r="AQ754" s="2"/>
      <c r="AR754" s="15"/>
      <c r="AS754" s="15"/>
      <c r="AT754" s="15"/>
      <c r="AU754" s="2"/>
      <c r="AV754" s="2"/>
      <c r="AW754" s="15"/>
      <c r="AX754" s="15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</row>
    <row r="755" spans="1:164" ht="12.75" x14ac:dyDescent="0.2">
      <c r="A755" s="67">
        <f t="shared" si="292"/>
        <v>44344</v>
      </c>
      <c r="B755" s="128">
        <f t="shared" ca="1" si="289"/>
        <v>173.53443439784326</v>
      </c>
      <c r="C755" s="14">
        <f t="shared" si="274"/>
        <v>172.88987478999991</v>
      </c>
      <c r="D755" s="142">
        <f t="shared" si="275"/>
        <v>44340</v>
      </c>
      <c r="E755" s="13">
        <f ca="1">IF(D755&lt;B$1,VLOOKUP(D755,[1]DI!$A$4:$B$15000,2,FALSE),0)</f>
        <v>3.4000000000000002E-2</v>
      </c>
      <c r="F755" s="14">
        <f t="shared" ca="1" si="276"/>
        <v>1.00013269</v>
      </c>
      <c r="G755" s="14">
        <f ca="1">(TRUNC(PRODUCT($F$12:$F754),16))</f>
        <v>1.1377963027340201</v>
      </c>
      <c r="H755" s="14">
        <f t="shared" ca="1" si="277"/>
        <v>1.13704173217544</v>
      </c>
      <c r="I755" s="14">
        <f t="shared" ca="1" si="278"/>
        <v>1.00066363</v>
      </c>
      <c r="J755" s="13">
        <f t="shared" si="291"/>
        <v>3.7499999999999999E-2</v>
      </c>
      <c r="K755" s="53">
        <f t="shared" si="279"/>
        <v>44337</v>
      </c>
      <c r="L755" s="2">
        <f t="shared" si="280"/>
        <v>5</v>
      </c>
      <c r="M755" s="19">
        <f t="shared" si="281"/>
        <v>5</v>
      </c>
      <c r="N755" s="12">
        <f t="shared" si="282"/>
        <v>1.0007307030000001</v>
      </c>
      <c r="O755" s="12">
        <f t="shared" ca="1" si="283"/>
        <v>1.0013948180000001</v>
      </c>
      <c r="P755" s="19">
        <f t="shared" si="284"/>
        <v>0</v>
      </c>
      <c r="Q755" s="14">
        <f t="shared" ca="1" si="285"/>
        <v>0.2411499</v>
      </c>
      <c r="R755" s="28">
        <f t="shared" si="290"/>
        <v>0</v>
      </c>
      <c r="S755" s="14">
        <f t="shared" si="286"/>
        <v>0</v>
      </c>
      <c r="T755" s="14"/>
      <c r="U755" s="170">
        <f t="shared" si="294"/>
        <v>0.40340970784333313</v>
      </c>
      <c r="V755" s="4">
        <f t="shared" si="288"/>
        <v>0</v>
      </c>
      <c r="W755" s="53" t="s">
        <v>152</v>
      </c>
      <c r="X755" s="14"/>
      <c r="Y755" s="153"/>
      <c r="Z755" s="3"/>
      <c r="AB755" s="3"/>
      <c r="AC755" s="1"/>
      <c r="AD755" s="3"/>
      <c r="AE755" s="3"/>
      <c r="AF755" s="3"/>
      <c r="AG755" s="3"/>
      <c r="AH755" s="3"/>
      <c r="AI755" s="11"/>
      <c r="AJ755" s="3"/>
      <c r="AK755" s="2"/>
      <c r="AL755" s="2"/>
      <c r="AM755" s="2"/>
      <c r="AN755" s="2"/>
      <c r="AO755" s="2"/>
      <c r="AP755" s="2"/>
      <c r="AQ755" s="2"/>
      <c r="AR755" s="15"/>
      <c r="AS755" s="15"/>
      <c r="AT755" s="15"/>
      <c r="AU755" s="2"/>
      <c r="AV755" s="2"/>
      <c r="AW755" s="15"/>
      <c r="AX755" s="15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</row>
    <row r="756" spans="1:164" ht="12.75" x14ac:dyDescent="0.2">
      <c r="A756" s="67">
        <f t="shared" si="292"/>
        <v>44347</v>
      </c>
      <c r="B756" s="128">
        <f t="shared" ca="1" si="289"/>
        <v>173.75559288263324</v>
      </c>
      <c r="C756" s="14">
        <f t="shared" si="274"/>
        <v>172.88987478999991</v>
      </c>
      <c r="D756" s="142">
        <f t="shared" si="275"/>
        <v>44341</v>
      </c>
      <c r="E756" s="13">
        <f ca="1">IF(D756&lt;B$1,VLOOKUP(D756,[1]DI!$A$4:$B$15000,2,FALSE),0)</f>
        <v>3.4000000000000002E-2</v>
      </c>
      <c r="F756" s="14">
        <f t="shared" ca="1" si="276"/>
        <v>1.00013269</v>
      </c>
      <c r="G756" s="14">
        <f ca="1">(TRUNC(PRODUCT($F$12:$F755),16))</f>
        <v>1.13794727692543</v>
      </c>
      <c r="H756" s="14">
        <f t="shared" ca="1" si="277"/>
        <v>1.13704173217544</v>
      </c>
      <c r="I756" s="14">
        <f t="shared" ca="1" si="278"/>
        <v>1.0007964</v>
      </c>
      <c r="J756" s="13">
        <f t="shared" si="291"/>
        <v>3.7499999999999999E-2</v>
      </c>
      <c r="K756" s="53">
        <f t="shared" si="279"/>
        <v>44337</v>
      </c>
      <c r="L756" s="2">
        <f t="shared" si="280"/>
        <v>6</v>
      </c>
      <c r="M756" s="19">
        <f t="shared" si="281"/>
        <v>6</v>
      </c>
      <c r="N756" s="12">
        <f t="shared" si="282"/>
        <v>1.0008769070000001</v>
      </c>
      <c r="O756" s="12">
        <f t="shared" ca="1" si="283"/>
        <v>1.0016740049999999</v>
      </c>
      <c r="P756" s="19">
        <f t="shared" si="284"/>
        <v>0</v>
      </c>
      <c r="Q756" s="14">
        <f t="shared" ca="1" si="285"/>
        <v>0.28941851000000002</v>
      </c>
      <c r="R756" s="28">
        <f t="shared" si="290"/>
        <v>0</v>
      </c>
      <c r="S756" s="14">
        <f t="shared" si="286"/>
        <v>0</v>
      </c>
      <c r="T756" s="14"/>
      <c r="U756" s="170">
        <f t="shared" si="294"/>
        <v>0.57629958263333303</v>
      </c>
      <c r="V756" s="4">
        <f t="shared" si="288"/>
        <v>0</v>
      </c>
      <c r="W756" s="53" t="s">
        <v>152</v>
      </c>
      <c r="X756" s="14"/>
      <c r="Y756" s="153"/>
      <c r="Z756" s="3"/>
      <c r="AB756" s="3"/>
      <c r="AC756" s="1"/>
      <c r="AD756" s="3"/>
      <c r="AE756" s="3"/>
      <c r="AF756" s="3"/>
      <c r="AG756" s="3"/>
      <c r="AH756" s="3"/>
      <c r="AI756" s="11"/>
      <c r="AJ756" s="3"/>
      <c r="AK756" s="2"/>
      <c r="AL756" s="2"/>
      <c r="AM756" s="2"/>
      <c r="AN756" s="2"/>
      <c r="AO756" s="2"/>
      <c r="AP756" s="2"/>
      <c r="AQ756" s="2"/>
      <c r="AR756" s="15"/>
      <c r="AS756" s="15"/>
      <c r="AT756" s="15"/>
      <c r="AU756" s="2"/>
      <c r="AV756" s="2"/>
      <c r="AW756" s="15"/>
      <c r="AX756" s="15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</row>
    <row r="757" spans="1:164" ht="12.75" x14ac:dyDescent="0.2">
      <c r="A757" s="67">
        <f t="shared" si="292"/>
        <v>44348</v>
      </c>
      <c r="B757" s="128">
        <f t="shared" ca="1" si="289"/>
        <v>173.86150735089657</v>
      </c>
      <c r="C757" s="14">
        <f t="shared" si="274"/>
        <v>172.88987478999991</v>
      </c>
      <c r="D757" s="142">
        <f t="shared" si="275"/>
        <v>44342</v>
      </c>
      <c r="E757" s="13">
        <f ca="1">IF(D757&lt;B$1,VLOOKUP(D757,[1]DI!$A$4:$B$15000,2,FALSE),0)</f>
        <v>3.4000000000000002E-2</v>
      </c>
      <c r="F757" s="14">
        <f t="shared" ca="1" si="276"/>
        <v>1.00013269</v>
      </c>
      <c r="G757" s="14">
        <f ca="1">(TRUNC(PRODUCT($F$12:$F756),16))</f>
        <v>1.1380982711495999</v>
      </c>
      <c r="H757" s="14">
        <f t="shared" ca="1" si="277"/>
        <v>1.13704173217544</v>
      </c>
      <c r="I757" s="14">
        <f t="shared" ca="1" si="278"/>
        <v>1.0009292000000001</v>
      </c>
      <c r="J757" s="13">
        <f t="shared" si="291"/>
        <v>3.7499999999999999E-2</v>
      </c>
      <c r="K757" s="53">
        <f t="shared" si="279"/>
        <v>44337</v>
      </c>
      <c r="L757" s="2">
        <f t="shared" si="280"/>
        <v>7</v>
      </c>
      <c r="M757" s="19">
        <f t="shared" si="281"/>
        <v>7</v>
      </c>
      <c r="N757" s="12">
        <f t="shared" si="282"/>
        <v>1.0010231329999999</v>
      </c>
      <c r="O757" s="12">
        <f t="shared" ca="1" si="283"/>
        <v>1.0019532840000001</v>
      </c>
      <c r="P757" s="19">
        <f t="shared" si="284"/>
        <v>0</v>
      </c>
      <c r="Q757" s="14">
        <f t="shared" ca="1" si="285"/>
        <v>0.33770302000000002</v>
      </c>
      <c r="R757" s="28">
        <f t="shared" si="290"/>
        <v>0</v>
      </c>
      <c r="S757" s="14">
        <f t="shared" si="286"/>
        <v>0</v>
      </c>
      <c r="T757" s="14"/>
      <c r="U757" s="170">
        <f t="shared" si="294"/>
        <v>0.63392954089666631</v>
      </c>
      <c r="V757" s="4">
        <f t="shared" si="288"/>
        <v>0</v>
      </c>
      <c r="W757" s="53" t="s">
        <v>152</v>
      </c>
      <c r="X757" s="14"/>
      <c r="Y757" s="153"/>
      <c r="Z757" s="3"/>
      <c r="AB757" s="3"/>
      <c r="AC757" s="1"/>
      <c r="AD757" s="3"/>
      <c r="AE757" s="3"/>
      <c r="AF757" s="3"/>
      <c r="AG757" s="3"/>
      <c r="AH757" s="3"/>
      <c r="AI757" s="11"/>
      <c r="AJ757" s="3"/>
      <c r="AK757" s="2"/>
      <c r="AL757" s="2"/>
      <c r="AM757" s="2"/>
      <c r="AN757" s="2"/>
      <c r="AO757" s="2"/>
      <c r="AP757" s="2"/>
      <c r="AQ757" s="2"/>
      <c r="AR757" s="15"/>
      <c r="AS757" s="15"/>
      <c r="AT757" s="15"/>
      <c r="AU757" s="2"/>
      <c r="AV757" s="2"/>
      <c r="AW757" s="15"/>
      <c r="AX757" s="15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</row>
    <row r="758" spans="1:164" ht="12.75" x14ac:dyDescent="0.2">
      <c r="A758" s="67">
        <f t="shared" si="292"/>
        <v>44349</v>
      </c>
      <c r="B758" s="128">
        <f t="shared" ca="1" si="289"/>
        <v>173.9674339191599</v>
      </c>
      <c r="C758" s="14">
        <f t="shared" si="274"/>
        <v>172.88987478999991</v>
      </c>
      <c r="D758" s="142">
        <f t="shared" si="275"/>
        <v>44343</v>
      </c>
      <c r="E758" s="13">
        <f ca="1">IF(D758&lt;B$1,VLOOKUP(D758,[1]DI!$A$4:$B$15000,2,FALSE),0)</f>
        <v>3.4000000000000002E-2</v>
      </c>
      <c r="F758" s="14">
        <f t="shared" ca="1" si="276"/>
        <v>1.00013269</v>
      </c>
      <c r="G758" s="14">
        <f ca="1">(TRUNC(PRODUCT($F$12:$F757),16))</f>
        <v>1.1382492854091999</v>
      </c>
      <c r="H758" s="14">
        <f t="shared" ca="1" si="277"/>
        <v>1.13704173217544</v>
      </c>
      <c r="I758" s="14">
        <f t="shared" ca="1" si="278"/>
        <v>1.0010620100000001</v>
      </c>
      <c r="J758" s="13">
        <f t="shared" si="291"/>
        <v>3.7499999999999999E-2</v>
      </c>
      <c r="K758" s="53">
        <f t="shared" si="279"/>
        <v>44337</v>
      </c>
      <c r="L758" s="2">
        <f t="shared" si="280"/>
        <v>8</v>
      </c>
      <c r="M758" s="19">
        <f t="shared" si="281"/>
        <v>8</v>
      </c>
      <c r="N758" s="12">
        <f t="shared" si="282"/>
        <v>1.001169381</v>
      </c>
      <c r="O758" s="12">
        <f t="shared" ca="1" si="283"/>
        <v>1.002232633</v>
      </c>
      <c r="P758" s="19">
        <f t="shared" si="284"/>
        <v>0</v>
      </c>
      <c r="Q758" s="14">
        <f t="shared" ca="1" si="285"/>
        <v>0.38599962999999998</v>
      </c>
      <c r="R758" s="28">
        <f t="shared" si="290"/>
        <v>0</v>
      </c>
      <c r="S758" s="14">
        <f t="shared" si="286"/>
        <v>0</v>
      </c>
      <c r="T758" s="14"/>
      <c r="U758" s="170">
        <f t="shared" si="294"/>
        <v>0.69155949915999959</v>
      </c>
      <c r="V758" s="4">
        <f t="shared" si="288"/>
        <v>0</v>
      </c>
      <c r="W758" s="53" t="s">
        <v>152</v>
      </c>
      <c r="X758" s="14"/>
      <c r="Y758" s="153"/>
      <c r="Z758" s="3"/>
      <c r="AB758" s="3"/>
      <c r="AC758" s="1"/>
      <c r="AD758" s="3"/>
      <c r="AE758" s="3"/>
      <c r="AF758" s="3"/>
      <c r="AG758" s="3"/>
      <c r="AH758" s="3"/>
      <c r="AI758" s="11"/>
      <c r="AJ758" s="3"/>
      <c r="AK758" s="2"/>
      <c r="AL758" s="2"/>
      <c r="AM758" s="2"/>
      <c r="AN758" s="2"/>
      <c r="AO758" s="2"/>
      <c r="AP758" s="2"/>
      <c r="AQ758" s="2"/>
      <c r="AR758" s="15"/>
      <c r="AS758" s="15"/>
      <c r="AT758" s="15"/>
      <c r="AU758" s="2"/>
      <c r="AV758" s="2"/>
      <c r="AW758" s="15"/>
      <c r="AX758" s="15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</row>
    <row r="759" spans="1:164" ht="15" x14ac:dyDescent="0.25">
      <c r="A759" s="171">
        <f t="shared" si="292"/>
        <v>44351</v>
      </c>
      <c r="B759" s="172">
        <f t="shared" ca="1" si="289"/>
        <v>174.13100411568658</v>
      </c>
      <c r="C759" s="173">
        <f t="shared" si="274"/>
        <v>172.88987478999991</v>
      </c>
      <c r="D759" s="174">
        <f t="shared" si="275"/>
        <v>44344</v>
      </c>
      <c r="E759" s="13">
        <f ca="1">IF(D759&lt;B$1,VLOOKUP(D759,[1]DI!$A$4:$B$15000,2,FALSE),0)</f>
        <v>3.4000000000000002E-2</v>
      </c>
      <c r="F759" s="173">
        <f t="shared" ca="1" si="276"/>
        <v>1.00013269</v>
      </c>
      <c r="G759" s="173">
        <f ca="1">(TRUNC(PRODUCT($F$12:$F758),16))</f>
        <v>1.1384003197068799</v>
      </c>
      <c r="H759" s="173">
        <f t="shared" ca="1" si="277"/>
        <v>1.13704173217544</v>
      </c>
      <c r="I759" s="173">
        <f t="shared" ca="1" si="278"/>
        <v>1.0011948399999999</v>
      </c>
      <c r="J759" s="175">
        <f t="shared" si="291"/>
        <v>3.7499999999999999E-2</v>
      </c>
      <c r="K759" s="174">
        <f t="shared" si="279"/>
        <v>44337</v>
      </c>
      <c r="L759" s="176">
        <f t="shared" si="280"/>
        <v>9</v>
      </c>
      <c r="M759" s="177">
        <f t="shared" si="281"/>
        <v>9</v>
      </c>
      <c r="N759" s="178">
        <f t="shared" si="282"/>
        <v>1.0013156489999999</v>
      </c>
      <c r="O759" s="178">
        <f t="shared" ca="1" si="283"/>
        <v>1.002512061</v>
      </c>
      <c r="P759" s="177">
        <v>39</v>
      </c>
      <c r="Q759" s="173">
        <f t="shared" ca="1" si="285"/>
        <v>0.43430991000000002</v>
      </c>
      <c r="R759" s="147">
        <f>S759/C759</f>
        <v>0.99999999224940217</v>
      </c>
      <c r="S759" s="146">
        <v>172.88987345000001</v>
      </c>
      <c r="T759" s="173"/>
      <c r="U759" s="170">
        <f t="shared" si="294"/>
        <v>0.80681941568666626</v>
      </c>
      <c r="V759" s="180">
        <f t="shared" si="288"/>
        <v>0</v>
      </c>
      <c r="W759" s="174" t="s">
        <v>152</v>
      </c>
      <c r="X759" s="14"/>
      <c r="Y759" s="153"/>
      <c r="Z759" s="3"/>
      <c r="AB759" s="3"/>
      <c r="AC759" s="1"/>
      <c r="AD759" s="3"/>
      <c r="AE759" s="3"/>
      <c r="AF759" s="3"/>
      <c r="AG759" s="3"/>
      <c r="AH759" s="3"/>
      <c r="AI759" s="11"/>
      <c r="AJ759" s="3"/>
      <c r="AK759" s="2"/>
      <c r="AL759" s="2"/>
      <c r="AM759" s="2"/>
      <c r="AN759" s="2"/>
      <c r="AO759" s="2"/>
      <c r="AP759" s="2"/>
      <c r="AQ759" s="2"/>
      <c r="AR759" s="15"/>
      <c r="AS759" s="15"/>
      <c r="AT759" s="15"/>
      <c r="AU759" s="2"/>
      <c r="AV759" s="2"/>
      <c r="AW759" s="15"/>
      <c r="AX759" s="15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</row>
    <row r="760" spans="1:164" ht="12.75" x14ac:dyDescent="0.2">
      <c r="A760" s="67"/>
      <c r="B760" s="128"/>
      <c r="C760" s="173"/>
      <c r="D760" s="142"/>
      <c r="E760" s="13"/>
      <c r="F760" s="14"/>
      <c r="G760" s="14"/>
      <c r="H760" s="14"/>
      <c r="I760" s="14"/>
      <c r="J760" s="13"/>
      <c r="K760" s="53"/>
      <c r="L760" s="2"/>
      <c r="M760" s="19"/>
      <c r="N760" s="12"/>
      <c r="O760" s="12"/>
      <c r="P760" s="19"/>
      <c r="Q760" s="14"/>
      <c r="R760" s="28"/>
      <c r="S760" s="14"/>
      <c r="T760" s="14"/>
      <c r="U760" s="170"/>
      <c r="V760" s="4"/>
      <c r="W760" s="53"/>
      <c r="X760" s="14"/>
      <c r="Y760" s="153"/>
      <c r="Z760" s="3"/>
      <c r="AB760" s="3"/>
      <c r="AC760" s="1"/>
      <c r="AD760" s="3"/>
      <c r="AE760" s="3"/>
      <c r="AF760" s="3"/>
      <c r="AG760" s="3"/>
      <c r="AH760" s="3"/>
      <c r="AI760" s="11"/>
      <c r="AJ760" s="3"/>
      <c r="AK760" s="2"/>
      <c r="AL760" s="2"/>
      <c r="AM760" s="2"/>
      <c r="AN760" s="2"/>
      <c r="AO760" s="2"/>
      <c r="AP760" s="2"/>
      <c r="AQ760" s="2"/>
      <c r="AR760" s="15"/>
      <c r="AS760" s="15"/>
      <c r="AT760" s="15"/>
      <c r="AU760" s="2"/>
      <c r="AV760" s="2"/>
      <c r="AW760" s="15"/>
      <c r="AX760" s="15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</row>
    <row r="761" spans="1:164" ht="12.75" x14ac:dyDescent="0.2">
      <c r="A761" s="67"/>
      <c r="B761" s="128"/>
      <c r="C761" s="14"/>
      <c r="D761" s="142"/>
      <c r="E761" s="13"/>
      <c r="F761" s="14"/>
      <c r="G761" s="14"/>
      <c r="H761" s="14"/>
      <c r="I761" s="14"/>
      <c r="J761" s="13"/>
      <c r="K761" s="53"/>
      <c r="L761" s="2"/>
      <c r="M761" s="19"/>
      <c r="N761" s="12"/>
      <c r="O761" s="12"/>
      <c r="P761" s="19"/>
      <c r="Q761" s="14"/>
      <c r="R761" s="28"/>
      <c r="S761" s="14"/>
      <c r="T761" s="14"/>
      <c r="U761" s="170"/>
      <c r="V761" s="4"/>
      <c r="W761" s="53"/>
      <c r="X761" s="14"/>
      <c r="Y761" s="153"/>
      <c r="Z761" s="3"/>
      <c r="AB761" s="3"/>
      <c r="AC761" s="1"/>
      <c r="AD761" s="3"/>
      <c r="AE761" s="3"/>
      <c r="AF761" s="3"/>
      <c r="AG761" s="3"/>
      <c r="AH761" s="3"/>
      <c r="AI761" s="11"/>
      <c r="AJ761" s="3"/>
      <c r="AK761" s="2"/>
      <c r="AL761" s="2"/>
      <c r="AM761" s="2"/>
      <c r="AN761" s="2"/>
      <c r="AO761" s="2"/>
      <c r="AP761" s="2"/>
      <c r="AQ761" s="2"/>
      <c r="AR761" s="15"/>
      <c r="AS761" s="15"/>
      <c r="AT761" s="15"/>
      <c r="AU761" s="2"/>
      <c r="AV761" s="2"/>
      <c r="AW761" s="15"/>
      <c r="AX761" s="15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</row>
    <row r="762" spans="1:164" ht="12.75" x14ac:dyDescent="0.2">
      <c r="A762" s="67"/>
      <c r="B762" s="128"/>
      <c r="C762" s="14"/>
      <c r="D762" s="142"/>
      <c r="E762" s="13"/>
      <c r="F762" s="14"/>
      <c r="G762" s="14"/>
      <c r="H762" s="14"/>
      <c r="I762" s="14"/>
      <c r="J762" s="13"/>
      <c r="K762" s="53"/>
      <c r="L762" s="2"/>
      <c r="M762" s="19"/>
      <c r="N762" s="12"/>
      <c r="O762" s="12"/>
      <c r="P762" s="19"/>
      <c r="Q762" s="14"/>
      <c r="R762" s="28"/>
      <c r="S762" s="14"/>
      <c r="T762" s="14"/>
      <c r="U762" s="170"/>
      <c r="V762" s="4"/>
      <c r="W762" s="53"/>
      <c r="X762" s="14"/>
      <c r="Y762" s="153"/>
      <c r="Z762" s="3"/>
      <c r="AB762" s="3"/>
      <c r="AC762" s="1"/>
      <c r="AD762" s="3"/>
      <c r="AE762" s="3"/>
      <c r="AF762" s="3"/>
      <c r="AG762" s="3"/>
      <c r="AH762" s="3"/>
      <c r="AI762" s="11"/>
      <c r="AJ762" s="3"/>
      <c r="AK762" s="2"/>
      <c r="AL762" s="2"/>
      <c r="AM762" s="2"/>
      <c r="AN762" s="2"/>
      <c r="AO762" s="2"/>
      <c r="AP762" s="2"/>
      <c r="AQ762" s="2"/>
      <c r="AR762" s="15"/>
      <c r="AS762" s="15"/>
      <c r="AT762" s="15"/>
      <c r="AU762" s="2"/>
      <c r="AV762" s="2"/>
      <c r="AW762" s="15"/>
      <c r="AX762" s="15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</row>
    <row r="763" spans="1:164" ht="12.75" x14ac:dyDescent="0.2">
      <c r="A763" s="67"/>
      <c r="B763" s="128"/>
      <c r="C763" s="14"/>
      <c r="D763" s="142"/>
      <c r="E763" s="13"/>
      <c r="F763" s="14"/>
      <c r="G763" s="14"/>
      <c r="H763" s="14"/>
      <c r="I763" s="14"/>
      <c r="J763" s="13"/>
      <c r="K763" s="53"/>
      <c r="L763" s="2"/>
      <c r="M763" s="19"/>
      <c r="N763" s="12"/>
      <c r="O763" s="12"/>
      <c r="P763" s="19"/>
      <c r="Q763" s="14"/>
      <c r="R763" s="28"/>
      <c r="S763" s="14"/>
      <c r="T763" s="14"/>
      <c r="U763" s="170"/>
      <c r="V763" s="4"/>
      <c r="W763" s="53"/>
      <c r="X763" s="14"/>
      <c r="Y763" s="153"/>
      <c r="Z763" s="3"/>
      <c r="AB763" s="3"/>
      <c r="AC763" s="1"/>
      <c r="AD763" s="3"/>
      <c r="AE763" s="3"/>
      <c r="AF763" s="3"/>
      <c r="AG763" s="3"/>
      <c r="AH763" s="3"/>
      <c r="AI763" s="11"/>
      <c r="AJ763" s="3"/>
      <c r="AK763" s="2"/>
      <c r="AL763" s="2"/>
      <c r="AM763" s="2"/>
      <c r="AN763" s="2"/>
      <c r="AO763" s="2"/>
      <c r="AP763" s="2"/>
      <c r="AQ763" s="2"/>
      <c r="AR763" s="15"/>
      <c r="AS763" s="15"/>
      <c r="AT763" s="15"/>
      <c r="AU763" s="2"/>
      <c r="AV763" s="2"/>
      <c r="AW763" s="15"/>
      <c r="AX763" s="15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</row>
    <row r="764" spans="1:164" ht="12.75" x14ac:dyDescent="0.2">
      <c r="A764" s="67"/>
      <c r="B764" s="128"/>
      <c r="C764" s="14"/>
      <c r="D764" s="142"/>
      <c r="E764" s="13"/>
      <c r="F764" s="14"/>
      <c r="G764" s="14"/>
      <c r="H764" s="14"/>
      <c r="I764" s="14"/>
      <c r="J764" s="13"/>
      <c r="K764" s="53"/>
      <c r="L764" s="2"/>
      <c r="M764" s="19"/>
      <c r="N764" s="12"/>
      <c r="O764" s="12"/>
      <c r="P764" s="19"/>
      <c r="Q764" s="14"/>
      <c r="R764" s="28"/>
      <c r="S764" s="14"/>
      <c r="T764" s="14"/>
      <c r="U764" s="170"/>
      <c r="V764" s="4"/>
      <c r="W764" s="53"/>
      <c r="X764" s="14"/>
      <c r="Y764" s="153"/>
      <c r="Z764" s="3"/>
      <c r="AB764" s="3"/>
      <c r="AC764" s="1"/>
      <c r="AD764" s="3"/>
      <c r="AE764" s="3"/>
      <c r="AF764" s="3"/>
      <c r="AG764" s="3"/>
      <c r="AH764" s="3"/>
      <c r="AI764" s="11"/>
      <c r="AJ764" s="3"/>
      <c r="AK764" s="2"/>
      <c r="AL764" s="2"/>
      <c r="AM764" s="2"/>
      <c r="AN764" s="2"/>
      <c r="AO764" s="2"/>
      <c r="AP764" s="2"/>
      <c r="AQ764" s="2"/>
      <c r="AR764" s="15"/>
      <c r="AS764" s="15"/>
      <c r="AT764" s="15"/>
      <c r="AU764" s="2"/>
      <c r="AV764" s="2"/>
      <c r="AW764" s="15"/>
      <c r="AX764" s="15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</row>
    <row r="765" spans="1:164" ht="12.75" x14ac:dyDescent="0.2">
      <c r="A765" s="67"/>
      <c r="B765" s="128"/>
      <c r="C765" s="14"/>
      <c r="D765" s="142"/>
      <c r="E765" s="13"/>
      <c r="F765" s="14"/>
      <c r="G765" s="14"/>
      <c r="H765" s="14"/>
      <c r="I765" s="14"/>
      <c r="J765" s="13"/>
      <c r="K765" s="53"/>
      <c r="L765" s="2"/>
      <c r="M765" s="19"/>
      <c r="N765" s="12"/>
      <c r="O765" s="12"/>
      <c r="P765" s="19"/>
      <c r="Q765" s="14"/>
      <c r="R765" s="28"/>
      <c r="S765" s="14"/>
      <c r="T765" s="14"/>
      <c r="U765" s="170"/>
      <c r="V765" s="4"/>
      <c r="W765" s="53"/>
      <c r="X765" s="14"/>
      <c r="Y765" s="153"/>
      <c r="Z765" s="3"/>
      <c r="AB765" s="3"/>
      <c r="AC765" s="1"/>
      <c r="AD765" s="3"/>
      <c r="AE765" s="3"/>
      <c r="AF765" s="3"/>
      <c r="AG765" s="3"/>
      <c r="AH765" s="3"/>
      <c r="AI765" s="11"/>
      <c r="AJ765" s="3"/>
      <c r="AK765" s="2"/>
      <c r="AL765" s="2"/>
      <c r="AM765" s="2"/>
      <c r="AN765" s="2"/>
      <c r="AO765" s="2"/>
      <c r="AP765" s="2"/>
      <c r="AQ765" s="2"/>
      <c r="AR765" s="15"/>
      <c r="AS765" s="15"/>
      <c r="AT765" s="15"/>
      <c r="AU765" s="2"/>
      <c r="AV765" s="2"/>
      <c r="AW765" s="15"/>
      <c r="AX765" s="15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</row>
    <row r="766" spans="1:164" ht="12.75" x14ac:dyDescent="0.2">
      <c r="A766" s="67"/>
      <c r="B766" s="128"/>
      <c r="C766" s="14"/>
      <c r="D766" s="142"/>
      <c r="E766" s="13"/>
      <c r="F766" s="14"/>
      <c r="G766" s="14"/>
      <c r="H766" s="14"/>
      <c r="I766" s="14"/>
      <c r="J766" s="13"/>
      <c r="K766" s="53"/>
      <c r="L766" s="2"/>
      <c r="M766" s="19"/>
      <c r="N766" s="12"/>
      <c r="O766" s="12"/>
      <c r="P766" s="19"/>
      <c r="Q766" s="14"/>
      <c r="R766" s="28"/>
      <c r="S766" s="14"/>
      <c r="T766" s="14"/>
      <c r="U766" s="170"/>
      <c r="V766" s="4"/>
      <c r="W766" s="53"/>
      <c r="X766" s="14"/>
      <c r="Y766" s="153"/>
      <c r="Z766" s="3"/>
      <c r="AB766" s="3"/>
      <c r="AC766" s="1"/>
      <c r="AD766" s="3"/>
      <c r="AE766" s="3"/>
      <c r="AF766" s="3"/>
      <c r="AG766" s="3"/>
      <c r="AH766" s="3"/>
      <c r="AI766" s="11"/>
      <c r="AJ766" s="3"/>
      <c r="AK766" s="2"/>
      <c r="AL766" s="2"/>
      <c r="AM766" s="2"/>
      <c r="AN766" s="2"/>
      <c r="AO766" s="2"/>
      <c r="AP766" s="2"/>
      <c r="AQ766" s="2"/>
      <c r="AR766" s="15"/>
      <c r="AS766" s="15"/>
      <c r="AT766" s="15"/>
      <c r="AU766" s="2"/>
      <c r="AV766" s="2"/>
      <c r="AW766" s="15"/>
      <c r="AX766" s="15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</row>
    <row r="767" spans="1:164" ht="12.75" x14ac:dyDescent="0.2">
      <c r="A767" s="67"/>
      <c r="B767" s="128"/>
      <c r="C767" s="14"/>
      <c r="D767" s="142"/>
      <c r="E767" s="13"/>
      <c r="F767" s="14"/>
      <c r="G767" s="14"/>
      <c r="H767" s="14"/>
      <c r="I767" s="14"/>
      <c r="J767" s="13"/>
      <c r="K767" s="53"/>
      <c r="L767" s="2"/>
      <c r="M767" s="19"/>
      <c r="N767" s="12"/>
      <c r="O767" s="12"/>
      <c r="P767" s="19"/>
      <c r="Q767" s="14"/>
      <c r="R767" s="28"/>
      <c r="S767" s="14"/>
      <c r="T767" s="14"/>
      <c r="U767" s="170"/>
      <c r="V767" s="4"/>
      <c r="W767" s="53"/>
      <c r="X767" s="14"/>
      <c r="Y767" s="153"/>
      <c r="Z767" s="3"/>
      <c r="AB767" s="3"/>
      <c r="AC767" s="1"/>
      <c r="AD767" s="3"/>
      <c r="AE767" s="3"/>
      <c r="AF767" s="3"/>
      <c r="AG767" s="3"/>
      <c r="AH767" s="3"/>
      <c r="AI767" s="11"/>
      <c r="AJ767" s="3"/>
      <c r="AK767" s="2"/>
      <c r="AL767" s="2"/>
      <c r="AM767" s="2"/>
      <c r="AN767" s="2"/>
      <c r="AO767" s="2"/>
      <c r="AP767" s="2"/>
      <c r="AQ767" s="2"/>
      <c r="AR767" s="15"/>
      <c r="AS767" s="15"/>
      <c r="AT767" s="15"/>
      <c r="AU767" s="2"/>
      <c r="AV767" s="2"/>
      <c r="AW767" s="15"/>
      <c r="AX767" s="15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</row>
    <row r="768" spans="1:164" ht="12.75" x14ac:dyDescent="0.2">
      <c r="A768" s="67"/>
      <c r="B768" s="128"/>
      <c r="C768" s="14"/>
      <c r="D768" s="142"/>
      <c r="E768" s="13"/>
      <c r="F768" s="14"/>
      <c r="G768" s="14"/>
      <c r="H768" s="14"/>
      <c r="I768" s="14"/>
      <c r="J768" s="13"/>
      <c r="K768" s="53"/>
      <c r="L768" s="2"/>
      <c r="M768" s="19"/>
      <c r="N768" s="12"/>
      <c r="O768" s="12"/>
      <c r="P768" s="19"/>
      <c r="Q768" s="14"/>
      <c r="R768" s="28"/>
      <c r="S768" s="14"/>
      <c r="T768" s="14"/>
      <c r="U768" s="170"/>
      <c r="V768" s="4"/>
      <c r="W768" s="53"/>
      <c r="X768" s="14"/>
      <c r="Y768" s="153"/>
      <c r="Z768" s="3"/>
      <c r="AB768" s="3"/>
      <c r="AC768" s="1"/>
      <c r="AD768" s="3"/>
      <c r="AE768" s="3"/>
      <c r="AF768" s="3"/>
      <c r="AG768" s="3"/>
      <c r="AH768" s="3"/>
      <c r="AI768" s="11"/>
      <c r="AJ768" s="3"/>
      <c r="AK768" s="2"/>
      <c r="AL768" s="2"/>
      <c r="AM768" s="2"/>
      <c r="AN768" s="2"/>
      <c r="AO768" s="2"/>
      <c r="AP768" s="2"/>
      <c r="AQ768" s="2"/>
      <c r="AR768" s="15"/>
      <c r="AS768" s="15"/>
      <c r="AT768" s="15"/>
      <c r="AU768" s="2"/>
      <c r="AV768" s="2"/>
      <c r="AW768" s="15"/>
      <c r="AX768" s="15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</row>
    <row r="769" spans="1:164" ht="12.75" x14ac:dyDescent="0.2">
      <c r="A769" s="67"/>
      <c r="B769" s="128"/>
      <c r="C769" s="14"/>
      <c r="D769" s="142"/>
      <c r="E769" s="13"/>
      <c r="F769" s="14"/>
      <c r="G769" s="14"/>
      <c r="H769" s="14"/>
      <c r="I769" s="14"/>
      <c r="J769" s="13"/>
      <c r="K769" s="53"/>
      <c r="L769" s="2"/>
      <c r="M769" s="19"/>
      <c r="N769" s="12"/>
      <c r="O769" s="12"/>
      <c r="P769" s="19"/>
      <c r="Q769" s="14"/>
      <c r="R769" s="28"/>
      <c r="S769" s="14"/>
      <c r="T769" s="14"/>
      <c r="U769" s="170"/>
      <c r="V769" s="4"/>
      <c r="W769" s="53"/>
      <c r="X769" s="14"/>
      <c r="Y769" s="153"/>
      <c r="Z769" s="3"/>
      <c r="AB769" s="3"/>
      <c r="AC769" s="1"/>
      <c r="AD769" s="3"/>
      <c r="AE769" s="3"/>
      <c r="AF769" s="3"/>
      <c r="AG769" s="3"/>
      <c r="AH769" s="3"/>
      <c r="AI769" s="11"/>
      <c r="AJ769" s="3"/>
      <c r="AK769" s="2"/>
      <c r="AL769" s="2"/>
      <c r="AM769" s="2"/>
      <c r="AN769" s="2"/>
      <c r="AO769" s="2"/>
      <c r="AP769" s="2"/>
      <c r="AQ769" s="2"/>
      <c r="AR769" s="15"/>
      <c r="AS769" s="15"/>
      <c r="AT769" s="15"/>
      <c r="AU769" s="2"/>
      <c r="AV769" s="2"/>
      <c r="AW769" s="15"/>
      <c r="AX769" s="15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</row>
    <row r="770" spans="1:164" ht="12.75" x14ac:dyDescent="0.2">
      <c r="A770" s="67"/>
      <c r="B770" s="128"/>
      <c r="C770" s="14"/>
      <c r="D770" s="142"/>
      <c r="E770" s="13"/>
      <c r="F770" s="14"/>
      <c r="G770" s="14"/>
      <c r="H770" s="14"/>
      <c r="I770" s="14"/>
      <c r="J770" s="13"/>
      <c r="K770" s="53"/>
      <c r="L770" s="2"/>
      <c r="M770" s="19"/>
      <c r="N770" s="12"/>
      <c r="O770" s="12"/>
      <c r="P770" s="19"/>
      <c r="Q770" s="14"/>
      <c r="R770" s="28"/>
      <c r="S770" s="14"/>
      <c r="T770" s="14"/>
      <c r="U770" s="170"/>
      <c r="V770" s="4"/>
      <c r="W770" s="53"/>
      <c r="X770" s="14"/>
      <c r="Y770" s="153"/>
      <c r="Z770" s="3"/>
      <c r="AB770" s="3"/>
      <c r="AC770" s="1"/>
      <c r="AD770" s="3"/>
      <c r="AE770" s="3"/>
      <c r="AF770" s="3"/>
      <c r="AG770" s="3"/>
      <c r="AH770" s="3"/>
      <c r="AI770" s="11"/>
      <c r="AJ770" s="3"/>
      <c r="AK770" s="2"/>
      <c r="AL770" s="2"/>
      <c r="AM770" s="2"/>
      <c r="AN770" s="2"/>
      <c r="AO770" s="2"/>
      <c r="AP770" s="2"/>
      <c r="AQ770" s="2"/>
      <c r="AR770" s="15"/>
      <c r="AS770" s="15"/>
      <c r="AT770" s="15"/>
      <c r="AU770" s="2"/>
      <c r="AV770" s="2"/>
      <c r="AW770" s="15"/>
      <c r="AX770" s="15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</row>
    <row r="771" spans="1:164" ht="12.75" x14ac:dyDescent="0.2">
      <c r="A771" s="67"/>
      <c r="B771" s="128"/>
      <c r="C771" s="14"/>
      <c r="D771" s="142"/>
      <c r="E771" s="13"/>
      <c r="F771" s="14"/>
      <c r="G771" s="14"/>
      <c r="H771" s="14"/>
      <c r="I771" s="14"/>
      <c r="J771" s="13"/>
      <c r="K771" s="53"/>
      <c r="L771" s="2"/>
      <c r="M771" s="19"/>
      <c r="N771" s="12"/>
      <c r="O771" s="12"/>
      <c r="P771" s="19"/>
      <c r="Q771" s="14"/>
      <c r="R771" s="28"/>
      <c r="S771" s="14"/>
      <c r="T771" s="14"/>
      <c r="U771" s="170"/>
      <c r="V771" s="4"/>
      <c r="W771" s="53"/>
      <c r="X771" s="14"/>
      <c r="Y771" s="153"/>
      <c r="Z771" s="3"/>
      <c r="AB771" s="3"/>
      <c r="AC771" s="1"/>
      <c r="AD771" s="3"/>
      <c r="AE771" s="3"/>
      <c r="AF771" s="3"/>
      <c r="AG771" s="3"/>
      <c r="AH771" s="3"/>
      <c r="AI771" s="11"/>
      <c r="AJ771" s="3"/>
      <c r="AK771" s="2"/>
      <c r="AL771" s="2"/>
      <c r="AM771" s="2"/>
      <c r="AN771" s="2"/>
      <c r="AO771" s="2"/>
      <c r="AP771" s="2"/>
      <c r="AQ771" s="2"/>
      <c r="AR771" s="15"/>
      <c r="AS771" s="15"/>
      <c r="AT771" s="15"/>
      <c r="AU771" s="2"/>
      <c r="AV771" s="2"/>
      <c r="AW771" s="15"/>
      <c r="AX771" s="15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</row>
    <row r="772" spans="1:164" ht="12.75" x14ac:dyDescent="0.2">
      <c r="A772" s="67"/>
      <c r="B772" s="128"/>
      <c r="C772" s="14"/>
      <c r="D772" s="142"/>
      <c r="E772" s="13"/>
      <c r="F772" s="14"/>
      <c r="G772" s="14"/>
      <c r="H772" s="14"/>
      <c r="I772" s="14"/>
      <c r="J772" s="13"/>
      <c r="K772" s="53"/>
      <c r="L772" s="2"/>
      <c r="M772" s="19"/>
      <c r="N772" s="12"/>
      <c r="O772" s="12"/>
      <c r="P772" s="19"/>
      <c r="Q772" s="14"/>
      <c r="R772" s="28"/>
      <c r="S772" s="14"/>
      <c r="T772" s="14"/>
      <c r="U772" s="170"/>
      <c r="V772" s="4"/>
      <c r="W772" s="53"/>
      <c r="X772" s="14"/>
      <c r="Y772" s="153"/>
      <c r="Z772" s="3"/>
      <c r="AB772" s="3"/>
      <c r="AC772" s="1"/>
      <c r="AD772" s="3"/>
      <c r="AE772" s="3"/>
      <c r="AF772" s="3"/>
      <c r="AG772" s="3"/>
      <c r="AH772" s="3"/>
      <c r="AI772" s="11"/>
      <c r="AJ772" s="3"/>
      <c r="AK772" s="2"/>
      <c r="AL772" s="2"/>
      <c r="AM772" s="2"/>
      <c r="AN772" s="2"/>
      <c r="AO772" s="2"/>
      <c r="AP772" s="2"/>
      <c r="AQ772" s="2"/>
      <c r="AR772" s="15"/>
      <c r="AS772" s="15"/>
      <c r="AT772" s="15"/>
      <c r="AU772" s="2"/>
      <c r="AV772" s="2"/>
      <c r="AW772" s="15"/>
      <c r="AX772" s="15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</row>
    <row r="773" spans="1:164" ht="12.75" x14ac:dyDescent="0.2">
      <c r="A773" s="67"/>
      <c r="B773" s="128"/>
      <c r="C773" s="14"/>
      <c r="D773" s="142"/>
      <c r="E773" s="13"/>
      <c r="F773" s="14"/>
      <c r="G773" s="14"/>
      <c r="H773" s="14"/>
      <c r="I773" s="14"/>
      <c r="J773" s="13"/>
      <c r="K773" s="53"/>
      <c r="L773" s="2"/>
      <c r="M773" s="19"/>
      <c r="N773" s="12"/>
      <c r="O773" s="12"/>
      <c r="P773" s="19"/>
      <c r="Q773" s="14"/>
      <c r="R773" s="28"/>
      <c r="S773" s="14"/>
      <c r="T773" s="14"/>
      <c r="U773" s="170"/>
      <c r="V773" s="4"/>
      <c r="W773" s="53"/>
      <c r="X773" s="14"/>
      <c r="Y773" s="153"/>
      <c r="Z773" s="3"/>
      <c r="AB773" s="3"/>
      <c r="AC773" s="1"/>
      <c r="AD773" s="3"/>
      <c r="AE773" s="3"/>
      <c r="AF773" s="3"/>
      <c r="AG773" s="3"/>
      <c r="AH773" s="3"/>
      <c r="AI773" s="11"/>
      <c r="AJ773" s="3"/>
      <c r="AK773" s="2"/>
      <c r="AL773" s="2"/>
      <c r="AM773" s="2"/>
      <c r="AN773" s="2"/>
      <c r="AO773" s="2"/>
      <c r="AP773" s="2"/>
      <c r="AQ773" s="2"/>
      <c r="AR773" s="15"/>
      <c r="AS773" s="15"/>
      <c r="AT773" s="15"/>
      <c r="AU773" s="2"/>
      <c r="AV773" s="2"/>
      <c r="AW773" s="15"/>
      <c r="AX773" s="15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</row>
    <row r="774" spans="1:164" ht="12.75" x14ac:dyDescent="0.2">
      <c r="A774" s="67"/>
      <c r="B774" s="128"/>
      <c r="C774" s="14"/>
      <c r="D774" s="142"/>
      <c r="E774" s="13"/>
      <c r="F774" s="14"/>
      <c r="G774" s="14"/>
      <c r="H774" s="14"/>
      <c r="I774" s="14"/>
      <c r="J774" s="13"/>
      <c r="K774" s="53"/>
      <c r="L774" s="2"/>
      <c r="M774" s="19"/>
      <c r="N774" s="12"/>
      <c r="O774" s="12"/>
      <c r="P774" s="19"/>
      <c r="Q774" s="14"/>
      <c r="R774" s="28"/>
      <c r="S774" s="14"/>
      <c r="T774" s="14"/>
      <c r="U774" s="170"/>
      <c r="V774" s="4"/>
      <c r="W774" s="53"/>
      <c r="X774" s="14"/>
      <c r="Y774" s="153"/>
      <c r="Z774" s="3"/>
      <c r="AB774" s="3"/>
      <c r="AC774" s="1"/>
      <c r="AD774" s="3"/>
      <c r="AE774" s="3"/>
      <c r="AF774" s="3"/>
      <c r="AG774" s="3"/>
      <c r="AH774" s="3"/>
      <c r="AI774" s="11"/>
      <c r="AJ774" s="3"/>
      <c r="AK774" s="2"/>
      <c r="AL774" s="2"/>
      <c r="AM774" s="2"/>
      <c r="AN774" s="2"/>
      <c r="AO774" s="2"/>
      <c r="AP774" s="2"/>
      <c r="AQ774" s="2"/>
      <c r="AR774" s="15"/>
      <c r="AS774" s="15"/>
      <c r="AT774" s="15"/>
      <c r="AU774" s="2"/>
      <c r="AV774" s="2"/>
      <c r="AW774" s="15"/>
      <c r="AX774" s="15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</row>
    <row r="775" spans="1:164" ht="12.75" x14ac:dyDescent="0.2">
      <c r="A775" s="67"/>
      <c r="B775" s="128"/>
      <c r="C775" s="14"/>
      <c r="D775" s="142"/>
      <c r="E775" s="13"/>
      <c r="F775" s="14"/>
      <c r="G775" s="14"/>
      <c r="H775" s="14"/>
      <c r="I775" s="14"/>
      <c r="J775" s="13"/>
      <c r="K775" s="53"/>
      <c r="L775" s="2"/>
      <c r="M775" s="19"/>
      <c r="N775" s="12"/>
      <c r="O775" s="12"/>
      <c r="P775" s="19"/>
      <c r="Q775" s="14"/>
      <c r="R775" s="28"/>
      <c r="S775" s="14"/>
      <c r="T775" s="14"/>
      <c r="U775" s="170"/>
      <c r="V775" s="4"/>
      <c r="W775" s="53"/>
      <c r="X775" s="14"/>
      <c r="Y775" s="153"/>
      <c r="Z775" s="3"/>
      <c r="AB775" s="3"/>
      <c r="AC775" s="1"/>
      <c r="AD775" s="3"/>
      <c r="AE775" s="3"/>
      <c r="AF775" s="3"/>
      <c r="AG775" s="3"/>
      <c r="AH775" s="3"/>
      <c r="AI775" s="11"/>
      <c r="AJ775" s="3"/>
      <c r="AK775" s="2"/>
      <c r="AL775" s="2"/>
      <c r="AM775" s="2"/>
      <c r="AN775" s="2"/>
      <c r="AO775" s="2"/>
      <c r="AP775" s="2"/>
      <c r="AQ775" s="2"/>
      <c r="AR775" s="15"/>
      <c r="AS775" s="15"/>
      <c r="AT775" s="15"/>
      <c r="AU775" s="2"/>
      <c r="AV775" s="2"/>
      <c r="AW775" s="15"/>
      <c r="AX775" s="15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</row>
    <row r="776" spans="1:164" ht="12.75" x14ac:dyDescent="0.2">
      <c r="A776" s="67"/>
      <c r="B776" s="128"/>
      <c r="C776" s="14"/>
      <c r="D776" s="142"/>
      <c r="E776" s="13"/>
      <c r="F776" s="14"/>
      <c r="G776" s="14"/>
      <c r="H776" s="14"/>
      <c r="I776" s="14"/>
      <c r="J776" s="13"/>
      <c r="K776" s="53"/>
      <c r="L776" s="2"/>
      <c r="M776" s="19"/>
      <c r="N776" s="12"/>
      <c r="O776" s="12"/>
      <c r="P776" s="19"/>
      <c r="Q776" s="14"/>
      <c r="R776" s="28"/>
      <c r="S776" s="14"/>
      <c r="T776" s="14"/>
      <c r="U776" s="170"/>
      <c r="V776" s="4"/>
      <c r="W776" s="53"/>
      <c r="X776" s="14"/>
      <c r="Y776" s="153"/>
      <c r="Z776" s="3"/>
      <c r="AB776" s="3"/>
      <c r="AC776" s="1"/>
      <c r="AD776" s="3"/>
      <c r="AE776" s="3"/>
      <c r="AF776" s="3"/>
      <c r="AG776" s="3"/>
      <c r="AH776" s="3"/>
      <c r="AI776" s="11"/>
      <c r="AJ776" s="3"/>
      <c r="AK776" s="2"/>
      <c r="AL776" s="2"/>
      <c r="AM776" s="2"/>
      <c r="AN776" s="2"/>
      <c r="AO776" s="2"/>
      <c r="AP776" s="2"/>
      <c r="AQ776" s="2"/>
      <c r="AR776" s="15"/>
      <c r="AS776" s="15"/>
      <c r="AT776" s="15"/>
      <c r="AU776" s="2"/>
      <c r="AV776" s="2"/>
      <c r="AW776" s="15"/>
      <c r="AX776" s="15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</row>
    <row r="777" spans="1:164" ht="12.75" x14ac:dyDescent="0.2">
      <c r="A777" s="67"/>
      <c r="B777" s="128"/>
      <c r="C777" s="14"/>
      <c r="D777" s="142"/>
      <c r="E777" s="13"/>
      <c r="F777" s="14"/>
      <c r="G777" s="14"/>
      <c r="H777" s="14"/>
      <c r="I777" s="14"/>
      <c r="J777" s="13"/>
      <c r="K777" s="53"/>
      <c r="L777" s="2"/>
      <c r="M777" s="19"/>
      <c r="N777" s="12"/>
      <c r="O777" s="12"/>
      <c r="P777" s="19"/>
      <c r="Q777" s="14"/>
      <c r="R777" s="28"/>
      <c r="S777" s="14"/>
      <c r="T777" s="14"/>
      <c r="U777" s="170"/>
      <c r="V777" s="4"/>
      <c r="W777" s="53"/>
      <c r="X777" s="14"/>
      <c r="Y777" s="153"/>
      <c r="Z777" s="3"/>
      <c r="AB777" s="3"/>
      <c r="AC777" s="1"/>
      <c r="AD777" s="3"/>
      <c r="AE777" s="3"/>
      <c r="AF777" s="3"/>
      <c r="AG777" s="3"/>
      <c r="AH777" s="3"/>
      <c r="AI777" s="11"/>
      <c r="AJ777" s="3"/>
      <c r="AK777" s="2"/>
      <c r="AL777" s="2"/>
      <c r="AM777" s="2"/>
      <c r="AN777" s="2"/>
      <c r="AO777" s="2"/>
      <c r="AP777" s="2"/>
      <c r="AQ777" s="2"/>
      <c r="AR777" s="15"/>
      <c r="AS777" s="15"/>
      <c r="AT777" s="15"/>
      <c r="AU777" s="2"/>
      <c r="AV777" s="2"/>
      <c r="AW777" s="15"/>
      <c r="AX777" s="15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</row>
    <row r="778" spans="1:164" ht="12.75" x14ac:dyDescent="0.2">
      <c r="A778" s="67"/>
      <c r="B778" s="128"/>
      <c r="C778" s="14"/>
      <c r="D778" s="142"/>
      <c r="E778" s="13"/>
      <c r="F778" s="14"/>
      <c r="G778" s="14"/>
      <c r="H778" s="14"/>
      <c r="I778" s="14"/>
      <c r="J778" s="13"/>
      <c r="K778" s="53"/>
      <c r="L778" s="2"/>
      <c r="M778" s="19"/>
      <c r="N778" s="12"/>
      <c r="O778" s="12"/>
      <c r="P778" s="19"/>
      <c r="Q778" s="14"/>
      <c r="R778" s="28"/>
      <c r="S778" s="14"/>
      <c r="T778" s="14"/>
      <c r="U778" s="170"/>
      <c r="V778" s="4"/>
      <c r="W778" s="53"/>
      <c r="X778" s="14"/>
      <c r="Y778" s="153"/>
      <c r="Z778" s="3"/>
      <c r="AB778" s="3"/>
      <c r="AC778" s="1"/>
      <c r="AD778" s="3"/>
      <c r="AE778" s="3"/>
      <c r="AF778" s="3"/>
      <c r="AG778" s="3"/>
      <c r="AH778" s="3"/>
      <c r="AI778" s="11"/>
      <c r="AJ778" s="3"/>
      <c r="AK778" s="2"/>
      <c r="AL778" s="2"/>
      <c r="AM778" s="2"/>
      <c r="AN778" s="2"/>
      <c r="AO778" s="2"/>
      <c r="AP778" s="2"/>
      <c r="AQ778" s="2"/>
      <c r="AR778" s="15"/>
      <c r="AS778" s="15"/>
      <c r="AT778" s="15"/>
      <c r="AU778" s="2"/>
      <c r="AV778" s="2"/>
      <c r="AW778" s="15"/>
      <c r="AX778" s="15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</row>
    <row r="779" spans="1:164" ht="12.75" x14ac:dyDescent="0.2">
      <c r="A779" s="67"/>
      <c r="B779" s="128"/>
      <c r="C779" s="14"/>
      <c r="D779" s="142"/>
      <c r="E779" s="13"/>
      <c r="F779" s="14"/>
      <c r="G779" s="14"/>
      <c r="H779" s="14"/>
      <c r="I779" s="14"/>
      <c r="J779" s="13"/>
      <c r="K779" s="53"/>
      <c r="L779" s="2"/>
      <c r="M779" s="19"/>
      <c r="N779" s="12"/>
      <c r="O779" s="12"/>
      <c r="P779" s="19"/>
      <c r="Q779" s="14"/>
      <c r="R779" s="28"/>
      <c r="S779" s="14"/>
      <c r="T779" s="14"/>
      <c r="U779" s="170"/>
      <c r="V779" s="4"/>
      <c r="W779" s="53"/>
      <c r="X779" s="14"/>
      <c r="Y779" s="153"/>
      <c r="Z779" s="3"/>
      <c r="AB779" s="3"/>
      <c r="AC779" s="1"/>
      <c r="AD779" s="3"/>
      <c r="AE779" s="3"/>
      <c r="AF779" s="3"/>
      <c r="AG779" s="3"/>
      <c r="AH779" s="3"/>
      <c r="AI779" s="11"/>
      <c r="AJ779" s="3"/>
      <c r="AK779" s="2"/>
      <c r="AL779" s="2"/>
      <c r="AM779" s="2"/>
      <c r="AN779" s="2"/>
      <c r="AO779" s="2"/>
      <c r="AP779" s="2"/>
      <c r="AQ779" s="2"/>
      <c r="AR779" s="15"/>
      <c r="AS779" s="15"/>
      <c r="AT779" s="15"/>
      <c r="AU779" s="2"/>
      <c r="AV779" s="2"/>
      <c r="AW779" s="15"/>
      <c r="AX779" s="15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</row>
    <row r="780" spans="1:164" ht="12.75" x14ac:dyDescent="0.2">
      <c r="A780" s="67"/>
      <c r="B780" s="128"/>
      <c r="C780" s="14"/>
      <c r="D780" s="142"/>
      <c r="E780" s="13"/>
      <c r="F780" s="14"/>
      <c r="G780" s="14"/>
      <c r="H780" s="14"/>
      <c r="I780" s="14"/>
      <c r="J780" s="13"/>
      <c r="K780" s="53"/>
      <c r="L780" s="2"/>
      <c r="M780" s="19"/>
      <c r="N780" s="12"/>
      <c r="O780" s="12"/>
      <c r="P780" s="19"/>
      <c r="Q780" s="14"/>
      <c r="R780" s="28"/>
      <c r="S780" s="14"/>
      <c r="T780" s="14"/>
      <c r="U780" s="170"/>
      <c r="V780" s="4"/>
      <c r="W780" s="53"/>
      <c r="X780" s="14"/>
      <c r="Y780" s="153"/>
      <c r="Z780" s="3"/>
      <c r="AB780" s="3"/>
      <c r="AC780" s="1"/>
      <c r="AD780" s="3"/>
      <c r="AE780" s="3"/>
      <c r="AF780" s="3"/>
      <c r="AG780" s="3"/>
      <c r="AH780" s="3"/>
      <c r="AI780" s="11"/>
      <c r="AJ780" s="3"/>
      <c r="AK780" s="2"/>
      <c r="AL780" s="2"/>
      <c r="AM780" s="2"/>
      <c r="AN780" s="2"/>
      <c r="AO780" s="2"/>
      <c r="AP780" s="2"/>
      <c r="AQ780" s="2"/>
      <c r="AR780" s="15"/>
      <c r="AS780" s="15"/>
      <c r="AT780" s="15"/>
      <c r="AU780" s="2"/>
      <c r="AV780" s="2"/>
      <c r="AW780" s="15"/>
      <c r="AX780" s="15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</row>
    <row r="781" spans="1:164" ht="12.75" x14ac:dyDescent="0.2">
      <c r="A781" s="67"/>
      <c r="B781" s="128"/>
      <c r="C781" s="14"/>
      <c r="D781" s="142"/>
      <c r="E781" s="13"/>
      <c r="F781" s="14"/>
      <c r="G781" s="14"/>
      <c r="H781" s="14"/>
      <c r="I781" s="14"/>
      <c r="J781" s="13"/>
      <c r="K781" s="53"/>
      <c r="L781" s="2"/>
      <c r="M781" s="19"/>
      <c r="N781" s="12"/>
      <c r="O781" s="12"/>
      <c r="P781" s="19"/>
      <c r="Q781" s="14"/>
      <c r="R781" s="28"/>
      <c r="S781" s="14"/>
      <c r="T781" s="14"/>
      <c r="U781" s="170"/>
      <c r="V781" s="4"/>
      <c r="W781" s="53"/>
      <c r="X781" s="14"/>
      <c r="Y781" s="153"/>
      <c r="Z781" s="3"/>
      <c r="AB781" s="3"/>
      <c r="AC781" s="1"/>
      <c r="AD781" s="3"/>
      <c r="AE781" s="3"/>
      <c r="AF781" s="3"/>
      <c r="AG781" s="3"/>
      <c r="AH781" s="3"/>
      <c r="AI781" s="11"/>
      <c r="AJ781" s="3"/>
      <c r="AK781" s="2"/>
      <c r="AL781" s="2"/>
      <c r="AM781" s="2"/>
      <c r="AN781" s="2"/>
      <c r="AO781" s="2"/>
      <c r="AP781" s="2"/>
      <c r="AQ781" s="2"/>
      <c r="AR781" s="15"/>
      <c r="AS781" s="15"/>
      <c r="AT781" s="15"/>
      <c r="AU781" s="2"/>
      <c r="AV781" s="2"/>
      <c r="AW781" s="15"/>
      <c r="AX781" s="15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</row>
    <row r="782" spans="1:164" ht="12.75" x14ac:dyDescent="0.2">
      <c r="A782" s="67"/>
      <c r="B782" s="128"/>
      <c r="C782" s="14"/>
      <c r="D782" s="142"/>
      <c r="E782" s="13"/>
      <c r="F782" s="14"/>
      <c r="G782" s="14"/>
      <c r="H782" s="14"/>
      <c r="I782" s="14"/>
      <c r="J782" s="13"/>
      <c r="K782" s="53"/>
      <c r="L782" s="2"/>
      <c r="M782" s="19"/>
      <c r="N782" s="12"/>
      <c r="O782" s="12"/>
      <c r="P782" s="19"/>
      <c r="Q782" s="14"/>
      <c r="R782" s="28"/>
      <c r="S782" s="14"/>
      <c r="T782" s="14"/>
      <c r="U782" s="170"/>
      <c r="V782" s="4"/>
      <c r="W782" s="53"/>
      <c r="X782" s="14"/>
      <c r="Y782" s="153"/>
      <c r="Z782" s="3"/>
      <c r="AB782" s="3"/>
      <c r="AC782" s="1"/>
      <c r="AD782" s="3"/>
      <c r="AE782" s="3"/>
      <c r="AF782" s="3"/>
      <c r="AG782" s="3"/>
      <c r="AH782" s="3"/>
      <c r="AI782" s="11"/>
      <c r="AJ782" s="3"/>
      <c r="AK782" s="2"/>
      <c r="AL782" s="2"/>
      <c r="AM782" s="2"/>
      <c r="AN782" s="2"/>
      <c r="AO782" s="2"/>
      <c r="AP782" s="2"/>
      <c r="AQ782" s="2"/>
      <c r="AR782" s="15"/>
      <c r="AS782" s="15"/>
      <c r="AT782" s="15"/>
      <c r="AU782" s="2"/>
      <c r="AV782" s="2"/>
      <c r="AW782" s="15"/>
      <c r="AX782" s="15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</row>
    <row r="783" spans="1:164" ht="12.75" x14ac:dyDescent="0.2">
      <c r="A783" s="67"/>
      <c r="B783" s="128"/>
      <c r="C783" s="14"/>
      <c r="D783" s="142"/>
      <c r="E783" s="13"/>
      <c r="F783" s="14"/>
      <c r="G783" s="14"/>
      <c r="H783" s="14"/>
      <c r="I783" s="14"/>
      <c r="J783" s="13"/>
      <c r="K783" s="53"/>
      <c r="L783" s="2"/>
      <c r="M783" s="19"/>
      <c r="N783" s="12"/>
      <c r="O783" s="12"/>
      <c r="P783" s="19"/>
      <c r="Q783" s="14"/>
      <c r="R783" s="28"/>
      <c r="S783" s="14"/>
      <c r="T783" s="14"/>
      <c r="U783" s="170"/>
      <c r="V783" s="4"/>
      <c r="W783" s="53"/>
      <c r="X783" s="14"/>
      <c r="Y783" s="153"/>
      <c r="Z783" s="3"/>
      <c r="AB783" s="3"/>
      <c r="AC783" s="1"/>
      <c r="AD783" s="3"/>
      <c r="AE783" s="3"/>
      <c r="AF783" s="3"/>
      <c r="AG783" s="3"/>
      <c r="AH783" s="3"/>
      <c r="AI783" s="11"/>
      <c r="AJ783" s="3"/>
      <c r="AK783" s="2"/>
      <c r="AL783" s="2"/>
      <c r="AM783" s="2"/>
      <c r="AN783" s="2"/>
      <c r="AO783" s="2"/>
      <c r="AP783" s="2"/>
      <c r="AQ783" s="2"/>
      <c r="AR783" s="15"/>
      <c r="AS783" s="15"/>
      <c r="AT783" s="15"/>
      <c r="AU783" s="2"/>
      <c r="AV783" s="2"/>
      <c r="AW783" s="15"/>
      <c r="AX783" s="15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</row>
    <row r="784" spans="1:164" ht="12.75" x14ac:dyDescent="0.2">
      <c r="A784" s="67"/>
      <c r="B784" s="128"/>
      <c r="C784" s="14"/>
      <c r="D784" s="142"/>
      <c r="E784" s="13"/>
      <c r="F784" s="14"/>
      <c r="G784" s="14"/>
      <c r="H784" s="14"/>
      <c r="I784" s="14"/>
      <c r="J784" s="13"/>
      <c r="K784" s="53"/>
      <c r="L784" s="2"/>
      <c r="M784" s="19"/>
      <c r="N784" s="12"/>
      <c r="O784" s="12"/>
      <c r="P784" s="19"/>
      <c r="Q784" s="14"/>
      <c r="R784" s="28"/>
      <c r="S784" s="14"/>
      <c r="T784" s="14"/>
      <c r="U784" s="170"/>
      <c r="V784" s="4"/>
      <c r="W784" s="53"/>
      <c r="X784" s="14"/>
      <c r="Y784" s="153"/>
      <c r="Z784" s="3"/>
      <c r="AB784" s="3"/>
      <c r="AC784" s="1"/>
      <c r="AD784" s="3"/>
      <c r="AE784" s="3"/>
      <c r="AF784" s="3"/>
      <c r="AG784" s="3"/>
      <c r="AH784" s="3"/>
      <c r="AI784" s="11"/>
      <c r="AJ784" s="3"/>
      <c r="AK784" s="2"/>
      <c r="AL784" s="2"/>
      <c r="AM784" s="2"/>
      <c r="AN784" s="2"/>
      <c r="AO784" s="2"/>
      <c r="AP784" s="2"/>
      <c r="AQ784" s="2"/>
      <c r="AR784" s="15"/>
      <c r="AS784" s="15"/>
      <c r="AT784" s="15"/>
      <c r="AU784" s="2"/>
      <c r="AV784" s="2"/>
      <c r="AW784" s="15"/>
      <c r="AX784" s="15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</row>
    <row r="785" spans="1:164" ht="12.75" x14ac:dyDescent="0.2">
      <c r="A785" s="67"/>
      <c r="B785" s="128"/>
      <c r="C785" s="14"/>
      <c r="D785" s="142"/>
      <c r="E785" s="13"/>
      <c r="F785" s="14"/>
      <c r="G785" s="14"/>
      <c r="H785" s="14"/>
      <c r="I785" s="14"/>
      <c r="J785" s="13"/>
      <c r="K785" s="53"/>
      <c r="L785" s="2"/>
      <c r="M785" s="19"/>
      <c r="N785" s="12"/>
      <c r="O785" s="12"/>
      <c r="P785" s="19"/>
      <c r="Q785" s="14"/>
      <c r="R785" s="28"/>
      <c r="S785" s="14"/>
      <c r="T785" s="14"/>
      <c r="U785" s="170"/>
      <c r="V785" s="4"/>
      <c r="W785" s="53"/>
      <c r="X785" s="14"/>
      <c r="Y785" s="153"/>
      <c r="Z785" s="3"/>
      <c r="AB785" s="3"/>
      <c r="AC785" s="1"/>
      <c r="AD785" s="3"/>
      <c r="AE785" s="3"/>
      <c r="AF785" s="3"/>
      <c r="AG785" s="3"/>
      <c r="AH785" s="3"/>
      <c r="AI785" s="11"/>
      <c r="AJ785" s="3"/>
      <c r="AK785" s="2"/>
      <c r="AL785" s="2"/>
      <c r="AM785" s="2"/>
      <c r="AN785" s="2"/>
      <c r="AO785" s="2"/>
      <c r="AP785" s="2"/>
      <c r="AQ785" s="2"/>
      <c r="AR785" s="15"/>
      <c r="AS785" s="15"/>
      <c r="AT785" s="15"/>
      <c r="AU785" s="2"/>
      <c r="AV785" s="2"/>
      <c r="AW785" s="15"/>
      <c r="AX785" s="15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</row>
    <row r="786" spans="1:164" ht="12.75" x14ac:dyDescent="0.2">
      <c r="A786" s="67"/>
      <c r="B786" s="128"/>
      <c r="C786" s="14"/>
      <c r="D786" s="142"/>
      <c r="E786" s="13"/>
      <c r="F786" s="14"/>
      <c r="G786" s="14"/>
      <c r="H786" s="14"/>
      <c r="I786" s="14"/>
      <c r="J786" s="13"/>
      <c r="K786" s="53"/>
      <c r="L786" s="2"/>
      <c r="M786" s="19"/>
      <c r="N786" s="12"/>
      <c r="O786" s="12"/>
      <c r="P786" s="19"/>
      <c r="Q786" s="14"/>
      <c r="R786" s="28"/>
      <c r="S786" s="14"/>
      <c r="T786" s="14"/>
      <c r="U786" s="170"/>
      <c r="V786" s="4"/>
      <c r="W786" s="53"/>
      <c r="X786" s="14"/>
      <c r="Y786" s="153"/>
      <c r="Z786" s="3"/>
      <c r="AB786" s="3"/>
      <c r="AC786" s="1"/>
      <c r="AD786" s="3"/>
      <c r="AE786" s="3"/>
      <c r="AF786" s="3"/>
      <c r="AG786" s="3"/>
      <c r="AH786" s="3"/>
      <c r="AI786" s="11"/>
      <c r="AJ786" s="3"/>
      <c r="AK786" s="2"/>
      <c r="AL786" s="2"/>
      <c r="AM786" s="2"/>
      <c r="AN786" s="2"/>
      <c r="AO786" s="2"/>
      <c r="AP786" s="2"/>
      <c r="AQ786" s="2"/>
      <c r="AR786" s="15"/>
      <c r="AS786" s="15"/>
      <c r="AT786" s="15"/>
      <c r="AU786" s="2"/>
      <c r="AV786" s="2"/>
      <c r="AW786" s="15"/>
      <c r="AX786" s="15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</row>
    <row r="787" spans="1:164" ht="12.75" x14ac:dyDescent="0.2">
      <c r="A787" s="67"/>
      <c r="B787" s="128"/>
      <c r="C787" s="14"/>
      <c r="D787" s="142"/>
      <c r="E787" s="13"/>
      <c r="F787" s="14"/>
      <c r="G787" s="14"/>
      <c r="H787" s="14"/>
      <c r="I787" s="14"/>
      <c r="J787" s="13"/>
      <c r="K787" s="53"/>
      <c r="L787" s="2"/>
      <c r="M787" s="19"/>
      <c r="N787" s="12"/>
      <c r="O787" s="12"/>
      <c r="P787" s="19"/>
      <c r="Q787" s="14"/>
      <c r="R787" s="28"/>
      <c r="S787" s="14"/>
      <c r="T787" s="14"/>
      <c r="U787" s="170"/>
      <c r="V787" s="4"/>
      <c r="W787" s="53"/>
      <c r="X787" s="14"/>
      <c r="Y787" s="153"/>
      <c r="Z787" s="3"/>
      <c r="AB787" s="3"/>
      <c r="AC787" s="1"/>
      <c r="AD787" s="3"/>
      <c r="AE787" s="3"/>
      <c r="AF787" s="3"/>
      <c r="AG787" s="3"/>
      <c r="AH787" s="3"/>
      <c r="AI787" s="11"/>
      <c r="AJ787" s="3"/>
      <c r="AK787" s="2"/>
      <c r="AL787" s="2"/>
      <c r="AM787" s="2"/>
      <c r="AN787" s="2"/>
      <c r="AO787" s="2"/>
      <c r="AP787" s="2"/>
      <c r="AQ787" s="2"/>
      <c r="AR787" s="15"/>
      <c r="AS787" s="15"/>
      <c r="AT787" s="15"/>
      <c r="AU787" s="2"/>
      <c r="AV787" s="2"/>
      <c r="AW787" s="15"/>
      <c r="AX787" s="15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</row>
    <row r="788" spans="1:164" ht="12.75" x14ac:dyDescent="0.2">
      <c r="A788" s="67"/>
      <c r="B788" s="128"/>
      <c r="C788" s="14"/>
      <c r="D788" s="142"/>
      <c r="E788" s="13"/>
      <c r="F788" s="14"/>
      <c r="G788" s="14"/>
      <c r="H788" s="14"/>
      <c r="I788" s="14"/>
      <c r="J788" s="13"/>
      <c r="K788" s="53"/>
      <c r="L788" s="2"/>
      <c r="M788" s="19"/>
      <c r="N788" s="12"/>
      <c r="O788" s="12"/>
      <c r="P788" s="19"/>
      <c r="Q788" s="14"/>
      <c r="R788" s="28"/>
      <c r="S788" s="14"/>
      <c r="T788" s="14"/>
      <c r="U788" s="170"/>
      <c r="V788" s="4"/>
      <c r="W788" s="53"/>
      <c r="X788" s="14"/>
      <c r="Y788" s="153"/>
      <c r="Z788" s="3"/>
      <c r="AB788" s="3"/>
      <c r="AC788" s="1"/>
      <c r="AD788" s="3"/>
      <c r="AE788" s="3"/>
      <c r="AF788" s="3"/>
      <c r="AG788" s="3"/>
      <c r="AH788" s="3"/>
      <c r="AI788" s="11"/>
      <c r="AJ788" s="3"/>
      <c r="AK788" s="2"/>
      <c r="AL788" s="2"/>
      <c r="AM788" s="2"/>
      <c r="AN788" s="2"/>
      <c r="AO788" s="2"/>
      <c r="AP788" s="2"/>
      <c r="AQ788" s="2"/>
      <c r="AR788" s="15"/>
      <c r="AS788" s="15"/>
      <c r="AT788" s="15"/>
      <c r="AU788" s="2"/>
      <c r="AV788" s="2"/>
      <c r="AW788" s="15"/>
      <c r="AX788" s="15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</row>
    <row r="789" spans="1:164" ht="12.75" x14ac:dyDescent="0.2">
      <c r="A789" s="67"/>
      <c r="B789" s="128"/>
      <c r="C789" s="14"/>
      <c r="D789" s="142"/>
      <c r="E789" s="13"/>
      <c r="F789" s="14"/>
      <c r="G789" s="14"/>
      <c r="H789" s="14"/>
      <c r="I789" s="14"/>
      <c r="J789" s="13"/>
      <c r="K789" s="53"/>
      <c r="L789" s="2"/>
      <c r="M789" s="19"/>
      <c r="N789" s="12"/>
      <c r="O789" s="12"/>
      <c r="P789" s="19"/>
      <c r="Q789" s="14"/>
      <c r="R789" s="28"/>
      <c r="S789" s="14"/>
      <c r="T789" s="14"/>
      <c r="U789" s="170"/>
      <c r="V789" s="4"/>
      <c r="W789" s="53"/>
      <c r="X789" s="14"/>
      <c r="Y789" s="153"/>
      <c r="Z789" s="3"/>
      <c r="AB789" s="3"/>
      <c r="AC789" s="1"/>
      <c r="AD789" s="3"/>
      <c r="AE789" s="3"/>
      <c r="AF789" s="3"/>
      <c r="AG789" s="3"/>
      <c r="AH789" s="3"/>
      <c r="AI789" s="11"/>
      <c r="AJ789" s="3"/>
      <c r="AK789" s="2"/>
      <c r="AL789" s="2"/>
      <c r="AM789" s="2"/>
      <c r="AN789" s="2"/>
      <c r="AO789" s="2"/>
      <c r="AP789" s="2"/>
      <c r="AQ789" s="2"/>
      <c r="AR789" s="15"/>
      <c r="AS789" s="15"/>
      <c r="AT789" s="15"/>
      <c r="AU789" s="2"/>
      <c r="AV789" s="2"/>
      <c r="AW789" s="15"/>
      <c r="AX789" s="15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</row>
    <row r="790" spans="1:164" ht="12.75" x14ac:dyDescent="0.2">
      <c r="A790" s="67"/>
      <c r="B790" s="128"/>
      <c r="C790" s="14"/>
      <c r="D790" s="142"/>
      <c r="E790" s="13"/>
      <c r="F790" s="14"/>
      <c r="G790" s="14"/>
      <c r="H790" s="14"/>
      <c r="I790" s="14"/>
      <c r="J790" s="13"/>
      <c r="K790" s="53"/>
      <c r="L790" s="2"/>
      <c r="M790" s="19"/>
      <c r="N790" s="12"/>
      <c r="O790" s="12"/>
      <c r="P790" s="19"/>
      <c r="Q790" s="14"/>
      <c r="R790" s="28"/>
      <c r="S790" s="14"/>
      <c r="T790" s="14"/>
      <c r="U790" s="170"/>
      <c r="V790" s="4"/>
      <c r="W790" s="53"/>
      <c r="X790" s="14"/>
      <c r="Y790" s="153"/>
      <c r="Z790" s="3"/>
      <c r="AB790" s="3"/>
      <c r="AC790" s="1"/>
      <c r="AD790" s="3"/>
      <c r="AE790" s="3"/>
      <c r="AF790" s="3"/>
      <c r="AG790" s="3"/>
      <c r="AH790" s="3"/>
      <c r="AI790" s="11"/>
      <c r="AJ790" s="3"/>
      <c r="AK790" s="2"/>
      <c r="AL790" s="2"/>
      <c r="AM790" s="2"/>
      <c r="AN790" s="2"/>
      <c r="AO790" s="2"/>
      <c r="AP790" s="2"/>
      <c r="AQ790" s="2"/>
      <c r="AR790" s="15"/>
      <c r="AS790" s="15"/>
      <c r="AT790" s="15"/>
      <c r="AU790" s="2"/>
      <c r="AV790" s="2"/>
      <c r="AW790" s="15"/>
      <c r="AX790" s="15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</row>
    <row r="791" spans="1:164" ht="12.75" x14ac:dyDescent="0.2">
      <c r="A791" s="67"/>
      <c r="B791" s="128"/>
      <c r="C791" s="14"/>
      <c r="D791" s="142"/>
      <c r="E791" s="13"/>
      <c r="F791" s="14"/>
      <c r="G791" s="14"/>
      <c r="H791" s="14"/>
      <c r="I791" s="14"/>
      <c r="J791" s="13"/>
      <c r="K791" s="53"/>
      <c r="L791" s="2"/>
      <c r="M791" s="19"/>
      <c r="N791" s="12"/>
      <c r="O791" s="12"/>
      <c r="P791" s="19"/>
      <c r="Q791" s="14"/>
      <c r="R791" s="28"/>
      <c r="S791" s="14"/>
      <c r="T791" s="14"/>
      <c r="U791" s="170"/>
      <c r="V791" s="4"/>
      <c r="W791" s="53"/>
      <c r="X791" s="14"/>
      <c r="Y791" s="153"/>
      <c r="Z791" s="3"/>
      <c r="AB791" s="3"/>
      <c r="AC791" s="1"/>
      <c r="AD791" s="3"/>
      <c r="AE791" s="3"/>
      <c r="AF791" s="3"/>
      <c r="AG791" s="3"/>
      <c r="AH791" s="3"/>
      <c r="AI791" s="11"/>
      <c r="AJ791" s="3"/>
      <c r="AK791" s="2"/>
      <c r="AL791" s="2"/>
      <c r="AM791" s="2"/>
      <c r="AN791" s="2"/>
      <c r="AO791" s="2"/>
      <c r="AP791" s="2"/>
      <c r="AQ791" s="2"/>
      <c r="AR791" s="15"/>
      <c r="AS791" s="15"/>
      <c r="AT791" s="15"/>
      <c r="AU791" s="2"/>
      <c r="AV791" s="2"/>
      <c r="AW791" s="15"/>
      <c r="AX791" s="15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</row>
    <row r="792" spans="1:164" ht="12.75" x14ac:dyDescent="0.2">
      <c r="A792" s="67"/>
      <c r="B792" s="128"/>
      <c r="C792" s="14"/>
      <c r="D792" s="142"/>
      <c r="E792" s="13"/>
      <c r="F792" s="14"/>
      <c r="G792" s="14"/>
      <c r="H792" s="14"/>
      <c r="I792" s="14"/>
      <c r="J792" s="13"/>
      <c r="K792" s="53"/>
      <c r="L792" s="2"/>
      <c r="M792" s="19"/>
      <c r="N792" s="12"/>
      <c r="O792" s="12"/>
      <c r="P792" s="19"/>
      <c r="Q792" s="14"/>
      <c r="R792" s="28"/>
      <c r="S792" s="14"/>
      <c r="T792" s="14"/>
      <c r="U792" s="170"/>
      <c r="V792" s="4"/>
      <c r="W792" s="53"/>
      <c r="X792" s="14"/>
      <c r="Y792" s="153"/>
      <c r="Z792" s="3"/>
      <c r="AB792" s="3"/>
      <c r="AC792" s="1"/>
      <c r="AD792" s="3"/>
      <c r="AE792" s="3"/>
      <c r="AF792" s="3"/>
      <c r="AG792" s="3"/>
      <c r="AH792" s="3"/>
      <c r="AI792" s="11"/>
      <c r="AJ792" s="3"/>
      <c r="AK792" s="2"/>
      <c r="AL792" s="2"/>
      <c r="AM792" s="2"/>
      <c r="AN792" s="2"/>
      <c r="AO792" s="2"/>
      <c r="AP792" s="2"/>
      <c r="AQ792" s="2"/>
      <c r="AR792" s="15"/>
      <c r="AS792" s="15"/>
      <c r="AT792" s="15"/>
      <c r="AU792" s="2"/>
      <c r="AV792" s="2"/>
      <c r="AW792" s="15"/>
      <c r="AX792" s="15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</row>
    <row r="793" spans="1:164" ht="12.75" x14ac:dyDescent="0.2">
      <c r="A793" s="67"/>
      <c r="B793" s="128"/>
      <c r="C793" s="14"/>
      <c r="D793" s="142"/>
      <c r="E793" s="13"/>
      <c r="F793" s="14"/>
      <c r="G793" s="14"/>
      <c r="H793" s="14"/>
      <c r="I793" s="14"/>
      <c r="J793" s="13"/>
      <c r="K793" s="53"/>
      <c r="L793" s="2"/>
      <c r="M793" s="19"/>
      <c r="N793" s="12"/>
      <c r="O793" s="12"/>
      <c r="P793" s="19"/>
      <c r="Q793" s="14"/>
      <c r="R793" s="28"/>
      <c r="S793" s="14"/>
      <c r="T793" s="14"/>
      <c r="U793" s="170"/>
      <c r="V793" s="4"/>
      <c r="W793" s="53"/>
      <c r="X793" s="14"/>
      <c r="Y793" s="153"/>
      <c r="Z793" s="3"/>
      <c r="AB793" s="3"/>
      <c r="AC793" s="1"/>
      <c r="AD793" s="3"/>
      <c r="AE793" s="3"/>
      <c r="AF793" s="3"/>
      <c r="AG793" s="3"/>
      <c r="AH793" s="3"/>
      <c r="AI793" s="11"/>
      <c r="AJ793" s="3"/>
      <c r="AK793" s="2"/>
      <c r="AL793" s="2"/>
      <c r="AM793" s="2"/>
      <c r="AN793" s="2"/>
      <c r="AO793" s="2"/>
      <c r="AP793" s="2"/>
      <c r="AQ793" s="2"/>
      <c r="AR793" s="15"/>
      <c r="AS793" s="15"/>
      <c r="AT793" s="15"/>
      <c r="AU793" s="2"/>
      <c r="AV793" s="2"/>
      <c r="AW793" s="15"/>
      <c r="AX793" s="15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</row>
    <row r="794" spans="1:164" ht="12.75" x14ac:dyDescent="0.2">
      <c r="A794" s="67"/>
      <c r="B794" s="128"/>
      <c r="C794" s="14"/>
      <c r="D794" s="142"/>
      <c r="E794" s="13"/>
      <c r="F794" s="14"/>
      <c r="G794" s="14"/>
      <c r="H794" s="14"/>
      <c r="I794" s="14"/>
      <c r="J794" s="13"/>
      <c r="K794" s="53"/>
      <c r="L794" s="2"/>
      <c r="M794" s="19"/>
      <c r="N794" s="12"/>
      <c r="O794" s="12"/>
      <c r="P794" s="19"/>
      <c r="Q794" s="14"/>
      <c r="R794" s="28"/>
      <c r="S794" s="14"/>
      <c r="T794" s="14"/>
      <c r="U794" s="170"/>
      <c r="V794" s="4"/>
      <c r="W794" s="53"/>
      <c r="X794" s="14"/>
      <c r="Y794" s="153"/>
      <c r="Z794" s="3"/>
      <c r="AB794" s="3"/>
      <c r="AC794" s="1"/>
      <c r="AD794" s="3"/>
      <c r="AE794" s="3"/>
      <c r="AF794" s="3"/>
      <c r="AG794" s="3"/>
      <c r="AH794" s="3"/>
      <c r="AI794" s="11"/>
      <c r="AJ794" s="3"/>
      <c r="AK794" s="2"/>
      <c r="AL794" s="2"/>
      <c r="AM794" s="2"/>
      <c r="AN794" s="2"/>
      <c r="AO794" s="2"/>
      <c r="AP794" s="2"/>
      <c r="AQ794" s="2"/>
      <c r="AR794" s="15"/>
      <c r="AS794" s="15"/>
      <c r="AT794" s="15"/>
      <c r="AU794" s="2"/>
      <c r="AV794" s="2"/>
      <c r="AW794" s="15"/>
      <c r="AX794" s="15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</row>
    <row r="795" spans="1:164" ht="12.75" x14ac:dyDescent="0.2">
      <c r="A795" s="67"/>
      <c r="B795" s="128"/>
      <c r="C795" s="14"/>
      <c r="D795" s="142"/>
      <c r="E795" s="13"/>
      <c r="F795" s="14"/>
      <c r="G795" s="14"/>
      <c r="H795" s="14"/>
      <c r="I795" s="14"/>
      <c r="J795" s="13"/>
      <c r="K795" s="53"/>
      <c r="L795" s="2"/>
      <c r="M795" s="19"/>
      <c r="N795" s="12"/>
      <c r="O795" s="12"/>
      <c r="P795" s="19"/>
      <c r="Q795" s="14"/>
      <c r="R795" s="28"/>
      <c r="S795" s="14"/>
      <c r="T795" s="14"/>
      <c r="U795" s="170"/>
      <c r="V795" s="4"/>
      <c r="W795" s="53"/>
      <c r="X795" s="14"/>
      <c r="Y795" s="153"/>
      <c r="Z795" s="3"/>
      <c r="AB795" s="3"/>
      <c r="AC795" s="1"/>
      <c r="AD795" s="3"/>
      <c r="AE795" s="3"/>
      <c r="AF795" s="3"/>
      <c r="AG795" s="3"/>
      <c r="AH795" s="3"/>
      <c r="AI795" s="11"/>
      <c r="AJ795" s="3"/>
      <c r="AK795" s="2"/>
      <c r="AL795" s="2"/>
      <c r="AM795" s="2"/>
      <c r="AN795" s="2"/>
      <c r="AO795" s="2"/>
      <c r="AP795" s="2"/>
      <c r="AQ795" s="2"/>
      <c r="AR795" s="15"/>
      <c r="AS795" s="15"/>
      <c r="AT795" s="15"/>
      <c r="AU795" s="2"/>
      <c r="AV795" s="2"/>
      <c r="AW795" s="15"/>
      <c r="AX795" s="15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</row>
    <row r="796" spans="1:164" ht="12.75" x14ac:dyDescent="0.2">
      <c r="A796" s="67"/>
      <c r="B796" s="128"/>
      <c r="C796" s="14"/>
      <c r="D796" s="142"/>
      <c r="E796" s="13"/>
      <c r="F796" s="14"/>
      <c r="G796" s="14"/>
      <c r="H796" s="14"/>
      <c r="I796" s="14"/>
      <c r="J796" s="13"/>
      <c r="K796" s="53"/>
      <c r="L796" s="2"/>
      <c r="M796" s="19"/>
      <c r="N796" s="12"/>
      <c r="O796" s="12"/>
      <c r="P796" s="19"/>
      <c r="Q796" s="14"/>
      <c r="R796" s="28"/>
      <c r="S796" s="14"/>
      <c r="T796" s="14"/>
      <c r="U796" s="170"/>
      <c r="V796" s="4"/>
      <c r="W796" s="53"/>
      <c r="X796" s="14"/>
      <c r="Y796" s="153"/>
      <c r="Z796" s="3"/>
      <c r="AB796" s="3"/>
      <c r="AC796" s="1"/>
      <c r="AD796" s="3"/>
      <c r="AE796" s="3"/>
      <c r="AF796" s="3"/>
      <c r="AG796" s="3"/>
      <c r="AH796" s="3"/>
      <c r="AI796" s="11"/>
      <c r="AJ796" s="3"/>
      <c r="AK796" s="2"/>
      <c r="AL796" s="2"/>
      <c r="AM796" s="2"/>
      <c r="AN796" s="2"/>
      <c r="AO796" s="2"/>
      <c r="AP796" s="2"/>
      <c r="AQ796" s="2"/>
      <c r="AR796" s="15"/>
      <c r="AS796" s="15"/>
      <c r="AT796" s="15"/>
      <c r="AU796" s="2"/>
      <c r="AV796" s="2"/>
      <c r="AW796" s="15"/>
      <c r="AX796" s="15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</row>
    <row r="797" spans="1:164" ht="12.75" x14ac:dyDescent="0.2">
      <c r="A797" s="67"/>
      <c r="B797" s="128"/>
      <c r="C797" s="14"/>
      <c r="D797" s="142"/>
      <c r="E797" s="13"/>
      <c r="F797" s="14"/>
      <c r="G797" s="14"/>
      <c r="H797" s="14"/>
      <c r="I797" s="14"/>
      <c r="J797" s="13"/>
      <c r="K797" s="53"/>
      <c r="L797" s="2"/>
      <c r="M797" s="19"/>
      <c r="N797" s="12"/>
      <c r="O797" s="12"/>
      <c r="P797" s="19"/>
      <c r="Q797" s="14"/>
      <c r="R797" s="28"/>
      <c r="S797" s="14"/>
      <c r="T797" s="14"/>
      <c r="U797" s="170"/>
      <c r="V797" s="4"/>
      <c r="W797" s="53"/>
      <c r="X797" s="14"/>
      <c r="Y797" s="153"/>
      <c r="Z797" s="3"/>
      <c r="AB797" s="3"/>
      <c r="AC797" s="1"/>
      <c r="AD797" s="3"/>
      <c r="AE797" s="3"/>
      <c r="AF797" s="3"/>
      <c r="AG797" s="3"/>
      <c r="AH797" s="3"/>
      <c r="AI797" s="11"/>
      <c r="AJ797" s="3"/>
      <c r="AK797" s="2"/>
      <c r="AL797" s="2"/>
      <c r="AM797" s="2"/>
      <c r="AN797" s="2"/>
      <c r="AO797" s="2"/>
      <c r="AP797" s="2"/>
      <c r="AQ797" s="2"/>
      <c r="AR797" s="15"/>
      <c r="AS797" s="15"/>
      <c r="AT797" s="15"/>
      <c r="AU797" s="2"/>
      <c r="AV797" s="2"/>
      <c r="AW797" s="15"/>
      <c r="AX797" s="15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</row>
    <row r="798" spans="1:164" ht="12.75" x14ac:dyDescent="0.2">
      <c r="A798" s="67"/>
      <c r="B798" s="128"/>
      <c r="C798" s="14"/>
      <c r="D798" s="142"/>
      <c r="E798" s="13"/>
      <c r="F798" s="14"/>
      <c r="G798" s="14"/>
      <c r="H798" s="14"/>
      <c r="I798" s="14"/>
      <c r="J798" s="13"/>
      <c r="K798" s="53"/>
      <c r="L798" s="2"/>
      <c r="M798" s="19"/>
      <c r="N798" s="12"/>
      <c r="O798" s="12"/>
      <c r="P798" s="19"/>
      <c r="Q798" s="14"/>
      <c r="R798" s="28"/>
      <c r="S798" s="14"/>
      <c r="T798" s="14"/>
      <c r="U798" s="170"/>
      <c r="V798" s="4"/>
      <c r="W798" s="53"/>
      <c r="X798" s="14"/>
      <c r="Y798" s="153"/>
      <c r="Z798" s="3"/>
      <c r="AB798" s="3"/>
      <c r="AC798" s="1"/>
      <c r="AD798" s="3"/>
      <c r="AE798" s="3"/>
      <c r="AF798" s="3"/>
      <c r="AG798" s="3"/>
      <c r="AH798" s="3"/>
      <c r="AI798" s="11"/>
      <c r="AJ798" s="3"/>
      <c r="AK798" s="2"/>
      <c r="AL798" s="2"/>
      <c r="AM798" s="2"/>
      <c r="AN798" s="2"/>
      <c r="AO798" s="2"/>
      <c r="AP798" s="2"/>
      <c r="AQ798" s="2"/>
      <c r="AR798" s="15"/>
      <c r="AS798" s="15"/>
      <c r="AT798" s="15"/>
      <c r="AU798" s="2"/>
      <c r="AV798" s="2"/>
      <c r="AW798" s="15"/>
      <c r="AX798" s="15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</row>
    <row r="799" spans="1:164" ht="12.75" x14ac:dyDescent="0.2">
      <c r="A799" s="67"/>
      <c r="B799" s="128"/>
      <c r="C799" s="14"/>
      <c r="D799" s="142"/>
      <c r="E799" s="13"/>
      <c r="F799" s="14"/>
      <c r="G799" s="14"/>
      <c r="H799" s="14"/>
      <c r="I799" s="14"/>
      <c r="J799" s="13"/>
      <c r="K799" s="53"/>
      <c r="L799" s="2"/>
      <c r="M799" s="19"/>
      <c r="N799" s="12"/>
      <c r="O799" s="12"/>
      <c r="P799" s="19"/>
      <c r="Q799" s="14"/>
      <c r="R799" s="28"/>
      <c r="S799" s="14"/>
      <c r="T799" s="14"/>
      <c r="U799" s="170"/>
      <c r="V799" s="4"/>
      <c r="W799" s="53"/>
      <c r="X799" s="14"/>
      <c r="Y799" s="153"/>
      <c r="Z799" s="3"/>
      <c r="AB799" s="3"/>
      <c r="AC799" s="1"/>
      <c r="AD799" s="3"/>
      <c r="AE799" s="3"/>
      <c r="AF799" s="3"/>
      <c r="AG799" s="3"/>
      <c r="AH799" s="3"/>
      <c r="AI799" s="11"/>
      <c r="AJ799" s="3"/>
      <c r="AK799" s="2"/>
      <c r="AL799" s="2"/>
      <c r="AM799" s="2"/>
      <c r="AN799" s="2"/>
      <c r="AO799" s="2"/>
      <c r="AP799" s="2"/>
      <c r="AQ799" s="2"/>
      <c r="AR799" s="15"/>
      <c r="AS799" s="15"/>
      <c r="AT799" s="15"/>
      <c r="AU799" s="2"/>
      <c r="AV799" s="2"/>
      <c r="AW799" s="15"/>
      <c r="AX799" s="15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</row>
    <row r="800" spans="1:164" ht="12.75" x14ac:dyDescent="0.2">
      <c r="A800" s="67"/>
      <c r="B800" s="128"/>
      <c r="C800" s="14"/>
      <c r="D800" s="142"/>
      <c r="E800" s="13"/>
      <c r="F800" s="14"/>
      <c r="G800" s="14"/>
      <c r="H800" s="14"/>
      <c r="I800" s="14"/>
      <c r="J800" s="13"/>
      <c r="K800" s="53"/>
      <c r="L800" s="2"/>
      <c r="M800" s="19"/>
      <c r="N800" s="12"/>
      <c r="O800" s="12"/>
      <c r="P800" s="19"/>
      <c r="Q800" s="14"/>
      <c r="R800" s="28"/>
      <c r="S800" s="14"/>
      <c r="T800" s="14"/>
      <c r="U800" s="170"/>
      <c r="V800" s="4"/>
      <c r="W800" s="53"/>
      <c r="X800" s="14"/>
      <c r="Y800" s="153"/>
      <c r="Z800" s="3"/>
      <c r="AB800" s="3"/>
      <c r="AC800" s="1"/>
      <c r="AD800" s="3"/>
      <c r="AE800" s="3"/>
      <c r="AF800" s="3"/>
      <c r="AG800" s="3"/>
      <c r="AH800" s="3"/>
      <c r="AI800" s="11"/>
      <c r="AJ800" s="3"/>
      <c r="AK800" s="2"/>
      <c r="AL800" s="2"/>
      <c r="AM800" s="2"/>
      <c r="AN800" s="2"/>
      <c r="AO800" s="2"/>
      <c r="AP800" s="2"/>
      <c r="AQ800" s="2"/>
      <c r="AR800" s="15"/>
      <c r="AS800" s="15"/>
      <c r="AT800" s="15"/>
      <c r="AU800" s="2"/>
      <c r="AV800" s="2"/>
      <c r="AW800" s="15"/>
      <c r="AX800" s="15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</row>
    <row r="801" spans="1:164" ht="12.75" x14ac:dyDescent="0.2">
      <c r="A801" s="67"/>
      <c r="B801" s="128"/>
      <c r="C801" s="14"/>
      <c r="D801" s="142"/>
      <c r="E801" s="13"/>
      <c r="F801" s="14"/>
      <c r="G801" s="14"/>
      <c r="H801" s="14"/>
      <c r="I801" s="14"/>
      <c r="J801" s="13"/>
      <c r="K801" s="53"/>
      <c r="L801" s="2"/>
      <c r="M801" s="19"/>
      <c r="N801" s="12"/>
      <c r="O801" s="12"/>
      <c r="P801" s="19"/>
      <c r="Q801" s="14"/>
      <c r="R801" s="28"/>
      <c r="S801" s="14"/>
      <c r="T801" s="14"/>
      <c r="U801" s="170"/>
      <c r="V801" s="4"/>
      <c r="W801" s="53"/>
      <c r="X801" s="14"/>
      <c r="Y801" s="153"/>
      <c r="Z801" s="3"/>
      <c r="AB801" s="3"/>
      <c r="AC801" s="1"/>
      <c r="AD801" s="3"/>
      <c r="AE801" s="3"/>
      <c r="AF801" s="3"/>
      <c r="AG801" s="3"/>
      <c r="AH801" s="3"/>
      <c r="AI801" s="11"/>
      <c r="AJ801" s="3"/>
      <c r="AK801" s="2"/>
      <c r="AL801" s="2"/>
      <c r="AM801" s="2"/>
      <c r="AN801" s="2"/>
      <c r="AO801" s="2"/>
      <c r="AP801" s="2"/>
      <c r="AQ801" s="2"/>
      <c r="AR801" s="15"/>
      <c r="AS801" s="15"/>
      <c r="AT801" s="15"/>
      <c r="AU801" s="2"/>
      <c r="AV801" s="2"/>
      <c r="AW801" s="15"/>
      <c r="AX801" s="15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</row>
    <row r="802" spans="1:164" ht="12.75" x14ac:dyDescent="0.2">
      <c r="A802" s="67"/>
      <c r="B802" s="128"/>
      <c r="C802" s="14"/>
      <c r="D802" s="142"/>
      <c r="E802" s="13"/>
      <c r="F802" s="14"/>
      <c r="G802" s="14"/>
      <c r="H802" s="14"/>
      <c r="I802" s="14"/>
      <c r="J802" s="13"/>
      <c r="K802" s="53"/>
      <c r="L802" s="2"/>
      <c r="M802" s="19"/>
      <c r="N802" s="12"/>
      <c r="O802" s="12"/>
      <c r="P802" s="19"/>
      <c r="Q802" s="14"/>
      <c r="R802" s="28"/>
      <c r="S802" s="14"/>
      <c r="T802" s="14"/>
      <c r="U802" s="170"/>
      <c r="V802" s="4"/>
      <c r="W802" s="53"/>
      <c r="X802" s="14"/>
      <c r="Y802" s="153"/>
      <c r="Z802" s="3"/>
      <c r="AB802" s="3"/>
      <c r="AC802" s="1"/>
      <c r="AD802" s="3"/>
      <c r="AE802" s="3"/>
      <c r="AF802" s="3"/>
      <c r="AG802" s="3"/>
      <c r="AH802" s="3"/>
      <c r="AI802" s="11"/>
      <c r="AJ802" s="3"/>
      <c r="AK802" s="2"/>
      <c r="AL802" s="2"/>
      <c r="AM802" s="2"/>
      <c r="AN802" s="2"/>
      <c r="AO802" s="2"/>
      <c r="AP802" s="2"/>
      <c r="AQ802" s="2"/>
      <c r="AR802" s="15"/>
      <c r="AS802" s="15"/>
      <c r="AT802" s="15"/>
      <c r="AU802" s="2"/>
      <c r="AV802" s="2"/>
      <c r="AW802" s="15"/>
      <c r="AX802" s="15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</row>
    <row r="803" spans="1:164" ht="12.75" x14ac:dyDescent="0.2">
      <c r="A803" s="67"/>
      <c r="B803" s="128"/>
      <c r="C803" s="14"/>
      <c r="D803" s="142"/>
      <c r="E803" s="13"/>
      <c r="F803" s="14"/>
      <c r="G803" s="14"/>
      <c r="H803" s="14"/>
      <c r="I803" s="14"/>
      <c r="J803" s="13"/>
      <c r="K803" s="53"/>
      <c r="L803" s="2"/>
      <c r="M803" s="19"/>
      <c r="N803" s="12"/>
      <c r="O803" s="12"/>
      <c r="P803" s="19"/>
      <c r="Q803" s="14"/>
      <c r="R803" s="28"/>
      <c r="S803" s="14"/>
      <c r="T803" s="14"/>
      <c r="U803" s="170"/>
      <c r="V803" s="4"/>
      <c r="W803" s="53"/>
      <c r="X803" s="14"/>
      <c r="Y803" s="153"/>
      <c r="Z803" s="3"/>
      <c r="AB803" s="3"/>
      <c r="AC803" s="1"/>
      <c r="AD803" s="3"/>
      <c r="AE803" s="3"/>
      <c r="AF803" s="3"/>
      <c r="AG803" s="3"/>
      <c r="AH803" s="3"/>
      <c r="AI803" s="11"/>
      <c r="AJ803" s="3"/>
      <c r="AK803" s="2"/>
      <c r="AL803" s="2"/>
      <c r="AM803" s="2"/>
      <c r="AN803" s="2"/>
      <c r="AO803" s="2"/>
      <c r="AP803" s="2"/>
      <c r="AQ803" s="2"/>
      <c r="AR803" s="15"/>
      <c r="AS803" s="15"/>
      <c r="AT803" s="15"/>
      <c r="AU803" s="2"/>
      <c r="AV803" s="2"/>
      <c r="AW803" s="15"/>
      <c r="AX803" s="15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</row>
    <row r="804" spans="1:164" ht="12.75" x14ac:dyDescent="0.2">
      <c r="A804" s="67"/>
      <c r="B804" s="128"/>
      <c r="C804" s="14"/>
      <c r="D804" s="142"/>
      <c r="E804" s="13"/>
      <c r="F804" s="14"/>
      <c r="G804" s="14"/>
      <c r="H804" s="14"/>
      <c r="I804" s="14"/>
      <c r="J804" s="13"/>
      <c r="K804" s="53"/>
      <c r="L804" s="2"/>
      <c r="M804" s="19"/>
      <c r="N804" s="12"/>
      <c r="O804" s="12"/>
      <c r="P804" s="19"/>
      <c r="Q804" s="14"/>
      <c r="R804" s="28"/>
      <c r="S804" s="14"/>
      <c r="T804" s="14"/>
      <c r="U804" s="170"/>
      <c r="V804" s="4"/>
      <c r="W804" s="53"/>
      <c r="X804" s="14"/>
      <c r="Y804" s="153"/>
      <c r="Z804" s="3"/>
      <c r="AB804" s="3"/>
      <c r="AC804" s="1"/>
      <c r="AD804" s="3"/>
      <c r="AE804" s="3"/>
      <c r="AF804" s="3"/>
      <c r="AG804" s="3"/>
      <c r="AH804" s="3"/>
      <c r="AI804" s="11"/>
      <c r="AJ804" s="3"/>
      <c r="AK804" s="2"/>
      <c r="AL804" s="2"/>
      <c r="AM804" s="2"/>
      <c r="AN804" s="2"/>
      <c r="AO804" s="2"/>
      <c r="AP804" s="2"/>
      <c r="AQ804" s="2"/>
      <c r="AR804" s="15"/>
      <c r="AS804" s="15"/>
      <c r="AT804" s="15"/>
      <c r="AU804" s="2"/>
      <c r="AV804" s="2"/>
      <c r="AW804" s="15"/>
      <c r="AX804" s="15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</row>
    <row r="805" spans="1:164" ht="12.75" x14ac:dyDescent="0.2">
      <c r="A805" s="67"/>
      <c r="B805" s="128"/>
      <c r="C805" s="14"/>
      <c r="D805" s="142"/>
      <c r="E805" s="13"/>
      <c r="F805" s="14"/>
      <c r="G805" s="14"/>
      <c r="H805" s="14"/>
      <c r="I805" s="14"/>
      <c r="J805" s="13"/>
      <c r="K805" s="53"/>
      <c r="L805" s="2"/>
      <c r="M805" s="19"/>
      <c r="N805" s="12"/>
      <c r="O805" s="12"/>
      <c r="P805" s="19"/>
      <c r="Q805" s="14"/>
      <c r="R805" s="28"/>
      <c r="S805" s="14"/>
      <c r="T805" s="14"/>
      <c r="U805" s="170"/>
      <c r="V805" s="4"/>
      <c r="W805" s="53"/>
      <c r="X805" s="14"/>
      <c r="Y805" s="153"/>
      <c r="Z805" s="3"/>
      <c r="AB805" s="3"/>
      <c r="AC805" s="1"/>
      <c r="AD805" s="3"/>
      <c r="AE805" s="3"/>
      <c r="AF805" s="3"/>
      <c r="AG805" s="3"/>
      <c r="AH805" s="3"/>
      <c r="AI805" s="11"/>
      <c r="AJ805" s="3"/>
      <c r="AK805" s="2"/>
      <c r="AL805" s="2"/>
      <c r="AM805" s="2"/>
      <c r="AN805" s="2"/>
      <c r="AO805" s="2"/>
      <c r="AP805" s="2"/>
      <c r="AQ805" s="2"/>
      <c r="AR805" s="15"/>
      <c r="AS805" s="15"/>
      <c r="AT805" s="15"/>
      <c r="AU805" s="2"/>
      <c r="AV805" s="2"/>
      <c r="AW805" s="15"/>
      <c r="AX805" s="15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</row>
    <row r="806" spans="1:164" ht="12.75" x14ac:dyDescent="0.2">
      <c r="A806" s="67"/>
      <c r="B806" s="128"/>
      <c r="C806" s="14"/>
      <c r="D806" s="142"/>
      <c r="E806" s="13"/>
      <c r="F806" s="14"/>
      <c r="G806" s="14"/>
      <c r="H806" s="14"/>
      <c r="I806" s="14"/>
      <c r="J806" s="13"/>
      <c r="K806" s="53"/>
      <c r="L806" s="2"/>
      <c r="M806" s="19"/>
      <c r="N806" s="12"/>
      <c r="O806" s="12"/>
      <c r="P806" s="19"/>
      <c r="Q806" s="14"/>
      <c r="R806" s="28"/>
      <c r="S806" s="14"/>
      <c r="T806" s="14"/>
      <c r="U806" s="170"/>
      <c r="V806" s="4"/>
      <c r="W806" s="53"/>
      <c r="X806" s="14"/>
      <c r="Y806" s="153"/>
      <c r="Z806" s="3"/>
      <c r="AB806" s="3"/>
      <c r="AC806" s="1"/>
      <c r="AD806" s="3"/>
      <c r="AE806" s="3"/>
      <c r="AF806" s="3"/>
      <c r="AG806" s="3"/>
      <c r="AH806" s="3"/>
      <c r="AI806" s="11"/>
      <c r="AJ806" s="3"/>
      <c r="AK806" s="2"/>
      <c r="AL806" s="2"/>
      <c r="AM806" s="2"/>
      <c r="AN806" s="2"/>
      <c r="AO806" s="2"/>
      <c r="AP806" s="2"/>
      <c r="AQ806" s="2"/>
      <c r="AR806" s="15"/>
      <c r="AS806" s="15"/>
      <c r="AT806" s="15"/>
      <c r="AU806" s="2"/>
      <c r="AV806" s="2"/>
      <c r="AW806" s="15"/>
      <c r="AX806" s="15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</row>
    <row r="807" spans="1:164" ht="12.75" x14ac:dyDescent="0.2">
      <c r="A807" s="67"/>
      <c r="B807" s="128"/>
      <c r="C807" s="14"/>
      <c r="D807" s="142"/>
      <c r="E807" s="13"/>
      <c r="F807" s="14"/>
      <c r="G807" s="14"/>
      <c r="H807" s="14"/>
      <c r="I807" s="14"/>
      <c r="J807" s="13"/>
      <c r="K807" s="53"/>
      <c r="L807" s="2"/>
      <c r="M807" s="19"/>
      <c r="N807" s="12"/>
      <c r="O807" s="12"/>
      <c r="P807" s="19"/>
      <c r="Q807" s="14"/>
      <c r="R807" s="28"/>
      <c r="S807" s="14"/>
      <c r="T807" s="14"/>
      <c r="U807" s="170"/>
      <c r="V807" s="4"/>
      <c r="W807" s="53"/>
      <c r="X807" s="14"/>
      <c r="Y807" s="153"/>
      <c r="Z807" s="3"/>
      <c r="AB807" s="3"/>
      <c r="AC807" s="1"/>
      <c r="AD807" s="3"/>
      <c r="AE807" s="3"/>
      <c r="AF807" s="3"/>
      <c r="AG807" s="3"/>
      <c r="AH807" s="3"/>
      <c r="AI807" s="11"/>
      <c r="AJ807" s="3"/>
      <c r="AK807" s="2"/>
      <c r="AL807" s="2"/>
      <c r="AM807" s="2"/>
      <c r="AN807" s="2"/>
      <c r="AO807" s="2"/>
      <c r="AP807" s="2"/>
      <c r="AQ807" s="2"/>
      <c r="AR807" s="15"/>
      <c r="AS807" s="15"/>
      <c r="AT807" s="15"/>
      <c r="AU807" s="2"/>
      <c r="AV807" s="2"/>
      <c r="AW807" s="15"/>
      <c r="AX807" s="15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</row>
    <row r="808" spans="1:164" ht="12.75" x14ac:dyDescent="0.2">
      <c r="A808" s="67"/>
      <c r="B808" s="128"/>
      <c r="C808" s="14"/>
      <c r="D808" s="142"/>
      <c r="E808" s="13"/>
      <c r="F808" s="14"/>
      <c r="G808" s="14"/>
      <c r="H808" s="14"/>
      <c r="I808" s="14"/>
      <c r="J808" s="13"/>
      <c r="K808" s="53"/>
      <c r="L808" s="2"/>
      <c r="M808" s="19"/>
      <c r="N808" s="12"/>
      <c r="O808" s="12"/>
      <c r="P808" s="19"/>
      <c r="Q808" s="14"/>
      <c r="R808" s="28"/>
      <c r="S808" s="14"/>
      <c r="T808" s="14"/>
      <c r="U808" s="170"/>
      <c r="V808" s="4"/>
      <c r="W808" s="53"/>
      <c r="X808" s="14"/>
      <c r="Y808" s="153"/>
      <c r="Z808" s="3"/>
      <c r="AB808" s="3"/>
      <c r="AC808" s="1"/>
      <c r="AD808" s="3"/>
      <c r="AE808" s="3"/>
      <c r="AF808" s="3"/>
      <c r="AG808" s="3"/>
      <c r="AH808" s="3"/>
      <c r="AI808" s="11"/>
      <c r="AJ808" s="3"/>
      <c r="AK808" s="2"/>
      <c r="AL808" s="2"/>
      <c r="AM808" s="2"/>
      <c r="AN808" s="2"/>
      <c r="AO808" s="2"/>
      <c r="AP808" s="2"/>
      <c r="AQ808" s="2"/>
      <c r="AR808" s="15"/>
      <c r="AS808" s="15"/>
      <c r="AT808" s="15"/>
      <c r="AU808" s="2"/>
      <c r="AV808" s="2"/>
      <c r="AW808" s="15"/>
      <c r="AX808" s="15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</row>
    <row r="809" spans="1:164" ht="12.75" x14ac:dyDescent="0.2">
      <c r="A809" s="67"/>
      <c r="B809" s="128"/>
      <c r="C809" s="14"/>
      <c r="D809" s="142"/>
      <c r="E809" s="13"/>
      <c r="F809" s="14"/>
      <c r="G809" s="14"/>
      <c r="H809" s="14"/>
      <c r="I809" s="14"/>
      <c r="J809" s="13"/>
      <c r="K809" s="53"/>
      <c r="L809" s="2"/>
      <c r="M809" s="19"/>
      <c r="N809" s="12"/>
      <c r="O809" s="12"/>
      <c r="P809" s="19"/>
      <c r="Q809" s="14"/>
      <c r="R809" s="28"/>
      <c r="S809" s="14"/>
      <c r="T809" s="14"/>
      <c r="U809" s="170"/>
      <c r="V809" s="4"/>
      <c r="W809" s="53"/>
      <c r="X809" s="14"/>
      <c r="Y809" s="153"/>
      <c r="Z809" s="3"/>
      <c r="AB809" s="3"/>
      <c r="AC809" s="1"/>
      <c r="AD809" s="3"/>
      <c r="AE809" s="3"/>
      <c r="AF809" s="3"/>
      <c r="AG809" s="3"/>
      <c r="AH809" s="3"/>
      <c r="AI809" s="11"/>
      <c r="AJ809" s="3"/>
      <c r="AK809" s="2"/>
      <c r="AL809" s="2"/>
      <c r="AM809" s="2"/>
      <c r="AN809" s="2"/>
      <c r="AO809" s="2"/>
      <c r="AP809" s="2"/>
      <c r="AQ809" s="2"/>
      <c r="AR809" s="15"/>
      <c r="AS809" s="15"/>
      <c r="AT809" s="15"/>
      <c r="AU809" s="2"/>
      <c r="AV809" s="2"/>
      <c r="AW809" s="15"/>
      <c r="AX809" s="15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</row>
    <row r="810" spans="1:164" ht="12.75" x14ac:dyDescent="0.2">
      <c r="A810" s="67"/>
      <c r="B810" s="128"/>
      <c r="C810" s="14"/>
      <c r="D810" s="142"/>
      <c r="E810" s="13"/>
      <c r="F810" s="14"/>
      <c r="G810" s="14"/>
      <c r="H810" s="14"/>
      <c r="I810" s="14"/>
      <c r="J810" s="13"/>
      <c r="K810" s="53"/>
      <c r="L810" s="2"/>
      <c r="M810" s="19"/>
      <c r="N810" s="12"/>
      <c r="O810" s="12"/>
      <c r="P810" s="19"/>
      <c r="Q810" s="14"/>
      <c r="R810" s="28"/>
      <c r="S810" s="14"/>
      <c r="T810" s="14"/>
      <c r="U810" s="170"/>
      <c r="V810" s="4"/>
      <c r="W810" s="53"/>
      <c r="X810" s="14"/>
      <c r="Y810" s="153"/>
      <c r="Z810" s="3"/>
      <c r="AB810" s="3"/>
      <c r="AC810" s="1"/>
      <c r="AD810" s="3"/>
      <c r="AE810" s="3"/>
      <c r="AF810" s="3"/>
      <c r="AG810" s="3"/>
      <c r="AH810" s="3"/>
      <c r="AI810" s="11"/>
      <c r="AJ810" s="3"/>
      <c r="AK810" s="2"/>
      <c r="AL810" s="2"/>
      <c r="AM810" s="2"/>
      <c r="AN810" s="2"/>
      <c r="AO810" s="2"/>
      <c r="AP810" s="2"/>
      <c r="AQ810" s="2"/>
      <c r="AR810" s="15"/>
      <c r="AS810" s="15"/>
      <c r="AT810" s="15"/>
      <c r="AU810" s="2"/>
      <c r="AV810" s="2"/>
      <c r="AW810" s="15"/>
      <c r="AX810" s="15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</row>
    <row r="811" spans="1:164" ht="12.75" x14ac:dyDescent="0.2">
      <c r="A811" s="67"/>
      <c r="B811" s="128"/>
      <c r="C811" s="14"/>
      <c r="D811" s="142"/>
      <c r="E811" s="13"/>
      <c r="F811" s="14"/>
      <c r="G811" s="14"/>
      <c r="H811" s="14"/>
      <c r="I811" s="14"/>
      <c r="J811" s="13"/>
      <c r="K811" s="53"/>
      <c r="L811" s="2"/>
      <c r="M811" s="19"/>
      <c r="N811" s="12"/>
      <c r="O811" s="12"/>
      <c r="P811" s="19"/>
      <c r="Q811" s="14"/>
      <c r="R811" s="28"/>
      <c r="S811" s="14"/>
      <c r="T811" s="14"/>
      <c r="U811" s="170"/>
      <c r="V811" s="4"/>
      <c r="W811" s="53"/>
      <c r="X811" s="14"/>
      <c r="Y811" s="153"/>
      <c r="Z811" s="3"/>
      <c r="AB811" s="3"/>
      <c r="AC811" s="1"/>
      <c r="AD811" s="3"/>
      <c r="AE811" s="3"/>
      <c r="AF811" s="3"/>
      <c r="AG811" s="3"/>
      <c r="AH811" s="3"/>
      <c r="AI811" s="11"/>
      <c r="AJ811" s="3"/>
      <c r="AK811" s="2"/>
      <c r="AL811" s="2"/>
      <c r="AM811" s="2"/>
      <c r="AN811" s="2"/>
      <c r="AO811" s="2"/>
      <c r="AP811" s="2"/>
      <c r="AQ811" s="2"/>
      <c r="AR811" s="15"/>
      <c r="AS811" s="15"/>
      <c r="AT811" s="15"/>
      <c r="AU811" s="2"/>
      <c r="AV811" s="2"/>
      <c r="AW811" s="15"/>
      <c r="AX811" s="15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</row>
    <row r="812" spans="1:164" ht="12.75" x14ac:dyDescent="0.2">
      <c r="A812" s="67"/>
      <c r="B812" s="128"/>
      <c r="C812" s="14"/>
      <c r="D812" s="142"/>
      <c r="E812" s="13"/>
      <c r="F812" s="14"/>
      <c r="G812" s="14"/>
      <c r="H812" s="14"/>
      <c r="I812" s="14"/>
      <c r="J812" s="13"/>
      <c r="K812" s="53"/>
      <c r="L812" s="2"/>
      <c r="M812" s="19"/>
      <c r="N812" s="12"/>
      <c r="O812" s="12"/>
      <c r="P812" s="19"/>
      <c r="Q812" s="14"/>
      <c r="R812" s="28"/>
      <c r="S812" s="14"/>
      <c r="T812" s="14"/>
      <c r="U812" s="170"/>
      <c r="V812" s="4"/>
      <c r="W812" s="53"/>
      <c r="X812" s="14"/>
      <c r="Y812" s="153"/>
      <c r="Z812" s="3"/>
      <c r="AB812" s="3"/>
      <c r="AC812" s="1"/>
      <c r="AD812" s="3"/>
      <c r="AE812" s="3"/>
      <c r="AF812" s="3"/>
      <c r="AG812" s="3"/>
      <c r="AH812" s="3"/>
      <c r="AI812" s="11"/>
      <c r="AJ812" s="3"/>
      <c r="AK812" s="2"/>
      <c r="AL812" s="2"/>
      <c r="AM812" s="2"/>
      <c r="AN812" s="2"/>
      <c r="AO812" s="2"/>
      <c r="AP812" s="2"/>
      <c r="AQ812" s="2"/>
      <c r="AR812" s="15"/>
      <c r="AS812" s="15"/>
      <c r="AT812" s="15"/>
      <c r="AU812" s="2"/>
      <c r="AV812" s="2"/>
      <c r="AW812" s="15"/>
      <c r="AX812" s="15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</row>
    <row r="813" spans="1:164" ht="12.75" x14ac:dyDescent="0.2">
      <c r="A813" s="67"/>
      <c r="B813" s="128"/>
      <c r="C813" s="14"/>
      <c r="D813" s="142"/>
      <c r="E813" s="13"/>
      <c r="F813" s="14"/>
      <c r="G813" s="14"/>
      <c r="H813" s="14"/>
      <c r="I813" s="14"/>
      <c r="J813" s="13"/>
      <c r="K813" s="53"/>
      <c r="L813" s="2"/>
      <c r="M813" s="19"/>
      <c r="N813" s="12"/>
      <c r="O813" s="12"/>
      <c r="P813" s="19"/>
      <c r="Q813" s="14"/>
      <c r="R813" s="28"/>
      <c r="S813" s="14"/>
      <c r="T813" s="14"/>
      <c r="U813" s="170"/>
      <c r="V813" s="4"/>
      <c r="W813" s="53"/>
      <c r="X813" s="14"/>
      <c r="Y813" s="153"/>
      <c r="Z813" s="3"/>
      <c r="AB813" s="3"/>
      <c r="AC813" s="1"/>
      <c r="AD813" s="3"/>
      <c r="AE813" s="3"/>
      <c r="AF813" s="3"/>
      <c r="AG813" s="3"/>
      <c r="AH813" s="3"/>
      <c r="AI813" s="11"/>
      <c r="AJ813" s="3"/>
      <c r="AK813" s="2"/>
      <c r="AL813" s="2"/>
      <c r="AM813" s="2"/>
      <c r="AN813" s="2"/>
      <c r="AO813" s="2"/>
      <c r="AP813" s="2"/>
      <c r="AQ813" s="2"/>
      <c r="AR813" s="15"/>
      <c r="AS813" s="15"/>
      <c r="AT813" s="15"/>
      <c r="AU813" s="2"/>
      <c r="AV813" s="2"/>
      <c r="AW813" s="15"/>
      <c r="AX813" s="15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</row>
    <row r="814" spans="1:164" ht="12.75" x14ac:dyDescent="0.2">
      <c r="A814" s="67"/>
      <c r="B814" s="128"/>
      <c r="C814" s="14"/>
      <c r="D814" s="142"/>
      <c r="E814" s="13"/>
      <c r="F814" s="14"/>
      <c r="G814" s="14"/>
      <c r="H814" s="14"/>
      <c r="I814" s="14"/>
      <c r="J814" s="13"/>
      <c r="K814" s="53"/>
      <c r="L814" s="2"/>
      <c r="M814" s="19"/>
      <c r="N814" s="12"/>
      <c r="O814" s="12"/>
      <c r="P814" s="19"/>
      <c r="Q814" s="14"/>
      <c r="R814" s="28"/>
      <c r="S814" s="14"/>
      <c r="T814" s="14"/>
      <c r="U814" s="170"/>
      <c r="V814" s="4"/>
      <c r="W814" s="53"/>
      <c r="X814" s="14"/>
      <c r="Y814" s="153"/>
      <c r="Z814" s="3"/>
      <c r="AB814" s="3"/>
      <c r="AC814" s="1"/>
      <c r="AD814" s="3"/>
      <c r="AE814" s="3"/>
      <c r="AF814" s="3"/>
      <c r="AG814" s="3"/>
      <c r="AH814" s="3"/>
      <c r="AI814" s="11"/>
      <c r="AJ814" s="3"/>
      <c r="AK814" s="2"/>
      <c r="AL814" s="2"/>
      <c r="AM814" s="2"/>
      <c r="AN814" s="2"/>
      <c r="AO814" s="2"/>
      <c r="AP814" s="2"/>
      <c r="AQ814" s="2"/>
      <c r="AR814" s="15"/>
      <c r="AS814" s="15"/>
      <c r="AT814" s="15"/>
      <c r="AU814" s="2"/>
      <c r="AV814" s="2"/>
      <c r="AW814" s="15"/>
      <c r="AX814" s="15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</row>
    <row r="815" spans="1:164" ht="12.75" x14ac:dyDescent="0.2">
      <c r="A815" s="67"/>
      <c r="B815" s="128"/>
      <c r="C815" s="14"/>
      <c r="D815" s="142"/>
      <c r="E815" s="13"/>
      <c r="F815" s="14"/>
      <c r="G815" s="14"/>
      <c r="H815" s="14"/>
      <c r="I815" s="14"/>
      <c r="J815" s="13"/>
      <c r="K815" s="53"/>
      <c r="L815" s="2"/>
      <c r="M815" s="19"/>
      <c r="N815" s="12"/>
      <c r="O815" s="12"/>
      <c r="P815" s="19"/>
      <c r="Q815" s="14"/>
      <c r="R815" s="28"/>
      <c r="S815" s="14"/>
      <c r="T815" s="14"/>
      <c r="U815" s="170"/>
      <c r="V815" s="4"/>
      <c r="W815" s="53"/>
      <c r="X815" s="14"/>
      <c r="Y815" s="153"/>
      <c r="Z815" s="3"/>
      <c r="AB815" s="3"/>
      <c r="AC815" s="1"/>
      <c r="AD815" s="3"/>
      <c r="AE815" s="3"/>
      <c r="AF815" s="3"/>
      <c r="AG815" s="3"/>
      <c r="AH815" s="3"/>
      <c r="AI815" s="11"/>
      <c r="AJ815" s="3"/>
      <c r="AK815" s="2"/>
      <c r="AL815" s="2"/>
      <c r="AM815" s="2"/>
      <c r="AN815" s="2"/>
      <c r="AO815" s="2"/>
      <c r="AP815" s="2"/>
      <c r="AQ815" s="2"/>
      <c r="AR815" s="15"/>
      <c r="AS815" s="15"/>
      <c r="AT815" s="15"/>
      <c r="AU815" s="2"/>
      <c r="AV815" s="2"/>
      <c r="AW815" s="15"/>
      <c r="AX815" s="15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</row>
    <row r="816" spans="1:164" ht="12.75" x14ac:dyDescent="0.2">
      <c r="A816" s="67"/>
      <c r="B816" s="128"/>
      <c r="C816" s="14"/>
      <c r="D816" s="142"/>
      <c r="E816" s="13"/>
      <c r="F816" s="14"/>
      <c r="G816" s="14"/>
      <c r="H816" s="14"/>
      <c r="I816" s="14"/>
      <c r="J816" s="13"/>
      <c r="K816" s="53"/>
      <c r="L816" s="2"/>
      <c r="M816" s="19"/>
      <c r="N816" s="12"/>
      <c r="O816" s="12"/>
      <c r="P816" s="19"/>
      <c r="Q816" s="14"/>
      <c r="R816" s="28"/>
      <c r="S816" s="14"/>
      <c r="T816" s="14"/>
      <c r="U816" s="170"/>
      <c r="V816" s="4"/>
      <c r="W816" s="53"/>
      <c r="X816" s="14"/>
      <c r="Y816" s="153"/>
      <c r="Z816" s="3"/>
      <c r="AB816" s="3"/>
      <c r="AC816" s="1"/>
      <c r="AD816" s="3"/>
      <c r="AE816" s="3"/>
      <c r="AF816" s="3"/>
      <c r="AG816" s="3"/>
      <c r="AH816" s="3"/>
      <c r="AI816" s="11"/>
      <c r="AJ816" s="3"/>
      <c r="AK816" s="2"/>
      <c r="AL816" s="2"/>
      <c r="AM816" s="2"/>
      <c r="AN816" s="2"/>
      <c r="AO816" s="2"/>
      <c r="AP816" s="2"/>
      <c r="AQ816" s="2"/>
      <c r="AR816" s="15"/>
      <c r="AS816" s="15"/>
      <c r="AT816" s="15"/>
      <c r="AU816" s="2"/>
      <c r="AV816" s="2"/>
      <c r="AW816" s="15"/>
      <c r="AX816" s="15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</row>
    <row r="817" spans="1:164" ht="12.75" x14ac:dyDescent="0.2">
      <c r="A817" s="67"/>
      <c r="B817" s="128"/>
      <c r="C817" s="14"/>
      <c r="D817" s="142"/>
      <c r="E817" s="13"/>
      <c r="F817" s="14"/>
      <c r="G817" s="14"/>
      <c r="H817" s="14"/>
      <c r="I817" s="14"/>
      <c r="J817" s="13"/>
      <c r="K817" s="53"/>
      <c r="L817" s="2"/>
      <c r="M817" s="19"/>
      <c r="N817" s="12"/>
      <c r="O817" s="12"/>
      <c r="P817" s="19"/>
      <c r="Q817" s="14"/>
      <c r="R817" s="28"/>
      <c r="S817" s="14"/>
      <c r="T817" s="14"/>
      <c r="U817" s="170"/>
      <c r="V817" s="4"/>
      <c r="W817" s="53"/>
      <c r="X817" s="14"/>
      <c r="Y817" s="153"/>
      <c r="Z817" s="3"/>
      <c r="AB817" s="3"/>
      <c r="AC817" s="1"/>
      <c r="AD817" s="3"/>
      <c r="AE817" s="3"/>
      <c r="AF817" s="3"/>
      <c r="AG817" s="3"/>
      <c r="AH817" s="3"/>
      <c r="AI817" s="11"/>
      <c r="AJ817" s="3"/>
      <c r="AK817" s="2"/>
      <c r="AL817" s="2"/>
      <c r="AM817" s="2"/>
      <c r="AN817" s="2"/>
      <c r="AO817" s="2"/>
      <c r="AP817" s="2"/>
      <c r="AQ817" s="2"/>
      <c r="AR817" s="15"/>
      <c r="AS817" s="15"/>
      <c r="AT817" s="15"/>
      <c r="AU817" s="2"/>
      <c r="AV817" s="2"/>
      <c r="AW817" s="15"/>
      <c r="AX817" s="15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</row>
    <row r="818" spans="1:164" ht="12.75" x14ac:dyDescent="0.2">
      <c r="A818" s="67"/>
      <c r="B818" s="128"/>
      <c r="C818" s="14"/>
      <c r="D818" s="142"/>
      <c r="E818" s="13"/>
      <c r="F818" s="14"/>
      <c r="G818" s="14"/>
      <c r="H818" s="14"/>
      <c r="I818" s="14"/>
      <c r="J818" s="13"/>
      <c r="K818" s="53"/>
      <c r="L818" s="2"/>
      <c r="M818" s="19"/>
      <c r="N818" s="12"/>
      <c r="O818" s="12"/>
      <c r="P818" s="19"/>
      <c r="Q818" s="14"/>
      <c r="R818" s="28"/>
      <c r="S818" s="14"/>
      <c r="T818" s="14"/>
      <c r="U818" s="170"/>
      <c r="V818" s="4"/>
      <c r="W818" s="53"/>
      <c r="X818" s="14"/>
      <c r="Y818" s="153"/>
      <c r="Z818" s="3"/>
      <c r="AB818" s="3"/>
      <c r="AC818" s="1"/>
      <c r="AD818" s="3"/>
      <c r="AE818" s="3"/>
      <c r="AF818" s="3"/>
      <c r="AG818" s="3"/>
      <c r="AH818" s="3"/>
      <c r="AI818" s="11"/>
      <c r="AJ818" s="3"/>
      <c r="AK818" s="2"/>
      <c r="AL818" s="2"/>
      <c r="AM818" s="2"/>
      <c r="AN818" s="2"/>
      <c r="AO818" s="2"/>
      <c r="AP818" s="2"/>
      <c r="AQ818" s="2"/>
      <c r="AR818" s="15"/>
      <c r="AS818" s="15"/>
      <c r="AT818" s="15"/>
      <c r="AU818" s="2"/>
      <c r="AV818" s="2"/>
      <c r="AW818" s="15"/>
      <c r="AX818" s="15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</row>
    <row r="819" spans="1:164" ht="12.75" x14ac:dyDescent="0.2">
      <c r="A819" s="67"/>
      <c r="B819" s="128"/>
      <c r="C819" s="14"/>
      <c r="D819" s="142"/>
      <c r="E819" s="13"/>
      <c r="F819" s="14"/>
      <c r="G819" s="14"/>
      <c r="H819" s="14"/>
      <c r="I819" s="14"/>
      <c r="J819" s="13"/>
      <c r="K819" s="53"/>
      <c r="L819" s="2"/>
      <c r="M819" s="19"/>
      <c r="N819" s="12"/>
      <c r="O819" s="12"/>
      <c r="P819" s="19"/>
      <c r="Q819" s="14"/>
      <c r="R819" s="28"/>
      <c r="S819" s="14"/>
      <c r="T819" s="14"/>
      <c r="U819" s="170"/>
      <c r="V819" s="4"/>
      <c r="W819" s="53"/>
      <c r="X819" s="14"/>
      <c r="Y819" s="153"/>
      <c r="Z819" s="3"/>
      <c r="AB819" s="3"/>
      <c r="AC819" s="1"/>
      <c r="AD819" s="3"/>
      <c r="AE819" s="3"/>
      <c r="AF819" s="3"/>
      <c r="AG819" s="3"/>
      <c r="AH819" s="3"/>
      <c r="AI819" s="11"/>
      <c r="AJ819" s="3"/>
      <c r="AK819" s="2"/>
      <c r="AL819" s="2"/>
      <c r="AM819" s="2"/>
      <c r="AN819" s="2"/>
      <c r="AO819" s="2"/>
      <c r="AP819" s="2"/>
      <c r="AQ819" s="2"/>
      <c r="AR819" s="15"/>
      <c r="AS819" s="15"/>
      <c r="AT819" s="15"/>
      <c r="AU819" s="2"/>
      <c r="AV819" s="2"/>
      <c r="AW819" s="15"/>
      <c r="AX819" s="15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</row>
    <row r="820" spans="1:164" ht="12.75" x14ac:dyDescent="0.2">
      <c r="A820" s="67"/>
      <c r="B820" s="128"/>
      <c r="C820" s="14"/>
      <c r="D820" s="142"/>
      <c r="E820" s="13"/>
      <c r="F820" s="14"/>
      <c r="G820" s="14"/>
      <c r="H820" s="14"/>
      <c r="I820" s="14"/>
      <c r="J820" s="13"/>
      <c r="K820" s="53"/>
      <c r="L820" s="2"/>
      <c r="M820" s="19"/>
      <c r="N820" s="12"/>
      <c r="O820" s="12"/>
      <c r="P820" s="19"/>
      <c r="Q820" s="14"/>
      <c r="R820" s="28"/>
      <c r="S820" s="14"/>
      <c r="T820" s="14"/>
      <c r="U820" s="170"/>
      <c r="V820" s="4"/>
      <c r="W820" s="53"/>
      <c r="X820" s="14"/>
      <c r="Y820" s="153"/>
      <c r="Z820" s="3"/>
      <c r="AB820" s="3"/>
      <c r="AC820" s="1"/>
      <c r="AD820" s="3"/>
      <c r="AE820" s="3"/>
      <c r="AF820" s="3"/>
      <c r="AG820" s="3"/>
      <c r="AH820" s="3"/>
      <c r="AI820" s="11"/>
      <c r="AJ820" s="3"/>
      <c r="AK820" s="2"/>
      <c r="AL820" s="2"/>
      <c r="AM820" s="2"/>
      <c r="AN820" s="2"/>
      <c r="AO820" s="2"/>
      <c r="AP820" s="2"/>
      <c r="AQ820" s="2"/>
      <c r="AR820" s="15"/>
      <c r="AS820" s="15"/>
      <c r="AT820" s="15"/>
      <c r="AU820" s="2"/>
      <c r="AV820" s="2"/>
      <c r="AW820" s="15"/>
      <c r="AX820" s="15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</row>
    <row r="821" spans="1:164" ht="12.75" x14ac:dyDescent="0.2">
      <c r="A821" s="67"/>
      <c r="B821" s="128"/>
      <c r="C821" s="14"/>
      <c r="D821" s="142"/>
      <c r="E821" s="13"/>
      <c r="F821" s="14"/>
      <c r="G821" s="14"/>
      <c r="H821" s="14"/>
      <c r="I821" s="14"/>
      <c r="J821" s="13"/>
      <c r="K821" s="53"/>
      <c r="L821" s="2"/>
      <c r="M821" s="19"/>
      <c r="N821" s="12"/>
      <c r="O821" s="12"/>
      <c r="P821" s="19"/>
      <c r="Q821" s="14"/>
      <c r="R821" s="28"/>
      <c r="S821" s="14"/>
      <c r="T821" s="14"/>
      <c r="U821" s="170"/>
      <c r="V821" s="4"/>
      <c r="W821" s="53"/>
      <c r="X821" s="14"/>
      <c r="Y821" s="153"/>
      <c r="Z821" s="3"/>
      <c r="AB821" s="3"/>
      <c r="AC821" s="1"/>
      <c r="AD821" s="3"/>
      <c r="AE821" s="3"/>
      <c r="AF821" s="3"/>
      <c r="AG821" s="3"/>
      <c r="AH821" s="3"/>
      <c r="AI821" s="11"/>
      <c r="AJ821" s="3"/>
      <c r="AK821" s="2"/>
      <c r="AL821" s="2"/>
      <c r="AM821" s="2"/>
      <c r="AN821" s="2"/>
      <c r="AO821" s="2"/>
      <c r="AP821" s="2"/>
      <c r="AQ821" s="2"/>
      <c r="AR821" s="15"/>
      <c r="AS821" s="15"/>
      <c r="AT821" s="15"/>
      <c r="AU821" s="2"/>
      <c r="AV821" s="2"/>
      <c r="AW821" s="15"/>
      <c r="AX821" s="15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</row>
    <row r="822" spans="1:164" ht="12.75" x14ac:dyDescent="0.2">
      <c r="A822" s="67"/>
      <c r="B822" s="128"/>
      <c r="C822" s="14"/>
      <c r="D822" s="142"/>
      <c r="E822" s="13"/>
      <c r="F822" s="14"/>
      <c r="G822" s="14"/>
      <c r="H822" s="14"/>
      <c r="I822" s="14"/>
      <c r="J822" s="13"/>
      <c r="K822" s="53"/>
      <c r="L822" s="2"/>
      <c r="M822" s="19"/>
      <c r="N822" s="12"/>
      <c r="O822" s="12"/>
      <c r="P822" s="19"/>
      <c r="Q822" s="14"/>
      <c r="R822" s="28"/>
      <c r="S822" s="14"/>
      <c r="T822" s="14"/>
      <c r="U822" s="170"/>
      <c r="V822" s="4"/>
      <c r="W822" s="53"/>
      <c r="X822" s="14"/>
      <c r="Y822" s="153"/>
      <c r="Z822" s="3"/>
      <c r="AB822" s="3"/>
      <c r="AC822" s="1"/>
      <c r="AD822" s="3"/>
      <c r="AE822" s="3"/>
      <c r="AF822" s="3"/>
      <c r="AG822" s="3"/>
      <c r="AH822" s="3"/>
      <c r="AI822" s="11"/>
      <c r="AJ822" s="3"/>
      <c r="AK822" s="2"/>
      <c r="AL822" s="2"/>
      <c r="AM822" s="2"/>
      <c r="AN822" s="2"/>
      <c r="AO822" s="2"/>
      <c r="AP822" s="2"/>
      <c r="AQ822" s="2"/>
      <c r="AR822" s="15"/>
      <c r="AS822" s="15"/>
      <c r="AT822" s="15"/>
      <c r="AU822" s="2"/>
      <c r="AV822" s="2"/>
      <c r="AW822" s="15"/>
      <c r="AX822" s="15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</row>
    <row r="823" spans="1:164" ht="12.75" x14ac:dyDescent="0.2">
      <c r="A823" s="67"/>
      <c r="B823" s="128"/>
      <c r="C823" s="14"/>
      <c r="D823" s="142"/>
      <c r="E823" s="13"/>
      <c r="F823" s="14"/>
      <c r="G823" s="14"/>
      <c r="H823" s="14"/>
      <c r="I823" s="14"/>
      <c r="J823" s="13"/>
      <c r="K823" s="53"/>
      <c r="L823" s="2"/>
      <c r="M823" s="19"/>
      <c r="N823" s="12"/>
      <c r="O823" s="12"/>
      <c r="P823" s="19"/>
      <c r="Q823" s="14"/>
      <c r="R823" s="28"/>
      <c r="S823" s="14"/>
      <c r="T823" s="14"/>
      <c r="U823" s="170"/>
      <c r="V823" s="4"/>
      <c r="W823" s="53"/>
      <c r="X823" s="14"/>
      <c r="Y823" s="153"/>
      <c r="Z823" s="3"/>
      <c r="AB823" s="3"/>
      <c r="AC823" s="1"/>
      <c r="AD823" s="3"/>
      <c r="AE823" s="3"/>
      <c r="AF823" s="3"/>
      <c r="AG823" s="3"/>
      <c r="AH823" s="3"/>
      <c r="AI823" s="11"/>
      <c r="AJ823" s="3"/>
      <c r="AK823" s="2"/>
      <c r="AL823" s="2"/>
      <c r="AM823" s="2"/>
      <c r="AN823" s="2"/>
      <c r="AO823" s="2"/>
      <c r="AP823" s="2"/>
      <c r="AQ823" s="2"/>
      <c r="AR823" s="15"/>
      <c r="AS823" s="15"/>
      <c r="AT823" s="15"/>
      <c r="AU823" s="2"/>
      <c r="AV823" s="2"/>
      <c r="AW823" s="15"/>
      <c r="AX823" s="15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</row>
    <row r="824" spans="1:164" ht="12.75" x14ac:dyDescent="0.2">
      <c r="A824" s="67"/>
      <c r="B824" s="128"/>
      <c r="C824" s="14"/>
      <c r="D824" s="142"/>
      <c r="E824" s="13"/>
      <c r="F824" s="14"/>
      <c r="G824" s="14"/>
      <c r="H824" s="14"/>
      <c r="I824" s="14"/>
      <c r="J824" s="13"/>
      <c r="K824" s="53"/>
      <c r="L824" s="2"/>
      <c r="M824" s="19"/>
      <c r="N824" s="12"/>
      <c r="O824" s="12"/>
      <c r="P824" s="19"/>
      <c r="Q824" s="14"/>
      <c r="R824" s="28"/>
      <c r="S824" s="14"/>
      <c r="T824" s="14"/>
      <c r="U824" s="170"/>
      <c r="V824" s="4"/>
      <c r="W824" s="53"/>
      <c r="X824" s="14"/>
      <c r="Y824" s="153"/>
      <c r="Z824" s="3"/>
      <c r="AB824" s="3"/>
      <c r="AC824" s="1"/>
      <c r="AD824" s="3"/>
      <c r="AE824" s="3"/>
      <c r="AF824" s="3"/>
      <c r="AG824" s="3"/>
      <c r="AH824" s="3"/>
      <c r="AI824" s="11"/>
      <c r="AJ824" s="3"/>
      <c r="AK824" s="2"/>
      <c r="AL824" s="2"/>
      <c r="AM824" s="2"/>
      <c r="AN824" s="2"/>
      <c r="AO824" s="2"/>
      <c r="AP824" s="2"/>
      <c r="AQ824" s="2"/>
      <c r="AR824" s="15"/>
      <c r="AS824" s="15"/>
      <c r="AT824" s="15"/>
      <c r="AU824" s="2"/>
      <c r="AV824" s="2"/>
      <c r="AW824" s="15"/>
      <c r="AX824" s="15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</row>
    <row r="825" spans="1:164" ht="12.75" x14ac:dyDescent="0.2">
      <c r="A825" s="67"/>
      <c r="B825" s="128"/>
      <c r="C825" s="14"/>
      <c r="D825" s="142"/>
      <c r="E825" s="13"/>
      <c r="F825" s="14"/>
      <c r="G825" s="14"/>
      <c r="H825" s="14"/>
      <c r="I825" s="14"/>
      <c r="J825" s="13"/>
      <c r="K825" s="53"/>
      <c r="L825" s="2"/>
      <c r="M825" s="19"/>
      <c r="N825" s="12"/>
      <c r="O825" s="12"/>
      <c r="P825" s="19"/>
      <c r="Q825" s="14"/>
      <c r="R825" s="28"/>
      <c r="S825" s="14"/>
      <c r="T825" s="14"/>
      <c r="U825" s="170"/>
      <c r="V825" s="4"/>
      <c r="W825" s="53"/>
      <c r="X825" s="14"/>
      <c r="Y825" s="153"/>
      <c r="Z825" s="3"/>
      <c r="AB825" s="3"/>
      <c r="AC825" s="1"/>
      <c r="AD825" s="3"/>
      <c r="AE825" s="3"/>
      <c r="AF825" s="3"/>
      <c r="AG825" s="3"/>
      <c r="AH825" s="3"/>
      <c r="AI825" s="11"/>
      <c r="AJ825" s="3"/>
      <c r="AK825" s="2"/>
      <c r="AL825" s="2"/>
      <c r="AM825" s="2"/>
      <c r="AN825" s="2"/>
      <c r="AO825" s="2"/>
      <c r="AP825" s="2"/>
      <c r="AQ825" s="2"/>
      <c r="AR825" s="15"/>
      <c r="AS825" s="15"/>
      <c r="AT825" s="15"/>
      <c r="AU825" s="2"/>
      <c r="AV825" s="2"/>
      <c r="AW825" s="15"/>
      <c r="AX825" s="15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</row>
    <row r="826" spans="1:164" ht="12.75" x14ac:dyDescent="0.2">
      <c r="A826" s="67"/>
      <c r="B826" s="128"/>
      <c r="C826" s="14"/>
      <c r="D826" s="142"/>
      <c r="E826" s="13"/>
      <c r="F826" s="14"/>
      <c r="G826" s="14"/>
      <c r="H826" s="14"/>
      <c r="I826" s="14"/>
      <c r="J826" s="13"/>
      <c r="K826" s="53"/>
      <c r="L826" s="2"/>
      <c r="M826" s="19"/>
      <c r="N826" s="12"/>
      <c r="O826" s="12"/>
      <c r="P826" s="19"/>
      <c r="Q826" s="14"/>
      <c r="R826" s="28"/>
      <c r="S826" s="14"/>
      <c r="T826" s="14"/>
      <c r="U826" s="170"/>
      <c r="V826" s="4"/>
      <c r="W826" s="53"/>
      <c r="X826" s="14"/>
      <c r="Y826" s="153"/>
      <c r="Z826" s="3"/>
      <c r="AB826" s="3"/>
      <c r="AC826" s="1"/>
      <c r="AD826" s="3"/>
      <c r="AE826" s="3"/>
      <c r="AF826" s="3"/>
      <c r="AG826" s="3"/>
      <c r="AH826" s="3"/>
      <c r="AI826" s="11"/>
      <c r="AJ826" s="3"/>
      <c r="AK826" s="2"/>
      <c r="AL826" s="2"/>
      <c r="AM826" s="2"/>
      <c r="AN826" s="2"/>
      <c r="AO826" s="2"/>
      <c r="AP826" s="2"/>
      <c r="AQ826" s="2"/>
      <c r="AR826" s="15"/>
      <c r="AS826" s="15"/>
      <c r="AT826" s="15"/>
      <c r="AU826" s="2"/>
      <c r="AV826" s="2"/>
      <c r="AW826" s="15"/>
      <c r="AX826" s="15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</row>
    <row r="827" spans="1:164" ht="12.75" x14ac:dyDescent="0.2">
      <c r="A827" s="67"/>
      <c r="B827" s="128"/>
      <c r="C827" s="14"/>
      <c r="D827" s="142"/>
      <c r="E827" s="13"/>
      <c r="F827" s="14"/>
      <c r="G827" s="14"/>
      <c r="H827" s="14"/>
      <c r="I827" s="14"/>
      <c r="J827" s="13"/>
      <c r="K827" s="53"/>
      <c r="L827" s="2"/>
      <c r="M827" s="19"/>
      <c r="N827" s="12"/>
      <c r="O827" s="12"/>
      <c r="P827" s="19"/>
      <c r="Q827" s="14"/>
      <c r="R827" s="28"/>
      <c r="S827" s="14"/>
      <c r="T827" s="14"/>
      <c r="U827" s="170"/>
      <c r="V827" s="4"/>
      <c r="W827" s="53"/>
      <c r="X827" s="14"/>
      <c r="Y827" s="153"/>
      <c r="Z827" s="3"/>
      <c r="AB827" s="3"/>
      <c r="AC827" s="1"/>
      <c r="AD827" s="3"/>
      <c r="AE827" s="3"/>
      <c r="AF827" s="3"/>
      <c r="AG827" s="3"/>
      <c r="AH827" s="3"/>
      <c r="AI827" s="11"/>
      <c r="AJ827" s="3"/>
      <c r="AK827" s="2"/>
      <c r="AL827" s="2"/>
      <c r="AM827" s="2"/>
      <c r="AN827" s="2"/>
      <c r="AO827" s="2"/>
      <c r="AP827" s="2"/>
      <c r="AQ827" s="2"/>
      <c r="AR827" s="15"/>
      <c r="AS827" s="15"/>
      <c r="AT827" s="15"/>
      <c r="AU827" s="2"/>
      <c r="AV827" s="2"/>
      <c r="AW827" s="15"/>
      <c r="AX827" s="15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</row>
    <row r="828" spans="1:164" ht="12.75" x14ac:dyDescent="0.2">
      <c r="A828" s="67"/>
      <c r="B828" s="128"/>
      <c r="C828" s="14"/>
      <c r="D828" s="142"/>
      <c r="E828" s="13"/>
      <c r="F828" s="14"/>
      <c r="G828" s="14"/>
      <c r="H828" s="14"/>
      <c r="I828" s="14"/>
      <c r="J828" s="13"/>
      <c r="K828" s="53"/>
      <c r="L828" s="2"/>
      <c r="M828" s="19"/>
      <c r="N828" s="12"/>
      <c r="O828" s="12"/>
      <c r="P828" s="19"/>
      <c r="Q828" s="14"/>
      <c r="R828" s="28"/>
      <c r="S828" s="14"/>
      <c r="T828" s="14"/>
      <c r="U828" s="170"/>
      <c r="V828" s="4"/>
      <c r="W828" s="53"/>
      <c r="X828" s="14"/>
      <c r="Y828" s="153"/>
      <c r="Z828" s="3"/>
      <c r="AB828" s="3"/>
      <c r="AC828" s="1"/>
      <c r="AD828" s="3"/>
      <c r="AE828" s="3"/>
      <c r="AF828" s="3"/>
      <c r="AG828" s="3"/>
      <c r="AH828" s="3"/>
      <c r="AI828" s="11"/>
      <c r="AJ828" s="3"/>
      <c r="AK828" s="2"/>
      <c r="AL828" s="2"/>
      <c r="AM828" s="2"/>
      <c r="AN828" s="2"/>
      <c r="AO828" s="2"/>
      <c r="AP828" s="2"/>
      <c r="AQ828" s="2"/>
      <c r="AR828" s="15"/>
      <c r="AS828" s="15"/>
      <c r="AT828" s="15"/>
      <c r="AU828" s="2"/>
      <c r="AV828" s="2"/>
      <c r="AW828" s="15"/>
      <c r="AX828" s="15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</row>
    <row r="829" spans="1:164" ht="12.75" x14ac:dyDescent="0.2">
      <c r="A829" s="67"/>
      <c r="B829" s="128"/>
      <c r="C829" s="14"/>
      <c r="D829" s="142"/>
      <c r="E829" s="13"/>
      <c r="F829" s="14"/>
      <c r="G829" s="14"/>
      <c r="H829" s="14"/>
      <c r="I829" s="14"/>
      <c r="J829" s="13"/>
      <c r="K829" s="53"/>
      <c r="L829" s="2"/>
      <c r="M829" s="19"/>
      <c r="N829" s="12"/>
      <c r="O829" s="12"/>
      <c r="P829" s="19"/>
      <c r="Q829" s="14"/>
      <c r="R829" s="28"/>
      <c r="S829" s="14"/>
      <c r="T829" s="14"/>
      <c r="U829" s="170"/>
      <c r="V829" s="4"/>
      <c r="W829" s="53"/>
      <c r="X829" s="14"/>
      <c r="Y829" s="153"/>
      <c r="Z829" s="3"/>
      <c r="AB829" s="3"/>
      <c r="AC829" s="1"/>
      <c r="AD829" s="3"/>
      <c r="AE829" s="3"/>
      <c r="AF829" s="3"/>
      <c r="AG829" s="3"/>
      <c r="AH829" s="3"/>
      <c r="AI829" s="11"/>
      <c r="AJ829" s="3"/>
      <c r="AK829" s="2"/>
      <c r="AL829" s="2"/>
      <c r="AM829" s="2"/>
      <c r="AN829" s="2"/>
      <c r="AO829" s="2"/>
      <c r="AP829" s="2"/>
      <c r="AQ829" s="2"/>
      <c r="AR829" s="15"/>
      <c r="AS829" s="15"/>
      <c r="AT829" s="15"/>
      <c r="AU829" s="2"/>
      <c r="AV829" s="2"/>
      <c r="AW829" s="15"/>
      <c r="AX829" s="15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</row>
    <row r="830" spans="1:164" ht="12.75" x14ac:dyDescent="0.2">
      <c r="A830" s="67"/>
      <c r="B830" s="128"/>
      <c r="C830" s="14"/>
      <c r="D830" s="142"/>
      <c r="E830" s="13"/>
      <c r="F830" s="14"/>
      <c r="G830" s="14"/>
      <c r="H830" s="14"/>
      <c r="I830" s="14"/>
      <c r="J830" s="13"/>
      <c r="K830" s="53"/>
      <c r="L830" s="2"/>
      <c r="M830" s="19"/>
      <c r="N830" s="12"/>
      <c r="O830" s="12"/>
      <c r="P830" s="19"/>
      <c r="Q830" s="14"/>
      <c r="R830" s="28"/>
      <c r="S830" s="14"/>
      <c r="T830" s="14"/>
      <c r="U830" s="170"/>
      <c r="V830" s="4"/>
      <c r="W830" s="53"/>
      <c r="X830" s="14"/>
      <c r="Y830" s="153"/>
      <c r="Z830" s="3"/>
      <c r="AB830" s="3"/>
      <c r="AC830" s="1"/>
      <c r="AD830" s="3"/>
      <c r="AE830" s="3"/>
      <c r="AF830" s="3"/>
      <c r="AG830" s="3"/>
      <c r="AH830" s="3"/>
      <c r="AI830" s="11"/>
      <c r="AJ830" s="3"/>
      <c r="AK830" s="2"/>
      <c r="AL830" s="2"/>
      <c r="AM830" s="2"/>
      <c r="AN830" s="2"/>
      <c r="AO830" s="2"/>
      <c r="AP830" s="2"/>
      <c r="AQ830" s="2"/>
      <c r="AR830" s="15"/>
      <c r="AS830" s="15"/>
      <c r="AT830" s="15"/>
      <c r="AU830" s="2"/>
      <c r="AV830" s="2"/>
      <c r="AW830" s="15"/>
      <c r="AX830" s="15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</row>
    <row r="831" spans="1:164" ht="12.75" x14ac:dyDescent="0.2">
      <c r="A831" s="67"/>
      <c r="B831" s="128"/>
      <c r="C831" s="14"/>
      <c r="D831" s="142"/>
      <c r="E831" s="13"/>
      <c r="F831" s="14"/>
      <c r="G831" s="14"/>
      <c r="H831" s="14"/>
      <c r="I831" s="14"/>
      <c r="J831" s="13"/>
      <c r="K831" s="53"/>
      <c r="L831" s="2"/>
      <c r="M831" s="19"/>
      <c r="N831" s="12"/>
      <c r="O831" s="12"/>
      <c r="P831" s="19"/>
      <c r="Q831" s="14"/>
      <c r="R831" s="28"/>
      <c r="S831" s="14"/>
      <c r="T831" s="14"/>
      <c r="U831" s="170"/>
      <c r="V831" s="4"/>
      <c r="W831" s="53"/>
      <c r="X831" s="14"/>
      <c r="Y831" s="153"/>
      <c r="Z831" s="3"/>
      <c r="AB831" s="3"/>
      <c r="AC831" s="1"/>
      <c r="AD831" s="3"/>
      <c r="AE831" s="3"/>
      <c r="AF831" s="3"/>
      <c r="AG831" s="3"/>
      <c r="AH831" s="3"/>
      <c r="AI831" s="11"/>
      <c r="AJ831" s="3"/>
      <c r="AK831" s="2"/>
      <c r="AL831" s="2"/>
      <c r="AM831" s="2"/>
      <c r="AN831" s="2"/>
      <c r="AO831" s="2"/>
      <c r="AP831" s="2"/>
      <c r="AQ831" s="2"/>
      <c r="AR831" s="15"/>
      <c r="AS831" s="15"/>
      <c r="AT831" s="15"/>
      <c r="AU831" s="2"/>
      <c r="AV831" s="2"/>
      <c r="AW831" s="15"/>
      <c r="AX831" s="15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</row>
    <row r="832" spans="1:164" ht="12.75" x14ac:dyDescent="0.2">
      <c r="A832" s="67"/>
      <c r="B832" s="128"/>
      <c r="C832" s="14"/>
      <c r="D832" s="142"/>
      <c r="E832" s="13"/>
      <c r="F832" s="14"/>
      <c r="G832" s="14"/>
      <c r="H832" s="14"/>
      <c r="I832" s="14"/>
      <c r="J832" s="13"/>
      <c r="K832" s="53"/>
      <c r="L832" s="2"/>
      <c r="M832" s="19"/>
      <c r="N832" s="12"/>
      <c r="O832" s="12"/>
      <c r="P832" s="19"/>
      <c r="Q832" s="14"/>
      <c r="R832" s="28"/>
      <c r="S832" s="14"/>
      <c r="T832" s="14"/>
      <c r="U832" s="170"/>
      <c r="V832" s="4"/>
      <c r="W832" s="53"/>
      <c r="X832" s="14"/>
      <c r="Y832" s="153"/>
      <c r="Z832" s="3"/>
      <c r="AB832" s="3"/>
      <c r="AC832" s="1"/>
      <c r="AD832" s="3"/>
      <c r="AE832" s="3"/>
      <c r="AF832" s="3"/>
      <c r="AG832" s="3"/>
      <c r="AH832" s="3"/>
      <c r="AI832" s="11"/>
      <c r="AJ832" s="3"/>
      <c r="AK832" s="2"/>
      <c r="AL832" s="2"/>
      <c r="AM832" s="2"/>
      <c r="AN832" s="2"/>
      <c r="AO832" s="2"/>
      <c r="AP832" s="2"/>
      <c r="AQ832" s="2"/>
      <c r="AR832" s="15"/>
      <c r="AS832" s="15"/>
      <c r="AT832" s="15"/>
      <c r="AU832" s="2"/>
      <c r="AV832" s="2"/>
      <c r="AW832" s="15"/>
      <c r="AX832" s="15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</row>
    <row r="833" spans="1:164" ht="12.75" x14ac:dyDescent="0.2">
      <c r="A833" s="67"/>
      <c r="B833" s="128"/>
      <c r="C833" s="14"/>
      <c r="D833" s="142"/>
      <c r="E833" s="13"/>
      <c r="F833" s="14"/>
      <c r="G833" s="14"/>
      <c r="H833" s="14"/>
      <c r="I833" s="14"/>
      <c r="J833" s="13"/>
      <c r="K833" s="53"/>
      <c r="L833" s="2"/>
      <c r="M833" s="19"/>
      <c r="N833" s="12"/>
      <c r="O833" s="12"/>
      <c r="P833" s="19"/>
      <c r="Q833" s="14"/>
      <c r="R833" s="28"/>
      <c r="S833" s="14"/>
      <c r="T833" s="14"/>
      <c r="U833" s="170"/>
      <c r="V833" s="4"/>
      <c r="W833" s="53"/>
      <c r="X833" s="14"/>
      <c r="Y833" s="153"/>
      <c r="Z833" s="3"/>
      <c r="AB833" s="3"/>
      <c r="AC833" s="1"/>
      <c r="AD833" s="3"/>
      <c r="AE833" s="3"/>
      <c r="AF833" s="3"/>
      <c r="AG833" s="3"/>
      <c r="AH833" s="3"/>
      <c r="AI833" s="11"/>
      <c r="AJ833" s="3"/>
      <c r="AK833" s="2"/>
      <c r="AL833" s="2"/>
      <c r="AM833" s="2"/>
      <c r="AN833" s="2"/>
      <c r="AO833" s="2"/>
      <c r="AP833" s="2"/>
      <c r="AQ833" s="2"/>
      <c r="AR833" s="15"/>
      <c r="AS833" s="15"/>
      <c r="AT833" s="15"/>
      <c r="AU833" s="2"/>
      <c r="AV833" s="2"/>
      <c r="AW833" s="15"/>
      <c r="AX833" s="15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</row>
    <row r="834" spans="1:164" ht="12.75" x14ac:dyDescent="0.2">
      <c r="A834" s="67"/>
      <c r="B834" s="128"/>
      <c r="C834" s="14"/>
      <c r="D834" s="142"/>
      <c r="E834" s="13"/>
      <c r="F834" s="14"/>
      <c r="G834" s="14"/>
      <c r="H834" s="14"/>
      <c r="I834" s="14"/>
      <c r="J834" s="13"/>
      <c r="K834" s="53"/>
      <c r="L834" s="2"/>
      <c r="M834" s="19"/>
      <c r="N834" s="12"/>
      <c r="O834" s="12"/>
      <c r="P834" s="19"/>
      <c r="Q834" s="14"/>
      <c r="R834" s="28"/>
      <c r="S834" s="14"/>
      <c r="T834" s="14"/>
      <c r="U834" s="170"/>
      <c r="V834" s="4"/>
      <c r="W834" s="53"/>
      <c r="X834" s="14"/>
      <c r="Y834" s="153"/>
      <c r="Z834" s="3"/>
      <c r="AB834" s="3"/>
      <c r="AC834" s="1"/>
      <c r="AD834" s="3"/>
      <c r="AE834" s="3"/>
      <c r="AF834" s="3"/>
      <c r="AG834" s="3"/>
      <c r="AH834" s="3"/>
      <c r="AI834" s="11"/>
      <c r="AJ834" s="3"/>
      <c r="AK834" s="2"/>
      <c r="AL834" s="2"/>
      <c r="AM834" s="2"/>
      <c r="AN834" s="2"/>
      <c r="AO834" s="2"/>
      <c r="AP834" s="2"/>
      <c r="AQ834" s="2"/>
      <c r="AR834" s="15"/>
      <c r="AS834" s="15"/>
      <c r="AT834" s="15"/>
      <c r="AU834" s="2"/>
      <c r="AV834" s="2"/>
      <c r="AW834" s="15"/>
      <c r="AX834" s="15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</row>
    <row r="835" spans="1:164" ht="12.75" x14ac:dyDescent="0.2">
      <c r="A835" s="67"/>
      <c r="B835" s="128"/>
      <c r="C835" s="14"/>
      <c r="D835" s="142"/>
      <c r="E835" s="13"/>
      <c r="F835" s="14"/>
      <c r="G835" s="14"/>
      <c r="H835" s="14"/>
      <c r="I835" s="14"/>
      <c r="J835" s="13"/>
      <c r="K835" s="53"/>
      <c r="L835" s="2"/>
      <c r="M835" s="19"/>
      <c r="N835" s="12"/>
      <c r="O835" s="12"/>
      <c r="P835" s="19"/>
      <c r="Q835" s="14"/>
      <c r="R835" s="28"/>
      <c r="S835" s="14"/>
      <c r="T835" s="14"/>
      <c r="U835" s="170"/>
      <c r="V835" s="4"/>
      <c r="W835" s="53"/>
      <c r="X835" s="14"/>
      <c r="Y835" s="153"/>
      <c r="Z835" s="3"/>
      <c r="AB835" s="3"/>
      <c r="AC835" s="1"/>
      <c r="AD835" s="3"/>
      <c r="AE835" s="3"/>
      <c r="AF835" s="3"/>
      <c r="AG835" s="3"/>
      <c r="AH835" s="3"/>
      <c r="AI835" s="11"/>
      <c r="AJ835" s="3"/>
      <c r="AK835" s="2"/>
      <c r="AL835" s="2"/>
      <c r="AM835" s="2"/>
      <c r="AN835" s="2"/>
      <c r="AO835" s="2"/>
      <c r="AP835" s="2"/>
      <c r="AQ835" s="2"/>
      <c r="AR835" s="15"/>
      <c r="AS835" s="15"/>
      <c r="AT835" s="15"/>
      <c r="AU835" s="2"/>
      <c r="AV835" s="2"/>
      <c r="AW835" s="15"/>
      <c r="AX835" s="15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</row>
    <row r="836" spans="1:164" ht="12.75" x14ac:dyDescent="0.2">
      <c r="A836" s="67"/>
      <c r="B836" s="128"/>
      <c r="C836" s="14"/>
      <c r="D836" s="142"/>
      <c r="E836" s="13"/>
      <c r="F836" s="14"/>
      <c r="G836" s="14"/>
      <c r="H836" s="14"/>
      <c r="I836" s="14"/>
      <c r="J836" s="13"/>
      <c r="K836" s="53"/>
      <c r="L836" s="2"/>
      <c r="M836" s="19"/>
      <c r="N836" s="12"/>
      <c r="O836" s="12"/>
      <c r="P836" s="19"/>
      <c r="Q836" s="14"/>
      <c r="R836" s="28"/>
      <c r="S836" s="14"/>
      <c r="T836" s="14"/>
      <c r="U836" s="170"/>
      <c r="V836" s="4"/>
      <c r="W836" s="53"/>
      <c r="X836" s="14"/>
      <c r="Y836" s="153"/>
      <c r="Z836" s="3"/>
      <c r="AB836" s="3"/>
      <c r="AC836" s="1"/>
      <c r="AD836" s="3"/>
      <c r="AE836" s="3"/>
      <c r="AF836" s="3"/>
      <c r="AG836" s="3"/>
      <c r="AH836" s="3"/>
      <c r="AI836" s="11"/>
      <c r="AJ836" s="3"/>
      <c r="AK836" s="2"/>
      <c r="AL836" s="2"/>
      <c r="AM836" s="2"/>
      <c r="AN836" s="2"/>
      <c r="AO836" s="2"/>
      <c r="AP836" s="2"/>
      <c r="AQ836" s="2"/>
      <c r="AR836" s="15"/>
      <c r="AS836" s="15"/>
      <c r="AT836" s="15"/>
      <c r="AU836" s="2"/>
      <c r="AV836" s="2"/>
      <c r="AW836" s="15"/>
      <c r="AX836" s="15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</row>
    <row r="837" spans="1:164" ht="12.75" x14ac:dyDescent="0.2">
      <c r="A837" s="67"/>
      <c r="B837" s="128"/>
      <c r="C837" s="14"/>
      <c r="D837" s="142"/>
      <c r="E837" s="13"/>
      <c r="F837" s="14"/>
      <c r="G837" s="14"/>
      <c r="H837" s="14"/>
      <c r="I837" s="14"/>
      <c r="J837" s="13"/>
      <c r="K837" s="53"/>
      <c r="L837" s="2"/>
      <c r="M837" s="19"/>
      <c r="N837" s="12"/>
      <c r="O837" s="12"/>
      <c r="P837" s="19"/>
      <c r="Q837" s="14"/>
      <c r="R837" s="28"/>
      <c r="S837" s="14"/>
      <c r="T837" s="14"/>
      <c r="U837" s="170"/>
      <c r="V837" s="4"/>
      <c r="W837" s="53"/>
      <c r="X837" s="14"/>
      <c r="Y837" s="153"/>
      <c r="Z837" s="3"/>
      <c r="AB837" s="3"/>
      <c r="AC837" s="1"/>
      <c r="AD837" s="3"/>
      <c r="AE837" s="3"/>
      <c r="AF837" s="3"/>
      <c r="AG837" s="3"/>
      <c r="AH837" s="3"/>
      <c r="AI837" s="11"/>
      <c r="AJ837" s="3"/>
      <c r="AK837" s="2"/>
      <c r="AL837" s="2"/>
      <c r="AM837" s="2"/>
      <c r="AN837" s="2"/>
      <c r="AO837" s="2"/>
      <c r="AP837" s="2"/>
      <c r="AQ837" s="2"/>
      <c r="AR837" s="15"/>
      <c r="AS837" s="15"/>
      <c r="AT837" s="15"/>
      <c r="AU837" s="2"/>
      <c r="AV837" s="2"/>
      <c r="AW837" s="15"/>
      <c r="AX837" s="15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</row>
    <row r="838" spans="1:164" ht="12.75" x14ac:dyDescent="0.2">
      <c r="A838" s="67"/>
      <c r="B838" s="128"/>
      <c r="C838" s="14"/>
      <c r="D838" s="142"/>
      <c r="E838" s="13"/>
      <c r="F838" s="14"/>
      <c r="G838" s="14"/>
      <c r="H838" s="14"/>
      <c r="I838" s="14"/>
      <c r="J838" s="13"/>
      <c r="K838" s="53"/>
      <c r="L838" s="2"/>
      <c r="M838" s="19"/>
      <c r="N838" s="12"/>
      <c r="O838" s="12"/>
      <c r="P838" s="19"/>
      <c r="Q838" s="14"/>
      <c r="R838" s="28"/>
      <c r="S838" s="14"/>
      <c r="T838" s="14"/>
      <c r="U838" s="170"/>
      <c r="V838" s="4"/>
      <c r="W838" s="53"/>
      <c r="X838" s="14"/>
      <c r="Y838" s="153"/>
      <c r="Z838" s="3"/>
      <c r="AB838" s="3"/>
      <c r="AC838" s="1"/>
      <c r="AD838" s="3"/>
      <c r="AE838" s="3"/>
      <c r="AF838" s="3"/>
      <c r="AG838" s="3"/>
      <c r="AH838" s="3"/>
      <c r="AI838" s="11"/>
      <c r="AJ838" s="3"/>
      <c r="AK838" s="2"/>
      <c r="AL838" s="2"/>
      <c r="AM838" s="2"/>
      <c r="AN838" s="2"/>
      <c r="AO838" s="2"/>
      <c r="AP838" s="2"/>
      <c r="AQ838" s="2"/>
      <c r="AR838" s="15"/>
      <c r="AS838" s="15"/>
      <c r="AT838" s="15"/>
      <c r="AU838" s="2"/>
      <c r="AV838" s="2"/>
      <c r="AW838" s="15"/>
      <c r="AX838" s="15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</row>
    <row r="839" spans="1:164" ht="12.75" x14ac:dyDescent="0.2">
      <c r="A839" s="67"/>
      <c r="B839" s="128"/>
      <c r="C839" s="14"/>
      <c r="D839" s="142"/>
      <c r="E839" s="13"/>
      <c r="F839" s="14"/>
      <c r="G839" s="14"/>
      <c r="H839" s="14"/>
      <c r="I839" s="14"/>
      <c r="J839" s="13"/>
      <c r="K839" s="53"/>
      <c r="L839" s="2"/>
      <c r="M839" s="19"/>
      <c r="N839" s="12"/>
      <c r="O839" s="12"/>
      <c r="P839" s="19"/>
      <c r="Q839" s="14"/>
      <c r="R839" s="28"/>
      <c r="S839" s="14"/>
      <c r="T839" s="14"/>
      <c r="U839" s="170"/>
      <c r="V839" s="4"/>
      <c r="W839" s="53"/>
      <c r="X839" s="14"/>
      <c r="Y839" s="153"/>
      <c r="Z839" s="3"/>
      <c r="AB839" s="3"/>
      <c r="AC839" s="1"/>
      <c r="AD839" s="3"/>
      <c r="AE839" s="3"/>
      <c r="AF839" s="3"/>
      <c r="AG839" s="3"/>
      <c r="AH839" s="3"/>
      <c r="AI839" s="11"/>
      <c r="AJ839" s="3"/>
      <c r="AK839" s="2"/>
      <c r="AL839" s="2"/>
      <c r="AM839" s="2"/>
      <c r="AN839" s="2"/>
      <c r="AO839" s="2"/>
      <c r="AP839" s="2"/>
      <c r="AQ839" s="2"/>
      <c r="AR839" s="15"/>
      <c r="AS839" s="15"/>
      <c r="AT839" s="15"/>
      <c r="AU839" s="2"/>
      <c r="AV839" s="2"/>
      <c r="AW839" s="15"/>
      <c r="AX839" s="15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</row>
    <row r="840" spans="1:164" ht="12.75" x14ac:dyDescent="0.2">
      <c r="A840" s="67"/>
      <c r="B840" s="128"/>
      <c r="C840" s="14"/>
      <c r="D840" s="142"/>
      <c r="E840" s="13"/>
      <c r="F840" s="14"/>
      <c r="G840" s="14"/>
      <c r="H840" s="14"/>
      <c r="I840" s="14"/>
      <c r="J840" s="13"/>
      <c r="K840" s="53"/>
      <c r="L840" s="2"/>
      <c r="M840" s="19"/>
      <c r="N840" s="12"/>
      <c r="O840" s="12"/>
      <c r="P840" s="19"/>
      <c r="Q840" s="14"/>
      <c r="R840" s="28"/>
      <c r="S840" s="14"/>
      <c r="T840" s="14"/>
      <c r="U840" s="170"/>
      <c r="V840" s="4"/>
      <c r="W840" s="53"/>
      <c r="X840" s="14"/>
      <c r="Y840" s="153"/>
      <c r="Z840" s="3"/>
      <c r="AB840" s="3"/>
      <c r="AC840" s="1"/>
      <c r="AD840" s="3"/>
      <c r="AE840" s="3"/>
      <c r="AF840" s="3"/>
      <c r="AG840" s="3"/>
      <c r="AH840" s="3"/>
      <c r="AI840" s="11"/>
      <c r="AJ840" s="3"/>
      <c r="AK840" s="2"/>
      <c r="AL840" s="2"/>
      <c r="AM840" s="2"/>
      <c r="AN840" s="2"/>
      <c r="AO840" s="2"/>
      <c r="AP840" s="2"/>
      <c r="AQ840" s="2"/>
      <c r="AR840" s="15"/>
      <c r="AS840" s="15"/>
      <c r="AT840" s="15"/>
      <c r="AU840" s="2"/>
      <c r="AV840" s="2"/>
      <c r="AW840" s="15"/>
      <c r="AX840" s="15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</row>
    <row r="841" spans="1:164" ht="12.75" x14ac:dyDescent="0.2">
      <c r="A841" s="67"/>
      <c r="B841" s="128"/>
      <c r="C841" s="14"/>
      <c r="D841" s="142"/>
      <c r="E841" s="13"/>
      <c r="F841" s="14"/>
      <c r="G841" s="14"/>
      <c r="H841" s="14"/>
      <c r="I841" s="14"/>
      <c r="J841" s="13"/>
      <c r="K841" s="53"/>
      <c r="L841" s="2"/>
      <c r="M841" s="19"/>
      <c r="N841" s="12"/>
      <c r="O841" s="12"/>
      <c r="P841" s="19"/>
      <c r="Q841" s="14"/>
      <c r="R841" s="28"/>
      <c r="S841" s="14"/>
      <c r="T841" s="14"/>
      <c r="U841" s="170"/>
      <c r="V841" s="4"/>
      <c r="W841" s="53"/>
      <c r="X841" s="14"/>
      <c r="Y841" s="153"/>
      <c r="Z841" s="3"/>
      <c r="AB841" s="3"/>
      <c r="AC841" s="1"/>
      <c r="AD841" s="3"/>
      <c r="AE841" s="3"/>
      <c r="AF841" s="3"/>
      <c r="AG841" s="3"/>
      <c r="AH841" s="3"/>
      <c r="AI841" s="11"/>
      <c r="AJ841" s="3"/>
      <c r="AK841" s="2"/>
      <c r="AL841" s="2"/>
      <c r="AM841" s="2"/>
      <c r="AN841" s="2"/>
      <c r="AO841" s="2"/>
      <c r="AP841" s="2"/>
      <c r="AQ841" s="2"/>
      <c r="AR841" s="15"/>
      <c r="AS841" s="15"/>
      <c r="AT841" s="15"/>
      <c r="AU841" s="2"/>
      <c r="AV841" s="2"/>
      <c r="AW841" s="15"/>
      <c r="AX841" s="15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</row>
    <row r="842" spans="1:164" ht="12.75" x14ac:dyDescent="0.2">
      <c r="A842" s="67"/>
      <c r="B842" s="128"/>
      <c r="C842" s="14"/>
      <c r="D842" s="142"/>
      <c r="E842" s="13"/>
      <c r="F842" s="14"/>
      <c r="G842" s="14"/>
      <c r="H842" s="14"/>
      <c r="I842" s="14"/>
      <c r="J842" s="13"/>
      <c r="K842" s="53"/>
      <c r="L842" s="2"/>
      <c r="M842" s="19"/>
      <c r="N842" s="12"/>
      <c r="O842" s="12"/>
      <c r="P842" s="19"/>
      <c r="Q842" s="14"/>
      <c r="R842" s="28"/>
      <c r="S842" s="14"/>
      <c r="T842" s="14"/>
      <c r="U842" s="170"/>
      <c r="V842" s="4"/>
      <c r="W842" s="53"/>
      <c r="X842" s="14"/>
      <c r="Y842" s="153"/>
      <c r="Z842" s="3"/>
      <c r="AB842" s="3"/>
      <c r="AC842" s="1"/>
      <c r="AD842" s="3"/>
      <c r="AE842" s="3"/>
      <c r="AF842" s="3"/>
      <c r="AG842" s="3"/>
      <c r="AH842" s="3"/>
      <c r="AI842" s="11"/>
      <c r="AJ842" s="3"/>
      <c r="AK842" s="2"/>
      <c r="AL842" s="2"/>
      <c r="AM842" s="2"/>
      <c r="AN842" s="2"/>
      <c r="AO842" s="2"/>
      <c r="AP842" s="2"/>
      <c r="AQ842" s="2"/>
      <c r="AR842" s="15"/>
      <c r="AS842" s="15"/>
      <c r="AT842" s="15"/>
      <c r="AU842" s="2"/>
      <c r="AV842" s="2"/>
      <c r="AW842" s="15"/>
      <c r="AX842" s="15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</row>
    <row r="843" spans="1:164" ht="12.75" x14ac:dyDescent="0.2">
      <c r="A843" s="67"/>
      <c r="B843" s="128"/>
      <c r="C843" s="14"/>
      <c r="D843" s="142"/>
      <c r="E843" s="13"/>
      <c r="F843" s="14"/>
      <c r="G843" s="14"/>
      <c r="H843" s="14"/>
      <c r="I843" s="14"/>
      <c r="J843" s="13"/>
      <c r="K843" s="53"/>
      <c r="L843" s="2"/>
      <c r="M843" s="19"/>
      <c r="N843" s="12"/>
      <c r="O843" s="12"/>
      <c r="P843" s="19"/>
      <c r="Q843" s="14"/>
      <c r="R843" s="28"/>
      <c r="S843" s="14"/>
      <c r="T843" s="14"/>
      <c r="U843" s="170"/>
      <c r="V843" s="4"/>
      <c r="W843" s="53"/>
      <c r="X843" s="14"/>
      <c r="Y843" s="153"/>
      <c r="Z843" s="3"/>
      <c r="AB843" s="3"/>
      <c r="AC843" s="1"/>
      <c r="AD843" s="3"/>
      <c r="AE843" s="3"/>
      <c r="AF843" s="3"/>
      <c r="AG843" s="3"/>
      <c r="AH843" s="3"/>
      <c r="AI843" s="11"/>
      <c r="AJ843" s="3"/>
      <c r="AK843" s="2"/>
      <c r="AL843" s="2"/>
      <c r="AM843" s="2"/>
      <c r="AN843" s="2"/>
      <c r="AO843" s="2"/>
      <c r="AP843" s="2"/>
      <c r="AQ843" s="2"/>
      <c r="AR843" s="15"/>
      <c r="AS843" s="15"/>
      <c r="AT843" s="15"/>
      <c r="AU843" s="2"/>
      <c r="AV843" s="2"/>
      <c r="AW843" s="15"/>
      <c r="AX843" s="15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</row>
    <row r="844" spans="1:164" ht="12.75" x14ac:dyDescent="0.2">
      <c r="A844" s="67"/>
      <c r="B844" s="128"/>
      <c r="C844" s="14"/>
      <c r="D844" s="142"/>
      <c r="E844" s="13"/>
      <c r="F844" s="14"/>
      <c r="G844" s="14"/>
      <c r="H844" s="14"/>
      <c r="I844" s="14"/>
      <c r="J844" s="13"/>
      <c r="K844" s="53"/>
      <c r="L844" s="2"/>
      <c r="M844" s="19"/>
      <c r="N844" s="12"/>
      <c r="O844" s="12"/>
      <c r="P844" s="19"/>
      <c r="Q844" s="14"/>
      <c r="R844" s="28"/>
      <c r="S844" s="14"/>
      <c r="T844" s="14"/>
      <c r="U844" s="170"/>
      <c r="V844" s="4"/>
      <c r="W844" s="53"/>
      <c r="X844" s="14"/>
      <c r="Y844" s="153"/>
      <c r="Z844" s="3"/>
      <c r="AB844" s="3"/>
      <c r="AC844" s="1"/>
      <c r="AD844" s="3"/>
      <c r="AE844" s="3"/>
      <c r="AF844" s="3"/>
      <c r="AG844" s="3"/>
      <c r="AH844" s="3"/>
      <c r="AI844" s="11"/>
      <c r="AJ844" s="3"/>
      <c r="AK844" s="2"/>
      <c r="AL844" s="2"/>
      <c r="AM844" s="2"/>
      <c r="AN844" s="2"/>
      <c r="AO844" s="2"/>
      <c r="AP844" s="2"/>
      <c r="AQ844" s="2"/>
      <c r="AR844" s="15"/>
      <c r="AS844" s="15"/>
      <c r="AT844" s="15"/>
      <c r="AU844" s="2"/>
      <c r="AV844" s="2"/>
      <c r="AW844" s="15"/>
      <c r="AX844" s="15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</row>
    <row r="845" spans="1:164" ht="12.75" x14ac:dyDescent="0.2">
      <c r="A845" s="67"/>
      <c r="B845" s="128"/>
      <c r="C845" s="14"/>
      <c r="D845" s="142"/>
      <c r="E845" s="13"/>
      <c r="F845" s="14"/>
      <c r="G845" s="14"/>
      <c r="H845" s="14"/>
      <c r="I845" s="14"/>
      <c r="J845" s="13"/>
      <c r="K845" s="53"/>
      <c r="L845" s="2"/>
      <c r="M845" s="19"/>
      <c r="N845" s="12"/>
      <c r="O845" s="12"/>
      <c r="P845" s="19"/>
      <c r="Q845" s="14"/>
      <c r="R845" s="28"/>
      <c r="S845" s="14"/>
      <c r="T845" s="14"/>
      <c r="U845" s="170"/>
      <c r="V845" s="4"/>
      <c r="W845" s="53"/>
      <c r="X845" s="14"/>
      <c r="Y845" s="153"/>
      <c r="Z845" s="3"/>
      <c r="AB845" s="3"/>
      <c r="AC845" s="1"/>
      <c r="AD845" s="3"/>
      <c r="AE845" s="3"/>
      <c r="AF845" s="3"/>
      <c r="AG845" s="3"/>
      <c r="AH845" s="3"/>
      <c r="AI845" s="11"/>
      <c r="AJ845" s="3"/>
      <c r="AK845" s="2"/>
      <c r="AL845" s="2"/>
      <c r="AM845" s="2"/>
      <c r="AN845" s="2"/>
      <c r="AO845" s="2"/>
      <c r="AP845" s="2"/>
      <c r="AQ845" s="2"/>
      <c r="AR845" s="15"/>
      <c r="AS845" s="15"/>
      <c r="AT845" s="15"/>
      <c r="AU845" s="2"/>
      <c r="AV845" s="2"/>
      <c r="AW845" s="15"/>
      <c r="AX845" s="15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</row>
    <row r="846" spans="1:164" ht="12.75" x14ac:dyDescent="0.2">
      <c r="A846" s="67"/>
      <c r="B846" s="128"/>
      <c r="C846" s="14"/>
      <c r="D846" s="142"/>
      <c r="E846" s="13"/>
      <c r="F846" s="14"/>
      <c r="G846" s="14"/>
      <c r="H846" s="14"/>
      <c r="I846" s="14"/>
      <c r="J846" s="13"/>
      <c r="K846" s="53"/>
      <c r="L846" s="2"/>
      <c r="M846" s="19"/>
      <c r="N846" s="12"/>
      <c r="O846" s="12"/>
      <c r="P846" s="19"/>
      <c r="Q846" s="14"/>
      <c r="R846" s="28"/>
      <c r="S846" s="14"/>
      <c r="T846" s="14"/>
      <c r="U846" s="170"/>
      <c r="V846" s="4"/>
      <c r="W846" s="53"/>
      <c r="X846" s="14"/>
      <c r="Y846" s="153"/>
      <c r="Z846" s="3"/>
      <c r="AB846" s="3"/>
      <c r="AC846" s="1"/>
      <c r="AD846" s="3"/>
      <c r="AE846" s="3"/>
      <c r="AF846" s="3"/>
      <c r="AG846" s="3"/>
      <c r="AH846" s="3"/>
      <c r="AI846" s="11"/>
      <c r="AJ846" s="3"/>
      <c r="AK846" s="2"/>
      <c r="AL846" s="2"/>
      <c r="AM846" s="2"/>
      <c r="AN846" s="2"/>
      <c r="AO846" s="2"/>
      <c r="AP846" s="2"/>
      <c r="AQ846" s="2"/>
      <c r="AR846" s="15"/>
      <c r="AS846" s="15"/>
      <c r="AT846" s="15"/>
      <c r="AU846" s="2"/>
      <c r="AV846" s="2"/>
      <c r="AW846" s="15"/>
      <c r="AX846" s="15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</row>
    <row r="847" spans="1:164" ht="12.75" x14ac:dyDescent="0.2">
      <c r="A847" s="67"/>
      <c r="B847" s="128"/>
      <c r="C847" s="14"/>
      <c r="D847" s="142"/>
      <c r="E847" s="13"/>
      <c r="F847" s="14"/>
      <c r="G847" s="14"/>
      <c r="H847" s="14"/>
      <c r="I847" s="14"/>
      <c r="J847" s="13"/>
      <c r="K847" s="53"/>
      <c r="L847" s="2"/>
      <c r="M847" s="19"/>
      <c r="N847" s="12"/>
      <c r="O847" s="12"/>
      <c r="P847" s="19"/>
      <c r="Q847" s="14"/>
      <c r="R847" s="28"/>
      <c r="S847" s="14"/>
      <c r="T847" s="14"/>
      <c r="U847" s="170"/>
      <c r="V847" s="4"/>
      <c r="W847" s="53"/>
      <c r="X847" s="14"/>
      <c r="Y847" s="153"/>
      <c r="Z847" s="3"/>
      <c r="AB847" s="3"/>
      <c r="AC847" s="1"/>
      <c r="AD847" s="3"/>
      <c r="AE847" s="3"/>
      <c r="AF847" s="3"/>
      <c r="AG847" s="3"/>
      <c r="AH847" s="3"/>
      <c r="AI847" s="11"/>
      <c r="AJ847" s="3"/>
      <c r="AK847" s="2"/>
      <c r="AL847" s="2"/>
      <c r="AM847" s="2"/>
      <c r="AN847" s="2"/>
      <c r="AO847" s="2"/>
      <c r="AP847" s="2"/>
      <c r="AQ847" s="2"/>
      <c r="AR847" s="15"/>
      <c r="AS847" s="15"/>
      <c r="AT847" s="15"/>
      <c r="AU847" s="2"/>
      <c r="AV847" s="2"/>
      <c r="AW847" s="15"/>
      <c r="AX847" s="15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</row>
    <row r="848" spans="1:164" ht="12.75" x14ac:dyDescent="0.2">
      <c r="A848" s="67"/>
      <c r="B848" s="128"/>
      <c r="C848" s="14"/>
      <c r="D848" s="142"/>
      <c r="E848" s="13"/>
      <c r="F848" s="14"/>
      <c r="G848" s="14"/>
      <c r="H848" s="14"/>
      <c r="I848" s="14"/>
      <c r="J848" s="13"/>
      <c r="K848" s="53"/>
      <c r="L848" s="2"/>
      <c r="M848" s="19"/>
      <c r="N848" s="12"/>
      <c r="O848" s="12"/>
      <c r="P848" s="19"/>
      <c r="Q848" s="14"/>
      <c r="R848" s="28"/>
      <c r="S848" s="14"/>
      <c r="T848" s="14"/>
      <c r="U848" s="170"/>
      <c r="V848" s="4"/>
      <c r="W848" s="53"/>
      <c r="X848" s="14"/>
      <c r="Y848" s="153"/>
      <c r="Z848" s="3"/>
      <c r="AB848" s="3"/>
      <c r="AC848" s="1"/>
      <c r="AD848" s="3"/>
      <c r="AE848" s="3"/>
      <c r="AF848" s="3"/>
      <c r="AG848" s="3"/>
      <c r="AH848" s="3"/>
      <c r="AI848" s="11"/>
      <c r="AJ848" s="3"/>
      <c r="AK848" s="2"/>
      <c r="AL848" s="2"/>
      <c r="AM848" s="2"/>
      <c r="AN848" s="2"/>
      <c r="AO848" s="2"/>
      <c r="AP848" s="2"/>
      <c r="AQ848" s="2"/>
      <c r="AR848" s="15"/>
      <c r="AS848" s="15"/>
      <c r="AT848" s="15"/>
      <c r="AU848" s="2"/>
      <c r="AV848" s="2"/>
      <c r="AW848" s="15"/>
      <c r="AX848" s="15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</row>
    <row r="849" spans="1:164" ht="12.75" x14ac:dyDescent="0.2">
      <c r="A849" s="67"/>
      <c r="B849" s="128"/>
      <c r="C849" s="14"/>
      <c r="D849" s="142"/>
      <c r="E849" s="13"/>
      <c r="F849" s="14"/>
      <c r="G849" s="14"/>
      <c r="H849" s="14"/>
      <c r="I849" s="14"/>
      <c r="J849" s="13"/>
      <c r="K849" s="53"/>
      <c r="L849" s="2"/>
      <c r="M849" s="19"/>
      <c r="N849" s="12"/>
      <c r="O849" s="12"/>
      <c r="P849" s="19"/>
      <c r="Q849" s="14"/>
      <c r="R849" s="28"/>
      <c r="S849" s="14"/>
      <c r="T849" s="14"/>
      <c r="U849" s="170"/>
      <c r="V849" s="4"/>
      <c r="W849" s="53"/>
      <c r="X849" s="14"/>
      <c r="Y849" s="153"/>
      <c r="Z849" s="3"/>
      <c r="AB849" s="3"/>
      <c r="AC849" s="1"/>
      <c r="AD849" s="3"/>
      <c r="AE849" s="3"/>
      <c r="AF849" s="3"/>
      <c r="AG849" s="3"/>
      <c r="AH849" s="3"/>
      <c r="AI849" s="11"/>
      <c r="AJ849" s="3"/>
      <c r="AK849" s="2"/>
      <c r="AL849" s="2"/>
      <c r="AM849" s="2"/>
      <c r="AN849" s="2"/>
      <c r="AO849" s="2"/>
      <c r="AP849" s="2"/>
      <c r="AQ849" s="2"/>
      <c r="AR849" s="15"/>
      <c r="AS849" s="15"/>
      <c r="AT849" s="15"/>
      <c r="AU849" s="2"/>
      <c r="AV849" s="2"/>
      <c r="AW849" s="15"/>
      <c r="AX849" s="15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</row>
    <row r="850" spans="1:164" ht="12.75" x14ac:dyDescent="0.2">
      <c r="A850" s="67"/>
      <c r="B850" s="128"/>
      <c r="C850" s="14"/>
      <c r="D850" s="142"/>
      <c r="E850" s="13"/>
      <c r="F850" s="14"/>
      <c r="G850" s="14"/>
      <c r="H850" s="14"/>
      <c r="I850" s="14"/>
      <c r="J850" s="13"/>
      <c r="K850" s="53"/>
      <c r="L850" s="2"/>
      <c r="M850" s="19"/>
      <c r="N850" s="12"/>
      <c r="O850" s="12"/>
      <c r="P850" s="19"/>
      <c r="Q850" s="14"/>
      <c r="R850" s="28"/>
      <c r="S850" s="14"/>
      <c r="T850" s="14"/>
      <c r="U850" s="170"/>
      <c r="V850" s="4"/>
      <c r="W850" s="53"/>
      <c r="X850" s="14"/>
      <c r="Y850" s="153"/>
      <c r="Z850" s="3"/>
      <c r="AB850" s="3"/>
      <c r="AC850" s="1"/>
      <c r="AD850" s="3"/>
      <c r="AE850" s="3"/>
      <c r="AF850" s="3"/>
      <c r="AG850" s="3"/>
      <c r="AH850" s="3"/>
      <c r="AI850" s="11"/>
      <c r="AJ850" s="3"/>
      <c r="AK850" s="2"/>
      <c r="AL850" s="2"/>
      <c r="AM850" s="2"/>
      <c r="AN850" s="2"/>
      <c r="AO850" s="2"/>
      <c r="AP850" s="2"/>
      <c r="AQ850" s="2"/>
      <c r="AR850" s="15"/>
      <c r="AS850" s="15"/>
      <c r="AT850" s="15"/>
      <c r="AU850" s="2"/>
      <c r="AV850" s="2"/>
      <c r="AW850" s="15"/>
      <c r="AX850" s="15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</row>
    <row r="851" spans="1:164" ht="12.75" x14ac:dyDescent="0.2">
      <c r="A851" s="67"/>
      <c r="B851" s="128"/>
      <c r="C851" s="14"/>
      <c r="D851" s="142"/>
      <c r="E851" s="13"/>
      <c r="F851" s="14"/>
      <c r="G851" s="14"/>
      <c r="H851" s="14"/>
      <c r="I851" s="14"/>
      <c r="J851" s="13"/>
      <c r="K851" s="53"/>
      <c r="L851" s="2"/>
      <c r="M851" s="19"/>
      <c r="N851" s="12"/>
      <c r="O851" s="12"/>
      <c r="P851" s="19"/>
      <c r="Q851" s="14"/>
      <c r="R851" s="28"/>
      <c r="S851" s="14"/>
      <c r="T851" s="14"/>
      <c r="U851" s="170"/>
      <c r="V851" s="4"/>
      <c r="W851" s="53"/>
      <c r="X851" s="14"/>
      <c r="Y851" s="153"/>
      <c r="Z851" s="3"/>
      <c r="AB851" s="3"/>
      <c r="AC851" s="1"/>
      <c r="AD851" s="3"/>
      <c r="AE851" s="3"/>
      <c r="AF851" s="3"/>
      <c r="AG851" s="3"/>
      <c r="AH851" s="3"/>
      <c r="AI851" s="11"/>
      <c r="AJ851" s="3"/>
      <c r="AK851" s="2"/>
      <c r="AL851" s="2"/>
      <c r="AM851" s="2"/>
      <c r="AN851" s="2"/>
      <c r="AO851" s="2"/>
      <c r="AP851" s="2"/>
      <c r="AQ851" s="2"/>
      <c r="AR851" s="15"/>
      <c r="AS851" s="15"/>
      <c r="AT851" s="15"/>
      <c r="AU851" s="2"/>
      <c r="AV851" s="2"/>
      <c r="AW851" s="15"/>
      <c r="AX851" s="15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</row>
    <row r="852" spans="1:164" ht="12.75" x14ac:dyDescent="0.2">
      <c r="A852" s="67"/>
      <c r="B852" s="128"/>
      <c r="C852" s="14"/>
      <c r="D852" s="142"/>
      <c r="E852" s="13"/>
      <c r="F852" s="14"/>
      <c r="G852" s="14"/>
      <c r="H852" s="14"/>
      <c r="I852" s="14"/>
      <c r="J852" s="13"/>
      <c r="K852" s="53"/>
      <c r="L852" s="2"/>
      <c r="M852" s="19"/>
      <c r="N852" s="12"/>
      <c r="O852" s="12"/>
      <c r="P852" s="19"/>
      <c r="Q852" s="14"/>
      <c r="R852" s="28"/>
      <c r="S852" s="14"/>
      <c r="T852" s="14"/>
      <c r="U852" s="170"/>
      <c r="V852" s="4"/>
      <c r="W852" s="53"/>
      <c r="X852" s="14"/>
      <c r="Y852" s="153"/>
      <c r="Z852" s="3"/>
      <c r="AB852" s="3"/>
      <c r="AC852" s="1"/>
      <c r="AD852" s="3"/>
      <c r="AE852" s="3"/>
      <c r="AF852" s="3"/>
      <c r="AG852" s="3"/>
      <c r="AH852" s="3"/>
      <c r="AI852" s="11"/>
      <c r="AJ852" s="3"/>
      <c r="AK852" s="2"/>
      <c r="AL852" s="2"/>
      <c r="AM852" s="2"/>
      <c r="AN852" s="2"/>
      <c r="AO852" s="2"/>
      <c r="AP852" s="2"/>
      <c r="AQ852" s="2"/>
      <c r="AR852" s="15"/>
      <c r="AS852" s="15"/>
      <c r="AT852" s="15"/>
      <c r="AU852" s="2"/>
      <c r="AV852" s="2"/>
      <c r="AW852" s="15"/>
      <c r="AX852" s="15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</row>
    <row r="853" spans="1:164" ht="12.75" x14ac:dyDescent="0.2">
      <c r="A853" s="67"/>
      <c r="B853" s="128"/>
      <c r="C853" s="14"/>
      <c r="D853" s="142"/>
      <c r="E853" s="13"/>
      <c r="F853" s="14"/>
      <c r="G853" s="14"/>
      <c r="H853" s="14"/>
      <c r="I853" s="14"/>
      <c r="J853" s="13"/>
      <c r="K853" s="53"/>
      <c r="L853" s="2"/>
      <c r="M853" s="19"/>
      <c r="N853" s="12"/>
      <c r="O853" s="12"/>
      <c r="P853" s="19"/>
      <c r="Q853" s="14"/>
      <c r="R853" s="28"/>
      <c r="S853" s="14"/>
      <c r="T853" s="14"/>
      <c r="U853" s="170"/>
      <c r="V853" s="4"/>
      <c r="W853" s="53"/>
      <c r="X853" s="14"/>
      <c r="Y853" s="153"/>
      <c r="Z853" s="3"/>
      <c r="AB853" s="3"/>
      <c r="AC853" s="1"/>
      <c r="AD853" s="3"/>
      <c r="AE853" s="3"/>
      <c r="AF853" s="3"/>
      <c r="AG853" s="3"/>
      <c r="AH853" s="3"/>
      <c r="AI853" s="11"/>
      <c r="AJ853" s="3"/>
      <c r="AK853" s="2"/>
      <c r="AL853" s="2"/>
      <c r="AM853" s="2"/>
      <c r="AN853" s="2"/>
      <c r="AO853" s="2"/>
      <c r="AP853" s="2"/>
      <c r="AQ853" s="2"/>
      <c r="AR853" s="15"/>
      <c r="AS853" s="15"/>
      <c r="AT853" s="15"/>
      <c r="AU853" s="2"/>
      <c r="AV853" s="2"/>
      <c r="AW853" s="15"/>
      <c r="AX853" s="15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</row>
    <row r="854" spans="1:164" ht="12.75" x14ac:dyDescent="0.2">
      <c r="A854" s="67"/>
      <c r="B854" s="128"/>
      <c r="C854" s="14"/>
      <c r="D854" s="142"/>
      <c r="E854" s="13"/>
      <c r="F854" s="14"/>
      <c r="G854" s="14"/>
      <c r="H854" s="14"/>
      <c r="I854" s="14"/>
      <c r="J854" s="13"/>
      <c r="K854" s="53"/>
      <c r="L854" s="2"/>
      <c r="M854" s="19"/>
      <c r="N854" s="12"/>
      <c r="O854" s="12"/>
      <c r="P854" s="19"/>
      <c r="Q854" s="14"/>
      <c r="R854" s="28"/>
      <c r="S854" s="14"/>
      <c r="T854" s="14"/>
      <c r="U854" s="170"/>
      <c r="V854" s="4"/>
      <c r="W854" s="53"/>
      <c r="X854" s="14"/>
      <c r="Y854" s="153"/>
      <c r="Z854" s="3"/>
      <c r="AB854" s="3"/>
      <c r="AC854" s="1"/>
      <c r="AD854" s="3"/>
      <c r="AE854" s="3"/>
      <c r="AF854" s="3"/>
      <c r="AG854" s="3"/>
      <c r="AH854" s="3"/>
      <c r="AI854" s="11"/>
      <c r="AJ854" s="3"/>
      <c r="AK854" s="2"/>
      <c r="AL854" s="2"/>
      <c r="AM854" s="2"/>
      <c r="AN854" s="2"/>
      <c r="AO854" s="2"/>
      <c r="AP854" s="2"/>
      <c r="AQ854" s="2"/>
      <c r="AR854" s="15"/>
      <c r="AS854" s="15"/>
      <c r="AT854" s="15"/>
      <c r="AU854" s="2"/>
      <c r="AV854" s="2"/>
      <c r="AW854" s="15"/>
      <c r="AX854" s="15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</row>
    <row r="855" spans="1:164" ht="12.75" x14ac:dyDescent="0.2">
      <c r="A855" s="67"/>
      <c r="B855" s="128"/>
      <c r="C855" s="14"/>
      <c r="D855" s="142"/>
      <c r="E855" s="13"/>
      <c r="F855" s="14"/>
      <c r="G855" s="14"/>
      <c r="H855" s="14"/>
      <c r="I855" s="14"/>
      <c r="J855" s="13"/>
      <c r="K855" s="53"/>
      <c r="L855" s="2"/>
      <c r="M855" s="19"/>
      <c r="N855" s="12"/>
      <c r="O855" s="12"/>
      <c r="P855" s="19"/>
      <c r="Q855" s="14"/>
      <c r="R855" s="28"/>
      <c r="S855" s="14"/>
      <c r="T855" s="14"/>
      <c r="U855" s="170"/>
      <c r="V855" s="4"/>
      <c r="W855" s="53"/>
      <c r="X855" s="14"/>
      <c r="Y855" s="153"/>
      <c r="Z855" s="3"/>
      <c r="AB855" s="3"/>
      <c r="AC855" s="1"/>
      <c r="AD855" s="3"/>
      <c r="AE855" s="3"/>
      <c r="AF855" s="3"/>
      <c r="AG855" s="3"/>
      <c r="AH855" s="3"/>
      <c r="AI855" s="11"/>
      <c r="AJ855" s="3"/>
      <c r="AK855" s="2"/>
      <c r="AL855" s="2"/>
      <c r="AM855" s="2"/>
      <c r="AN855" s="2"/>
      <c r="AO855" s="2"/>
      <c r="AP855" s="2"/>
      <c r="AQ855" s="2"/>
      <c r="AR855" s="15"/>
      <c r="AS855" s="15"/>
      <c r="AT855" s="15"/>
      <c r="AU855" s="2"/>
      <c r="AV855" s="2"/>
      <c r="AW855" s="15"/>
      <c r="AX855" s="15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</row>
    <row r="856" spans="1:164" ht="12.75" x14ac:dyDescent="0.2">
      <c r="A856" s="67"/>
      <c r="B856" s="128"/>
      <c r="C856" s="14"/>
      <c r="D856" s="142"/>
      <c r="E856" s="13"/>
      <c r="F856" s="14"/>
      <c r="G856" s="14"/>
      <c r="H856" s="14"/>
      <c r="I856" s="14"/>
      <c r="J856" s="13"/>
      <c r="K856" s="53"/>
      <c r="L856" s="2"/>
      <c r="M856" s="19"/>
      <c r="N856" s="12"/>
      <c r="O856" s="12"/>
      <c r="P856" s="19"/>
      <c r="Q856" s="14"/>
      <c r="R856" s="28"/>
      <c r="S856" s="14"/>
      <c r="T856" s="14"/>
      <c r="U856" s="170"/>
      <c r="V856" s="4"/>
      <c r="W856" s="53"/>
      <c r="X856" s="14"/>
      <c r="Y856" s="153"/>
      <c r="Z856" s="3"/>
      <c r="AB856" s="3"/>
      <c r="AC856" s="1"/>
      <c r="AD856" s="3"/>
      <c r="AE856" s="3"/>
      <c r="AF856" s="3"/>
      <c r="AG856" s="3"/>
      <c r="AH856" s="3"/>
      <c r="AI856" s="11"/>
      <c r="AJ856" s="3"/>
      <c r="AK856" s="2"/>
      <c r="AL856" s="2"/>
      <c r="AM856" s="2"/>
      <c r="AN856" s="2"/>
      <c r="AO856" s="2"/>
      <c r="AP856" s="2"/>
      <c r="AQ856" s="2"/>
      <c r="AR856" s="15"/>
      <c r="AS856" s="15"/>
      <c r="AT856" s="15"/>
      <c r="AU856" s="2"/>
      <c r="AV856" s="2"/>
      <c r="AW856" s="15"/>
      <c r="AX856" s="15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</row>
    <row r="857" spans="1:164" ht="12.75" x14ac:dyDescent="0.2">
      <c r="A857" s="67"/>
      <c r="B857" s="128"/>
      <c r="C857" s="14"/>
      <c r="D857" s="142"/>
      <c r="E857" s="13"/>
      <c r="F857" s="14"/>
      <c r="G857" s="14"/>
      <c r="H857" s="14"/>
      <c r="I857" s="14"/>
      <c r="J857" s="13"/>
      <c r="K857" s="53"/>
      <c r="L857" s="2"/>
      <c r="M857" s="19"/>
      <c r="N857" s="12"/>
      <c r="O857" s="12"/>
      <c r="P857" s="19"/>
      <c r="Q857" s="14"/>
      <c r="R857" s="28"/>
      <c r="S857" s="14"/>
      <c r="T857" s="14"/>
      <c r="U857" s="170"/>
      <c r="V857" s="4"/>
      <c r="W857" s="53"/>
      <c r="X857" s="14"/>
      <c r="Y857" s="153"/>
      <c r="Z857" s="3"/>
      <c r="AB857" s="3"/>
      <c r="AC857" s="1"/>
      <c r="AD857" s="3"/>
      <c r="AE857" s="3"/>
      <c r="AF857" s="3"/>
      <c r="AG857" s="3"/>
      <c r="AH857" s="3"/>
      <c r="AI857" s="11"/>
      <c r="AJ857" s="3"/>
      <c r="AK857" s="2"/>
      <c r="AL857" s="2"/>
      <c r="AM857" s="2"/>
      <c r="AN857" s="2"/>
      <c r="AO857" s="2"/>
      <c r="AP857" s="2"/>
      <c r="AQ857" s="2"/>
      <c r="AR857" s="15"/>
      <c r="AS857" s="15"/>
      <c r="AT857" s="15"/>
      <c r="AU857" s="2"/>
      <c r="AV857" s="2"/>
      <c r="AW857" s="15"/>
      <c r="AX857" s="15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</row>
    <row r="858" spans="1:164" ht="12.75" x14ac:dyDescent="0.2">
      <c r="A858" s="67"/>
      <c r="B858" s="128"/>
      <c r="C858" s="14"/>
      <c r="D858" s="142"/>
      <c r="E858" s="13"/>
      <c r="F858" s="14"/>
      <c r="G858" s="14"/>
      <c r="H858" s="14"/>
      <c r="I858" s="14"/>
      <c r="J858" s="13"/>
      <c r="K858" s="53"/>
      <c r="L858" s="2"/>
      <c r="M858" s="19"/>
      <c r="N858" s="12"/>
      <c r="O858" s="12"/>
      <c r="P858" s="19"/>
      <c r="Q858" s="14"/>
      <c r="R858" s="28"/>
      <c r="S858" s="14"/>
      <c r="T858" s="14"/>
      <c r="U858" s="170"/>
      <c r="V858" s="4"/>
      <c r="W858" s="53"/>
      <c r="X858" s="14"/>
      <c r="Y858" s="153"/>
      <c r="Z858" s="3"/>
      <c r="AB858" s="3"/>
      <c r="AC858" s="1"/>
      <c r="AD858" s="3"/>
      <c r="AE858" s="3"/>
      <c r="AF858" s="3"/>
      <c r="AG858" s="3"/>
      <c r="AH858" s="3"/>
      <c r="AI858" s="11"/>
      <c r="AJ858" s="3"/>
      <c r="AK858" s="2"/>
      <c r="AL858" s="2"/>
      <c r="AM858" s="2"/>
      <c r="AN858" s="2"/>
      <c r="AO858" s="2"/>
      <c r="AP858" s="2"/>
      <c r="AQ858" s="2"/>
      <c r="AR858" s="15"/>
      <c r="AS858" s="15"/>
      <c r="AT858" s="15"/>
      <c r="AU858" s="2"/>
      <c r="AV858" s="2"/>
      <c r="AW858" s="15"/>
      <c r="AX858" s="15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</row>
    <row r="859" spans="1:164" ht="12.75" x14ac:dyDescent="0.2">
      <c r="A859" s="67"/>
      <c r="B859" s="128"/>
      <c r="C859" s="14"/>
      <c r="D859" s="142"/>
      <c r="E859" s="13"/>
      <c r="F859" s="14"/>
      <c r="G859" s="14"/>
      <c r="H859" s="14"/>
      <c r="I859" s="14"/>
      <c r="J859" s="13"/>
      <c r="K859" s="53"/>
      <c r="L859" s="2"/>
      <c r="M859" s="19"/>
      <c r="N859" s="12"/>
      <c r="O859" s="12"/>
      <c r="P859" s="19"/>
      <c r="Q859" s="14"/>
      <c r="R859" s="28"/>
      <c r="S859" s="14"/>
      <c r="T859" s="14"/>
      <c r="U859" s="170"/>
      <c r="V859" s="4"/>
      <c r="W859" s="53"/>
      <c r="X859" s="14"/>
      <c r="Y859" s="153"/>
      <c r="Z859" s="3"/>
      <c r="AB859" s="3"/>
      <c r="AC859" s="1"/>
      <c r="AD859" s="3"/>
      <c r="AE859" s="3"/>
      <c r="AF859" s="3"/>
      <c r="AG859" s="3"/>
      <c r="AH859" s="3"/>
      <c r="AI859" s="11"/>
      <c r="AJ859" s="3"/>
      <c r="AK859" s="2"/>
      <c r="AL859" s="2"/>
      <c r="AM859" s="2"/>
      <c r="AN859" s="2"/>
      <c r="AO859" s="2"/>
      <c r="AP859" s="2"/>
      <c r="AQ859" s="2"/>
      <c r="AR859" s="15"/>
      <c r="AS859" s="15"/>
      <c r="AT859" s="15"/>
      <c r="AU859" s="2"/>
      <c r="AV859" s="2"/>
      <c r="AW859" s="15"/>
      <c r="AX859" s="15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</row>
    <row r="860" spans="1:164" ht="12.75" x14ac:dyDescent="0.2">
      <c r="A860" s="67"/>
      <c r="B860" s="128"/>
      <c r="C860" s="14"/>
      <c r="D860" s="142"/>
      <c r="E860" s="13"/>
      <c r="F860" s="14"/>
      <c r="G860" s="14"/>
      <c r="H860" s="14"/>
      <c r="I860" s="14"/>
      <c r="J860" s="13"/>
      <c r="K860" s="53"/>
      <c r="L860" s="2"/>
      <c r="M860" s="19"/>
      <c r="N860" s="12"/>
      <c r="O860" s="12"/>
      <c r="P860" s="19"/>
      <c r="Q860" s="14"/>
      <c r="R860" s="28"/>
      <c r="S860" s="14"/>
      <c r="T860" s="14"/>
      <c r="U860" s="170"/>
      <c r="V860" s="4"/>
      <c r="W860" s="53"/>
      <c r="X860" s="14"/>
      <c r="Y860" s="153"/>
      <c r="Z860" s="3"/>
      <c r="AB860" s="3"/>
      <c r="AC860" s="1"/>
      <c r="AD860" s="3"/>
      <c r="AE860" s="3"/>
      <c r="AF860" s="3"/>
      <c r="AG860" s="3"/>
      <c r="AH860" s="3"/>
      <c r="AI860" s="11"/>
      <c r="AJ860" s="3"/>
      <c r="AK860" s="2"/>
      <c r="AL860" s="2"/>
      <c r="AM860" s="2"/>
      <c r="AN860" s="2"/>
      <c r="AO860" s="2"/>
      <c r="AP860" s="2"/>
      <c r="AQ860" s="2"/>
      <c r="AR860" s="15"/>
      <c r="AS860" s="15"/>
      <c r="AT860" s="15"/>
      <c r="AU860" s="2"/>
      <c r="AV860" s="2"/>
      <c r="AW860" s="15"/>
      <c r="AX860" s="15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</row>
    <row r="861" spans="1:164" ht="12.75" x14ac:dyDescent="0.2">
      <c r="A861" s="67"/>
      <c r="B861" s="128"/>
      <c r="C861" s="14"/>
      <c r="D861" s="142"/>
      <c r="E861" s="13"/>
      <c r="F861" s="14"/>
      <c r="G861" s="14"/>
      <c r="H861" s="14"/>
      <c r="I861" s="14"/>
      <c r="J861" s="13"/>
      <c r="K861" s="53"/>
      <c r="L861" s="2"/>
      <c r="M861" s="19"/>
      <c r="N861" s="12"/>
      <c r="O861" s="12"/>
      <c r="P861" s="19"/>
      <c r="Q861" s="14"/>
      <c r="R861" s="28"/>
      <c r="S861" s="14"/>
      <c r="T861" s="14"/>
      <c r="U861" s="170"/>
      <c r="V861" s="4"/>
      <c r="W861" s="53"/>
      <c r="X861" s="14"/>
      <c r="Y861" s="153"/>
      <c r="Z861" s="3"/>
      <c r="AB861" s="3"/>
      <c r="AC861" s="1"/>
      <c r="AD861" s="3"/>
      <c r="AE861" s="3"/>
      <c r="AF861" s="3"/>
      <c r="AG861" s="3"/>
      <c r="AH861" s="3"/>
      <c r="AI861" s="11"/>
      <c r="AJ861" s="3"/>
      <c r="AK861" s="2"/>
      <c r="AL861" s="2"/>
      <c r="AM861" s="2"/>
      <c r="AN861" s="2"/>
      <c r="AO861" s="2"/>
      <c r="AP861" s="2"/>
      <c r="AQ861" s="2"/>
      <c r="AR861" s="15"/>
      <c r="AS861" s="15"/>
      <c r="AT861" s="15"/>
      <c r="AU861" s="2"/>
      <c r="AV861" s="2"/>
      <c r="AW861" s="15"/>
      <c r="AX861" s="15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</row>
    <row r="862" spans="1:164" ht="12.75" x14ac:dyDescent="0.2">
      <c r="A862" s="67"/>
      <c r="B862" s="128"/>
      <c r="C862" s="14"/>
      <c r="D862" s="142"/>
      <c r="E862" s="13"/>
      <c r="F862" s="14"/>
      <c r="G862" s="14"/>
      <c r="H862" s="14"/>
      <c r="I862" s="14"/>
      <c r="J862" s="13"/>
      <c r="K862" s="53"/>
      <c r="L862" s="2"/>
      <c r="M862" s="19"/>
      <c r="N862" s="12"/>
      <c r="O862" s="12"/>
      <c r="P862" s="19"/>
      <c r="Q862" s="14"/>
      <c r="R862" s="28"/>
      <c r="S862" s="14"/>
      <c r="T862" s="14"/>
      <c r="U862" s="170"/>
      <c r="V862" s="4"/>
      <c r="W862" s="53"/>
      <c r="X862" s="14"/>
      <c r="Y862" s="153"/>
      <c r="Z862" s="3"/>
      <c r="AB862" s="3"/>
      <c r="AC862" s="1"/>
      <c r="AD862" s="3"/>
      <c r="AE862" s="3"/>
      <c r="AF862" s="3"/>
      <c r="AG862" s="3"/>
      <c r="AH862" s="3"/>
      <c r="AI862" s="11"/>
      <c r="AJ862" s="3"/>
      <c r="AK862" s="2"/>
      <c r="AL862" s="2"/>
      <c r="AM862" s="2"/>
      <c r="AN862" s="2"/>
      <c r="AO862" s="2"/>
      <c r="AP862" s="2"/>
      <c r="AQ862" s="2"/>
      <c r="AR862" s="15"/>
      <c r="AS862" s="15"/>
      <c r="AT862" s="15"/>
      <c r="AU862" s="2"/>
      <c r="AV862" s="2"/>
      <c r="AW862" s="15"/>
      <c r="AX862" s="15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</row>
    <row r="863" spans="1:164" ht="12.75" x14ac:dyDescent="0.2">
      <c r="A863" s="67"/>
      <c r="B863" s="128"/>
      <c r="C863" s="14"/>
      <c r="D863" s="142"/>
      <c r="E863" s="13"/>
      <c r="F863" s="14"/>
      <c r="G863" s="14"/>
      <c r="H863" s="14"/>
      <c r="I863" s="14"/>
      <c r="J863" s="13"/>
      <c r="K863" s="53"/>
      <c r="L863" s="2"/>
      <c r="M863" s="19"/>
      <c r="N863" s="12"/>
      <c r="O863" s="12"/>
      <c r="P863" s="19"/>
      <c r="Q863" s="14"/>
      <c r="R863" s="28"/>
      <c r="S863" s="14"/>
      <c r="T863" s="14"/>
      <c r="U863" s="170"/>
      <c r="V863" s="4"/>
      <c r="W863" s="53"/>
      <c r="X863" s="14"/>
      <c r="Y863" s="153"/>
      <c r="Z863" s="3"/>
      <c r="AB863" s="3"/>
      <c r="AC863" s="1"/>
      <c r="AD863" s="3"/>
      <c r="AE863" s="3"/>
      <c r="AF863" s="3"/>
      <c r="AG863" s="3"/>
      <c r="AH863" s="3"/>
      <c r="AI863" s="11"/>
      <c r="AJ863" s="3"/>
      <c r="AK863" s="2"/>
      <c r="AL863" s="2"/>
      <c r="AM863" s="2"/>
      <c r="AN863" s="2"/>
      <c r="AO863" s="2"/>
      <c r="AP863" s="2"/>
      <c r="AQ863" s="2"/>
      <c r="AR863" s="15"/>
      <c r="AS863" s="15"/>
      <c r="AT863" s="15"/>
      <c r="AU863" s="2"/>
      <c r="AV863" s="2"/>
      <c r="AW863" s="15"/>
      <c r="AX863" s="15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</row>
    <row r="864" spans="1:164" ht="12.75" x14ac:dyDescent="0.2">
      <c r="A864" s="67"/>
      <c r="B864" s="128"/>
      <c r="C864" s="14"/>
      <c r="D864" s="142"/>
      <c r="E864" s="13"/>
      <c r="F864" s="14"/>
      <c r="G864" s="14"/>
      <c r="H864" s="14"/>
      <c r="I864" s="14"/>
      <c r="J864" s="13"/>
      <c r="K864" s="53"/>
      <c r="L864" s="2"/>
      <c r="M864" s="19"/>
      <c r="N864" s="12"/>
      <c r="O864" s="12"/>
      <c r="P864" s="19"/>
      <c r="Q864" s="14"/>
      <c r="R864" s="28"/>
      <c r="S864" s="14"/>
      <c r="T864" s="14"/>
      <c r="U864" s="170"/>
      <c r="V864" s="4"/>
      <c r="W864" s="53"/>
      <c r="X864" s="14"/>
      <c r="Y864" s="153"/>
      <c r="Z864" s="3"/>
      <c r="AB864" s="3"/>
      <c r="AC864" s="1"/>
      <c r="AD864" s="3"/>
      <c r="AE864" s="3"/>
      <c r="AF864" s="3"/>
      <c r="AG864" s="3"/>
      <c r="AH864" s="3"/>
      <c r="AI864" s="11"/>
      <c r="AJ864" s="3"/>
      <c r="AK864" s="2"/>
      <c r="AL864" s="2"/>
      <c r="AM864" s="2"/>
      <c r="AN864" s="2"/>
      <c r="AO864" s="2"/>
      <c r="AP864" s="2"/>
      <c r="AQ864" s="2"/>
      <c r="AR864" s="15"/>
      <c r="AS864" s="15"/>
      <c r="AT864" s="15"/>
      <c r="AU864" s="2"/>
      <c r="AV864" s="2"/>
      <c r="AW864" s="15"/>
      <c r="AX864" s="15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</row>
    <row r="865" spans="1:164" ht="12.75" x14ac:dyDescent="0.2">
      <c r="A865" s="67"/>
      <c r="B865" s="128"/>
      <c r="C865" s="14"/>
      <c r="D865" s="142"/>
      <c r="E865" s="13"/>
      <c r="F865" s="14"/>
      <c r="G865" s="14"/>
      <c r="H865" s="14"/>
      <c r="I865" s="14"/>
      <c r="J865" s="13"/>
      <c r="K865" s="53"/>
      <c r="L865" s="2"/>
      <c r="M865" s="19"/>
      <c r="N865" s="12"/>
      <c r="O865" s="12"/>
      <c r="P865" s="19"/>
      <c r="Q865" s="14"/>
      <c r="R865" s="28"/>
      <c r="S865" s="14"/>
      <c r="T865" s="14"/>
      <c r="U865" s="170"/>
      <c r="V865" s="4"/>
      <c r="W865" s="53"/>
      <c r="X865" s="14"/>
      <c r="Y865" s="153"/>
      <c r="Z865" s="3"/>
      <c r="AB865" s="3"/>
      <c r="AC865" s="1"/>
      <c r="AD865" s="3"/>
      <c r="AE865" s="3"/>
      <c r="AF865" s="3"/>
      <c r="AG865" s="3"/>
      <c r="AH865" s="3"/>
      <c r="AI865" s="11"/>
      <c r="AJ865" s="3"/>
      <c r="AK865" s="2"/>
      <c r="AL865" s="2"/>
      <c r="AM865" s="2"/>
      <c r="AN865" s="2"/>
      <c r="AO865" s="2"/>
      <c r="AP865" s="2"/>
      <c r="AQ865" s="2"/>
      <c r="AR865" s="15"/>
      <c r="AS865" s="15"/>
      <c r="AT865" s="15"/>
      <c r="AU865" s="2"/>
      <c r="AV865" s="2"/>
      <c r="AW865" s="15"/>
      <c r="AX865" s="15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</row>
    <row r="866" spans="1:164" ht="12.75" x14ac:dyDescent="0.2">
      <c r="A866" s="67"/>
      <c r="B866" s="128"/>
      <c r="C866" s="14"/>
      <c r="D866" s="142"/>
      <c r="E866" s="13"/>
      <c r="F866" s="14"/>
      <c r="G866" s="14"/>
      <c r="H866" s="14"/>
      <c r="I866" s="14"/>
      <c r="J866" s="13"/>
      <c r="K866" s="53"/>
      <c r="L866" s="2"/>
      <c r="M866" s="19"/>
      <c r="N866" s="12"/>
      <c r="O866" s="12"/>
      <c r="P866" s="19"/>
      <c r="Q866" s="14"/>
      <c r="R866" s="28"/>
      <c r="S866" s="14"/>
      <c r="T866" s="14"/>
      <c r="U866" s="170"/>
      <c r="V866" s="4"/>
      <c r="W866" s="53"/>
      <c r="X866" s="14"/>
      <c r="Y866" s="153"/>
      <c r="Z866" s="3"/>
      <c r="AB866" s="3"/>
      <c r="AC866" s="1"/>
      <c r="AD866" s="3"/>
      <c r="AE866" s="3"/>
      <c r="AF866" s="3"/>
      <c r="AG866" s="3"/>
      <c r="AH866" s="3"/>
      <c r="AI866" s="11"/>
      <c r="AJ866" s="3"/>
      <c r="AK866" s="2"/>
      <c r="AL866" s="2"/>
      <c r="AM866" s="2"/>
      <c r="AN866" s="2"/>
      <c r="AO866" s="2"/>
      <c r="AP866" s="2"/>
      <c r="AQ866" s="2"/>
      <c r="AR866" s="15"/>
      <c r="AS866" s="15"/>
      <c r="AT866" s="15"/>
      <c r="AU866" s="2"/>
      <c r="AV866" s="2"/>
      <c r="AW866" s="15"/>
      <c r="AX866" s="15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</row>
    <row r="867" spans="1:164" ht="12.75" x14ac:dyDescent="0.2">
      <c r="A867" s="67"/>
      <c r="B867" s="128"/>
      <c r="C867" s="14"/>
      <c r="D867" s="142"/>
      <c r="E867" s="13"/>
      <c r="F867" s="14"/>
      <c r="G867" s="14"/>
      <c r="H867" s="14"/>
      <c r="I867" s="14"/>
      <c r="J867" s="13"/>
      <c r="K867" s="53"/>
      <c r="L867" s="2"/>
      <c r="M867" s="19"/>
      <c r="N867" s="12"/>
      <c r="O867" s="12"/>
      <c r="P867" s="19"/>
      <c r="Q867" s="14"/>
      <c r="R867" s="28"/>
      <c r="S867" s="14"/>
      <c r="T867" s="14"/>
      <c r="U867" s="170"/>
      <c r="V867" s="4"/>
      <c r="W867" s="53"/>
      <c r="X867" s="14"/>
      <c r="Y867" s="153"/>
      <c r="Z867" s="3"/>
      <c r="AB867" s="3"/>
      <c r="AC867" s="1"/>
      <c r="AD867" s="3"/>
      <c r="AE867" s="3"/>
      <c r="AF867" s="3"/>
      <c r="AG867" s="3"/>
      <c r="AH867" s="3"/>
      <c r="AI867" s="11"/>
      <c r="AJ867" s="3"/>
      <c r="AK867" s="2"/>
      <c r="AL867" s="2"/>
      <c r="AM867" s="2"/>
      <c r="AN867" s="2"/>
      <c r="AO867" s="2"/>
      <c r="AP867" s="2"/>
      <c r="AQ867" s="2"/>
      <c r="AR867" s="15"/>
      <c r="AS867" s="15"/>
      <c r="AT867" s="15"/>
      <c r="AU867" s="2"/>
      <c r="AV867" s="2"/>
      <c r="AW867" s="15"/>
      <c r="AX867" s="15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</row>
    <row r="868" spans="1:164" ht="12.75" x14ac:dyDescent="0.2">
      <c r="A868" s="67"/>
      <c r="B868" s="128"/>
      <c r="C868" s="14"/>
      <c r="D868" s="142"/>
      <c r="E868" s="13"/>
      <c r="F868" s="14"/>
      <c r="G868" s="14"/>
      <c r="H868" s="14"/>
      <c r="I868" s="14"/>
      <c r="J868" s="13"/>
      <c r="K868" s="53"/>
      <c r="L868" s="2"/>
      <c r="M868" s="19"/>
      <c r="N868" s="12"/>
      <c r="O868" s="12"/>
      <c r="P868" s="19"/>
      <c r="Q868" s="14"/>
      <c r="R868" s="28"/>
      <c r="S868" s="14"/>
      <c r="T868" s="14"/>
      <c r="U868" s="170"/>
      <c r="V868" s="4"/>
      <c r="W868" s="53"/>
      <c r="X868" s="14"/>
      <c r="Y868" s="153"/>
      <c r="Z868" s="3"/>
      <c r="AB868" s="3"/>
      <c r="AC868" s="1"/>
      <c r="AD868" s="3"/>
      <c r="AE868" s="3"/>
      <c r="AF868" s="3"/>
      <c r="AG868" s="3"/>
      <c r="AH868" s="3"/>
      <c r="AI868" s="11"/>
      <c r="AJ868" s="3"/>
      <c r="AK868" s="2"/>
      <c r="AL868" s="2"/>
      <c r="AM868" s="2"/>
      <c r="AN868" s="2"/>
      <c r="AO868" s="2"/>
      <c r="AP868" s="2"/>
      <c r="AQ868" s="2"/>
      <c r="AR868" s="15"/>
      <c r="AS868" s="15"/>
      <c r="AT868" s="15"/>
      <c r="AU868" s="2"/>
      <c r="AV868" s="2"/>
      <c r="AW868" s="15"/>
      <c r="AX868" s="15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</row>
    <row r="869" spans="1:164" ht="12.75" x14ac:dyDescent="0.2">
      <c r="A869" s="67"/>
      <c r="B869" s="128"/>
      <c r="C869" s="14"/>
      <c r="D869" s="142"/>
      <c r="E869" s="13"/>
      <c r="F869" s="14"/>
      <c r="G869" s="14"/>
      <c r="H869" s="14"/>
      <c r="I869" s="14"/>
      <c r="J869" s="13"/>
      <c r="K869" s="53"/>
      <c r="L869" s="2"/>
      <c r="M869" s="19"/>
      <c r="N869" s="12"/>
      <c r="O869" s="12"/>
      <c r="P869" s="19"/>
      <c r="Q869" s="14"/>
      <c r="R869" s="28"/>
      <c r="S869" s="14"/>
      <c r="T869" s="14"/>
      <c r="U869" s="170"/>
      <c r="V869" s="4"/>
      <c r="W869" s="53"/>
      <c r="X869" s="14"/>
      <c r="Y869" s="153"/>
      <c r="Z869" s="3"/>
      <c r="AB869" s="3"/>
      <c r="AC869" s="1"/>
      <c r="AD869" s="3"/>
      <c r="AE869" s="3"/>
      <c r="AF869" s="3"/>
      <c r="AG869" s="3"/>
      <c r="AH869" s="3"/>
      <c r="AI869" s="11"/>
      <c r="AJ869" s="3"/>
      <c r="AK869" s="2"/>
      <c r="AL869" s="2"/>
      <c r="AM869" s="2"/>
      <c r="AN869" s="2"/>
      <c r="AO869" s="2"/>
      <c r="AP869" s="2"/>
      <c r="AQ869" s="2"/>
      <c r="AR869" s="15"/>
      <c r="AS869" s="15"/>
      <c r="AT869" s="15"/>
      <c r="AU869" s="2"/>
      <c r="AV869" s="2"/>
      <c r="AW869" s="15"/>
      <c r="AX869" s="15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</row>
    <row r="870" spans="1:164" ht="12.75" x14ac:dyDescent="0.2">
      <c r="A870" s="67"/>
      <c r="B870" s="128"/>
      <c r="C870" s="14"/>
      <c r="D870" s="142"/>
      <c r="E870" s="13"/>
      <c r="F870" s="14"/>
      <c r="G870" s="14"/>
      <c r="H870" s="14"/>
      <c r="I870" s="14"/>
      <c r="J870" s="13"/>
      <c r="K870" s="53"/>
      <c r="L870" s="2"/>
      <c r="M870" s="19"/>
      <c r="N870" s="12"/>
      <c r="O870" s="12"/>
      <c r="P870" s="19"/>
      <c r="Q870" s="14"/>
      <c r="R870" s="28"/>
      <c r="S870" s="14"/>
      <c r="T870" s="14"/>
      <c r="U870" s="170"/>
      <c r="V870" s="4"/>
      <c r="W870" s="53"/>
      <c r="X870" s="14"/>
      <c r="Y870" s="153"/>
      <c r="Z870" s="3"/>
      <c r="AB870" s="3"/>
      <c r="AC870" s="1"/>
      <c r="AD870" s="3"/>
      <c r="AE870" s="3"/>
      <c r="AF870" s="3"/>
      <c r="AG870" s="3"/>
      <c r="AH870" s="3"/>
      <c r="AI870" s="11"/>
      <c r="AJ870" s="3"/>
      <c r="AK870" s="2"/>
      <c r="AL870" s="2"/>
      <c r="AM870" s="2"/>
      <c r="AN870" s="2"/>
      <c r="AO870" s="2"/>
      <c r="AP870" s="2"/>
      <c r="AQ870" s="2"/>
      <c r="AR870" s="15"/>
      <c r="AS870" s="15"/>
      <c r="AT870" s="15"/>
      <c r="AU870" s="2"/>
      <c r="AV870" s="2"/>
      <c r="AW870" s="15"/>
      <c r="AX870" s="15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</row>
    <row r="871" spans="1:164" ht="12.75" x14ac:dyDescent="0.2">
      <c r="A871" s="67"/>
      <c r="B871" s="128"/>
      <c r="C871" s="14"/>
      <c r="D871" s="142"/>
      <c r="E871" s="13"/>
      <c r="F871" s="14"/>
      <c r="G871" s="14"/>
      <c r="H871" s="14"/>
      <c r="I871" s="14"/>
      <c r="J871" s="13"/>
      <c r="K871" s="53"/>
      <c r="L871" s="2"/>
      <c r="M871" s="19"/>
      <c r="N871" s="12"/>
      <c r="O871" s="12"/>
      <c r="P871" s="19"/>
      <c r="Q871" s="14"/>
      <c r="R871" s="28"/>
      <c r="S871" s="14"/>
      <c r="T871" s="14"/>
      <c r="U871" s="170"/>
      <c r="V871" s="4"/>
      <c r="W871" s="53"/>
      <c r="X871" s="14"/>
      <c r="Y871" s="153"/>
      <c r="Z871" s="3"/>
      <c r="AB871" s="3"/>
      <c r="AC871" s="1"/>
      <c r="AD871" s="3"/>
      <c r="AE871" s="3"/>
      <c r="AF871" s="3"/>
      <c r="AG871" s="3"/>
      <c r="AH871" s="3"/>
      <c r="AI871" s="11"/>
      <c r="AJ871" s="3"/>
      <c r="AK871" s="2"/>
      <c r="AL871" s="2"/>
      <c r="AM871" s="2"/>
      <c r="AN871" s="2"/>
      <c r="AO871" s="2"/>
      <c r="AP871" s="2"/>
      <c r="AQ871" s="2"/>
      <c r="AR871" s="15"/>
      <c r="AS871" s="15"/>
      <c r="AT871" s="15"/>
      <c r="AU871" s="2"/>
      <c r="AV871" s="2"/>
      <c r="AW871" s="15"/>
      <c r="AX871" s="15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</row>
    <row r="872" spans="1:164" ht="12.75" x14ac:dyDescent="0.2">
      <c r="A872" s="67"/>
      <c r="B872" s="128"/>
      <c r="C872" s="14"/>
      <c r="D872" s="142"/>
      <c r="E872" s="13"/>
      <c r="F872" s="14"/>
      <c r="G872" s="14"/>
      <c r="H872" s="14"/>
      <c r="I872" s="14"/>
      <c r="J872" s="13"/>
      <c r="K872" s="53"/>
      <c r="L872" s="2"/>
      <c r="M872" s="19"/>
      <c r="N872" s="12"/>
      <c r="O872" s="12"/>
      <c r="P872" s="19"/>
      <c r="Q872" s="14"/>
      <c r="R872" s="28"/>
      <c r="S872" s="14"/>
      <c r="T872" s="14"/>
      <c r="U872" s="170"/>
      <c r="V872" s="4"/>
      <c r="W872" s="53"/>
      <c r="X872" s="14"/>
      <c r="Y872" s="153"/>
      <c r="Z872" s="3"/>
      <c r="AB872" s="3"/>
      <c r="AC872" s="1"/>
      <c r="AD872" s="3"/>
      <c r="AE872" s="3"/>
      <c r="AF872" s="3"/>
      <c r="AG872" s="3"/>
      <c r="AH872" s="3"/>
      <c r="AI872" s="11"/>
      <c r="AJ872" s="3"/>
      <c r="AK872" s="2"/>
      <c r="AL872" s="2"/>
      <c r="AM872" s="2"/>
      <c r="AN872" s="2"/>
      <c r="AO872" s="2"/>
      <c r="AP872" s="2"/>
      <c r="AQ872" s="2"/>
      <c r="AR872" s="15"/>
      <c r="AS872" s="15"/>
      <c r="AT872" s="15"/>
      <c r="AU872" s="2"/>
      <c r="AV872" s="2"/>
      <c r="AW872" s="15"/>
      <c r="AX872" s="15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</row>
    <row r="873" spans="1:164" ht="12.75" x14ac:dyDescent="0.2">
      <c r="A873" s="67"/>
      <c r="B873" s="128"/>
      <c r="C873" s="14"/>
      <c r="D873" s="142"/>
      <c r="E873" s="13"/>
      <c r="F873" s="14"/>
      <c r="G873" s="14"/>
      <c r="H873" s="14"/>
      <c r="I873" s="14"/>
      <c r="J873" s="13"/>
      <c r="K873" s="53"/>
      <c r="L873" s="2"/>
      <c r="M873" s="19"/>
      <c r="N873" s="12"/>
      <c r="O873" s="12"/>
      <c r="P873" s="19"/>
      <c r="Q873" s="14"/>
      <c r="R873" s="28"/>
      <c r="S873" s="14"/>
      <c r="T873" s="14"/>
      <c r="U873" s="170"/>
      <c r="V873" s="4"/>
      <c r="W873" s="53"/>
      <c r="X873" s="14"/>
      <c r="Y873" s="153"/>
      <c r="Z873" s="3"/>
      <c r="AB873" s="3"/>
      <c r="AC873" s="1"/>
      <c r="AD873" s="3"/>
      <c r="AE873" s="3"/>
      <c r="AF873" s="3"/>
      <c r="AG873" s="3"/>
      <c r="AH873" s="3"/>
      <c r="AI873" s="11"/>
      <c r="AJ873" s="3"/>
      <c r="AK873" s="2"/>
      <c r="AL873" s="2"/>
      <c r="AM873" s="2"/>
      <c r="AN873" s="2"/>
      <c r="AO873" s="2"/>
      <c r="AP873" s="2"/>
      <c r="AQ873" s="2"/>
      <c r="AR873" s="15"/>
      <c r="AS873" s="15"/>
      <c r="AT873" s="15"/>
      <c r="AU873" s="2"/>
      <c r="AV873" s="2"/>
      <c r="AW873" s="15"/>
      <c r="AX873" s="15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</row>
    <row r="874" spans="1:164" ht="12.75" x14ac:dyDescent="0.2">
      <c r="A874" s="67"/>
      <c r="B874" s="128"/>
      <c r="C874" s="14"/>
      <c r="D874" s="142"/>
      <c r="E874" s="13"/>
      <c r="F874" s="14"/>
      <c r="G874" s="14"/>
      <c r="H874" s="14"/>
      <c r="I874" s="14"/>
      <c r="J874" s="13"/>
      <c r="K874" s="53"/>
      <c r="L874" s="2"/>
      <c r="M874" s="19"/>
      <c r="N874" s="12"/>
      <c r="O874" s="12"/>
      <c r="P874" s="19"/>
      <c r="Q874" s="14"/>
      <c r="R874" s="28"/>
      <c r="S874" s="14"/>
      <c r="T874" s="14"/>
      <c r="U874" s="170"/>
      <c r="V874" s="4"/>
      <c r="W874" s="53"/>
      <c r="X874" s="14"/>
      <c r="Y874" s="153"/>
      <c r="Z874" s="3"/>
      <c r="AB874" s="3"/>
      <c r="AC874" s="1"/>
      <c r="AD874" s="3"/>
      <c r="AE874" s="3"/>
      <c r="AF874" s="3"/>
      <c r="AG874" s="3"/>
      <c r="AH874" s="3"/>
      <c r="AI874" s="11"/>
      <c r="AJ874" s="3"/>
      <c r="AK874" s="2"/>
      <c r="AL874" s="2"/>
      <c r="AM874" s="2"/>
      <c r="AN874" s="2"/>
      <c r="AO874" s="2"/>
      <c r="AP874" s="2"/>
      <c r="AQ874" s="2"/>
      <c r="AR874" s="15"/>
      <c r="AS874" s="15"/>
      <c r="AT874" s="15"/>
      <c r="AU874" s="2"/>
      <c r="AV874" s="2"/>
      <c r="AW874" s="15"/>
      <c r="AX874" s="15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</row>
    <row r="875" spans="1:164" ht="12.75" x14ac:dyDescent="0.2">
      <c r="A875" s="67"/>
      <c r="B875" s="128"/>
      <c r="C875" s="14"/>
      <c r="D875" s="142"/>
      <c r="E875" s="13"/>
      <c r="F875" s="14"/>
      <c r="G875" s="14"/>
      <c r="H875" s="14"/>
      <c r="I875" s="14"/>
      <c r="J875" s="13"/>
      <c r="K875" s="53"/>
      <c r="L875" s="2"/>
      <c r="M875" s="19"/>
      <c r="N875" s="12"/>
      <c r="O875" s="12"/>
      <c r="P875" s="19"/>
      <c r="Q875" s="14"/>
      <c r="R875" s="28"/>
      <c r="S875" s="14"/>
      <c r="T875" s="14"/>
      <c r="U875" s="170"/>
      <c r="V875" s="4"/>
      <c r="W875" s="53"/>
      <c r="X875" s="14"/>
      <c r="Y875" s="153"/>
      <c r="Z875" s="3"/>
      <c r="AB875" s="3"/>
      <c r="AC875" s="1"/>
      <c r="AD875" s="3"/>
      <c r="AE875" s="3"/>
      <c r="AF875" s="3"/>
      <c r="AG875" s="3"/>
      <c r="AH875" s="3"/>
      <c r="AI875" s="11"/>
      <c r="AJ875" s="3"/>
      <c r="AK875" s="2"/>
      <c r="AL875" s="2"/>
      <c r="AM875" s="2"/>
      <c r="AN875" s="2"/>
      <c r="AO875" s="2"/>
      <c r="AP875" s="2"/>
      <c r="AQ875" s="2"/>
      <c r="AR875" s="15"/>
      <c r="AS875" s="15"/>
      <c r="AT875" s="15"/>
      <c r="AU875" s="2"/>
      <c r="AV875" s="2"/>
      <c r="AW875" s="15"/>
      <c r="AX875" s="15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</row>
    <row r="876" spans="1:164" ht="12.75" x14ac:dyDescent="0.2">
      <c r="A876" s="67"/>
      <c r="B876" s="128"/>
      <c r="C876" s="14"/>
      <c r="D876" s="142"/>
      <c r="E876" s="13"/>
      <c r="F876" s="14"/>
      <c r="G876" s="14"/>
      <c r="H876" s="14"/>
      <c r="I876" s="14"/>
      <c r="J876" s="13"/>
      <c r="K876" s="53"/>
      <c r="L876" s="2"/>
      <c r="M876" s="19"/>
      <c r="N876" s="12"/>
      <c r="O876" s="12"/>
      <c r="P876" s="19"/>
      <c r="Q876" s="14"/>
      <c r="R876" s="28"/>
      <c r="S876" s="14"/>
      <c r="T876" s="14"/>
      <c r="U876" s="170"/>
      <c r="V876" s="4"/>
      <c r="W876" s="53"/>
      <c r="X876" s="14"/>
      <c r="Y876" s="153"/>
      <c r="Z876" s="3"/>
      <c r="AB876" s="3"/>
      <c r="AC876" s="1"/>
      <c r="AD876" s="3"/>
      <c r="AE876" s="3"/>
      <c r="AF876" s="3"/>
      <c r="AG876" s="3"/>
      <c r="AH876" s="3"/>
      <c r="AI876" s="11"/>
      <c r="AJ876" s="3"/>
      <c r="AK876" s="2"/>
      <c r="AL876" s="2"/>
      <c r="AM876" s="2"/>
      <c r="AN876" s="2"/>
      <c r="AO876" s="2"/>
      <c r="AP876" s="2"/>
      <c r="AQ876" s="2"/>
      <c r="AR876" s="15"/>
      <c r="AS876" s="15"/>
      <c r="AT876" s="15"/>
      <c r="AU876" s="2"/>
      <c r="AV876" s="2"/>
      <c r="AW876" s="15"/>
      <c r="AX876" s="15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</row>
    <row r="877" spans="1:164" ht="12.75" x14ac:dyDescent="0.2">
      <c r="A877" s="67"/>
      <c r="B877" s="128"/>
      <c r="C877" s="14"/>
      <c r="D877" s="142"/>
      <c r="E877" s="13"/>
      <c r="F877" s="14"/>
      <c r="G877" s="14"/>
      <c r="H877" s="14"/>
      <c r="I877" s="14"/>
      <c r="J877" s="13"/>
      <c r="K877" s="53"/>
      <c r="L877" s="2"/>
      <c r="M877" s="19"/>
      <c r="N877" s="12"/>
      <c r="O877" s="12"/>
      <c r="P877" s="19"/>
      <c r="Q877" s="14"/>
      <c r="R877" s="28"/>
      <c r="S877" s="14"/>
      <c r="T877" s="14"/>
      <c r="U877" s="170"/>
      <c r="V877" s="4"/>
      <c r="W877" s="53"/>
      <c r="X877" s="14"/>
      <c r="Y877" s="153"/>
      <c r="Z877" s="3"/>
      <c r="AB877" s="3"/>
      <c r="AC877" s="1"/>
      <c r="AD877" s="3"/>
      <c r="AE877" s="3"/>
      <c r="AF877" s="3"/>
      <c r="AG877" s="3"/>
      <c r="AH877" s="3"/>
      <c r="AI877" s="11"/>
      <c r="AJ877" s="3"/>
      <c r="AK877" s="2"/>
      <c r="AL877" s="2"/>
      <c r="AM877" s="2"/>
      <c r="AN877" s="2"/>
      <c r="AO877" s="2"/>
      <c r="AP877" s="2"/>
      <c r="AQ877" s="2"/>
      <c r="AR877" s="15"/>
      <c r="AS877" s="15"/>
      <c r="AT877" s="15"/>
      <c r="AU877" s="2"/>
      <c r="AV877" s="2"/>
      <c r="AW877" s="15"/>
      <c r="AX877" s="15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</row>
    <row r="878" spans="1:164" ht="12.75" x14ac:dyDescent="0.2">
      <c r="A878" s="67"/>
      <c r="B878" s="128"/>
      <c r="C878" s="14"/>
      <c r="D878" s="142"/>
      <c r="E878" s="13"/>
      <c r="F878" s="14"/>
      <c r="G878" s="14"/>
      <c r="H878" s="14"/>
      <c r="I878" s="14"/>
      <c r="J878" s="13"/>
      <c r="K878" s="53"/>
      <c r="L878" s="2"/>
      <c r="M878" s="19"/>
      <c r="N878" s="12"/>
      <c r="O878" s="12"/>
      <c r="P878" s="19"/>
      <c r="Q878" s="14"/>
      <c r="R878" s="28"/>
      <c r="S878" s="14"/>
      <c r="T878" s="14"/>
      <c r="U878" s="170"/>
      <c r="V878" s="4"/>
      <c r="W878" s="53"/>
      <c r="X878" s="14"/>
      <c r="Y878" s="153"/>
      <c r="Z878" s="3"/>
      <c r="AB878" s="3"/>
      <c r="AC878" s="1"/>
      <c r="AD878" s="3"/>
      <c r="AE878" s="3"/>
      <c r="AF878" s="3"/>
      <c r="AG878" s="3"/>
      <c r="AH878" s="3"/>
      <c r="AI878" s="11"/>
      <c r="AJ878" s="3"/>
      <c r="AK878" s="2"/>
      <c r="AL878" s="2"/>
      <c r="AM878" s="2"/>
      <c r="AN878" s="2"/>
      <c r="AO878" s="2"/>
      <c r="AP878" s="2"/>
      <c r="AQ878" s="2"/>
      <c r="AR878" s="15"/>
      <c r="AS878" s="15"/>
      <c r="AT878" s="15"/>
      <c r="AU878" s="2"/>
      <c r="AV878" s="2"/>
      <c r="AW878" s="15"/>
      <c r="AX878" s="15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</row>
    <row r="879" spans="1:164" ht="12.75" x14ac:dyDescent="0.2">
      <c r="A879" s="67"/>
      <c r="B879" s="128"/>
      <c r="C879" s="14"/>
      <c r="D879" s="142"/>
      <c r="E879" s="13"/>
      <c r="F879" s="14"/>
      <c r="G879" s="14"/>
      <c r="H879" s="14"/>
      <c r="I879" s="14"/>
      <c r="J879" s="13"/>
      <c r="K879" s="53"/>
      <c r="L879" s="2"/>
      <c r="M879" s="19"/>
      <c r="N879" s="12"/>
      <c r="O879" s="12"/>
      <c r="P879" s="19"/>
      <c r="Q879" s="14"/>
      <c r="R879" s="28"/>
      <c r="S879" s="14"/>
      <c r="T879" s="14"/>
      <c r="U879" s="170"/>
      <c r="V879" s="4"/>
      <c r="W879" s="53"/>
      <c r="X879" s="14"/>
      <c r="Y879" s="153"/>
      <c r="Z879" s="3"/>
      <c r="AB879" s="3"/>
      <c r="AC879" s="1"/>
      <c r="AD879" s="3"/>
      <c r="AE879" s="3"/>
      <c r="AF879" s="3"/>
      <c r="AG879" s="3"/>
      <c r="AH879" s="3"/>
      <c r="AI879" s="11"/>
      <c r="AJ879" s="3"/>
      <c r="AK879" s="2"/>
      <c r="AL879" s="2"/>
      <c r="AM879" s="2"/>
      <c r="AN879" s="2"/>
      <c r="AO879" s="2"/>
      <c r="AP879" s="2"/>
      <c r="AQ879" s="2"/>
      <c r="AR879" s="15"/>
      <c r="AS879" s="15"/>
      <c r="AT879" s="15"/>
      <c r="AU879" s="2"/>
      <c r="AV879" s="2"/>
      <c r="AW879" s="15"/>
      <c r="AX879" s="15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</row>
    <row r="880" spans="1:164" ht="12.75" x14ac:dyDescent="0.2">
      <c r="A880" s="67"/>
      <c r="B880" s="128"/>
      <c r="C880" s="14"/>
      <c r="D880" s="142"/>
      <c r="E880" s="13"/>
      <c r="F880" s="14"/>
      <c r="G880" s="14"/>
      <c r="H880" s="14"/>
      <c r="I880" s="14"/>
      <c r="J880" s="13"/>
      <c r="K880" s="53"/>
      <c r="L880" s="2"/>
      <c r="M880" s="19"/>
      <c r="N880" s="12"/>
      <c r="O880" s="12"/>
      <c r="P880" s="19"/>
      <c r="Q880" s="14"/>
      <c r="R880" s="28"/>
      <c r="S880" s="14"/>
      <c r="T880" s="14"/>
      <c r="U880" s="170"/>
      <c r="V880" s="4"/>
      <c r="W880" s="53"/>
      <c r="X880" s="14"/>
      <c r="Y880" s="153"/>
      <c r="Z880" s="3"/>
      <c r="AA880" s="53"/>
      <c r="AB880" s="3"/>
      <c r="AC880" s="1"/>
      <c r="AD880" s="3"/>
      <c r="AE880" s="3"/>
      <c r="AF880" s="3"/>
      <c r="AG880" s="3"/>
      <c r="AH880" s="3"/>
      <c r="AI880" s="11"/>
      <c r="AJ880" s="3"/>
      <c r="AK880" s="2"/>
      <c r="AL880" s="2"/>
      <c r="AM880" s="2"/>
      <c r="AN880" s="2"/>
      <c r="AO880" s="2"/>
      <c r="AP880" s="2"/>
      <c r="AQ880" s="2"/>
      <c r="AR880" s="15"/>
      <c r="AS880" s="15"/>
      <c r="AT880" s="15"/>
      <c r="AU880" s="2"/>
      <c r="AV880" s="2"/>
      <c r="AW880" s="15"/>
      <c r="AX880" s="15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</row>
    <row r="881" spans="1:164" ht="12.75" x14ac:dyDescent="0.2">
      <c r="A881" s="67"/>
      <c r="B881" s="128"/>
      <c r="C881" s="14"/>
      <c r="D881" s="142"/>
      <c r="E881" s="13"/>
      <c r="F881" s="14"/>
      <c r="G881" s="14"/>
      <c r="H881" s="14"/>
      <c r="I881" s="14"/>
      <c r="J881" s="13"/>
      <c r="K881" s="53"/>
      <c r="L881" s="2"/>
      <c r="M881" s="19"/>
      <c r="N881" s="12"/>
      <c r="O881" s="12"/>
      <c r="P881" s="19"/>
      <c r="Q881" s="14"/>
      <c r="R881" s="28"/>
      <c r="S881" s="14"/>
      <c r="T881" s="14"/>
      <c r="U881" s="170"/>
      <c r="V881" s="4"/>
      <c r="W881" s="53"/>
      <c r="X881" s="14"/>
      <c r="Y881" s="153"/>
      <c r="Z881" s="3"/>
      <c r="AA881" s="53"/>
      <c r="AB881" s="3"/>
      <c r="AC881" s="1"/>
      <c r="AD881" s="3"/>
      <c r="AE881" s="3"/>
      <c r="AF881" s="3"/>
      <c r="AG881" s="3"/>
      <c r="AH881" s="3"/>
      <c r="AI881" s="11"/>
      <c r="AJ881" s="3"/>
      <c r="AK881" s="2"/>
      <c r="AL881" s="2"/>
      <c r="AM881" s="2"/>
      <c r="AN881" s="2"/>
      <c r="AO881" s="2"/>
      <c r="AP881" s="2"/>
      <c r="AQ881" s="2"/>
      <c r="AR881" s="15"/>
      <c r="AS881" s="15"/>
      <c r="AT881" s="15"/>
      <c r="AU881" s="2"/>
      <c r="AV881" s="2"/>
      <c r="AW881" s="15"/>
      <c r="AX881" s="15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</row>
    <row r="882" spans="1:164" ht="12.75" x14ac:dyDescent="0.2">
      <c r="A882" s="67"/>
      <c r="B882" s="128"/>
      <c r="C882" s="14"/>
      <c r="D882" s="142"/>
      <c r="E882" s="13"/>
      <c r="F882" s="14"/>
      <c r="G882" s="14"/>
      <c r="H882" s="14"/>
      <c r="I882" s="14"/>
      <c r="J882" s="13"/>
      <c r="K882" s="53"/>
      <c r="L882" s="2"/>
      <c r="M882" s="19"/>
      <c r="N882" s="12"/>
      <c r="O882" s="12"/>
      <c r="P882" s="19"/>
      <c r="Q882" s="14"/>
      <c r="R882" s="28"/>
      <c r="S882" s="14"/>
      <c r="T882" s="14"/>
      <c r="U882" s="170"/>
      <c r="V882" s="4"/>
      <c r="W882" s="53"/>
      <c r="X882" s="14"/>
      <c r="Y882" s="153"/>
      <c r="Z882" s="3"/>
      <c r="AA882" s="53"/>
      <c r="AB882" s="3"/>
      <c r="AC882" s="1"/>
      <c r="AD882" s="3"/>
      <c r="AE882" s="3"/>
      <c r="AF882" s="3"/>
      <c r="AG882" s="3"/>
      <c r="AH882" s="3"/>
      <c r="AI882" s="11"/>
      <c r="AJ882" s="3"/>
      <c r="AK882" s="2"/>
      <c r="AL882" s="2"/>
      <c r="AM882" s="2"/>
      <c r="AN882" s="2"/>
      <c r="AO882" s="2"/>
      <c r="AP882" s="2"/>
      <c r="AQ882" s="2"/>
      <c r="AR882" s="15"/>
      <c r="AS882" s="15"/>
      <c r="AT882" s="15"/>
      <c r="AU882" s="2"/>
      <c r="AV882" s="2"/>
      <c r="AW882" s="15"/>
      <c r="AX882" s="15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</row>
    <row r="883" spans="1:164" ht="12.75" x14ac:dyDescent="0.2">
      <c r="A883" s="67"/>
      <c r="B883" s="128"/>
      <c r="C883" s="14"/>
      <c r="D883" s="142"/>
      <c r="E883" s="13"/>
      <c r="F883" s="14"/>
      <c r="G883" s="14"/>
      <c r="H883" s="14"/>
      <c r="I883" s="14"/>
      <c r="J883" s="13"/>
      <c r="K883" s="53"/>
      <c r="L883" s="2"/>
      <c r="M883" s="19"/>
      <c r="N883" s="12"/>
      <c r="O883" s="12"/>
      <c r="P883" s="19"/>
      <c r="Q883" s="14"/>
      <c r="R883" s="28"/>
      <c r="S883" s="14"/>
      <c r="T883" s="14"/>
      <c r="U883" s="170"/>
      <c r="V883" s="4"/>
      <c r="W883" s="53"/>
      <c r="X883" s="14"/>
      <c r="Y883" s="153"/>
      <c r="Z883" s="3"/>
      <c r="AA883" s="53"/>
      <c r="AB883" s="3"/>
      <c r="AC883" s="1"/>
      <c r="AD883" s="3"/>
      <c r="AE883" s="3"/>
      <c r="AF883" s="3"/>
      <c r="AG883" s="3"/>
      <c r="AH883" s="3"/>
      <c r="AI883" s="11"/>
      <c r="AJ883" s="3"/>
      <c r="AK883" s="2"/>
      <c r="AL883" s="2"/>
      <c r="AM883" s="2"/>
      <c r="AN883" s="2"/>
      <c r="AO883" s="2"/>
      <c r="AP883" s="2"/>
      <c r="AQ883" s="2"/>
      <c r="AR883" s="15"/>
      <c r="AS883" s="15"/>
      <c r="AT883" s="15"/>
      <c r="AU883" s="2"/>
      <c r="AV883" s="2"/>
      <c r="AW883" s="15"/>
      <c r="AX883" s="15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</row>
    <row r="884" spans="1:164" ht="12.75" x14ac:dyDescent="0.2">
      <c r="A884" s="67"/>
      <c r="B884" s="128"/>
      <c r="C884" s="14"/>
      <c r="D884" s="142"/>
      <c r="E884" s="13"/>
      <c r="F884" s="14"/>
      <c r="G884" s="14"/>
      <c r="H884" s="14"/>
      <c r="I884" s="14"/>
      <c r="J884" s="13"/>
      <c r="K884" s="53"/>
      <c r="L884" s="2"/>
      <c r="M884" s="19"/>
      <c r="N884" s="12"/>
      <c r="O884" s="12"/>
      <c r="P884" s="19"/>
      <c r="Q884" s="14"/>
      <c r="R884" s="28"/>
      <c r="S884" s="14"/>
      <c r="T884" s="14"/>
      <c r="U884" s="170"/>
      <c r="V884" s="4"/>
      <c r="W884" s="53"/>
      <c r="X884" s="14"/>
      <c r="Y884" s="153"/>
      <c r="Z884" s="3"/>
      <c r="AA884" s="53"/>
      <c r="AB884" s="3"/>
      <c r="AC884" s="1"/>
      <c r="AD884" s="3"/>
      <c r="AE884" s="3"/>
      <c r="AF884" s="3"/>
      <c r="AG884" s="3"/>
      <c r="AH884" s="3"/>
      <c r="AI884" s="11"/>
      <c r="AJ884" s="3"/>
      <c r="AK884" s="2"/>
      <c r="AL884" s="2"/>
      <c r="AM884" s="2"/>
      <c r="AN884" s="2"/>
      <c r="AO884" s="2"/>
      <c r="AP884" s="2"/>
      <c r="AQ884" s="2"/>
      <c r="AR884" s="15"/>
      <c r="AS884" s="15"/>
      <c r="AT884" s="15"/>
      <c r="AU884" s="2"/>
      <c r="AV884" s="2"/>
      <c r="AW884" s="15"/>
      <c r="AX884" s="15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</row>
    <row r="885" spans="1:164" ht="12.75" x14ac:dyDescent="0.2">
      <c r="A885" s="67"/>
      <c r="B885" s="128"/>
      <c r="C885" s="14"/>
      <c r="D885" s="142"/>
      <c r="E885" s="13"/>
      <c r="F885" s="14"/>
      <c r="G885" s="14"/>
      <c r="H885" s="14"/>
      <c r="I885" s="14"/>
      <c r="J885" s="13"/>
      <c r="K885" s="53"/>
      <c r="L885" s="2"/>
      <c r="M885" s="19"/>
      <c r="N885" s="12"/>
      <c r="O885" s="12"/>
      <c r="P885" s="19"/>
      <c r="Q885" s="14"/>
      <c r="R885" s="28"/>
      <c r="S885" s="14"/>
      <c r="T885" s="14"/>
      <c r="U885" s="170"/>
      <c r="V885" s="4"/>
      <c r="W885" s="53"/>
      <c r="X885" s="14"/>
      <c r="Y885" s="153"/>
      <c r="Z885" s="3"/>
      <c r="AA885" s="53"/>
      <c r="AB885" s="3"/>
      <c r="AC885" s="1"/>
      <c r="AD885" s="3"/>
      <c r="AE885" s="3"/>
      <c r="AF885" s="3"/>
      <c r="AG885" s="3"/>
      <c r="AH885" s="3"/>
      <c r="AI885" s="11"/>
      <c r="AJ885" s="3"/>
      <c r="AK885" s="2"/>
      <c r="AL885" s="2"/>
      <c r="AM885" s="2"/>
      <c r="AN885" s="2"/>
      <c r="AO885" s="2"/>
      <c r="AP885" s="2"/>
      <c r="AQ885" s="2"/>
      <c r="AR885" s="15"/>
      <c r="AS885" s="15"/>
      <c r="AT885" s="15"/>
      <c r="AU885" s="2"/>
      <c r="AV885" s="2"/>
      <c r="AW885" s="15"/>
      <c r="AX885" s="15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</row>
    <row r="886" spans="1:164" ht="12.75" x14ac:dyDescent="0.2">
      <c r="A886" s="67"/>
      <c r="B886" s="128"/>
      <c r="C886" s="14"/>
      <c r="D886" s="142"/>
      <c r="E886" s="13"/>
      <c r="F886" s="14"/>
      <c r="G886" s="14"/>
      <c r="H886" s="14"/>
      <c r="I886" s="14"/>
      <c r="J886" s="13"/>
      <c r="K886" s="53"/>
      <c r="L886" s="2"/>
      <c r="M886" s="19"/>
      <c r="N886" s="12"/>
      <c r="O886" s="12"/>
      <c r="P886" s="19"/>
      <c r="Q886" s="14"/>
      <c r="R886" s="28"/>
      <c r="S886" s="14"/>
      <c r="T886" s="14"/>
      <c r="U886" s="170"/>
      <c r="V886" s="4"/>
      <c r="W886" s="53"/>
      <c r="X886" s="14"/>
      <c r="Y886" s="153"/>
      <c r="Z886" s="3"/>
      <c r="AA886" s="53"/>
      <c r="AB886" s="3"/>
      <c r="AC886" s="1"/>
      <c r="AD886" s="3"/>
      <c r="AE886" s="3"/>
      <c r="AF886" s="3"/>
      <c r="AG886" s="3"/>
      <c r="AH886" s="3"/>
      <c r="AI886" s="11"/>
      <c r="AJ886" s="3"/>
      <c r="AK886" s="2"/>
      <c r="AL886" s="2"/>
      <c r="AM886" s="2"/>
      <c r="AN886" s="2"/>
      <c r="AO886" s="2"/>
      <c r="AP886" s="2"/>
      <c r="AQ886" s="2"/>
      <c r="AR886" s="15"/>
      <c r="AS886" s="15"/>
      <c r="AT886" s="15"/>
      <c r="AU886" s="2"/>
      <c r="AV886" s="2"/>
      <c r="AW886" s="15"/>
      <c r="AX886" s="15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</row>
    <row r="887" spans="1:164" ht="12.75" x14ac:dyDescent="0.2">
      <c r="A887" s="67"/>
      <c r="B887" s="128"/>
      <c r="C887" s="14"/>
      <c r="D887" s="142"/>
      <c r="E887" s="13"/>
      <c r="F887" s="14"/>
      <c r="G887" s="14"/>
      <c r="H887" s="14"/>
      <c r="I887" s="14"/>
      <c r="J887" s="13"/>
      <c r="K887" s="53"/>
      <c r="L887" s="2"/>
      <c r="M887" s="19"/>
      <c r="N887" s="12"/>
      <c r="O887" s="12"/>
      <c r="P887" s="19"/>
      <c r="Q887" s="14"/>
      <c r="R887" s="28"/>
      <c r="S887" s="14"/>
      <c r="T887" s="14"/>
      <c r="U887" s="170"/>
      <c r="V887" s="4"/>
      <c r="W887" s="53"/>
      <c r="X887" s="14"/>
      <c r="Y887" s="153"/>
      <c r="Z887" s="3"/>
      <c r="AA887" s="53"/>
      <c r="AB887" s="3"/>
      <c r="AC887" s="1"/>
      <c r="AD887" s="3"/>
      <c r="AE887" s="3"/>
      <c r="AF887" s="3"/>
      <c r="AG887" s="3"/>
      <c r="AH887" s="3"/>
      <c r="AI887" s="11"/>
      <c r="AJ887" s="3"/>
      <c r="AK887" s="2"/>
      <c r="AL887" s="2"/>
      <c r="AM887" s="2"/>
      <c r="AN887" s="2"/>
      <c r="AO887" s="2"/>
      <c r="AP887" s="2"/>
      <c r="AQ887" s="2"/>
      <c r="AR887" s="15"/>
      <c r="AS887" s="15"/>
      <c r="AT887" s="15"/>
      <c r="AU887" s="2"/>
      <c r="AV887" s="2"/>
      <c r="AW887" s="15"/>
      <c r="AX887" s="15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</row>
    <row r="888" spans="1:164" ht="12.75" x14ac:dyDescent="0.2">
      <c r="A888" s="67"/>
      <c r="B888" s="128"/>
      <c r="C888" s="14"/>
      <c r="D888" s="142"/>
      <c r="E888" s="13"/>
      <c r="F888" s="14"/>
      <c r="G888" s="14"/>
      <c r="H888" s="14"/>
      <c r="I888" s="14"/>
      <c r="J888" s="13"/>
      <c r="K888" s="53"/>
      <c r="L888" s="2"/>
      <c r="M888" s="19"/>
      <c r="N888" s="12"/>
      <c r="O888" s="12"/>
      <c r="P888" s="19"/>
      <c r="Q888" s="14"/>
      <c r="R888" s="28"/>
      <c r="S888" s="14"/>
      <c r="T888" s="14"/>
      <c r="U888" s="170"/>
      <c r="V888" s="4"/>
      <c r="W888" s="53"/>
      <c r="X888" s="14"/>
      <c r="Y888" s="153"/>
      <c r="Z888" s="3"/>
      <c r="AA888" s="53"/>
      <c r="AB888" s="3"/>
      <c r="AC888" s="1"/>
      <c r="AD888" s="3"/>
      <c r="AE888" s="3"/>
      <c r="AF888" s="3"/>
      <c r="AG888" s="3"/>
      <c r="AH888" s="3"/>
      <c r="AI888" s="11"/>
      <c r="AJ888" s="3"/>
      <c r="AK888" s="2"/>
      <c r="AL888" s="2"/>
      <c r="AM888" s="2"/>
      <c r="AN888" s="2"/>
      <c r="AO888" s="2"/>
      <c r="AP888" s="2"/>
      <c r="AQ888" s="2"/>
      <c r="AR888" s="15"/>
      <c r="AS888" s="15"/>
      <c r="AT888" s="15"/>
      <c r="AU888" s="2"/>
      <c r="AV888" s="2"/>
      <c r="AW888" s="15"/>
      <c r="AX888" s="15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</row>
    <row r="889" spans="1:164" ht="12.75" x14ac:dyDescent="0.2">
      <c r="A889" s="67"/>
      <c r="B889" s="128"/>
      <c r="C889" s="14"/>
      <c r="D889" s="142"/>
      <c r="E889" s="13"/>
      <c r="F889" s="14"/>
      <c r="G889" s="14"/>
      <c r="H889" s="14"/>
      <c r="I889" s="14"/>
      <c r="J889" s="13"/>
      <c r="K889" s="53"/>
      <c r="L889" s="2"/>
      <c r="M889" s="19"/>
      <c r="N889" s="12"/>
      <c r="O889" s="12"/>
      <c r="P889" s="19"/>
      <c r="Q889" s="14"/>
      <c r="R889" s="28"/>
      <c r="S889" s="14"/>
      <c r="T889" s="14"/>
      <c r="U889" s="170"/>
      <c r="V889" s="4"/>
      <c r="W889" s="53"/>
      <c r="X889" s="14"/>
      <c r="Y889" s="153"/>
      <c r="Z889" s="3"/>
      <c r="AA889" s="53"/>
      <c r="AB889" s="3"/>
      <c r="AC889" s="1"/>
      <c r="AD889" s="3"/>
      <c r="AE889" s="3"/>
      <c r="AF889" s="3"/>
      <c r="AG889" s="3"/>
      <c r="AH889" s="3"/>
      <c r="AI889" s="11"/>
      <c r="AJ889" s="3"/>
      <c r="AK889" s="2"/>
      <c r="AL889" s="2"/>
      <c r="AM889" s="2"/>
      <c r="AN889" s="2"/>
      <c r="AO889" s="2"/>
      <c r="AP889" s="2"/>
      <c r="AQ889" s="2"/>
      <c r="AR889" s="15"/>
      <c r="AS889" s="15"/>
      <c r="AT889" s="15"/>
      <c r="AU889" s="2"/>
      <c r="AV889" s="2"/>
      <c r="AW889" s="15"/>
      <c r="AX889" s="15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</row>
    <row r="890" spans="1:164" ht="12.75" x14ac:dyDescent="0.2">
      <c r="A890" s="67"/>
      <c r="B890" s="128"/>
      <c r="C890" s="14"/>
      <c r="D890" s="142"/>
      <c r="E890" s="13"/>
      <c r="F890" s="14"/>
      <c r="G890" s="14"/>
      <c r="H890" s="14"/>
      <c r="I890" s="14"/>
      <c r="J890" s="13"/>
      <c r="K890" s="53"/>
      <c r="L890" s="2"/>
      <c r="M890" s="19"/>
      <c r="N890" s="12"/>
      <c r="O890" s="12"/>
      <c r="P890" s="19"/>
      <c r="Q890" s="14"/>
      <c r="R890" s="28"/>
      <c r="S890" s="14"/>
      <c r="T890" s="14"/>
      <c r="U890" s="170"/>
      <c r="V890" s="4"/>
      <c r="W890" s="53"/>
      <c r="X890" s="14"/>
      <c r="Y890" s="153"/>
      <c r="Z890" s="3"/>
      <c r="AA890" s="53"/>
      <c r="AB890" s="3"/>
      <c r="AC890" s="1"/>
      <c r="AD890" s="3"/>
      <c r="AE890" s="3"/>
      <c r="AF890" s="3"/>
      <c r="AG890" s="3"/>
      <c r="AH890" s="3"/>
      <c r="AI890" s="11"/>
      <c r="AJ890" s="3"/>
      <c r="AK890" s="2"/>
      <c r="AL890" s="2"/>
      <c r="AM890" s="2"/>
      <c r="AN890" s="2"/>
      <c r="AO890" s="2"/>
      <c r="AP890" s="2"/>
      <c r="AQ890" s="2"/>
      <c r="AR890" s="15"/>
      <c r="AS890" s="15"/>
      <c r="AT890" s="15"/>
      <c r="AU890" s="2"/>
      <c r="AV890" s="2"/>
      <c r="AW890" s="15"/>
      <c r="AX890" s="15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</row>
    <row r="891" spans="1:164" ht="12.75" x14ac:dyDescent="0.2">
      <c r="A891" s="67"/>
      <c r="B891" s="128"/>
      <c r="C891" s="14"/>
      <c r="D891" s="142"/>
      <c r="E891" s="13"/>
      <c r="F891" s="14"/>
      <c r="G891" s="14"/>
      <c r="H891" s="14"/>
      <c r="I891" s="14"/>
      <c r="J891" s="13"/>
      <c r="K891" s="53"/>
      <c r="L891" s="2"/>
      <c r="M891" s="19"/>
      <c r="N891" s="12"/>
      <c r="O891" s="12"/>
      <c r="P891" s="19"/>
      <c r="Q891" s="14"/>
      <c r="R891" s="28"/>
      <c r="S891" s="14"/>
      <c r="T891" s="14"/>
      <c r="U891" s="170"/>
      <c r="V891" s="4"/>
      <c r="W891" s="53"/>
      <c r="X891" s="14"/>
      <c r="Y891" s="153"/>
      <c r="Z891" s="3"/>
      <c r="AA891" s="53"/>
      <c r="AB891" s="3"/>
      <c r="AC891" s="1"/>
      <c r="AD891" s="3"/>
      <c r="AE891" s="3"/>
      <c r="AF891" s="3"/>
      <c r="AG891" s="3"/>
      <c r="AH891" s="3"/>
      <c r="AI891" s="11"/>
      <c r="AJ891" s="3"/>
      <c r="AK891" s="2"/>
      <c r="AL891" s="2"/>
      <c r="AM891" s="2"/>
      <c r="AN891" s="2"/>
      <c r="AO891" s="2"/>
      <c r="AP891" s="2"/>
      <c r="AQ891" s="2"/>
      <c r="AR891" s="15"/>
      <c r="AS891" s="15"/>
      <c r="AT891" s="15"/>
      <c r="AU891" s="2"/>
      <c r="AV891" s="2"/>
      <c r="AW891" s="15"/>
      <c r="AX891" s="15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</row>
    <row r="892" spans="1:164" ht="12.75" x14ac:dyDescent="0.2">
      <c r="A892" s="67"/>
      <c r="B892" s="128"/>
      <c r="C892" s="14"/>
      <c r="D892" s="142"/>
      <c r="E892" s="13"/>
      <c r="F892" s="14"/>
      <c r="G892" s="14"/>
      <c r="H892" s="14"/>
      <c r="I892" s="14"/>
      <c r="J892" s="13"/>
      <c r="K892" s="53"/>
      <c r="L892" s="2"/>
      <c r="M892" s="19"/>
      <c r="N892" s="12"/>
      <c r="O892" s="12"/>
      <c r="P892" s="19"/>
      <c r="Q892" s="14"/>
      <c r="R892" s="28"/>
      <c r="S892" s="14"/>
      <c r="T892" s="14"/>
      <c r="U892" s="170"/>
      <c r="V892" s="4"/>
      <c r="W892" s="53"/>
      <c r="X892" s="14"/>
      <c r="Y892" s="153"/>
      <c r="Z892" s="3"/>
      <c r="AA892" s="53"/>
      <c r="AB892" s="3"/>
      <c r="AC892" s="1"/>
      <c r="AD892" s="3"/>
      <c r="AE892" s="3"/>
      <c r="AF892" s="3"/>
      <c r="AG892" s="3"/>
      <c r="AH892" s="3"/>
      <c r="AI892" s="11"/>
      <c r="AJ892" s="3"/>
      <c r="AK892" s="2"/>
      <c r="AL892" s="2"/>
      <c r="AM892" s="2"/>
      <c r="AN892" s="2"/>
      <c r="AO892" s="2"/>
      <c r="AP892" s="2"/>
      <c r="AQ892" s="2"/>
      <c r="AR892" s="15"/>
      <c r="AS892" s="15"/>
      <c r="AT892" s="15"/>
      <c r="AU892" s="2"/>
      <c r="AV892" s="2"/>
      <c r="AW892" s="15"/>
      <c r="AX892" s="15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</row>
    <row r="893" spans="1:164" ht="12.75" x14ac:dyDescent="0.2">
      <c r="A893" s="67"/>
      <c r="B893" s="128"/>
      <c r="C893" s="14"/>
      <c r="D893" s="142"/>
      <c r="E893" s="13"/>
      <c r="F893" s="14"/>
      <c r="G893" s="14"/>
      <c r="H893" s="14"/>
      <c r="I893" s="14"/>
      <c r="J893" s="13"/>
      <c r="K893" s="53"/>
      <c r="L893" s="2"/>
      <c r="M893" s="19"/>
      <c r="N893" s="12"/>
      <c r="O893" s="12"/>
      <c r="P893" s="19"/>
      <c r="Q893" s="14"/>
      <c r="R893" s="28"/>
      <c r="S893" s="14"/>
      <c r="T893" s="14"/>
      <c r="U893" s="170"/>
      <c r="V893" s="4"/>
      <c r="W893" s="53"/>
      <c r="X893" s="14"/>
      <c r="Y893" s="153"/>
      <c r="Z893" s="3"/>
      <c r="AA893" s="53"/>
      <c r="AB893" s="3"/>
      <c r="AC893" s="1"/>
      <c r="AD893" s="3"/>
      <c r="AE893" s="3"/>
      <c r="AF893" s="3"/>
      <c r="AG893" s="3"/>
      <c r="AH893" s="3"/>
      <c r="AI893" s="11"/>
      <c r="AJ893" s="3"/>
      <c r="AK893" s="2"/>
      <c r="AL893" s="2"/>
      <c r="AM893" s="2"/>
      <c r="AN893" s="2"/>
      <c r="AO893" s="2"/>
      <c r="AP893" s="2"/>
      <c r="AQ893" s="2"/>
      <c r="AR893" s="15"/>
      <c r="AS893" s="15"/>
      <c r="AT893" s="15"/>
      <c r="AU893" s="2"/>
      <c r="AV893" s="2"/>
      <c r="AW893" s="15"/>
      <c r="AX893" s="15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</row>
    <row r="894" spans="1:164" ht="12.75" x14ac:dyDescent="0.2">
      <c r="A894" s="67"/>
      <c r="B894" s="128"/>
      <c r="C894" s="14"/>
      <c r="D894" s="142"/>
      <c r="E894" s="13"/>
      <c r="F894" s="14"/>
      <c r="G894" s="14"/>
      <c r="H894" s="14"/>
      <c r="I894" s="14"/>
      <c r="J894" s="13"/>
      <c r="K894" s="53"/>
      <c r="L894" s="2"/>
      <c r="M894" s="19"/>
      <c r="N894" s="12"/>
      <c r="O894" s="12"/>
      <c r="P894" s="19"/>
      <c r="Q894" s="14"/>
      <c r="R894" s="28"/>
      <c r="S894" s="14"/>
      <c r="T894" s="14"/>
      <c r="U894" s="170"/>
      <c r="V894" s="4"/>
      <c r="W894" s="53"/>
      <c r="X894" s="14"/>
      <c r="Y894" s="153"/>
      <c r="Z894" s="3"/>
      <c r="AA894" s="53"/>
      <c r="AB894" s="3"/>
      <c r="AC894" s="1"/>
      <c r="AD894" s="3"/>
      <c r="AE894" s="3"/>
      <c r="AF894" s="3"/>
      <c r="AG894" s="3"/>
      <c r="AH894" s="3"/>
      <c r="AI894" s="11"/>
      <c r="AJ894" s="3"/>
      <c r="AK894" s="2"/>
      <c r="AL894" s="2"/>
      <c r="AM894" s="2"/>
      <c r="AN894" s="2"/>
      <c r="AO894" s="2"/>
      <c r="AP894" s="2"/>
      <c r="AQ894" s="2"/>
      <c r="AR894" s="15"/>
      <c r="AS894" s="15"/>
      <c r="AT894" s="15"/>
      <c r="AU894" s="2"/>
      <c r="AV894" s="2"/>
      <c r="AW894" s="15"/>
      <c r="AX894" s="15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</row>
    <row r="895" spans="1:164" ht="12.75" x14ac:dyDescent="0.2">
      <c r="A895" s="67"/>
      <c r="B895" s="128"/>
      <c r="C895" s="14"/>
      <c r="D895" s="142"/>
      <c r="E895" s="13"/>
      <c r="F895" s="14"/>
      <c r="G895" s="14"/>
      <c r="H895" s="14"/>
      <c r="I895" s="14"/>
      <c r="J895" s="13"/>
      <c r="K895" s="53"/>
      <c r="L895" s="2"/>
      <c r="M895" s="19"/>
      <c r="N895" s="12"/>
      <c r="O895" s="12"/>
      <c r="P895" s="19"/>
      <c r="Q895" s="14"/>
      <c r="R895" s="28"/>
      <c r="S895" s="14"/>
      <c r="T895" s="14"/>
      <c r="U895" s="170"/>
      <c r="V895" s="4"/>
      <c r="W895" s="53"/>
      <c r="X895" s="14"/>
      <c r="Y895" s="153"/>
      <c r="Z895" s="3"/>
      <c r="AA895" s="53"/>
      <c r="AB895" s="3"/>
      <c r="AC895" s="1"/>
      <c r="AD895" s="3"/>
      <c r="AE895" s="3"/>
      <c r="AF895" s="3"/>
      <c r="AG895" s="3"/>
      <c r="AH895" s="3"/>
      <c r="AI895" s="11"/>
      <c r="AJ895" s="3"/>
      <c r="AK895" s="2"/>
      <c r="AL895" s="2"/>
      <c r="AM895" s="2"/>
      <c r="AN895" s="2"/>
      <c r="AO895" s="2"/>
      <c r="AP895" s="2"/>
      <c r="AQ895" s="2"/>
      <c r="AR895" s="15"/>
      <c r="AS895" s="15"/>
      <c r="AT895" s="15"/>
      <c r="AU895" s="2"/>
      <c r="AV895" s="2"/>
      <c r="AW895" s="15"/>
      <c r="AX895" s="15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</row>
    <row r="896" spans="1:164" ht="12.75" x14ac:dyDescent="0.2">
      <c r="A896" s="67"/>
      <c r="B896" s="128"/>
      <c r="C896" s="14"/>
      <c r="D896" s="142"/>
      <c r="E896" s="13"/>
      <c r="F896" s="14"/>
      <c r="G896" s="14"/>
      <c r="H896" s="14"/>
      <c r="I896" s="14"/>
      <c r="J896" s="13"/>
      <c r="K896" s="53"/>
      <c r="L896" s="2"/>
      <c r="M896" s="19"/>
      <c r="N896" s="12"/>
      <c r="O896" s="12"/>
      <c r="P896" s="19"/>
      <c r="Q896" s="14"/>
      <c r="R896" s="28"/>
      <c r="S896" s="14"/>
      <c r="T896" s="14"/>
      <c r="U896" s="170"/>
      <c r="V896" s="4"/>
      <c r="W896" s="53"/>
      <c r="X896" s="14"/>
      <c r="Y896" s="153"/>
      <c r="Z896" s="3"/>
      <c r="AA896" s="53"/>
      <c r="AB896" s="3"/>
      <c r="AC896" s="1"/>
      <c r="AD896" s="3"/>
      <c r="AE896" s="3"/>
      <c r="AF896" s="3"/>
      <c r="AG896" s="3"/>
      <c r="AH896" s="3"/>
      <c r="AI896" s="11"/>
      <c r="AJ896" s="3"/>
      <c r="AK896" s="2"/>
      <c r="AL896" s="2"/>
      <c r="AM896" s="2"/>
      <c r="AN896" s="2"/>
      <c r="AO896" s="2"/>
      <c r="AP896" s="2"/>
      <c r="AQ896" s="2"/>
      <c r="AR896" s="15"/>
      <c r="AS896" s="15"/>
      <c r="AT896" s="15"/>
      <c r="AU896" s="2"/>
      <c r="AV896" s="2"/>
      <c r="AW896" s="15"/>
      <c r="AX896" s="15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</row>
    <row r="897" spans="1:164" ht="12.75" x14ac:dyDescent="0.2">
      <c r="A897" s="67"/>
      <c r="B897" s="128"/>
      <c r="C897" s="14"/>
      <c r="D897" s="142"/>
      <c r="E897" s="13"/>
      <c r="F897" s="14"/>
      <c r="G897" s="14"/>
      <c r="H897" s="14"/>
      <c r="I897" s="14"/>
      <c r="J897" s="13"/>
      <c r="K897" s="53"/>
      <c r="L897" s="2"/>
      <c r="M897" s="19"/>
      <c r="N897" s="12"/>
      <c r="O897" s="12"/>
      <c r="P897" s="19"/>
      <c r="Q897" s="14"/>
      <c r="R897" s="28"/>
      <c r="S897" s="14"/>
      <c r="T897" s="14"/>
      <c r="U897" s="170"/>
      <c r="V897" s="4"/>
      <c r="W897" s="53"/>
      <c r="X897" s="14"/>
      <c r="Y897" s="153"/>
      <c r="Z897" s="3"/>
      <c r="AA897" s="53"/>
      <c r="AB897" s="3"/>
      <c r="AC897" s="1"/>
      <c r="AD897" s="3"/>
      <c r="AE897" s="3"/>
      <c r="AF897" s="3"/>
      <c r="AG897" s="3"/>
      <c r="AH897" s="3"/>
      <c r="AI897" s="11"/>
      <c r="AJ897" s="3"/>
      <c r="AK897" s="2"/>
      <c r="AL897" s="2"/>
      <c r="AM897" s="2"/>
      <c r="AN897" s="2"/>
      <c r="AO897" s="2"/>
      <c r="AP897" s="2"/>
      <c r="AQ897" s="2"/>
      <c r="AR897" s="15"/>
      <c r="AS897" s="15"/>
      <c r="AT897" s="15"/>
      <c r="AU897" s="2"/>
      <c r="AV897" s="2"/>
      <c r="AW897" s="15"/>
      <c r="AX897" s="15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</row>
    <row r="898" spans="1:164" ht="12.75" x14ac:dyDescent="0.2">
      <c r="A898" s="67"/>
      <c r="B898" s="128"/>
      <c r="C898" s="14"/>
      <c r="D898" s="142"/>
      <c r="E898" s="13"/>
      <c r="F898" s="14"/>
      <c r="G898" s="14"/>
      <c r="H898" s="14"/>
      <c r="I898" s="14"/>
      <c r="J898" s="13"/>
      <c r="K898" s="53"/>
      <c r="L898" s="2"/>
      <c r="M898" s="19"/>
      <c r="N898" s="12"/>
      <c r="O898" s="12"/>
      <c r="P898" s="19"/>
      <c r="Q898" s="14"/>
      <c r="R898" s="28"/>
      <c r="S898" s="14"/>
      <c r="T898" s="14"/>
      <c r="U898" s="170"/>
      <c r="V898" s="4"/>
      <c r="W898" s="53"/>
      <c r="X898" s="14"/>
      <c r="Y898" s="153"/>
      <c r="Z898" s="3"/>
      <c r="AA898" s="53"/>
      <c r="AB898" s="3"/>
      <c r="AC898" s="1"/>
      <c r="AD898" s="3"/>
      <c r="AE898" s="3"/>
      <c r="AF898" s="3"/>
      <c r="AG898" s="3"/>
      <c r="AH898" s="3"/>
      <c r="AI898" s="11"/>
      <c r="AJ898" s="3"/>
      <c r="AK898" s="2"/>
      <c r="AL898" s="2"/>
      <c r="AM898" s="2"/>
      <c r="AN898" s="2"/>
      <c r="AO898" s="2"/>
      <c r="AP898" s="2"/>
      <c r="AQ898" s="2"/>
      <c r="AR898" s="15"/>
      <c r="AS898" s="15"/>
      <c r="AT898" s="15"/>
      <c r="AU898" s="2"/>
      <c r="AV898" s="2"/>
      <c r="AW898" s="15"/>
      <c r="AX898" s="15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</row>
    <row r="899" spans="1:164" ht="12.75" x14ac:dyDescent="0.2">
      <c r="A899" s="67"/>
      <c r="B899" s="128"/>
      <c r="C899" s="14"/>
      <c r="D899" s="142"/>
      <c r="E899" s="13"/>
      <c r="F899" s="14"/>
      <c r="G899" s="14"/>
      <c r="H899" s="14"/>
      <c r="I899" s="14"/>
      <c r="J899" s="13"/>
      <c r="K899" s="53"/>
      <c r="L899" s="2"/>
      <c r="M899" s="19"/>
      <c r="N899" s="12"/>
      <c r="O899" s="12"/>
      <c r="P899" s="19"/>
      <c r="Q899" s="14"/>
      <c r="R899" s="28"/>
      <c r="S899" s="14"/>
      <c r="T899" s="14"/>
      <c r="U899" s="170"/>
      <c r="V899" s="4"/>
      <c r="W899" s="53"/>
      <c r="X899" s="14"/>
      <c r="Y899" s="153"/>
      <c r="Z899" s="3"/>
      <c r="AA899" s="53"/>
      <c r="AB899" s="3"/>
      <c r="AC899" s="1"/>
      <c r="AD899" s="3"/>
      <c r="AE899" s="3"/>
      <c r="AF899" s="3"/>
      <c r="AG899" s="3"/>
      <c r="AH899" s="3"/>
      <c r="AI899" s="11"/>
      <c r="AJ899" s="3"/>
      <c r="AK899" s="2"/>
      <c r="AL899" s="2"/>
      <c r="AM899" s="2"/>
      <c r="AN899" s="2"/>
      <c r="AO899" s="2"/>
      <c r="AP899" s="2"/>
      <c r="AQ899" s="2"/>
      <c r="AR899" s="15"/>
      <c r="AS899" s="15"/>
      <c r="AT899" s="15"/>
      <c r="AU899" s="2"/>
      <c r="AV899" s="2"/>
      <c r="AW899" s="15"/>
      <c r="AX899" s="15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</row>
    <row r="900" spans="1:164" ht="12.75" x14ac:dyDescent="0.2">
      <c r="A900" s="67"/>
      <c r="B900" s="128"/>
      <c r="C900" s="14"/>
      <c r="D900" s="142"/>
      <c r="E900" s="13"/>
      <c r="F900" s="14"/>
      <c r="G900" s="14"/>
      <c r="H900" s="14"/>
      <c r="I900" s="14"/>
      <c r="J900" s="13"/>
      <c r="K900" s="53"/>
      <c r="L900" s="2"/>
      <c r="M900" s="19"/>
      <c r="N900" s="12"/>
      <c r="O900" s="12"/>
      <c r="P900" s="19"/>
      <c r="Q900" s="14"/>
      <c r="R900" s="28"/>
      <c r="S900" s="14"/>
      <c r="T900" s="14"/>
      <c r="U900" s="170"/>
      <c r="V900" s="4"/>
      <c r="W900" s="53"/>
      <c r="X900" s="14"/>
      <c r="Y900" s="153"/>
      <c r="Z900" s="3"/>
      <c r="AA900" s="53"/>
      <c r="AB900" s="3"/>
      <c r="AC900" s="1"/>
      <c r="AD900" s="3"/>
      <c r="AE900" s="3"/>
      <c r="AF900" s="3"/>
      <c r="AG900" s="3"/>
      <c r="AH900" s="3"/>
      <c r="AI900" s="11"/>
      <c r="AJ900" s="3"/>
      <c r="AK900" s="2"/>
      <c r="AL900" s="2"/>
      <c r="AM900" s="2"/>
      <c r="AN900" s="2"/>
      <c r="AO900" s="2"/>
      <c r="AP900" s="2"/>
      <c r="AQ900" s="2"/>
      <c r="AR900" s="15"/>
      <c r="AS900" s="15"/>
      <c r="AT900" s="15"/>
      <c r="AU900" s="2"/>
      <c r="AV900" s="2"/>
      <c r="AW900" s="15"/>
      <c r="AX900" s="15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</row>
    <row r="901" spans="1:164" ht="12.75" x14ac:dyDescent="0.2">
      <c r="A901" s="67"/>
      <c r="B901" s="128"/>
      <c r="C901" s="14"/>
      <c r="D901" s="142"/>
      <c r="E901" s="13"/>
      <c r="F901" s="14"/>
      <c r="G901" s="14"/>
      <c r="H901" s="14"/>
      <c r="I901" s="14"/>
      <c r="J901" s="13"/>
      <c r="K901" s="53"/>
      <c r="L901" s="2"/>
      <c r="M901" s="19"/>
      <c r="N901" s="12"/>
      <c r="O901" s="12"/>
      <c r="P901" s="19"/>
      <c r="Q901" s="14"/>
      <c r="R901" s="28"/>
      <c r="S901" s="14"/>
      <c r="T901" s="14"/>
      <c r="U901" s="170"/>
      <c r="V901" s="4"/>
      <c r="W901" s="53"/>
      <c r="X901" s="14"/>
      <c r="Y901" s="153"/>
      <c r="Z901" s="3"/>
      <c r="AA901" s="53"/>
      <c r="AB901" s="3"/>
      <c r="AC901" s="1"/>
      <c r="AD901" s="3"/>
      <c r="AE901" s="3"/>
      <c r="AF901" s="3"/>
      <c r="AG901" s="3"/>
      <c r="AH901" s="3"/>
      <c r="AI901" s="11"/>
      <c r="AJ901" s="3"/>
      <c r="AK901" s="2"/>
      <c r="AL901" s="2"/>
      <c r="AM901" s="2"/>
      <c r="AN901" s="2"/>
      <c r="AO901" s="2"/>
      <c r="AP901" s="2"/>
      <c r="AQ901" s="2"/>
      <c r="AR901" s="15"/>
      <c r="AS901" s="15"/>
      <c r="AT901" s="15"/>
      <c r="AU901" s="2"/>
      <c r="AV901" s="2"/>
      <c r="AW901" s="15"/>
      <c r="AX901" s="15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</row>
    <row r="902" spans="1:164" ht="12.75" x14ac:dyDescent="0.2">
      <c r="A902" s="67"/>
      <c r="B902" s="128"/>
      <c r="C902" s="14"/>
      <c r="D902" s="142"/>
      <c r="E902" s="13"/>
      <c r="F902" s="14"/>
      <c r="G902" s="14"/>
      <c r="H902" s="14"/>
      <c r="I902" s="14"/>
      <c r="J902" s="13"/>
      <c r="K902" s="53"/>
      <c r="L902" s="2"/>
      <c r="M902" s="19"/>
      <c r="N902" s="12"/>
      <c r="O902" s="12"/>
      <c r="P902" s="19"/>
      <c r="Q902" s="14"/>
      <c r="R902" s="28"/>
      <c r="S902" s="14"/>
      <c r="T902" s="14"/>
      <c r="U902" s="170"/>
      <c r="V902" s="4"/>
      <c r="W902" s="53"/>
      <c r="X902" s="14"/>
      <c r="Y902" s="153"/>
      <c r="Z902" s="3"/>
      <c r="AA902" s="53"/>
      <c r="AB902" s="3"/>
      <c r="AC902" s="1"/>
      <c r="AD902" s="3"/>
      <c r="AE902" s="3"/>
      <c r="AF902" s="3"/>
      <c r="AG902" s="3"/>
      <c r="AH902" s="3"/>
      <c r="AI902" s="11"/>
      <c r="AJ902" s="3"/>
      <c r="AK902" s="2"/>
      <c r="AL902" s="2"/>
      <c r="AM902" s="2"/>
      <c r="AN902" s="2"/>
      <c r="AO902" s="2"/>
      <c r="AP902" s="2"/>
      <c r="AQ902" s="2"/>
      <c r="AR902" s="15"/>
      <c r="AS902" s="15"/>
      <c r="AT902" s="15"/>
      <c r="AU902" s="2"/>
      <c r="AV902" s="2"/>
      <c r="AW902" s="15"/>
      <c r="AX902" s="15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</row>
    <row r="903" spans="1:164" ht="12.75" x14ac:dyDescent="0.2">
      <c r="A903" s="67"/>
      <c r="B903" s="128"/>
      <c r="C903" s="14"/>
      <c r="D903" s="142"/>
      <c r="E903" s="13"/>
      <c r="F903" s="14"/>
      <c r="G903" s="14"/>
      <c r="H903" s="14"/>
      <c r="I903" s="14"/>
      <c r="J903" s="13"/>
      <c r="K903" s="53"/>
      <c r="L903" s="2"/>
      <c r="M903" s="19"/>
      <c r="N903" s="12"/>
      <c r="O903" s="12"/>
      <c r="P903" s="19"/>
      <c r="Q903" s="14"/>
      <c r="R903" s="28"/>
      <c r="S903" s="14"/>
      <c r="T903" s="14"/>
      <c r="U903" s="170"/>
      <c r="V903" s="4"/>
      <c r="W903" s="53"/>
      <c r="X903" s="14"/>
      <c r="Y903" s="153"/>
      <c r="Z903" s="3"/>
      <c r="AA903" s="53"/>
      <c r="AB903" s="3"/>
      <c r="AC903" s="1"/>
      <c r="AD903" s="3"/>
      <c r="AE903" s="3"/>
      <c r="AF903" s="3"/>
      <c r="AG903" s="3"/>
      <c r="AH903" s="3"/>
      <c r="AI903" s="11"/>
      <c r="AJ903" s="3"/>
      <c r="AK903" s="2"/>
      <c r="AL903" s="2"/>
      <c r="AM903" s="2"/>
      <c r="AN903" s="2"/>
      <c r="AO903" s="2"/>
      <c r="AP903" s="2"/>
      <c r="AQ903" s="2"/>
      <c r="AR903" s="15"/>
      <c r="AS903" s="15"/>
      <c r="AT903" s="15"/>
      <c r="AU903" s="2"/>
      <c r="AV903" s="2"/>
      <c r="AW903" s="15"/>
      <c r="AX903" s="15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</row>
    <row r="904" spans="1:164" ht="12.75" x14ac:dyDescent="0.2">
      <c r="A904" s="67"/>
      <c r="B904" s="128"/>
      <c r="C904" s="14"/>
      <c r="D904" s="142"/>
      <c r="E904" s="13"/>
      <c r="F904" s="14"/>
      <c r="G904" s="14"/>
      <c r="H904" s="14"/>
      <c r="I904" s="14"/>
      <c r="J904" s="13"/>
      <c r="K904" s="53"/>
      <c r="L904" s="2"/>
      <c r="M904" s="19"/>
      <c r="N904" s="12"/>
      <c r="O904" s="12"/>
      <c r="P904" s="19"/>
      <c r="Q904" s="14"/>
      <c r="R904" s="28"/>
      <c r="S904" s="14"/>
      <c r="T904" s="14"/>
      <c r="U904" s="170"/>
      <c r="V904" s="4"/>
      <c r="W904" s="53"/>
      <c r="X904" s="14"/>
      <c r="Y904" s="153"/>
      <c r="Z904" s="3"/>
      <c r="AA904" s="53"/>
      <c r="AB904" s="3"/>
      <c r="AC904" s="1"/>
      <c r="AD904" s="3"/>
      <c r="AE904" s="3"/>
      <c r="AF904" s="3"/>
      <c r="AG904" s="3"/>
      <c r="AH904" s="3"/>
      <c r="AI904" s="11"/>
      <c r="AJ904" s="3"/>
      <c r="AK904" s="2"/>
      <c r="AL904" s="2"/>
      <c r="AM904" s="2"/>
      <c r="AN904" s="2"/>
      <c r="AO904" s="2"/>
      <c r="AP904" s="2"/>
      <c r="AQ904" s="2"/>
      <c r="AR904" s="15"/>
      <c r="AS904" s="15"/>
      <c r="AT904" s="15"/>
      <c r="AU904" s="2"/>
      <c r="AV904" s="2"/>
      <c r="AW904" s="15"/>
      <c r="AX904" s="15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</row>
    <row r="905" spans="1:164" ht="12.75" x14ac:dyDescent="0.2">
      <c r="A905" s="67"/>
      <c r="B905" s="128"/>
      <c r="C905" s="14"/>
      <c r="D905" s="142"/>
      <c r="E905" s="13"/>
      <c r="F905" s="14"/>
      <c r="G905" s="14"/>
      <c r="H905" s="14"/>
      <c r="I905" s="14"/>
      <c r="J905" s="13"/>
      <c r="K905" s="53"/>
      <c r="L905" s="2"/>
      <c r="M905" s="19"/>
      <c r="N905" s="12"/>
      <c r="O905" s="12"/>
      <c r="P905" s="19"/>
      <c r="Q905" s="14"/>
      <c r="R905" s="28"/>
      <c r="S905" s="14"/>
      <c r="T905" s="14"/>
      <c r="U905" s="170"/>
      <c r="V905" s="4"/>
      <c r="W905" s="53"/>
      <c r="X905" s="14"/>
      <c r="Y905" s="153"/>
      <c r="Z905" s="3"/>
      <c r="AA905" s="53"/>
      <c r="AB905" s="3"/>
      <c r="AC905" s="1"/>
      <c r="AD905" s="3"/>
      <c r="AE905" s="3"/>
      <c r="AF905" s="3"/>
      <c r="AG905" s="3"/>
      <c r="AH905" s="3"/>
      <c r="AI905" s="11"/>
      <c r="AJ905" s="3"/>
      <c r="AK905" s="2"/>
      <c r="AL905" s="2"/>
      <c r="AM905" s="2"/>
      <c r="AN905" s="2"/>
      <c r="AO905" s="2"/>
      <c r="AP905" s="2"/>
      <c r="AQ905" s="2"/>
      <c r="AR905" s="15"/>
      <c r="AS905" s="15"/>
      <c r="AT905" s="15"/>
      <c r="AU905" s="2"/>
      <c r="AV905" s="2"/>
      <c r="AW905" s="15"/>
      <c r="AX905" s="15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</row>
    <row r="906" spans="1:164" x14ac:dyDescent="0.15">
      <c r="A906" s="67"/>
      <c r="B906" s="128"/>
      <c r="C906" s="14"/>
      <c r="D906" s="142"/>
      <c r="E906" s="13"/>
      <c r="F906" s="14"/>
      <c r="G906" s="14"/>
      <c r="H906" s="14"/>
      <c r="I906" s="14"/>
      <c r="J906" s="13"/>
      <c r="K906" s="53"/>
      <c r="L906" s="2"/>
      <c r="M906" s="19"/>
      <c r="N906" s="12"/>
      <c r="O906" s="12"/>
      <c r="P906" s="19"/>
      <c r="Q906" s="14"/>
      <c r="R906" s="28"/>
      <c r="S906" s="14"/>
      <c r="T906" s="14"/>
      <c r="U906" s="14"/>
      <c r="V906" s="4"/>
      <c r="W906" s="53"/>
      <c r="X906" s="14"/>
      <c r="Y906" s="153"/>
      <c r="Z906" s="3"/>
      <c r="AA906" s="53"/>
      <c r="AB906" s="3"/>
      <c r="AC906" s="1"/>
      <c r="AD906" s="3"/>
      <c r="AE906" s="3"/>
      <c r="AF906" s="3"/>
      <c r="AG906" s="3"/>
      <c r="AH906" s="3"/>
      <c r="AI906" s="11"/>
      <c r="AJ906" s="3"/>
      <c r="AK906" s="2"/>
      <c r="AL906" s="2"/>
      <c r="AM906" s="2"/>
      <c r="AN906" s="2"/>
      <c r="AO906" s="2"/>
      <c r="AP906" s="2"/>
      <c r="AQ906" s="2"/>
      <c r="AR906" s="15"/>
      <c r="AS906" s="15"/>
      <c r="AT906" s="15"/>
      <c r="AU906" s="2"/>
      <c r="AV906" s="2"/>
      <c r="AW906" s="15"/>
      <c r="AX906" s="15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</row>
    <row r="907" spans="1:164" x14ac:dyDescent="0.15">
      <c r="A907" s="67"/>
      <c r="B907" s="128"/>
      <c r="C907" s="14"/>
      <c r="D907" s="142"/>
      <c r="E907" s="13"/>
      <c r="F907" s="14"/>
      <c r="G907" s="14"/>
      <c r="H907" s="14"/>
      <c r="I907" s="14"/>
      <c r="J907" s="13"/>
      <c r="K907" s="53"/>
      <c r="L907" s="2"/>
      <c r="M907" s="19"/>
      <c r="N907" s="12"/>
      <c r="O907" s="12"/>
      <c r="P907" s="19"/>
      <c r="Q907" s="14"/>
      <c r="R907" s="28"/>
      <c r="S907" s="14"/>
      <c r="T907" s="14"/>
      <c r="U907" s="14"/>
      <c r="V907" s="4"/>
      <c r="W907" s="53"/>
      <c r="X907" s="14"/>
      <c r="Y907" s="153"/>
      <c r="Z907" s="3"/>
      <c r="AA907" s="53"/>
      <c r="AB907" s="3"/>
      <c r="AC907" s="1"/>
      <c r="AD907" s="3"/>
      <c r="AE907" s="3"/>
      <c r="AF907" s="3"/>
      <c r="AG907" s="3"/>
      <c r="AH907" s="3"/>
      <c r="AI907" s="11"/>
      <c r="AJ907" s="3"/>
      <c r="AK907" s="2"/>
      <c r="AL907" s="2"/>
      <c r="AM907" s="2"/>
      <c r="AN907" s="2"/>
      <c r="AO907" s="2"/>
      <c r="AP907" s="2"/>
      <c r="AQ907" s="2"/>
      <c r="AR907" s="15"/>
      <c r="AS907" s="15"/>
      <c r="AT907" s="15"/>
      <c r="AU907" s="2"/>
      <c r="AV907" s="2"/>
      <c r="AW907" s="15"/>
      <c r="AX907" s="15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</row>
    <row r="908" spans="1:164" x14ac:dyDescent="0.15">
      <c r="A908" s="67"/>
      <c r="B908" s="128"/>
      <c r="C908" s="14"/>
      <c r="D908" s="142"/>
      <c r="E908" s="13"/>
      <c r="F908" s="14"/>
      <c r="G908" s="14"/>
      <c r="H908" s="14"/>
      <c r="I908" s="14"/>
      <c r="J908" s="13"/>
      <c r="K908" s="53"/>
      <c r="L908" s="2"/>
      <c r="M908" s="19"/>
      <c r="N908" s="12"/>
      <c r="O908" s="12"/>
      <c r="P908" s="19"/>
      <c r="Q908" s="14"/>
      <c r="R908" s="28"/>
      <c r="S908" s="14"/>
      <c r="T908" s="14"/>
      <c r="U908" s="14"/>
      <c r="V908" s="4"/>
      <c r="W908" s="53"/>
      <c r="X908" s="14"/>
      <c r="Y908" s="153"/>
      <c r="Z908" s="3"/>
      <c r="AA908" s="53"/>
      <c r="AB908" s="3"/>
      <c r="AC908" s="1"/>
      <c r="AD908" s="3"/>
      <c r="AE908" s="3"/>
      <c r="AF908" s="3"/>
      <c r="AG908" s="3"/>
      <c r="AH908" s="3"/>
      <c r="AI908" s="11"/>
      <c r="AJ908" s="3"/>
      <c r="AK908" s="2"/>
      <c r="AL908" s="2"/>
      <c r="AM908" s="2"/>
      <c r="AN908" s="2"/>
      <c r="AO908" s="2"/>
      <c r="AP908" s="2"/>
      <c r="AQ908" s="2"/>
      <c r="AR908" s="15"/>
      <c r="AS908" s="15"/>
      <c r="AT908" s="15"/>
      <c r="AU908" s="2"/>
      <c r="AV908" s="2"/>
      <c r="AW908" s="15"/>
      <c r="AX908" s="15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</row>
    <row r="909" spans="1:164" x14ac:dyDescent="0.15">
      <c r="A909" s="67"/>
      <c r="B909" s="128"/>
      <c r="C909" s="14"/>
      <c r="D909" s="142"/>
      <c r="E909" s="13"/>
      <c r="F909" s="14"/>
      <c r="G909" s="14"/>
      <c r="H909" s="14"/>
      <c r="I909" s="14"/>
      <c r="J909" s="13"/>
      <c r="K909" s="53"/>
      <c r="L909" s="2"/>
      <c r="M909" s="19"/>
      <c r="N909" s="12"/>
      <c r="O909" s="12"/>
      <c r="P909" s="19"/>
      <c r="Q909" s="14"/>
      <c r="R909" s="28"/>
      <c r="S909" s="14"/>
      <c r="T909" s="14"/>
      <c r="U909" s="14"/>
      <c r="V909" s="4"/>
      <c r="W909" s="53"/>
      <c r="X909" s="14"/>
      <c r="Y909" s="153"/>
      <c r="Z909" s="3"/>
      <c r="AA909" s="53"/>
      <c r="AB909" s="3"/>
      <c r="AC909" s="1"/>
      <c r="AD909" s="3"/>
      <c r="AE909" s="3"/>
      <c r="AF909" s="3"/>
      <c r="AG909" s="3"/>
      <c r="AH909" s="3"/>
      <c r="AI909" s="11"/>
      <c r="AJ909" s="3"/>
      <c r="AK909" s="2"/>
      <c r="AL909" s="2"/>
      <c r="AM909" s="2"/>
      <c r="AN909" s="2"/>
      <c r="AO909" s="2"/>
      <c r="AP909" s="2"/>
      <c r="AQ909" s="2"/>
      <c r="AR909" s="15"/>
      <c r="AS909" s="15"/>
      <c r="AT909" s="15"/>
      <c r="AU909" s="2"/>
      <c r="AV909" s="2"/>
      <c r="AW909" s="15"/>
      <c r="AX909" s="15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</row>
    <row r="910" spans="1:164" x14ac:dyDescent="0.15">
      <c r="A910" s="67"/>
      <c r="B910" s="128"/>
      <c r="C910" s="14"/>
      <c r="D910" s="142"/>
      <c r="E910" s="13"/>
      <c r="F910" s="14"/>
      <c r="G910" s="14"/>
      <c r="H910" s="14"/>
      <c r="I910" s="14"/>
      <c r="J910" s="13"/>
      <c r="K910" s="53"/>
      <c r="L910" s="2"/>
      <c r="M910" s="19"/>
      <c r="N910" s="12"/>
      <c r="O910" s="12"/>
      <c r="P910" s="19"/>
      <c r="Q910" s="14"/>
      <c r="R910" s="28"/>
      <c r="S910" s="14"/>
      <c r="T910" s="14"/>
      <c r="U910" s="14"/>
      <c r="V910" s="4"/>
      <c r="W910" s="53"/>
      <c r="X910" s="14"/>
      <c r="Y910" s="153"/>
      <c r="Z910" s="3"/>
      <c r="AA910" s="53"/>
      <c r="AB910" s="3"/>
      <c r="AC910" s="1"/>
      <c r="AD910" s="3"/>
      <c r="AE910" s="3"/>
      <c r="AF910" s="3"/>
      <c r="AG910" s="3"/>
      <c r="AH910" s="3"/>
      <c r="AI910" s="11"/>
      <c r="AJ910" s="3"/>
      <c r="AK910" s="2"/>
      <c r="AL910" s="2"/>
      <c r="AM910" s="2"/>
      <c r="AN910" s="2"/>
      <c r="AO910" s="2"/>
      <c r="AP910" s="2"/>
      <c r="AQ910" s="2"/>
      <c r="AR910" s="15"/>
      <c r="AS910" s="15"/>
      <c r="AT910" s="15"/>
      <c r="AU910" s="2"/>
      <c r="AV910" s="2"/>
      <c r="AW910" s="15"/>
      <c r="AX910" s="15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</row>
    <row r="911" spans="1:164" x14ac:dyDescent="0.15">
      <c r="A911" s="67"/>
      <c r="B911" s="128"/>
      <c r="C911" s="14"/>
      <c r="D911" s="142"/>
      <c r="E911" s="13"/>
      <c r="F911" s="14"/>
      <c r="G911" s="14"/>
      <c r="H911" s="14"/>
      <c r="I911" s="14"/>
      <c r="J911" s="13"/>
      <c r="K911" s="53"/>
      <c r="L911" s="2"/>
      <c r="M911" s="19"/>
      <c r="N911" s="12"/>
      <c r="O911" s="12"/>
      <c r="P911" s="19"/>
      <c r="Q911" s="14"/>
      <c r="R911" s="28"/>
      <c r="S911" s="14"/>
      <c r="T911" s="14"/>
      <c r="U911" s="14"/>
      <c r="V911" s="4"/>
      <c r="W911" s="53"/>
      <c r="X911" s="14"/>
      <c r="Y911" s="153"/>
      <c r="Z911" s="3"/>
      <c r="AA911" s="53"/>
      <c r="AB911" s="3"/>
      <c r="AC911" s="1"/>
      <c r="AD911" s="3"/>
      <c r="AE911" s="3"/>
      <c r="AF911" s="3"/>
      <c r="AG911" s="3"/>
      <c r="AH911" s="3"/>
      <c r="AI911" s="11"/>
      <c r="AJ911" s="3"/>
      <c r="AK911" s="2"/>
      <c r="AL911" s="2"/>
      <c r="AM911" s="2"/>
      <c r="AN911" s="2"/>
      <c r="AO911" s="2"/>
      <c r="AP911" s="2"/>
      <c r="AQ911" s="2"/>
      <c r="AR911" s="15"/>
      <c r="AS911" s="15"/>
      <c r="AT911" s="15"/>
      <c r="AU911" s="2"/>
      <c r="AV911" s="2"/>
      <c r="AW911" s="15"/>
      <c r="AX911" s="15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</row>
    <row r="912" spans="1:164" x14ac:dyDescent="0.15">
      <c r="A912" s="67"/>
      <c r="B912" s="128"/>
      <c r="C912" s="14"/>
      <c r="D912" s="142"/>
      <c r="E912" s="13"/>
      <c r="F912" s="14"/>
      <c r="G912" s="14"/>
      <c r="H912" s="14"/>
      <c r="I912" s="14"/>
      <c r="J912" s="13"/>
      <c r="K912" s="53"/>
      <c r="L912" s="2"/>
      <c r="M912" s="19"/>
      <c r="N912" s="12"/>
      <c r="O912" s="12"/>
      <c r="P912" s="19"/>
      <c r="Q912" s="14"/>
      <c r="R912" s="28"/>
      <c r="S912" s="14"/>
      <c r="T912" s="14"/>
      <c r="U912" s="14"/>
      <c r="V912" s="4"/>
      <c r="W912" s="53"/>
      <c r="X912" s="14"/>
      <c r="Y912" s="153"/>
      <c r="Z912" s="3"/>
      <c r="AA912" s="53"/>
      <c r="AB912" s="3"/>
      <c r="AC912" s="1"/>
      <c r="AD912" s="3"/>
      <c r="AE912" s="3"/>
      <c r="AF912" s="3"/>
      <c r="AG912" s="3"/>
      <c r="AH912" s="3"/>
      <c r="AI912" s="11"/>
      <c r="AJ912" s="3"/>
      <c r="AK912" s="2"/>
      <c r="AL912" s="2"/>
      <c r="AM912" s="2"/>
      <c r="AN912" s="2"/>
      <c r="AO912" s="2"/>
      <c r="AP912" s="2"/>
      <c r="AQ912" s="2"/>
      <c r="AR912" s="15"/>
      <c r="AS912" s="15"/>
      <c r="AT912" s="15"/>
      <c r="AU912" s="2"/>
      <c r="AV912" s="2"/>
      <c r="AW912" s="15"/>
      <c r="AX912" s="15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</row>
    <row r="913" spans="1:164" x14ac:dyDescent="0.15">
      <c r="A913" s="67"/>
      <c r="B913" s="128"/>
      <c r="C913" s="14"/>
      <c r="D913" s="142"/>
      <c r="E913" s="13"/>
      <c r="F913" s="14"/>
      <c r="G913" s="14"/>
      <c r="H913" s="14"/>
      <c r="I913" s="14"/>
      <c r="J913" s="13"/>
      <c r="K913" s="53"/>
      <c r="L913" s="2"/>
      <c r="M913" s="19"/>
      <c r="N913" s="12"/>
      <c r="O913" s="12"/>
      <c r="P913" s="19"/>
      <c r="Q913" s="14"/>
      <c r="R913" s="28"/>
      <c r="S913" s="14"/>
      <c r="T913" s="14"/>
      <c r="U913" s="14"/>
      <c r="V913" s="4"/>
      <c r="W913" s="53"/>
      <c r="X913" s="14"/>
      <c r="Y913" s="153"/>
      <c r="Z913" s="3"/>
      <c r="AA913" s="53"/>
      <c r="AB913" s="3"/>
      <c r="AC913" s="1"/>
      <c r="AD913" s="3"/>
      <c r="AE913" s="3"/>
      <c r="AF913" s="3"/>
      <c r="AG913" s="3"/>
      <c r="AH913" s="3"/>
      <c r="AI913" s="11"/>
      <c r="AJ913" s="3"/>
      <c r="AK913" s="2"/>
      <c r="AL913" s="2"/>
      <c r="AM913" s="2"/>
      <c r="AN913" s="2"/>
      <c r="AO913" s="2"/>
      <c r="AP913" s="2"/>
      <c r="AQ913" s="2"/>
      <c r="AR913" s="15"/>
      <c r="AS913" s="15"/>
      <c r="AT913" s="15"/>
      <c r="AU913" s="2"/>
      <c r="AV913" s="2"/>
      <c r="AW913" s="15"/>
      <c r="AX913" s="15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</row>
    <row r="914" spans="1:164" x14ac:dyDescent="0.15">
      <c r="A914" s="67"/>
      <c r="B914" s="128"/>
      <c r="C914" s="14"/>
      <c r="D914" s="142"/>
      <c r="E914" s="13"/>
      <c r="F914" s="14"/>
      <c r="G914" s="14"/>
      <c r="H914" s="14"/>
      <c r="I914" s="14"/>
      <c r="J914" s="13"/>
      <c r="K914" s="53"/>
      <c r="L914" s="2"/>
      <c r="M914" s="19"/>
      <c r="N914" s="12"/>
      <c r="O914" s="12"/>
      <c r="P914" s="19"/>
      <c r="Q914" s="14"/>
      <c r="R914" s="28"/>
      <c r="S914" s="14"/>
      <c r="T914" s="14"/>
      <c r="U914" s="14"/>
      <c r="V914" s="4"/>
      <c r="W914" s="53"/>
      <c r="X914" s="14"/>
      <c r="Y914" s="153"/>
      <c r="Z914" s="3"/>
      <c r="AA914" s="53"/>
      <c r="AB914" s="3"/>
      <c r="AC914" s="1"/>
      <c r="AD914" s="3"/>
      <c r="AE914" s="3"/>
      <c r="AF914" s="3"/>
      <c r="AG914" s="3"/>
      <c r="AH914" s="3"/>
      <c r="AI914" s="11"/>
      <c r="AJ914" s="3"/>
      <c r="AK914" s="2"/>
      <c r="AL914" s="2"/>
      <c r="AM914" s="2"/>
      <c r="AN914" s="2"/>
      <c r="AO914" s="2"/>
      <c r="AP914" s="2"/>
      <c r="AQ914" s="2"/>
      <c r="AR914" s="15"/>
      <c r="AS914" s="15"/>
      <c r="AT914" s="15"/>
      <c r="AU914" s="2"/>
      <c r="AV914" s="2"/>
      <c r="AW914" s="15"/>
      <c r="AX914" s="15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</row>
    <row r="915" spans="1:164" x14ac:dyDescent="0.15">
      <c r="A915" s="67"/>
      <c r="B915" s="128"/>
      <c r="C915" s="14"/>
      <c r="D915" s="142"/>
      <c r="E915" s="13"/>
      <c r="F915" s="14"/>
      <c r="G915" s="14"/>
      <c r="H915" s="14"/>
      <c r="I915" s="14"/>
      <c r="J915" s="13"/>
      <c r="K915" s="53"/>
      <c r="L915" s="2"/>
      <c r="M915" s="19"/>
      <c r="N915" s="12"/>
      <c r="O915" s="12"/>
      <c r="P915" s="19"/>
      <c r="Q915" s="14"/>
      <c r="R915" s="28"/>
      <c r="S915" s="14"/>
      <c r="T915" s="14"/>
      <c r="U915" s="14"/>
      <c r="V915" s="4"/>
      <c r="W915" s="53"/>
      <c r="X915" s="14"/>
      <c r="Y915" s="153"/>
      <c r="Z915" s="3"/>
      <c r="AA915" s="53"/>
      <c r="AB915" s="3"/>
      <c r="AC915" s="1"/>
      <c r="AD915" s="3"/>
      <c r="AE915" s="3"/>
      <c r="AF915" s="3"/>
      <c r="AG915" s="3"/>
      <c r="AH915" s="3"/>
      <c r="AI915" s="11"/>
      <c r="AJ915" s="3"/>
      <c r="AK915" s="2"/>
      <c r="AL915" s="2"/>
      <c r="AM915" s="2"/>
      <c r="AN915" s="2"/>
      <c r="AO915" s="2"/>
      <c r="AP915" s="2"/>
      <c r="AQ915" s="2"/>
      <c r="AR915" s="15"/>
      <c r="AS915" s="15"/>
      <c r="AT915" s="15"/>
      <c r="AU915" s="2"/>
      <c r="AV915" s="2"/>
      <c r="AW915" s="15"/>
      <c r="AX915" s="15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</row>
    <row r="916" spans="1:164" x14ac:dyDescent="0.15">
      <c r="A916" s="67"/>
      <c r="B916" s="128"/>
      <c r="C916" s="14"/>
      <c r="D916" s="142"/>
      <c r="E916" s="13"/>
      <c r="F916" s="14"/>
      <c r="G916" s="14"/>
      <c r="H916" s="14"/>
      <c r="I916" s="14"/>
      <c r="J916" s="13"/>
      <c r="K916" s="53"/>
      <c r="L916" s="2"/>
      <c r="M916" s="19"/>
      <c r="N916" s="12"/>
      <c r="O916" s="12"/>
      <c r="P916" s="19"/>
      <c r="Q916" s="14"/>
      <c r="R916" s="28"/>
      <c r="S916" s="14"/>
      <c r="T916" s="14"/>
      <c r="U916" s="14"/>
      <c r="V916" s="4"/>
      <c r="W916" s="53"/>
      <c r="X916" s="14"/>
      <c r="Y916" s="153"/>
      <c r="Z916" s="3"/>
      <c r="AA916" s="53"/>
      <c r="AB916" s="3"/>
      <c r="AC916" s="1"/>
      <c r="AD916" s="3"/>
      <c r="AE916" s="3"/>
      <c r="AF916" s="3"/>
      <c r="AG916" s="3"/>
      <c r="AH916" s="3"/>
      <c r="AI916" s="11"/>
      <c r="AJ916" s="3"/>
      <c r="AK916" s="2"/>
      <c r="AL916" s="2"/>
      <c r="AM916" s="2"/>
      <c r="AN916" s="2"/>
      <c r="AO916" s="2"/>
      <c r="AP916" s="2"/>
      <c r="AQ916" s="2"/>
      <c r="AR916" s="15"/>
      <c r="AS916" s="15"/>
      <c r="AT916" s="15"/>
      <c r="AU916" s="2"/>
      <c r="AV916" s="2"/>
      <c r="AW916" s="15"/>
      <c r="AX916" s="15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</row>
    <row r="917" spans="1:164" x14ac:dyDescent="0.15">
      <c r="A917" s="67"/>
      <c r="B917" s="128"/>
      <c r="C917" s="14"/>
      <c r="D917" s="142"/>
      <c r="E917" s="13"/>
      <c r="F917" s="14"/>
      <c r="G917" s="14"/>
      <c r="H917" s="14"/>
      <c r="I917" s="14"/>
      <c r="J917" s="13"/>
      <c r="K917" s="53"/>
      <c r="L917" s="2"/>
      <c r="M917" s="19"/>
      <c r="N917" s="12"/>
      <c r="O917" s="12"/>
      <c r="P917" s="19"/>
      <c r="Q917" s="14"/>
      <c r="R917" s="28"/>
      <c r="S917" s="14"/>
      <c r="T917" s="14"/>
      <c r="U917" s="14"/>
      <c r="V917" s="4"/>
      <c r="W917" s="53"/>
      <c r="X917" s="14"/>
      <c r="Y917" s="153"/>
      <c r="Z917" s="3"/>
      <c r="AA917" s="53"/>
      <c r="AB917" s="3"/>
      <c r="AC917" s="1"/>
      <c r="AD917" s="3"/>
      <c r="AE917" s="3"/>
      <c r="AF917" s="3"/>
      <c r="AG917" s="3"/>
      <c r="AH917" s="3"/>
      <c r="AI917" s="11"/>
      <c r="AJ917" s="3"/>
      <c r="AK917" s="2"/>
      <c r="AL917" s="2"/>
      <c r="AM917" s="2"/>
      <c r="AN917" s="2"/>
      <c r="AO917" s="2"/>
      <c r="AP917" s="2"/>
      <c r="AQ917" s="2"/>
      <c r="AR917" s="15"/>
      <c r="AS917" s="15"/>
      <c r="AT917" s="15"/>
      <c r="AU917" s="2"/>
      <c r="AV917" s="2"/>
      <c r="AW917" s="15"/>
      <c r="AX917" s="15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</row>
    <row r="918" spans="1:164" x14ac:dyDescent="0.15">
      <c r="A918" s="67"/>
      <c r="B918" s="128"/>
      <c r="C918" s="14"/>
      <c r="D918" s="142"/>
      <c r="E918" s="13"/>
      <c r="F918" s="14"/>
      <c r="G918" s="14"/>
      <c r="H918" s="14"/>
      <c r="I918" s="14"/>
      <c r="J918" s="13"/>
      <c r="K918" s="53"/>
      <c r="L918" s="2"/>
      <c r="M918" s="19"/>
      <c r="N918" s="12"/>
      <c r="O918" s="12"/>
      <c r="P918" s="19"/>
      <c r="Q918" s="14"/>
      <c r="R918" s="28"/>
      <c r="S918" s="14"/>
      <c r="T918" s="14"/>
      <c r="U918" s="14"/>
      <c r="V918" s="4"/>
      <c r="W918" s="53"/>
      <c r="X918" s="14"/>
      <c r="Y918" s="153"/>
      <c r="Z918" s="3"/>
      <c r="AA918" s="53"/>
      <c r="AB918" s="3"/>
      <c r="AC918" s="1"/>
      <c r="AD918" s="3"/>
      <c r="AE918" s="3"/>
      <c r="AF918" s="3"/>
      <c r="AG918" s="3"/>
      <c r="AH918" s="3"/>
      <c r="AI918" s="11"/>
      <c r="AJ918" s="3"/>
      <c r="AK918" s="2"/>
      <c r="AL918" s="2"/>
      <c r="AM918" s="2"/>
      <c r="AN918" s="2"/>
      <c r="AO918" s="2"/>
      <c r="AP918" s="2"/>
      <c r="AQ918" s="2"/>
      <c r="AR918" s="15"/>
      <c r="AS918" s="15"/>
      <c r="AT918" s="15"/>
      <c r="AU918" s="2"/>
      <c r="AV918" s="2"/>
      <c r="AW918" s="15"/>
      <c r="AX918" s="15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</row>
    <row r="919" spans="1:164" x14ac:dyDescent="0.15">
      <c r="A919" s="67"/>
      <c r="B919" s="128"/>
      <c r="C919" s="14"/>
      <c r="D919" s="142"/>
      <c r="E919" s="13"/>
      <c r="F919" s="14"/>
      <c r="G919" s="14"/>
      <c r="H919" s="14"/>
      <c r="I919" s="14"/>
      <c r="J919" s="13"/>
      <c r="K919" s="53"/>
      <c r="L919" s="2"/>
      <c r="M919" s="19"/>
      <c r="N919" s="12"/>
      <c r="O919" s="12"/>
      <c r="P919" s="19"/>
      <c r="Q919" s="14"/>
      <c r="R919" s="28"/>
      <c r="S919" s="14"/>
      <c r="T919" s="14"/>
      <c r="U919" s="14"/>
      <c r="V919" s="4"/>
      <c r="W919" s="53"/>
      <c r="X919" s="14"/>
      <c r="Y919" s="153"/>
      <c r="Z919" s="3"/>
      <c r="AA919" s="53"/>
      <c r="AB919" s="3"/>
      <c r="AC919" s="1"/>
      <c r="AD919" s="3"/>
      <c r="AE919" s="3"/>
      <c r="AF919" s="3"/>
      <c r="AG919" s="3"/>
      <c r="AH919" s="3"/>
      <c r="AI919" s="11"/>
      <c r="AJ919" s="3"/>
      <c r="AK919" s="2"/>
      <c r="AL919" s="2"/>
      <c r="AM919" s="2"/>
      <c r="AN919" s="2"/>
      <c r="AO919" s="2"/>
      <c r="AP919" s="2"/>
      <c r="AQ919" s="2"/>
      <c r="AR919" s="15"/>
      <c r="AS919" s="15"/>
      <c r="AT919" s="15"/>
      <c r="AU919" s="2"/>
      <c r="AV919" s="2"/>
      <c r="AW919" s="15"/>
      <c r="AX919" s="15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</row>
    <row r="920" spans="1:164" x14ac:dyDescent="0.15">
      <c r="A920" s="67"/>
      <c r="B920" s="128"/>
      <c r="C920" s="14"/>
      <c r="D920" s="142"/>
      <c r="E920" s="13"/>
      <c r="F920" s="14"/>
      <c r="G920" s="14"/>
      <c r="H920" s="14"/>
      <c r="I920" s="14"/>
      <c r="J920" s="13"/>
      <c r="K920" s="53"/>
      <c r="L920" s="2"/>
      <c r="M920" s="19"/>
      <c r="N920" s="12"/>
      <c r="O920" s="12"/>
      <c r="P920" s="19"/>
      <c r="Q920" s="14"/>
      <c r="R920" s="28"/>
      <c r="S920" s="14"/>
      <c r="T920" s="14"/>
      <c r="U920" s="14"/>
      <c r="V920" s="4"/>
      <c r="W920" s="53"/>
      <c r="X920" s="14"/>
      <c r="Y920" s="153"/>
      <c r="Z920" s="3"/>
      <c r="AA920" s="53"/>
      <c r="AB920" s="3"/>
      <c r="AC920" s="1"/>
      <c r="AD920" s="3"/>
      <c r="AE920" s="3"/>
      <c r="AF920" s="3"/>
      <c r="AG920" s="3"/>
      <c r="AH920" s="3"/>
      <c r="AI920" s="11"/>
      <c r="AJ920" s="3"/>
      <c r="AK920" s="2"/>
      <c r="AL920" s="2"/>
      <c r="AM920" s="2"/>
      <c r="AN920" s="2"/>
      <c r="AO920" s="2"/>
      <c r="AP920" s="2"/>
      <c r="AQ920" s="2"/>
      <c r="AR920" s="15"/>
      <c r="AS920" s="15"/>
      <c r="AT920" s="15"/>
      <c r="AU920" s="2"/>
      <c r="AV920" s="2"/>
      <c r="AW920" s="15"/>
      <c r="AX920" s="15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</row>
    <row r="921" spans="1:164" x14ac:dyDescent="0.15">
      <c r="A921" s="67"/>
      <c r="B921" s="128"/>
      <c r="C921" s="14"/>
      <c r="D921" s="142"/>
      <c r="E921" s="13"/>
      <c r="F921" s="14"/>
      <c r="G921" s="14"/>
      <c r="H921" s="14"/>
      <c r="I921" s="14"/>
      <c r="J921" s="13"/>
      <c r="K921" s="53"/>
      <c r="L921" s="2"/>
      <c r="M921" s="19"/>
      <c r="N921" s="12"/>
      <c r="O921" s="12"/>
      <c r="P921" s="19"/>
      <c r="Q921" s="14"/>
      <c r="R921" s="28"/>
      <c r="S921" s="14"/>
      <c r="T921" s="14"/>
      <c r="U921" s="14"/>
      <c r="V921" s="4"/>
      <c r="W921" s="53"/>
      <c r="X921" s="14"/>
      <c r="Y921" s="153"/>
      <c r="Z921" s="3"/>
      <c r="AA921" s="53"/>
      <c r="AB921" s="3"/>
      <c r="AC921" s="1"/>
      <c r="AD921" s="3"/>
      <c r="AE921" s="3"/>
      <c r="AF921" s="3"/>
      <c r="AG921" s="3"/>
      <c r="AH921" s="3"/>
      <c r="AI921" s="11"/>
      <c r="AJ921" s="3"/>
      <c r="AK921" s="2"/>
      <c r="AL921" s="2"/>
      <c r="AM921" s="2"/>
      <c r="AN921" s="2"/>
      <c r="AO921" s="2"/>
      <c r="AP921" s="2"/>
      <c r="AQ921" s="2"/>
      <c r="AR921" s="15"/>
      <c r="AS921" s="15"/>
      <c r="AT921" s="15"/>
      <c r="AU921" s="2"/>
      <c r="AV921" s="2"/>
      <c r="AW921" s="15"/>
      <c r="AX921" s="15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</row>
    <row r="922" spans="1:164" x14ac:dyDescent="0.15">
      <c r="A922" s="67"/>
      <c r="B922" s="128"/>
      <c r="C922" s="14"/>
      <c r="D922" s="142"/>
      <c r="E922" s="13"/>
      <c r="F922" s="14"/>
      <c r="G922" s="14"/>
      <c r="H922" s="14"/>
      <c r="I922" s="14"/>
      <c r="J922" s="13"/>
      <c r="K922" s="53"/>
      <c r="L922" s="2"/>
      <c r="M922" s="19"/>
      <c r="N922" s="12"/>
      <c r="O922" s="12"/>
      <c r="P922" s="19"/>
      <c r="Q922" s="14"/>
      <c r="R922" s="28"/>
      <c r="S922" s="14"/>
      <c r="T922" s="14"/>
      <c r="U922" s="14"/>
      <c r="V922" s="4"/>
      <c r="W922" s="53"/>
      <c r="X922" s="14"/>
      <c r="Y922" s="153"/>
      <c r="Z922" s="3"/>
      <c r="AA922" s="53"/>
      <c r="AB922" s="3"/>
      <c r="AC922" s="1"/>
      <c r="AD922" s="3"/>
      <c r="AE922" s="3"/>
      <c r="AF922" s="3"/>
      <c r="AG922" s="3"/>
      <c r="AH922" s="3"/>
      <c r="AI922" s="11"/>
      <c r="AJ922" s="3"/>
      <c r="AK922" s="2"/>
      <c r="AL922" s="2"/>
      <c r="AM922" s="2"/>
      <c r="AN922" s="2"/>
      <c r="AO922" s="2"/>
      <c r="AP922" s="2"/>
      <c r="AQ922" s="2"/>
      <c r="AR922" s="15"/>
      <c r="AS922" s="15"/>
      <c r="AT922" s="15"/>
      <c r="AU922" s="2"/>
      <c r="AV922" s="2"/>
      <c r="AW922" s="15"/>
      <c r="AX922" s="15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</row>
    <row r="923" spans="1:164" x14ac:dyDescent="0.15">
      <c r="A923" s="67"/>
      <c r="B923" s="128"/>
      <c r="C923" s="14"/>
      <c r="D923" s="142"/>
      <c r="E923" s="13"/>
      <c r="F923" s="14"/>
      <c r="G923" s="14"/>
      <c r="H923" s="14"/>
      <c r="I923" s="14"/>
      <c r="J923" s="13"/>
      <c r="K923" s="53"/>
      <c r="L923" s="2"/>
      <c r="M923" s="19"/>
      <c r="N923" s="12"/>
      <c r="O923" s="12"/>
      <c r="P923" s="19"/>
      <c r="Q923" s="14"/>
      <c r="R923" s="28"/>
      <c r="S923" s="14"/>
      <c r="T923" s="14"/>
      <c r="U923" s="14"/>
      <c r="V923" s="4"/>
      <c r="W923" s="53"/>
      <c r="X923" s="14"/>
      <c r="Y923" s="153"/>
      <c r="Z923" s="3"/>
      <c r="AA923" s="53"/>
      <c r="AB923" s="3"/>
      <c r="AC923" s="1"/>
      <c r="AD923" s="3"/>
      <c r="AE923" s="3"/>
      <c r="AF923" s="3"/>
      <c r="AG923" s="3"/>
      <c r="AH923" s="3"/>
      <c r="AI923" s="11"/>
      <c r="AJ923" s="3"/>
      <c r="AK923" s="2"/>
      <c r="AL923" s="2"/>
      <c r="AM923" s="2"/>
      <c r="AN923" s="2"/>
      <c r="AO923" s="2"/>
      <c r="AP923" s="2"/>
      <c r="AQ923" s="2"/>
      <c r="AR923" s="15"/>
      <c r="AS923" s="15"/>
      <c r="AT923" s="15"/>
      <c r="AU923" s="2"/>
      <c r="AV923" s="2"/>
      <c r="AW923" s="15"/>
      <c r="AX923" s="15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</row>
    <row r="924" spans="1:164" x14ac:dyDescent="0.15">
      <c r="A924" s="67"/>
      <c r="B924" s="128"/>
      <c r="C924" s="14"/>
      <c r="D924" s="142"/>
      <c r="E924" s="13"/>
      <c r="F924" s="14"/>
      <c r="G924" s="14"/>
      <c r="H924" s="14"/>
      <c r="I924" s="14"/>
      <c r="J924" s="13"/>
      <c r="K924" s="53"/>
      <c r="L924" s="2"/>
      <c r="M924" s="19"/>
      <c r="N924" s="12"/>
      <c r="O924" s="12"/>
      <c r="P924" s="19"/>
      <c r="Q924" s="14"/>
      <c r="R924" s="28"/>
      <c r="S924" s="14"/>
      <c r="T924" s="14"/>
      <c r="U924" s="14"/>
      <c r="V924" s="4"/>
      <c r="W924" s="53"/>
      <c r="X924" s="37"/>
      <c r="Y924" s="156"/>
      <c r="Z924" s="35"/>
      <c r="AA924" s="52"/>
      <c r="AB924" s="35"/>
      <c r="AC924" s="40"/>
      <c r="AD924" s="35"/>
      <c r="AE924" s="35"/>
      <c r="AF924" s="35"/>
      <c r="AG924" s="35"/>
      <c r="AH924" s="35"/>
      <c r="AI924" s="36"/>
      <c r="AJ924" s="35"/>
      <c r="AK924" s="38"/>
      <c r="AL924" s="38"/>
      <c r="AM924" s="38"/>
      <c r="AN924" s="38"/>
      <c r="AO924" s="38"/>
      <c r="AP924" s="38"/>
      <c r="AQ924" s="38"/>
      <c r="AR924" s="41"/>
      <c r="AS924" s="41"/>
      <c r="AT924" s="41"/>
      <c r="AU924" s="38"/>
      <c r="AV924" s="38"/>
      <c r="AW924" s="41"/>
      <c r="AX924" s="41"/>
      <c r="AY924" s="38"/>
      <c r="AZ924" s="38"/>
      <c r="BA924" s="38"/>
      <c r="BB924" s="38"/>
      <c r="BC924" s="38"/>
      <c r="BD924" s="38"/>
      <c r="BE924" s="38"/>
      <c r="BF924" s="38"/>
      <c r="BG924" s="38"/>
      <c r="BH924" s="38"/>
      <c r="BI924" s="38"/>
      <c r="BJ924" s="38"/>
      <c r="BK924" s="38"/>
      <c r="BL924" s="38"/>
      <c r="BM924" s="38"/>
      <c r="BN924" s="38"/>
      <c r="BO924" s="38"/>
      <c r="BP924" s="38"/>
      <c r="BQ924" s="38"/>
      <c r="BR924" s="38"/>
      <c r="BS924" s="38"/>
      <c r="BT924" s="38"/>
      <c r="BU924" s="38"/>
      <c r="BV924" s="38"/>
      <c r="BW924" s="38"/>
      <c r="BX924" s="38"/>
      <c r="BY924" s="38"/>
      <c r="BZ924" s="38"/>
      <c r="CA924" s="38"/>
      <c r="CB924" s="38"/>
      <c r="CC924" s="38"/>
      <c r="CD924" s="38"/>
      <c r="CE924" s="38"/>
      <c r="CF924" s="38"/>
      <c r="CG924" s="38"/>
      <c r="CH924" s="38"/>
      <c r="CI924" s="38"/>
      <c r="CJ924" s="38"/>
      <c r="CK924" s="38"/>
      <c r="CL924" s="38"/>
      <c r="CM924" s="38"/>
      <c r="CN924" s="38"/>
      <c r="CO924" s="38"/>
      <c r="CP924" s="38"/>
      <c r="CQ924" s="38"/>
      <c r="CR924" s="38"/>
      <c r="CS924" s="38"/>
      <c r="CT924" s="38"/>
      <c r="CU924" s="38"/>
      <c r="CV924" s="38"/>
      <c r="CW924" s="38"/>
      <c r="CX924" s="38"/>
      <c r="CY924" s="38"/>
      <c r="CZ924" s="38"/>
      <c r="DA924" s="38"/>
      <c r="DB924" s="38"/>
      <c r="DC924" s="38"/>
      <c r="DD924" s="38"/>
      <c r="DE924" s="38"/>
      <c r="DF924" s="38"/>
      <c r="DG924" s="38"/>
      <c r="DH924" s="38"/>
      <c r="DI924" s="38"/>
      <c r="DJ924" s="38"/>
      <c r="DK924" s="38"/>
      <c r="DL924" s="38"/>
      <c r="DM924" s="38"/>
      <c r="DN924" s="38"/>
      <c r="DO924" s="38"/>
      <c r="DP924" s="38"/>
      <c r="DQ924" s="38"/>
      <c r="DR924" s="38"/>
      <c r="DS924" s="38"/>
      <c r="DT924" s="38"/>
      <c r="DU924" s="38"/>
      <c r="DV924" s="38"/>
      <c r="DW924" s="38"/>
      <c r="DX924" s="38"/>
      <c r="DY924" s="38"/>
      <c r="DZ924" s="38"/>
      <c r="EA924" s="38"/>
      <c r="EB924" s="38"/>
      <c r="EC924" s="38"/>
      <c r="ED924" s="38"/>
      <c r="EE924" s="38"/>
      <c r="EF924" s="38"/>
      <c r="EG924" s="38"/>
      <c r="EH924" s="38"/>
      <c r="EI924" s="38"/>
      <c r="EJ924" s="38"/>
      <c r="EK924" s="38"/>
      <c r="EL924" s="38"/>
      <c r="EM924" s="38"/>
      <c r="EN924" s="38"/>
      <c r="EO924" s="38"/>
      <c r="EP924" s="38"/>
      <c r="EQ924" s="38"/>
      <c r="ER924" s="38"/>
      <c r="ES924" s="38"/>
      <c r="ET924" s="38"/>
      <c r="EU924" s="38"/>
      <c r="EV924" s="38"/>
      <c r="EW924" s="38"/>
      <c r="EX924" s="38"/>
      <c r="EY924" s="38"/>
      <c r="EZ924" s="38"/>
      <c r="FA924" s="38"/>
      <c r="FB924" s="38"/>
      <c r="FC924" s="38"/>
      <c r="FD924" s="38"/>
      <c r="FE924" s="38"/>
      <c r="FF924" s="38"/>
      <c r="FG924" s="38"/>
      <c r="FH924" s="38"/>
    </row>
    <row r="925" spans="1:164" x14ac:dyDescent="0.15">
      <c r="A925" s="67"/>
      <c r="B925" s="128"/>
      <c r="C925" s="14"/>
      <c r="D925" s="142"/>
      <c r="E925" s="13"/>
      <c r="F925" s="14"/>
      <c r="G925" s="14"/>
      <c r="H925" s="14"/>
      <c r="I925" s="14"/>
      <c r="J925" s="13"/>
      <c r="K925" s="53"/>
      <c r="L925" s="2"/>
      <c r="M925" s="19"/>
      <c r="N925" s="12"/>
      <c r="O925" s="12"/>
      <c r="P925" s="19"/>
      <c r="Q925" s="14"/>
      <c r="R925" s="28"/>
      <c r="S925" s="14"/>
      <c r="T925" s="14"/>
      <c r="U925" s="14"/>
      <c r="V925" s="4"/>
      <c r="W925" s="53"/>
      <c r="X925" s="14"/>
      <c r="Y925" s="153"/>
      <c r="Z925" s="3"/>
      <c r="AA925" s="53"/>
      <c r="AB925" s="3"/>
      <c r="AC925" s="1"/>
      <c r="AD925" s="3"/>
      <c r="AE925" s="3"/>
      <c r="AF925" s="3"/>
      <c r="AG925" s="3"/>
      <c r="AH925" s="3"/>
      <c r="AI925" s="11"/>
      <c r="AJ925" s="3"/>
      <c r="AK925" s="2"/>
      <c r="AL925" s="2"/>
      <c r="AM925" s="2"/>
      <c r="AN925" s="2"/>
      <c r="AO925" s="2"/>
      <c r="AP925" s="2"/>
      <c r="AQ925" s="2"/>
      <c r="AR925" s="15"/>
      <c r="AS925" s="15"/>
      <c r="AT925" s="15"/>
      <c r="AU925" s="2"/>
      <c r="AV925" s="2"/>
      <c r="AW925" s="15"/>
      <c r="AX925" s="15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</row>
    <row r="926" spans="1:164" x14ac:dyDescent="0.15">
      <c r="A926" s="67"/>
      <c r="B926" s="128"/>
      <c r="C926" s="14"/>
      <c r="D926" s="142"/>
      <c r="E926" s="13"/>
      <c r="F926" s="14"/>
      <c r="G926" s="14"/>
      <c r="H926" s="14"/>
      <c r="I926" s="14"/>
      <c r="J926" s="13"/>
      <c r="K926" s="53"/>
      <c r="L926" s="2"/>
      <c r="M926" s="19"/>
      <c r="N926" s="12"/>
      <c r="O926" s="12"/>
      <c r="P926" s="19"/>
      <c r="Q926" s="14"/>
      <c r="R926" s="28"/>
      <c r="S926" s="14"/>
      <c r="T926" s="14"/>
      <c r="U926" s="14"/>
      <c r="V926" s="4"/>
      <c r="W926" s="53"/>
      <c r="X926" s="37"/>
      <c r="Y926" s="156"/>
      <c r="Z926" s="35"/>
      <c r="AA926" s="52"/>
      <c r="AB926" s="35"/>
      <c r="AC926" s="40"/>
      <c r="AD926" s="35"/>
      <c r="AE926" s="35"/>
      <c r="AF926" s="35"/>
      <c r="AG926" s="35"/>
      <c r="AH926" s="35"/>
      <c r="AI926" s="36"/>
      <c r="AJ926" s="35"/>
      <c r="AK926" s="38"/>
      <c r="AL926" s="38"/>
      <c r="AM926" s="38"/>
      <c r="AN926" s="38"/>
      <c r="AO926" s="38"/>
      <c r="AP926" s="38"/>
      <c r="AQ926" s="38"/>
      <c r="AR926" s="41"/>
      <c r="AS926" s="41"/>
      <c r="AT926" s="41"/>
      <c r="AU926" s="38"/>
      <c r="AV926" s="38"/>
      <c r="AW926" s="41"/>
      <c r="AX926" s="41"/>
      <c r="AY926" s="38"/>
      <c r="AZ926" s="38"/>
      <c r="BA926" s="38"/>
      <c r="BB926" s="38"/>
      <c r="BC926" s="38"/>
      <c r="BD926" s="38"/>
      <c r="BE926" s="38"/>
      <c r="BF926" s="38"/>
      <c r="BG926" s="38"/>
      <c r="BH926" s="38"/>
      <c r="BI926" s="38"/>
      <c r="BJ926" s="38"/>
      <c r="BK926" s="38"/>
      <c r="BL926" s="38"/>
      <c r="BM926" s="38"/>
      <c r="BN926" s="38"/>
      <c r="BO926" s="38"/>
      <c r="BP926" s="38"/>
      <c r="BQ926" s="38"/>
      <c r="BR926" s="38"/>
      <c r="BS926" s="38"/>
      <c r="BT926" s="38"/>
      <c r="BU926" s="38"/>
      <c r="BV926" s="38"/>
      <c r="BW926" s="38"/>
      <c r="BX926" s="38"/>
      <c r="BY926" s="38"/>
      <c r="BZ926" s="38"/>
      <c r="CA926" s="38"/>
      <c r="CB926" s="38"/>
      <c r="CC926" s="38"/>
      <c r="CD926" s="38"/>
      <c r="CE926" s="38"/>
      <c r="CF926" s="38"/>
      <c r="CG926" s="38"/>
      <c r="CH926" s="38"/>
      <c r="CI926" s="38"/>
      <c r="CJ926" s="38"/>
      <c r="CK926" s="38"/>
      <c r="CL926" s="38"/>
      <c r="CM926" s="38"/>
      <c r="CN926" s="38"/>
      <c r="CO926" s="38"/>
      <c r="CP926" s="38"/>
      <c r="CQ926" s="38"/>
      <c r="CR926" s="38"/>
      <c r="CS926" s="38"/>
      <c r="CT926" s="38"/>
      <c r="CU926" s="38"/>
      <c r="CV926" s="38"/>
      <c r="CW926" s="38"/>
      <c r="CX926" s="38"/>
      <c r="CY926" s="38"/>
      <c r="CZ926" s="38"/>
      <c r="DA926" s="38"/>
      <c r="DB926" s="38"/>
      <c r="DC926" s="38"/>
      <c r="DD926" s="38"/>
      <c r="DE926" s="38"/>
      <c r="DF926" s="38"/>
      <c r="DG926" s="38"/>
      <c r="DH926" s="38"/>
      <c r="DI926" s="38"/>
      <c r="DJ926" s="38"/>
      <c r="DK926" s="38"/>
      <c r="DL926" s="38"/>
      <c r="DM926" s="38"/>
      <c r="DN926" s="38"/>
      <c r="DO926" s="38"/>
      <c r="DP926" s="38"/>
      <c r="DQ926" s="38"/>
      <c r="DR926" s="38"/>
      <c r="DS926" s="38"/>
      <c r="DT926" s="38"/>
      <c r="DU926" s="38"/>
      <c r="DV926" s="38"/>
      <c r="DW926" s="38"/>
      <c r="DX926" s="38"/>
      <c r="DY926" s="38"/>
      <c r="DZ926" s="38"/>
      <c r="EA926" s="38"/>
      <c r="EB926" s="38"/>
      <c r="EC926" s="38"/>
      <c r="ED926" s="38"/>
      <c r="EE926" s="38"/>
      <c r="EF926" s="38"/>
      <c r="EG926" s="38"/>
      <c r="EH926" s="38"/>
      <c r="EI926" s="38"/>
      <c r="EJ926" s="38"/>
      <c r="EK926" s="38"/>
      <c r="EL926" s="38"/>
      <c r="EM926" s="38"/>
      <c r="EN926" s="38"/>
      <c r="EO926" s="38"/>
      <c r="EP926" s="38"/>
      <c r="EQ926" s="38"/>
      <c r="ER926" s="38"/>
      <c r="ES926" s="38"/>
      <c r="ET926" s="38"/>
      <c r="EU926" s="38"/>
      <c r="EV926" s="38"/>
      <c r="EW926" s="38"/>
      <c r="EX926" s="38"/>
      <c r="EY926" s="38"/>
      <c r="EZ926" s="38"/>
      <c r="FA926" s="38"/>
      <c r="FB926" s="38"/>
      <c r="FC926" s="38"/>
      <c r="FD926" s="38"/>
      <c r="FE926" s="38"/>
      <c r="FF926" s="38"/>
      <c r="FG926" s="38"/>
      <c r="FH926" s="38"/>
    </row>
    <row r="927" spans="1:164" x14ac:dyDescent="0.15">
      <c r="A927" s="67"/>
      <c r="B927" s="128"/>
      <c r="C927" s="14"/>
      <c r="D927" s="142"/>
      <c r="E927" s="13"/>
      <c r="F927" s="14"/>
      <c r="G927" s="14"/>
      <c r="H927" s="14"/>
      <c r="I927" s="14"/>
      <c r="J927" s="13"/>
      <c r="K927" s="53"/>
      <c r="L927" s="2"/>
      <c r="M927" s="19"/>
      <c r="N927" s="12"/>
      <c r="O927" s="12"/>
      <c r="P927" s="19"/>
      <c r="Q927" s="14"/>
      <c r="R927" s="28"/>
      <c r="S927" s="14"/>
      <c r="T927" s="14"/>
      <c r="U927" s="14"/>
      <c r="V927" s="4"/>
      <c r="W927" s="53"/>
      <c r="X927" s="14"/>
      <c r="Y927" s="153"/>
      <c r="Z927" s="3"/>
      <c r="AA927" s="53"/>
      <c r="AB927" s="3"/>
      <c r="AC927" s="1"/>
      <c r="AD927" s="3"/>
      <c r="AE927" s="3"/>
      <c r="AF927" s="3"/>
      <c r="AG927" s="3"/>
      <c r="AH927" s="3"/>
      <c r="AI927" s="11"/>
      <c r="AJ927" s="3"/>
      <c r="AK927" s="2"/>
      <c r="AL927" s="2"/>
      <c r="AM927" s="2"/>
      <c r="AN927" s="2"/>
      <c r="AO927" s="2"/>
      <c r="AP927" s="2"/>
      <c r="AQ927" s="2"/>
      <c r="AR927" s="15"/>
      <c r="AS927" s="15"/>
      <c r="AT927" s="15"/>
      <c r="AU927" s="2"/>
      <c r="AV927" s="2"/>
      <c r="AW927" s="15"/>
      <c r="AX927" s="15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</row>
    <row r="928" spans="1:164" x14ac:dyDescent="0.15">
      <c r="A928" s="67"/>
      <c r="B928" s="128"/>
      <c r="C928" s="14"/>
      <c r="D928" s="142"/>
      <c r="E928" s="13"/>
      <c r="F928" s="14"/>
      <c r="G928" s="14"/>
      <c r="H928" s="14"/>
      <c r="I928" s="14"/>
      <c r="J928" s="13"/>
      <c r="K928" s="53"/>
      <c r="L928" s="2"/>
      <c r="M928" s="19"/>
      <c r="N928" s="12"/>
      <c r="O928" s="12"/>
      <c r="P928" s="19"/>
      <c r="Q928" s="14"/>
      <c r="R928" s="28"/>
      <c r="S928" s="14"/>
      <c r="T928" s="14"/>
      <c r="U928" s="14"/>
      <c r="V928" s="4"/>
      <c r="W928" s="53"/>
      <c r="X928" s="14"/>
      <c r="Y928" s="153"/>
      <c r="Z928" s="3"/>
      <c r="AA928" s="53"/>
      <c r="AB928" s="3"/>
      <c r="AC928" s="1"/>
      <c r="AD928" s="3"/>
      <c r="AE928" s="3"/>
      <c r="AF928" s="3"/>
      <c r="AG928" s="3"/>
      <c r="AH928" s="3"/>
      <c r="AI928" s="11"/>
      <c r="AJ928" s="3"/>
      <c r="AK928" s="2"/>
      <c r="AL928" s="2"/>
      <c r="AM928" s="2"/>
      <c r="AN928" s="2"/>
      <c r="AO928" s="2"/>
      <c r="AP928" s="2"/>
      <c r="AQ928" s="2"/>
      <c r="AR928" s="15"/>
      <c r="AS928" s="15"/>
      <c r="AT928" s="15"/>
      <c r="AU928" s="2"/>
      <c r="AV928" s="2"/>
      <c r="AW928" s="15"/>
      <c r="AX928" s="15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</row>
    <row r="929" spans="1:164" x14ac:dyDescent="0.15">
      <c r="A929" s="67"/>
      <c r="B929" s="128"/>
      <c r="C929" s="14"/>
      <c r="D929" s="142"/>
      <c r="E929" s="13"/>
      <c r="F929" s="14"/>
      <c r="G929" s="14"/>
      <c r="H929" s="14"/>
      <c r="I929" s="14"/>
      <c r="J929" s="13"/>
      <c r="K929" s="53"/>
      <c r="L929" s="2"/>
      <c r="M929" s="19"/>
      <c r="N929" s="12"/>
      <c r="O929" s="12"/>
      <c r="P929" s="19"/>
      <c r="Q929" s="14"/>
      <c r="R929" s="28"/>
      <c r="S929" s="14"/>
      <c r="T929" s="14"/>
      <c r="U929" s="14"/>
      <c r="V929" s="4"/>
      <c r="W929" s="53"/>
      <c r="X929" s="14"/>
      <c r="Y929" s="153"/>
      <c r="Z929" s="3"/>
      <c r="AA929" s="53"/>
      <c r="AB929" s="3"/>
      <c r="AC929" s="1"/>
      <c r="AD929" s="3"/>
      <c r="AE929" s="3"/>
      <c r="AF929" s="3"/>
      <c r="AG929" s="3"/>
      <c r="AH929" s="3"/>
      <c r="AI929" s="11"/>
      <c r="AJ929" s="3"/>
      <c r="AK929" s="2"/>
      <c r="AL929" s="2"/>
      <c r="AM929" s="2"/>
      <c r="AN929" s="2"/>
      <c r="AO929" s="2"/>
      <c r="AP929" s="2"/>
      <c r="AQ929" s="2"/>
      <c r="AR929" s="15"/>
      <c r="AS929" s="15"/>
      <c r="AT929" s="15"/>
      <c r="AU929" s="2"/>
      <c r="AV929" s="2"/>
      <c r="AW929" s="15"/>
      <c r="AX929" s="15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</row>
    <row r="930" spans="1:164" x14ac:dyDescent="0.15">
      <c r="A930" s="67"/>
      <c r="B930" s="128"/>
      <c r="C930" s="14"/>
      <c r="D930" s="142"/>
      <c r="E930" s="13"/>
      <c r="F930" s="14"/>
      <c r="G930" s="14"/>
      <c r="H930" s="14"/>
      <c r="I930" s="14"/>
      <c r="J930" s="13"/>
      <c r="K930" s="53"/>
      <c r="L930" s="2"/>
      <c r="M930" s="19"/>
      <c r="N930" s="12"/>
      <c r="O930" s="12"/>
      <c r="P930" s="19"/>
      <c r="Q930" s="14"/>
      <c r="R930" s="28"/>
      <c r="S930" s="14"/>
      <c r="T930" s="14"/>
      <c r="U930" s="14"/>
      <c r="V930" s="4"/>
      <c r="W930" s="53"/>
      <c r="X930" s="14"/>
      <c r="Y930" s="153"/>
      <c r="Z930" s="3"/>
      <c r="AA930" s="53"/>
      <c r="AB930" s="3"/>
      <c r="AC930" s="1"/>
      <c r="AD930" s="3"/>
      <c r="AE930" s="3"/>
      <c r="AF930" s="3"/>
      <c r="AG930" s="3"/>
      <c r="AH930" s="3"/>
      <c r="AI930" s="11"/>
      <c r="AJ930" s="3"/>
      <c r="AK930" s="2"/>
      <c r="AL930" s="2"/>
      <c r="AM930" s="2"/>
      <c r="AN930" s="2"/>
      <c r="AO930" s="2"/>
      <c r="AP930" s="2"/>
      <c r="AQ930" s="2"/>
      <c r="AR930" s="15"/>
      <c r="AS930" s="15"/>
      <c r="AT930" s="15"/>
      <c r="AU930" s="2"/>
      <c r="AV930" s="2"/>
      <c r="AW930" s="15"/>
      <c r="AX930" s="15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</row>
    <row r="931" spans="1:164" x14ac:dyDescent="0.15">
      <c r="A931" s="67"/>
      <c r="B931" s="128"/>
      <c r="C931" s="14"/>
      <c r="D931" s="142"/>
      <c r="E931" s="13"/>
      <c r="F931" s="14"/>
      <c r="G931" s="14"/>
      <c r="H931" s="14"/>
      <c r="I931" s="14"/>
      <c r="J931" s="13"/>
      <c r="K931" s="53"/>
      <c r="L931" s="2"/>
      <c r="M931" s="19"/>
      <c r="N931" s="12"/>
      <c r="O931" s="12"/>
      <c r="P931" s="19"/>
      <c r="Q931" s="14"/>
      <c r="R931" s="28"/>
      <c r="S931" s="14"/>
      <c r="T931" s="14"/>
      <c r="U931" s="14"/>
      <c r="V931" s="4"/>
      <c r="W931" s="53"/>
      <c r="X931" s="14"/>
      <c r="Y931" s="153"/>
      <c r="Z931" s="3"/>
      <c r="AA931" s="53"/>
      <c r="AB931" s="3"/>
      <c r="AC931" s="1"/>
      <c r="AD931" s="3"/>
      <c r="AE931" s="3"/>
      <c r="AF931" s="3"/>
      <c r="AG931" s="3"/>
      <c r="AH931" s="3"/>
      <c r="AI931" s="11"/>
      <c r="AJ931" s="3"/>
      <c r="AK931" s="2"/>
      <c r="AL931" s="2"/>
      <c r="AM931" s="2"/>
      <c r="AN931" s="2"/>
      <c r="AO931" s="2"/>
      <c r="AP931" s="2"/>
      <c r="AQ931" s="2"/>
      <c r="AR931" s="15"/>
      <c r="AS931" s="15"/>
      <c r="AT931" s="15"/>
      <c r="AU931" s="2"/>
      <c r="AV931" s="2"/>
      <c r="AW931" s="15"/>
      <c r="AX931" s="15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</row>
    <row r="932" spans="1:164" x14ac:dyDescent="0.15">
      <c r="A932" s="67"/>
      <c r="B932" s="128"/>
      <c r="C932" s="14"/>
      <c r="D932" s="142"/>
      <c r="E932" s="13"/>
      <c r="F932" s="14"/>
      <c r="G932" s="14"/>
      <c r="H932" s="14"/>
      <c r="I932" s="14"/>
      <c r="J932" s="13"/>
      <c r="K932" s="53"/>
      <c r="L932" s="2"/>
      <c r="M932" s="19"/>
      <c r="N932" s="12"/>
      <c r="O932" s="12"/>
      <c r="P932" s="19"/>
      <c r="Q932" s="14"/>
      <c r="R932" s="28"/>
      <c r="S932" s="14"/>
      <c r="T932" s="14"/>
      <c r="U932" s="14"/>
      <c r="V932" s="4"/>
      <c r="W932" s="53"/>
      <c r="X932" s="14"/>
      <c r="Y932" s="153"/>
      <c r="Z932" s="3"/>
      <c r="AA932" s="53"/>
      <c r="AB932" s="3"/>
      <c r="AC932" s="1"/>
      <c r="AD932" s="3"/>
      <c r="AE932" s="3"/>
      <c r="AF932" s="3"/>
      <c r="AG932" s="3"/>
      <c r="AH932" s="3"/>
      <c r="AI932" s="11"/>
      <c r="AJ932" s="3"/>
      <c r="AK932" s="2"/>
      <c r="AL932" s="2"/>
      <c r="AM932" s="2"/>
      <c r="AN932" s="2"/>
      <c r="AO932" s="2"/>
      <c r="AP932" s="2"/>
      <c r="AQ932" s="2"/>
      <c r="AR932" s="15"/>
      <c r="AS932" s="15"/>
      <c r="AT932" s="15"/>
      <c r="AU932" s="2"/>
      <c r="AV932" s="2"/>
      <c r="AW932" s="15"/>
      <c r="AX932" s="15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</row>
    <row r="933" spans="1:164" x14ac:dyDescent="0.15">
      <c r="A933" s="67"/>
      <c r="B933" s="128"/>
      <c r="C933" s="14"/>
      <c r="D933" s="142"/>
      <c r="E933" s="13"/>
      <c r="F933" s="14"/>
      <c r="G933" s="14"/>
      <c r="H933" s="14"/>
      <c r="I933" s="14"/>
      <c r="J933" s="13"/>
      <c r="K933" s="53"/>
      <c r="L933" s="2"/>
      <c r="M933" s="19"/>
      <c r="N933" s="12"/>
      <c r="O933" s="12"/>
      <c r="P933" s="19"/>
      <c r="Q933" s="14"/>
      <c r="R933" s="28"/>
      <c r="S933" s="14"/>
      <c r="T933" s="14"/>
      <c r="U933" s="14"/>
      <c r="V933" s="4"/>
      <c r="W933" s="53"/>
      <c r="X933" s="14"/>
      <c r="Y933" s="153"/>
      <c r="Z933" s="3"/>
      <c r="AA933" s="53"/>
      <c r="AB933" s="3"/>
      <c r="AC933" s="1"/>
      <c r="AD933" s="3"/>
      <c r="AE933" s="3"/>
      <c r="AF933" s="3"/>
      <c r="AG933" s="3"/>
      <c r="AH933" s="3"/>
      <c r="AI933" s="11"/>
      <c r="AJ933" s="3"/>
      <c r="AK933" s="2"/>
      <c r="AL933" s="2"/>
      <c r="AM933" s="2"/>
      <c r="AN933" s="2"/>
      <c r="AO933" s="2"/>
      <c r="AP933" s="2"/>
      <c r="AQ933" s="2"/>
      <c r="AR933" s="15"/>
      <c r="AS933" s="15"/>
      <c r="AT933" s="15"/>
      <c r="AU933" s="2"/>
      <c r="AV933" s="2"/>
      <c r="AW933" s="15"/>
      <c r="AX933" s="15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</row>
    <row r="934" spans="1:164" x14ac:dyDescent="0.15">
      <c r="A934" s="67"/>
      <c r="B934" s="128"/>
      <c r="C934" s="14"/>
      <c r="D934" s="142"/>
      <c r="E934" s="13"/>
      <c r="F934" s="14"/>
      <c r="G934" s="14"/>
      <c r="H934" s="14"/>
      <c r="I934" s="14"/>
      <c r="J934" s="13"/>
      <c r="K934" s="53"/>
      <c r="L934" s="2"/>
      <c r="M934" s="19"/>
      <c r="N934" s="12"/>
      <c r="O934" s="12"/>
      <c r="P934" s="19"/>
      <c r="Q934" s="14"/>
      <c r="R934" s="28"/>
      <c r="S934" s="14"/>
      <c r="T934" s="14"/>
      <c r="U934" s="14"/>
      <c r="V934" s="4"/>
      <c r="W934" s="53"/>
      <c r="X934" s="14"/>
      <c r="Y934" s="153"/>
      <c r="Z934" s="3"/>
      <c r="AA934" s="53"/>
      <c r="AB934" s="3"/>
      <c r="AC934" s="1"/>
      <c r="AD934" s="3"/>
      <c r="AE934" s="3"/>
      <c r="AF934" s="3"/>
      <c r="AG934" s="3"/>
      <c r="AH934" s="3"/>
      <c r="AI934" s="11"/>
      <c r="AJ934" s="3"/>
      <c r="AK934" s="2"/>
      <c r="AL934" s="2"/>
      <c r="AM934" s="2"/>
      <c r="AN934" s="2"/>
      <c r="AO934" s="2"/>
      <c r="AP934" s="2"/>
      <c r="AQ934" s="2"/>
      <c r="AR934" s="15"/>
      <c r="AS934" s="15"/>
      <c r="AT934" s="15"/>
      <c r="AU934" s="2"/>
      <c r="AV934" s="2"/>
      <c r="AW934" s="15"/>
      <c r="AX934" s="15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</row>
    <row r="935" spans="1:164" x14ac:dyDescent="0.15">
      <c r="A935" s="67"/>
      <c r="B935" s="128"/>
      <c r="C935" s="14"/>
      <c r="D935" s="142"/>
      <c r="E935" s="13"/>
      <c r="F935" s="14"/>
      <c r="G935" s="14"/>
      <c r="H935" s="14"/>
      <c r="I935" s="14"/>
      <c r="J935" s="13"/>
      <c r="K935" s="53"/>
      <c r="L935" s="2"/>
      <c r="M935" s="19"/>
      <c r="N935" s="12"/>
      <c r="O935" s="12"/>
      <c r="P935" s="19"/>
      <c r="Q935" s="14"/>
      <c r="R935" s="28"/>
      <c r="S935" s="14"/>
      <c r="T935" s="14"/>
      <c r="U935" s="14"/>
      <c r="V935" s="4"/>
      <c r="W935" s="53"/>
      <c r="X935" s="14"/>
      <c r="Y935" s="153"/>
      <c r="Z935" s="3"/>
      <c r="AA935" s="53"/>
      <c r="AB935" s="3"/>
      <c r="AC935" s="1"/>
      <c r="AD935" s="3"/>
      <c r="AE935" s="3"/>
      <c r="AF935" s="3"/>
      <c r="AG935" s="3"/>
      <c r="AH935" s="3"/>
      <c r="AI935" s="11"/>
      <c r="AJ935" s="3"/>
      <c r="AK935" s="2"/>
      <c r="AL935" s="2"/>
      <c r="AM935" s="2"/>
      <c r="AN935" s="2"/>
      <c r="AO935" s="2"/>
      <c r="AP935" s="2"/>
      <c r="AQ935" s="2"/>
      <c r="AR935" s="15"/>
      <c r="AS935" s="15"/>
      <c r="AT935" s="15"/>
      <c r="AU935" s="2"/>
      <c r="AV935" s="2"/>
      <c r="AW935" s="15"/>
      <c r="AX935" s="15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</row>
    <row r="936" spans="1:164" x14ac:dyDescent="0.15">
      <c r="A936" s="67"/>
      <c r="B936" s="128"/>
      <c r="C936" s="14"/>
      <c r="D936" s="142"/>
      <c r="E936" s="13"/>
      <c r="F936" s="14"/>
      <c r="G936" s="14"/>
      <c r="H936" s="14"/>
      <c r="I936" s="14"/>
      <c r="J936" s="13"/>
      <c r="K936" s="53"/>
      <c r="L936" s="2"/>
      <c r="M936" s="19"/>
      <c r="N936" s="12"/>
      <c r="O936" s="12"/>
      <c r="P936" s="19"/>
      <c r="Q936" s="14"/>
      <c r="R936" s="28"/>
      <c r="S936" s="14"/>
      <c r="T936" s="14"/>
      <c r="U936" s="14"/>
      <c r="V936" s="4"/>
      <c r="W936" s="53"/>
      <c r="X936" s="14"/>
      <c r="Y936" s="153"/>
      <c r="Z936" s="3"/>
      <c r="AA936" s="53"/>
      <c r="AB936" s="3"/>
      <c r="AC936" s="1"/>
      <c r="AD936" s="3"/>
      <c r="AE936" s="3"/>
      <c r="AF936" s="3"/>
      <c r="AG936" s="3"/>
      <c r="AH936" s="3"/>
      <c r="AI936" s="11"/>
      <c r="AJ936" s="3"/>
      <c r="AK936" s="2"/>
      <c r="AL936" s="2"/>
      <c r="AM936" s="2"/>
      <c r="AN936" s="2"/>
      <c r="AO936" s="2"/>
      <c r="AP936" s="2"/>
      <c r="AQ936" s="2"/>
      <c r="AR936" s="15"/>
      <c r="AS936" s="15"/>
      <c r="AT936" s="15"/>
      <c r="AU936" s="2"/>
      <c r="AV936" s="2"/>
      <c r="AW936" s="15"/>
      <c r="AX936" s="15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</row>
    <row r="937" spans="1:164" x14ac:dyDescent="0.15">
      <c r="A937" s="67"/>
      <c r="B937" s="128"/>
      <c r="C937" s="14"/>
      <c r="D937" s="142"/>
      <c r="E937" s="13"/>
      <c r="F937" s="14"/>
      <c r="G937" s="14"/>
      <c r="H937" s="14"/>
      <c r="I937" s="14"/>
      <c r="J937" s="13"/>
      <c r="K937" s="53"/>
      <c r="L937" s="2"/>
      <c r="M937" s="19"/>
      <c r="N937" s="12"/>
      <c r="O937" s="12"/>
      <c r="P937" s="19"/>
      <c r="Q937" s="14"/>
      <c r="R937" s="28"/>
      <c r="S937" s="14"/>
      <c r="T937" s="14"/>
      <c r="U937" s="14"/>
      <c r="V937" s="4"/>
      <c r="W937" s="53"/>
      <c r="X937" s="14"/>
      <c r="Y937" s="153"/>
      <c r="Z937" s="3"/>
      <c r="AA937" s="53"/>
      <c r="AB937" s="3"/>
      <c r="AC937" s="1"/>
      <c r="AD937" s="3"/>
      <c r="AE937" s="3"/>
      <c r="AF937" s="3"/>
      <c r="AG937" s="3"/>
      <c r="AH937" s="3"/>
      <c r="AI937" s="11"/>
      <c r="AJ937" s="3"/>
      <c r="AK937" s="2"/>
      <c r="AL937" s="2"/>
      <c r="AM937" s="2"/>
      <c r="AN937" s="2"/>
      <c r="AO937" s="2"/>
      <c r="AP937" s="2"/>
      <c r="AQ937" s="2"/>
      <c r="AR937" s="15"/>
      <c r="AS937" s="15"/>
      <c r="AT937" s="15"/>
      <c r="AU937" s="2"/>
      <c r="AV937" s="2"/>
      <c r="AW937" s="15"/>
      <c r="AX937" s="15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</row>
    <row r="938" spans="1:164" x14ac:dyDescent="0.15">
      <c r="A938" s="67"/>
      <c r="B938" s="128"/>
      <c r="C938" s="14"/>
      <c r="D938" s="142"/>
      <c r="E938" s="13"/>
      <c r="F938" s="14"/>
      <c r="G938" s="14"/>
      <c r="H938" s="14"/>
      <c r="I938" s="14"/>
      <c r="J938" s="13"/>
      <c r="K938" s="53"/>
      <c r="L938" s="2"/>
      <c r="M938" s="19"/>
      <c r="N938" s="12"/>
      <c r="O938" s="12"/>
      <c r="P938" s="19"/>
      <c r="Q938" s="14"/>
      <c r="R938" s="28"/>
      <c r="S938" s="14"/>
      <c r="T938" s="14"/>
      <c r="U938" s="14"/>
      <c r="V938" s="4"/>
      <c r="W938" s="53"/>
      <c r="X938" s="14"/>
      <c r="Y938" s="153"/>
      <c r="Z938" s="3"/>
      <c r="AA938" s="53"/>
      <c r="AB938" s="3"/>
      <c r="AC938" s="1"/>
      <c r="AD938" s="3"/>
      <c r="AE938" s="3"/>
      <c r="AF938" s="3"/>
      <c r="AG938" s="3"/>
      <c r="AH938" s="3"/>
      <c r="AI938" s="11"/>
      <c r="AJ938" s="3"/>
      <c r="AK938" s="2"/>
      <c r="AL938" s="2"/>
      <c r="AM938" s="2"/>
      <c r="AN938" s="2"/>
      <c r="AO938" s="2"/>
      <c r="AP938" s="2"/>
      <c r="AQ938" s="2"/>
      <c r="AR938" s="15"/>
      <c r="AS938" s="15"/>
      <c r="AT938" s="15"/>
      <c r="AU938" s="2"/>
      <c r="AV938" s="2"/>
      <c r="AW938" s="15"/>
      <c r="AX938" s="15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</row>
    <row r="939" spans="1:164" x14ac:dyDescent="0.15">
      <c r="A939" s="67"/>
      <c r="B939" s="128"/>
      <c r="C939" s="14"/>
      <c r="D939" s="142"/>
      <c r="E939" s="13"/>
      <c r="F939" s="14"/>
      <c r="G939" s="14"/>
      <c r="H939" s="14"/>
      <c r="I939" s="14"/>
      <c r="J939" s="13"/>
      <c r="K939" s="53"/>
      <c r="L939" s="2"/>
      <c r="M939" s="19"/>
      <c r="N939" s="12"/>
      <c r="O939" s="12"/>
      <c r="P939" s="19"/>
      <c r="Q939" s="14"/>
      <c r="R939" s="28"/>
      <c r="S939" s="14"/>
      <c r="T939" s="14"/>
      <c r="U939" s="14"/>
      <c r="V939" s="4"/>
      <c r="W939" s="53"/>
      <c r="X939" s="14"/>
      <c r="Y939" s="153"/>
      <c r="Z939" s="3"/>
      <c r="AA939" s="53"/>
      <c r="AB939" s="3"/>
      <c r="AC939" s="1"/>
      <c r="AD939" s="3"/>
      <c r="AE939" s="3"/>
      <c r="AF939" s="3"/>
      <c r="AG939" s="3"/>
      <c r="AH939" s="3"/>
      <c r="AI939" s="11"/>
      <c r="AJ939" s="3"/>
      <c r="AK939" s="2"/>
      <c r="AL939" s="2"/>
      <c r="AM939" s="2"/>
      <c r="AN939" s="2"/>
      <c r="AO939" s="2"/>
      <c r="AP939" s="2"/>
      <c r="AQ939" s="2"/>
      <c r="AR939" s="15"/>
      <c r="AS939" s="15"/>
      <c r="AT939" s="15"/>
      <c r="AU939" s="2"/>
      <c r="AV939" s="2"/>
      <c r="AW939" s="15"/>
      <c r="AX939" s="15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</row>
    <row r="940" spans="1:164" x14ac:dyDescent="0.15">
      <c r="A940" s="67"/>
      <c r="B940" s="128"/>
      <c r="C940" s="14"/>
      <c r="D940" s="142"/>
      <c r="E940" s="13"/>
      <c r="F940" s="14"/>
      <c r="G940" s="14"/>
      <c r="H940" s="14"/>
      <c r="I940" s="14"/>
      <c r="J940" s="13"/>
      <c r="K940" s="53"/>
      <c r="L940" s="2"/>
      <c r="M940" s="19"/>
      <c r="N940" s="12"/>
      <c r="O940" s="12"/>
      <c r="P940" s="19"/>
      <c r="Q940" s="14"/>
      <c r="R940" s="28"/>
      <c r="S940" s="14"/>
      <c r="T940" s="14"/>
      <c r="U940" s="14"/>
      <c r="V940" s="4"/>
      <c r="W940" s="53"/>
      <c r="X940" s="14"/>
      <c r="Y940" s="153"/>
      <c r="Z940" s="3"/>
      <c r="AA940" s="53"/>
      <c r="AB940" s="3"/>
      <c r="AC940" s="1"/>
      <c r="AD940" s="3"/>
      <c r="AE940" s="3"/>
      <c r="AF940" s="3"/>
      <c r="AG940" s="3"/>
      <c r="AH940" s="3"/>
      <c r="AI940" s="11"/>
      <c r="AJ940" s="3"/>
      <c r="AK940" s="2"/>
      <c r="AL940" s="2"/>
      <c r="AM940" s="2"/>
      <c r="AN940" s="2"/>
      <c r="AO940" s="2"/>
      <c r="AP940" s="2"/>
      <c r="AQ940" s="2"/>
      <c r="AR940" s="15"/>
      <c r="AS940" s="15"/>
      <c r="AT940" s="15"/>
      <c r="AU940" s="2"/>
      <c r="AV940" s="2"/>
      <c r="AW940" s="15"/>
      <c r="AX940" s="15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</row>
    <row r="941" spans="1:164" x14ac:dyDescent="0.15">
      <c r="A941" s="67"/>
      <c r="B941" s="128"/>
      <c r="C941" s="14"/>
      <c r="D941" s="142"/>
      <c r="E941" s="13"/>
      <c r="F941" s="14"/>
      <c r="G941" s="14"/>
      <c r="H941" s="14"/>
      <c r="I941" s="14"/>
      <c r="J941" s="13"/>
      <c r="K941" s="53"/>
      <c r="L941" s="2"/>
      <c r="M941" s="19"/>
      <c r="N941" s="12"/>
      <c r="O941" s="12"/>
      <c r="P941" s="19"/>
      <c r="Q941" s="14"/>
      <c r="R941" s="28"/>
      <c r="S941" s="14"/>
      <c r="T941" s="14"/>
      <c r="U941" s="14"/>
      <c r="V941" s="4"/>
      <c r="W941" s="53"/>
      <c r="X941" s="14"/>
      <c r="Y941" s="153"/>
      <c r="Z941" s="3"/>
      <c r="AA941" s="53"/>
      <c r="AB941" s="3"/>
      <c r="AC941" s="1"/>
      <c r="AD941" s="3"/>
      <c r="AE941" s="3"/>
      <c r="AF941" s="3"/>
      <c r="AG941" s="3"/>
      <c r="AH941" s="3"/>
      <c r="AI941" s="11"/>
      <c r="AJ941" s="3"/>
      <c r="AK941" s="2"/>
      <c r="AL941" s="2"/>
      <c r="AM941" s="2"/>
      <c r="AN941" s="2"/>
      <c r="AO941" s="2"/>
      <c r="AP941" s="2"/>
      <c r="AQ941" s="2"/>
      <c r="AR941" s="15"/>
      <c r="AS941" s="15"/>
      <c r="AT941" s="15"/>
      <c r="AU941" s="2"/>
      <c r="AV941" s="2"/>
      <c r="AW941" s="15"/>
      <c r="AX941" s="15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</row>
    <row r="942" spans="1:164" x14ac:dyDescent="0.15">
      <c r="A942" s="67"/>
      <c r="B942" s="128"/>
      <c r="C942" s="14"/>
      <c r="D942" s="142"/>
      <c r="E942" s="13"/>
      <c r="F942" s="14"/>
      <c r="G942" s="14"/>
      <c r="H942" s="14"/>
      <c r="I942" s="14"/>
      <c r="J942" s="13"/>
      <c r="K942" s="53"/>
      <c r="L942" s="2"/>
      <c r="M942" s="19"/>
      <c r="N942" s="12"/>
      <c r="O942" s="12"/>
      <c r="P942" s="19"/>
      <c r="Q942" s="14"/>
      <c r="R942" s="28"/>
      <c r="S942" s="14"/>
      <c r="T942" s="14"/>
      <c r="U942" s="14"/>
      <c r="V942" s="4"/>
      <c r="W942" s="53"/>
      <c r="X942" s="14"/>
      <c r="Y942" s="153"/>
      <c r="Z942" s="3"/>
      <c r="AA942" s="53"/>
      <c r="AB942" s="3"/>
      <c r="AC942" s="1"/>
      <c r="AD942" s="3"/>
      <c r="AE942" s="3"/>
      <c r="AF942" s="3"/>
      <c r="AG942" s="3"/>
      <c r="AH942" s="3"/>
      <c r="AI942" s="11"/>
      <c r="AJ942" s="3"/>
      <c r="AK942" s="2"/>
      <c r="AL942" s="2"/>
      <c r="AM942" s="2"/>
      <c r="AN942" s="2"/>
      <c r="AO942" s="2"/>
      <c r="AP942" s="2"/>
      <c r="AQ942" s="2"/>
      <c r="AR942" s="15"/>
      <c r="AS942" s="15"/>
      <c r="AT942" s="15"/>
      <c r="AU942" s="2"/>
      <c r="AV942" s="2"/>
      <c r="AW942" s="15"/>
      <c r="AX942" s="15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</row>
    <row r="943" spans="1:164" x14ac:dyDescent="0.15">
      <c r="A943" s="67"/>
      <c r="B943" s="128"/>
      <c r="C943" s="14"/>
      <c r="D943" s="142"/>
      <c r="E943" s="13"/>
      <c r="F943" s="14"/>
      <c r="G943" s="14"/>
      <c r="H943" s="14"/>
      <c r="I943" s="14"/>
      <c r="J943" s="13"/>
      <c r="K943" s="53"/>
      <c r="L943" s="2"/>
      <c r="M943" s="19"/>
      <c r="N943" s="12"/>
      <c r="O943" s="12"/>
      <c r="P943" s="19"/>
      <c r="Q943" s="14"/>
      <c r="R943" s="28"/>
      <c r="S943" s="14"/>
      <c r="T943" s="14"/>
      <c r="U943" s="14"/>
      <c r="V943" s="4"/>
      <c r="W943" s="53"/>
      <c r="X943" s="14"/>
      <c r="Y943" s="153"/>
      <c r="Z943" s="3"/>
      <c r="AA943" s="53"/>
      <c r="AB943" s="3"/>
      <c r="AC943" s="1"/>
      <c r="AD943" s="3"/>
      <c r="AE943" s="3"/>
      <c r="AF943" s="3"/>
      <c r="AG943" s="3"/>
      <c r="AH943" s="3"/>
      <c r="AI943" s="11"/>
      <c r="AJ943" s="3"/>
      <c r="AK943" s="2"/>
      <c r="AL943" s="2"/>
      <c r="AM943" s="2"/>
      <c r="AN943" s="2"/>
      <c r="AO943" s="2"/>
      <c r="AP943" s="2"/>
      <c r="AQ943" s="2"/>
      <c r="AR943" s="15"/>
      <c r="AS943" s="15"/>
      <c r="AT943" s="15"/>
      <c r="AU943" s="2"/>
      <c r="AV943" s="2"/>
      <c r="AW943" s="15"/>
      <c r="AX943" s="15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</row>
    <row r="944" spans="1:164" x14ac:dyDescent="0.15">
      <c r="A944" s="67"/>
      <c r="B944" s="128"/>
      <c r="C944" s="14"/>
      <c r="D944" s="142"/>
      <c r="E944" s="13"/>
      <c r="F944" s="14"/>
      <c r="G944" s="14"/>
      <c r="H944" s="14"/>
      <c r="I944" s="14"/>
      <c r="J944" s="13"/>
      <c r="K944" s="53"/>
      <c r="L944" s="2"/>
      <c r="M944" s="19"/>
      <c r="N944" s="12"/>
      <c r="O944" s="12"/>
      <c r="P944" s="19"/>
      <c r="Q944" s="14"/>
      <c r="R944" s="28"/>
      <c r="S944" s="14"/>
      <c r="T944" s="14"/>
      <c r="U944" s="14"/>
      <c r="V944" s="4"/>
      <c r="W944" s="53"/>
      <c r="X944" s="14"/>
      <c r="Y944" s="153"/>
      <c r="Z944" s="3"/>
      <c r="AA944" s="53"/>
      <c r="AB944" s="3"/>
      <c r="AC944" s="1"/>
      <c r="AD944" s="3"/>
      <c r="AE944" s="3"/>
      <c r="AF944" s="3"/>
      <c r="AG944" s="3"/>
      <c r="AH944" s="3"/>
      <c r="AI944" s="11"/>
      <c r="AJ944" s="3"/>
      <c r="AK944" s="2"/>
      <c r="AL944" s="2"/>
      <c r="AM944" s="2"/>
      <c r="AN944" s="2"/>
      <c r="AO944" s="2"/>
      <c r="AP944" s="2"/>
      <c r="AQ944" s="2"/>
      <c r="AR944" s="15"/>
      <c r="AS944" s="15"/>
      <c r="AT944" s="15"/>
      <c r="AU944" s="2"/>
      <c r="AV944" s="2"/>
      <c r="AW944" s="15"/>
      <c r="AX944" s="15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</row>
    <row r="945" spans="1:164" x14ac:dyDescent="0.15">
      <c r="A945" s="67"/>
      <c r="B945" s="128"/>
      <c r="C945" s="7"/>
      <c r="D945" s="7"/>
      <c r="E945" s="13"/>
      <c r="F945" s="14"/>
      <c r="G945" s="14"/>
      <c r="H945" s="14"/>
      <c r="I945" s="14"/>
      <c r="J945" s="13"/>
      <c r="K945" s="53"/>
      <c r="L945" s="2"/>
      <c r="M945" s="19"/>
      <c r="N945" s="12"/>
      <c r="O945" s="12"/>
      <c r="P945" s="19"/>
      <c r="Q945" s="14"/>
      <c r="R945" s="28"/>
      <c r="S945" s="14"/>
      <c r="T945" s="14"/>
      <c r="U945" s="14"/>
      <c r="V945" s="4"/>
      <c r="W945" s="53"/>
      <c r="X945" s="14"/>
      <c r="Y945" s="153"/>
      <c r="Z945" s="3"/>
      <c r="AA945" s="53"/>
      <c r="AB945" s="3"/>
      <c r="AC945" s="1"/>
      <c r="AD945" s="3"/>
      <c r="AE945" s="3"/>
      <c r="AF945" s="3"/>
      <c r="AG945" s="3"/>
      <c r="AH945" s="3"/>
      <c r="AI945" s="11"/>
      <c r="AJ945" s="3"/>
      <c r="AK945" s="2"/>
      <c r="AL945" s="2"/>
      <c r="AM945" s="2"/>
      <c r="AN945" s="2"/>
      <c r="AO945" s="2"/>
      <c r="AP945" s="2"/>
      <c r="AQ945" s="2"/>
      <c r="AR945" s="15"/>
      <c r="AS945" s="15"/>
      <c r="AT945" s="15"/>
      <c r="AU945" s="2"/>
      <c r="AV945" s="2"/>
      <c r="AW945" s="15"/>
      <c r="AX945" s="15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</row>
    <row r="946" spans="1:164" x14ac:dyDescent="0.15">
      <c r="A946" s="67"/>
      <c r="B946" s="128"/>
      <c r="C946" s="7"/>
      <c r="D946" s="7"/>
      <c r="E946" s="13"/>
      <c r="F946" s="14"/>
      <c r="G946" s="14"/>
      <c r="H946" s="14"/>
      <c r="I946" s="14"/>
      <c r="J946" s="13"/>
      <c r="K946" s="53"/>
      <c r="L946" s="2"/>
      <c r="M946" s="19"/>
      <c r="N946" s="12"/>
      <c r="O946" s="12"/>
      <c r="P946" s="19"/>
      <c r="Q946" s="14"/>
      <c r="R946" s="28"/>
      <c r="S946" s="14"/>
      <c r="T946" s="14"/>
      <c r="U946" s="14"/>
      <c r="V946" s="4"/>
      <c r="W946" s="53"/>
      <c r="X946" s="14"/>
      <c r="Y946" s="153"/>
      <c r="Z946" s="3"/>
      <c r="AA946" s="53"/>
      <c r="AB946" s="3"/>
      <c r="AC946" s="1"/>
      <c r="AD946" s="3"/>
      <c r="AE946" s="3"/>
      <c r="AF946" s="3"/>
      <c r="AG946" s="3"/>
      <c r="AH946" s="3"/>
      <c r="AI946" s="11"/>
      <c r="AJ946" s="3"/>
      <c r="AK946" s="2"/>
      <c r="AL946" s="2"/>
      <c r="AM946" s="2"/>
      <c r="AN946" s="2"/>
      <c r="AO946" s="2"/>
      <c r="AP946" s="2"/>
      <c r="AQ946" s="2"/>
      <c r="AR946" s="15"/>
      <c r="AS946" s="15"/>
      <c r="AT946" s="15"/>
      <c r="AU946" s="2"/>
      <c r="AV946" s="2"/>
      <c r="AW946" s="15"/>
      <c r="AX946" s="15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</row>
    <row r="947" spans="1:164" x14ac:dyDescent="0.15">
      <c r="A947" s="67"/>
      <c r="B947" s="128"/>
      <c r="C947" s="7"/>
      <c r="D947" s="7"/>
      <c r="E947" s="13"/>
      <c r="F947" s="14"/>
      <c r="G947" s="14"/>
      <c r="H947" s="14"/>
      <c r="I947" s="14"/>
      <c r="J947" s="13"/>
      <c r="K947" s="53"/>
      <c r="L947" s="2"/>
      <c r="M947" s="19"/>
      <c r="N947" s="12"/>
      <c r="O947" s="12"/>
      <c r="P947" s="19"/>
      <c r="Q947" s="14"/>
      <c r="R947" s="28"/>
      <c r="S947" s="14"/>
      <c r="T947" s="14"/>
      <c r="U947" s="14"/>
      <c r="V947" s="4"/>
      <c r="W947" s="53"/>
      <c r="X947" s="14"/>
      <c r="Y947" s="153"/>
      <c r="Z947" s="3"/>
      <c r="AA947" s="53"/>
      <c r="AB947" s="3"/>
      <c r="AC947" s="1"/>
      <c r="AD947" s="3"/>
      <c r="AE947" s="3"/>
      <c r="AF947" s="3"/>
      <c r="AG947" s="3"/>
      <c r="AH947" s="3"/>
      <c r="AI947" s="11"/>
      <c r="AJ947" s="3"/>
      <c r="AK947" s="2"/>
      <c r="AL947" s="2"/>
      <c r="AM947" s="2"/>
      <c r="AN947" s="2"/>
      <c r="AO947" s="2"/>
      <c r="AP947" s="2"/>
      <c r="AQ947" s="2"/>
      <c r="AR947" s="15"/>
      <c r="AS947" s="15"/>
      <c r="AT947" s="15"/>
      <c r="AU947" s="2"/>
      <c r="AV947" s="2"/>
      <c r="AW947" s="15"/>
      <c r="AX947" s="15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</row>
    <row r="948" spans="1:164" x14ac:dyDescent="0.15">
      <c r="A948" s="67"/>
      <c r="B948" s="128"/>
      <c r="C948" s="7"/>
      <c r="D948" s="7"/>
      <c r="E948" s="13"/>
      <c r="F948" s="14"/>
      <c r="G948" s="14"/>
      <c r="H948" s="14"/>
      <c r="I948" s="14"/>
      <c r="J948" s="13"/>
      <c r="K948" s="53"/>
      <c r="L948" s="2"/>
      <c r="M948" s="19"/>
      <c r="N948" s="12"/>
      <c r="O948" s="12"/>
      <c r="P948" s="19"/>
      <c r="Q948" s="14"/>
      <c r="R948" s="28"/>
      <c r="S948" s="14"/>
      <c r="T948" s="14"/>
      <c r="U948" s="14"/>
      <c r="V948" s="4"/>
      <c r="W948" s="53"/>
      <c r="X948" s="14"/>
      <c r="Y948" s="153"/>
      <c r="Z948" s="3"/>
      <c r="AA948" s="53"/>
      <c r="AB948" s="3"/>
      <c r="AC948" s="1"/>
      <c r="AD948" s="3"/>
      <c r="AE948" s="3"/>
      <c r="AF948" s="3"/>
      <c r="AG948" s="3"/>
      <c r="AH948" s="3"/>
      <c r="AI948" s="11"/>
      <c r="AJ948" s="3"/>
      <c r="AK948" s="2"/>
      <c r="AL948" s="2"/>
      <c r="AM948" s="2"/>
      <c r="AN948" s="2"/>
      <c r="AO948" s="2"/>
      <c r="AP948" s="2"/>
      <c r="AQ948" s="2"/>
      <c r="AR948" s="15"/>
      <c r="AS948" s="15"/>
      <c r="AT948" s="15"/>
      <c r="AU948" s="2"/>
      <c r="AV948" s="2"/>
      <c r="AW948" s="15"/>
      <c r="AX948" s="15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</row>
    <row r="949" spans="1:164" x14ac:dyDescent="0.15">
      <c r="A949" s="67"/>
      <c r="B949" s="128"/>
      <c r="C949" s="7"/>
      <c r="D949" s="7"/>
      <c r="E949" s="13"/>
      <c r="F949" s="14"/>
      <c r="G949" s="14"/>
      <c r="H949" s="14"/>
      <c r="I949" s="14"/>
      <c r="J949" s="13"/>
      <c r="K949" s="53"/>
      <c r="L949" s="2"/>
      <c r="M949" s="19"/>
      <c r="N949" s="12"/>
      <c r="O949" s="12"/>
      <c r="P949" s="19"/>
      <c r="Q949" s="14"/>
      <c r="R949" s="28"/>
      <c r="S949" s="14"/>
      <c r="T949" s="14"/>
      <c r="U949" s="14"/>
      <c r="V949" s="4"/>
      <c r="W949" s="53"/>
      <c r="X949" s="14"/>
      <c r="Y949" s="153"/>
      <c r="Z949" s="3"/>
      <c r="AA949" s="53"/>
      <c r="AB949" s="3"/>
      <c r="AC949" s="1"/>
      <c r="AD949" s="3"/>
      <c r="AE949" s="3"/>
      <c r="AF949" s="3"/>
      <c r="AG949" s="3"/>
      <c r="AH949" s="3"/>
      <c r="AI949" s="11"/>
      <c r="AJ949" s="3"/>
      <c r="AK949" s="2"/>
      <c r="AL949" s="2"/>
      <c r="AM949" s="2"/>
      <c r="AN949" s="2"/>
      <c r="AO949" s="2"/>
      <c r="AP949" s="2"/>
      <c r="AQ949" s="2"/>
      <c r="AR949" s="15"/>
      <c r="AS949" s="15"/>
      <c r="AT949" s="15"/>
      <c r="AU949" s="2"/>
      <c r="AV949" s="2"/>
      <c r="AW949" s="15"/>
      <c r="AX949" s="15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</row>
    <row r="950" spans="1:164" x14ac:dyDescent="0.15">
      <c r="A950" s="67"/>
      <c r="B950" s="128"/>
      <c r="C950" s="7"/>
      <c r="D950" s="7"/>
      <c r="E950" s="13"/>
      <c r="F950" s="14"/>
      <c r="G950" s="14"/>
      <c r="H950" s="14"/>
      <c r="I950" s="14"/>
      <c r="J950" s="13"/>
      <c r="K950" s="53"/>
      <c r="L950" s="2"/>
      <c r="M950" s="19"/>
      <c r="N950" s="12"/>
      <c r="O950" s="12"/>
      <c r="P950" s="19"/>
      <c r="Q950" s="14"/>
      <c r="R950" s="28"/>
      <c r="S950" s="14"/>
      <c r="T950" s="14"/>
      <c r="U950" s="14"/>
      <c r="V950" s="4"/>
      <c r="W950" s="53"/>
      <c r="X950" s="14"/>
      <c r="Y950" s="153"/>
      <c r="Z950" s="3"/>
      <c r="AA950" s="53"/>
      <c r="AB950" s="3"/>
      <c r="AC950" s="1"/>
      <c r="AD950" s="3"/>
      <c r="AE950" s="3"/>
      <c r="AF950" s="3"/>
      <c r="AG950" s="3"/>
      <c r="AH950" s="3"/>
      <c r="AI950" s="11"/>
      <c r="AJ950" s="3"/>
      <c r="AK950" s="2"/>
      <c r="AL950" s="2"/>
      <c r="AM950" s="2"/>
      <c r="AN950" s="2"/>
      <c r="AO950" s="2"/>
      <c r="AP950" s="2"/>
      <c r="AQ950" s="2"/>
      <c r="AR950" s="15"/>
      <c r="AS950" s="15"/>
      <c r="AT950" s="15"/>
      <c r="AU950" s="2"/>
      <c r="AV950" s="2"/>
      <c r="AW950" s="15"/>
      <c r="AX950" s="15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</row>
    <row r="951" spans="1:164" x14ac:dyDescent="0.15">
      <c r="A951" s="67"/>
      <c r="B951" s="128"/>
      <c r="C951" s="7"/>
      <c r="D951" s="7"/>
      <c r="E951" s="13"/>
      <c r="F951" s="14"/>
      <c r="G951" s="14"/>
      <c r="H951" s="14"/>
      <c r="I951" s="14"/>
      <c r="J951" s="13"/>
      <c r="K951" s="53"/>
      <c r="L951" s="2"/>
      <c r="M951" s="19"/>
      <c r="N951" s="12"/>
      <c r="O951" s="12"/>
      <c r="P951" s="19"/>
      <c r="Q951" s="14"/>
      <c r="R951" s="28"/>
      <c r="S951" s="14"/>
      <c r="T951" s="14"/>
      <c r="U951" s="14"/>
      <c r="V951" s="4"/>
      <c r="W951" s="53"/>
      <c r="X951" s="14"/>
      <c r="Y951" s="153"/>
      <c r="Z951" s="3"/>
      <c r="AA951" s="53"/>
      <c r="AB951" s="3"/>
      <c r="AC951" s="1"/>
      <c r="AD951" s="3"/>
      <c r="AE951" s="3"/>
      <c r="AF951" s="3"/>
      <c r="AG951" s="3"/>
      <c r="AH951" s="3"/>
      <c r="AI951" s="11"/>
      <c r="AJ951" s="3"/>
      <c r="AK951" s="2"/>
      <c r="AL951" s="2"/>
      <c r="AM951" s="2"/>
      <c r="AN951" s="2"/>
      <c r="AO951" s="2"/>
      <c r="AP951" s="2"/>
      <c r="AQ951" s="2"/>
      <c r="AR951" s="15"/>
      <c r="AS951" s="15"/>
      <c r="AT951" s="15"/>
      <c r="AU951" s="2"/>
      <c r="AV951" s="2"/>
      <c r="AW951" s="15"/>
      <c r="AX951" s="15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</row>
    <row r="952" spans="1:164" x14ac:dyDescent="0.15">
      <c r="A952" s="67"/>
      <c r="B952" s="128"/>
      <c r="C952" s="7"/>
      <c r="D952" s="7"/>
      <c r="E952" s="13"/>
      <c r="F952" s="14"/>
      <c r="G952" s="14"/>
      <c r="H952" s="14"/>
      <c r="I952" s="14"/>
      <c r="J952" s="13"/>
      <c r="K952" s="53"/>
      <c r="L952" s="2"/>
      <c r="M952" s="19"/>
      <c r="N952" s="12"/>
      <c r="O952" s="12"/>
      <c r="P952" s="19"/>
      <c r="Q952" s="14"/>
      <c r="R952" s="28"/>
      <c r="S952" s="14"/>
      <c r="T952" s="14"/>
      <c r="U952" s="14"/>
      <c r="V952" s="4"/>
      <c r="W952" s="53"/>
      <c r="X952" s="14"/>
      <c r="Y952" s="153"/>
      <c r="Z952" s="3"/>
      <c r="AA952" s="53"/>
      <c r="AB952" s="3"/>
      <c r="AC952" s="1"/>
      <c r="AD952" s="3"/>
      <c r="AE952" s="3"/>
      <c r="AF952" s="3"/>
      <c r="AG952" s="3"/>
      <c r="AH952" s="3"/>
      <c r="AI952" s="11"/>
      <c r="AJ952" s="3"/>
      <c r="AK952" s="2"/>
      <c r="AL952" s="2"/>
      <c r="AM952" s="2"/>
      <c r="AN952" s="2"/>
      <c r="AO952" s="2"/>
      <c r="AP952" s="2"/>
      <c r="AQ952" s="2"/>
      <c r="AR952" s="15"/>
      <c r="AS952" s="15"/>
      <c r="AT952" s="15"/>
      <c r="AU952" s="2"/>
      <c r="AV952" s="2"/>
      <c r="AW952" s="15"/>
      <c r="AX952" s="15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</row>
    <row r="953" spans="1:164" x14ac:dyDescent="0.15">
      <c r="A953" s="67"/>
      <c r="B953" s="128"/>
      <c r="C953" s="7"/>
      <c r="D953" s="7"/>
      <c r="E953" s="13"/>
      <c r="F953" s="14"/>
      <c r="G953" s="14"/>
      <c r="H953" s="14"/>
      <c r="I953" s="14"/>
      <c r="J953" s="13"/>
      <c r="K953" s="53"/>
      <c r="L953" s="2"/>
      <c r="M953" s="19"/>
      <c r="N953" s="12"/>
      <c r="O953" s="12"/>
      <c r="P953" s="19"/>
      <c r="Q953" s="14"/>
      <c r="R953" s="28"/>
      <c r="S953" s="14"/>
      <c r="T953" s="14"/>
      <c r="U953" s="14"/>
      <c r="V953" s="4"/>
      <c r="W953" s="53"/>
      <c r="X953" s="14"/>
      <c r="Y953" s="153"/>
      <c r="Z953" s="3"/>
      <c r="AA953" s="53"/>
      <c r="AB953" s="3"/>
      <c r="AC953" s="1"/>
      <c r="AD953" s="3"/>
      <c r="AE953" s="3"/>
      <c r="AF953" s="3"/>
      <c r="AG953" s="3"/>
      <c r="AH953" s="3"/>
      <c r="AI953" s="11"/>
      <c r="AJ953" s="3"/>
      <c r="AK953" s="2"/>
      <c r="AL953" s="2"/>
      <c r="AM953" s="2"/>
      <c r="AN953" s="2"/>
      <c r="AO953" s="2"/>
      <c r="AP953" s="2"/>
      <c r="AQ953" s="2"/>
      <c r="AR953" s="15"/>
      <c r="AS953" s="15"/>
      <c r="AT953" s="15"/>
      <c r="AU953" s="2"/>
      <c r="AV953" s="2"/>
      <c r="AW953" s="15"/>
      <c r="AX953" s="15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</row>
    <row r="954" spans="1:164" x14ac:dyDescent="0.15">
      <c r="A954" s="67"/>
      <c r="B954" s="128"/>
      <c r="C954" s="7"/>
      <c r="D954" s="7"/>
      <c r="E954" s="13"/>
      <c r="F954" s="14"/>
      <c r="G954" s="14"/>
      <c r="H954" s="14"/>
      <c r="I954" s="14"/>
      <c r="J954" s="13"/>
      <c r="K954" s="53"/>
      <c r="L954" s="2"/>
      <c r="M954" s="19"/>
      <c r="N954" s="12"/>
      <c r="O954" s="12"/>
      <c r="P954" s="19"/>
      <c r="Q954" s="14"/>
      <c r="R954" s="28"/>
      <c r="S954" s="14"/>
      <c r="T954" s="14"/>
      <c r="U954" s="14"/>
      <c r="V954" s="4"/>
      <c r="W954" s="53"/>
      <c r="X954" s="14"/>
      <c r="Y954" s="153"/>
      <c r="Z954" s="3"/>
      <c r="AA954" s="53"/>
      <c r="AB954" s="3"/>
      <c r="AC954" s="1"/>
      <c r="AD954" s="3"/>
      <c r="AE954" s="3"/>
      <c r="AF954" s="3"/>
      <c r="AG954" s="3"/>
      <c r="AH954" s="3"/>
      <c r="AI954" s="11"/>
      <c r="AJ954" s="3"/>
      <c r="AK954" s="2"/>
      <c r="AL954" s="2"/>
      <c r="AM954" s="2"/>
      <c r="AN954" s="2"/>
      <c r="AO954" s="2"/>
      <c r="AP954" s="2"/>
      <c r="AQ954" s="2"/>
      <c r="AR954" s="15"/>
      <c r="AS954" s="15"/>
      <c r="AT954" s="15"/>
      <c r="AU954" s="2"/>
      <c r="AV954" s="2"/>
      <c r="AW954" s="15"/>
      <c r="AX954" s="15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</row>
    <row r="955" spans="1:164" x14ac:dyDescent="0.15">
      <c r="A955" s="67"/>
      <c r="B955" s="128"/>
      <c r="C955" s="7"/>
      <c r="D955" s="7"/>
      <c r="E955" s="13"/>
      <c r="F955" s="14"/>
      <c r="G955" s="14"/>
      <c r="H955" s="14"/>
      <c r="I955" s="14"/>
      <c r="J955" s="13"/>
      <c r="K955" s="53"/>
      <c r="L955" s="2"/>
      <c r="M955" s="19"/>
      <c r="N955" s="12"/>
      <c r="O955" s="12"/>
      <c r="P955" s="19"/>
      <c r="Q955" s="14"/>
      <c r="R955" s="28"/>
      <c r="S955" s="14"/>
      <c r="T955" s="14"/>
      <c r="U955" s="14"/>
      <c r="V955" s="4"/>
      <c r="W955" s="53"/>
      <c r="X955" s="14"/>
      <c r="Y955" s="153"/>
      <c r="Z955" s="3"/>
      <c r="AA955" s="53"/>
      <c r="AB955" s="3"/>
      <c r="AC955" s="1"/>
      <c r="AD955" s="3"/>
      <c r="AE955" s="3"/>
      <c r="AF955" s="3"/>
      <c r="AG955" s="3"/>
      <c r="AH955" s="3"/>
      <c r="AI955" s="11"/>
      <c r="AJ955" s="3"/>
      <c r="AK955" s="2"/>
      <c r="AL955" s="2"/>
      <c r="AM955" s="2"/>
      <c r="AN955" s="2"/>
      <c r="AO955" s="2"/>
      <c r="AP955" s="2"/>
      <c r="AQ955" s="2"/>
      <c r="AR955" s="15"/>
      <c r="AS955" s="15"/>
      <c r="AT955" s="15"/>
      <c r="AU955" s="2"/>
      <c r="AV955" s="2"/>
      <c r="AW955" s="15"/>
      <c r="AX955" s="15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</row>
    <row r="956" spans="1:164" x14ac:dyDescent="0.15">
      <c r="A956" s="67"/>
      <c r="B956" s="128"/>
      <c r="C956" s="7"/>
      <c r="D956" s="7"/>
      <c r="E956" s="13"/>
      <c r="F956" s="14"/>
      <c r="G956" s="14"/>
      <c r="H956" s="14"/>
      <c r="I956" s="14"/>
      <c r="J956" s="13"/>
      <c r="K956" s="53"/>
      <c r="L956" s="2"/>
      <c r="M956" s="19"/>
      <c r="N956" s="12"/>
      <c r="O956" s="12"/>
      <c r="P956" s="19"/>
      <c r="Q956" s="14"/>
      <c r="R956" s="28"/>
      <c r="S956" s="14"/>
      <c r="T956" s="14"/>
      <c r="U956" s="14"/>
      <c r="V956" s="4"/>
      <c r="W956" s="53"/>
      <c r="X956" s="14"/>
      <c r="Y956" s="153"/>
      <c r="Z956" s="3"/>
      <c r="AA956" s="53"/>
      <c r="AB956" s="3"/>
      <c r="AC956" s="1"/>
      <c r="AD956" s="3"/>
      <c r="AE956" s="3"/>
      <c r="AF956" s="3"/>
      <c r="AG956" s="3"/>
      <c r="AH956" s="3"/>
      <c r="AI956" s="11"/>
      <c r="AJ956" s="3"/>
      <c r="AK956" s="2"/>
      <c r="AL956" s="2"/>
      <c r="AM956" s="2"/>
      <c r="AN956" s="2"/>
      <c r="AO956" s="2"/>
      <c r="AP956" s="2"/>
      <c r="AQ956" s="2"/>
      <c r="AR956" s="15"/>
      <c r="AS956" s="15"/>
      <c r="AT956" s="15"/>
      <c r="AU956" s="2"/>
      <c r="AV956" s="2"/>
      <c r="AW956" s="15"/>
      <c r="AX956" s="15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</row>
    <row r="957" spans="1:164" x14ac:dyDescent="0.15">
      <c r="A957" s="67"/>
      <c r="B957" s="128"/>
      <c r="C957" s="7"/>
      <c r="D957" s="7"/>
      <c r="E957" s="13"/>
      <c r="F957" s="14"/>
      <c r="G957" s="14"/>
      <c r="H957" s="14"/>
      <c r="I957" s="14"/>
      <c r="J957" s="13"/>
      <c r="K957" s="53"/>
      <c r="L957" s="2"/>
      <c r="M957" s="19"/>
      <c r="N957" s="12"/>
      <c r="O957" s="12"/>
      <c r="P957" s="19"/>
      <c r="Q957" s="14"/>
      <c r="R957" s="28"/>
      <c r="S957" s="14"/>
      <c r="T957" s="14"/>
      <c r="U957" s="14"/>
      <c r="V957" s="4"/>
      <c r="W957" s="53"/>
      <c r="X957" s="14"/>
      <c r="Y957" s="153"/>
      <c r="Z957" s="3"/>
      <c r="AA957" s="53"/>
      <c r="AB957" s="3"/>
      <c r="AC957" s="1"/>
      <c r="AD957" s="3"/>
      <c r="AE957" s="3"/>
      <c r="AF957" s="3"/>
      <c r="AG957" s="3"/>
      <c r="AH957" s="3"/>
      <c r="AI957" s="11"/>
      <c r="AJ957" s="3"/>
      <c r="AK957" s="2"/>
      <c r="AL957" s="2"/>
      <c r="AM957" s="2"/>
      <c r="AN957" s="2"/>
      <c r="AO957" s="2"/>
      <c r="AP957" s="2"/>
      <c r="AQ957" s="2"/>
      <c r="AR957" s="15"/>
      <c r="AS957" s="15"/>
      <c r="AT957" s="15"/>
      <c r="AU957" s="2"/>
      <c r="AV957" s="2"/>
      <c r="AW957" s="15"/>
      <c r="AX957" s="15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</row>
    <row r="958" spans="1:164" x14ac:dyDescent="0.15">
      <c r="A958" s="67"/>
      <c r="B958" s="128"/>
      <c r="C958" s="7"/>
      <c r="D958" s="7"/>
      <c r="E958" s="13"/>
      <c r="F958" s="14"/>
      <c r="G958" s="14"/>
      <c r="H958" s="14"/>
      <c r="I958" s="14"/>
      <c r="J958" s="13"/>
      <c r="K958" s="53"/>
      <c r="L958" s="2"/>
      <c r="M958" s="19"/>
      <c r="N958" s="12"/>
      <c r="O958" s="12"/>
      <c r="P958" s="19"/>
      <c r="Q958" s="14"/>
      <c r="R958" s="28"/>
      <c r="S958" s="14"/>
      <c r="T958" s="14"/>
      <c r="U958" s="14"/>
      <c r="V958" s="4"/>
      <c r="W958" s="53"/>
      <c r="X958" s="14"/>
      <c r="Y958" s="153"/>
      <c r="Z958" s="3"/>
      <c r="AA958" s="53"/>
      <c r="AB958" s="3"/>
      <c r="AC958" s="1"/>
      <c r="AD958" s="3"/>
      <c r="AE958" s="3"/>
      <c r="AF958" s="3"/>
      <c r="AG958" s="3"/>
      <c r="AH958" s="3"/>
      <c r="AI958" s="11"/>
      <c r="AJ958" s="3"/>
      <c r="AK958" s="2"/>
      <c r="AL958" s="2"/>
      <c r="AM958" s="2"/>
      <c r="AN958" s="2"/>
      <c r="AO958" s="2"/>
      <c r="AP958" s="2"/>
      <c r="AQ958" s="2"/>
      <c r="AR958" s="15"/>
      <c r="AS958" s="15"/>
      <c r="AT958" s="15"/>
      <c r="AU958" s="2"/>
      <c r="AV958" s="2"/>
      <c r="AW958" s="15"/>
      <c r="AX958" s="15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</row>
    <row r="959" spans="1:164" x14ac:dyDescent="0.15">
      <c r="A959" s="67"/>
      <c r="B959" s="128"/>
      <c r="C959" s="7"/>
      <c r="D959" s="7"/>
      <c r="E959" s="13"/>
      <c r="F959" s="14"/>
      <c r="G959" s="14"/>
      <c r="H959" s="14"/>
      <c r="I959" s="14"/>
      <c r="J959" s="13"/>
      <c r="K959" s="53"/>
      <c r="L959" s="2"/>
      <c r="M959" s="19"/>
      <c r="N959" s="12"/>
      <c r="O959" s="12"/>
      <c r="P959" s="19"/>
      <c r="Q959" s="14"/>
      <c r="R959" s="28"/>
      <c r="S959" s="14"/>
      <c r="T959" s="14"/>
      <c r="U959" s="14"/>
      <c r="V959" s="4"/>
      <c r="W959" s="53"/>
      <c r="X959" s="14"/>
      <c r="Y959" s="153"/>
      <c r="Z959" s="3"/>
      <c r="AA959" s="53"/>
      <c r="AB959" s="3"/>
      <c r="AC959" s="1"/>
      <c r="AD959" s="3"/>
      <c r="AE959" s="3"/>
      <c r="AF959" s="3"/>
      <c r="AG959" s="3"/>
      <c r="AH959" s="3"/>
      <c r="AI959" s="11"/>
      <c r="AJ959" s="3"/>
      <c r="AK959" s="2"/>
      <c r="AL959" s="2"/>
      <c r="AM959" s="2"/>
      <c r="AN959" s="2"/>
      <c r="AO959" s="2"/>
      <c r="AP959" s="2"/>
      <c r="AQ959" s="2"/>
      <c r="AR959" s="15"/>
      <c r="AS959" s="15"/>
      <c r="AT959" s="15"/>
      <c r="AU959" s="2"/>
      <c r="AV959" s="2"/>
      <c r="AW959" s="15"/>
      <c r="AX959" s="15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</row>
    <row r="960" spans="1:164" x14ac:dyDescent="0.15">
      <c r="A960" s="67"/>
      <c r="B960" s="128"/>
      <c r="C960" s="7"/>
      <c r="D960" s="7"/>
      <c r="E960" s="13"/>
      <c r="F960" s="14"/>
      <c r="G960" s="14"/>
      <c r="H960" s="14"/>
      <c r="I960" s="14"/>
      <c r="J960" s="13"/>
      <c r="K960" s="53"/>
      <c r="L960" s="2"/>
      <c r="M960" s="19"/>
      <c r="N960" s="12"/>
      <c r="O960" s="12"/>
      <c r="P960" s="19"/>
      <c r="Q960" s="14"/>
      <c r="R960" s="28"/>
      <c r="S960" s="14"/>
      <c r="T960" s="14"/>
      <c r="U960" s="14"/>
      <c r="V960" s="4"/>
      <c r="W960" s="53"/>
      <c r="X960" s="14"/>
      <c r="Y960" s="153"/>
      <c r="Z960" s="3"/>
      <c r="AA960" s="53"/>
      <c r="AB960" s="3"/>
      <c r="AC960" s="1"/>
      <c r="AD960" s="3"/>
      <c r="AE960" s="3"/>
      <c r="AF960" s="3"/>
      <c r="AG960" s="3"/>
      <c r="AH960" s="3"/>
      <c r="AI960" s="11"/>
      <c r="AJ960" s="3"/>
      <c r="AK960" s="2"/>
      <c r="AL960" s="2"/>
      <c r="AM960" s="2"/>
      <c r="AN960" s="2"/>
      <c r="AO960" s="2"/>
      <c r="AP960" s="2"/>
      <c r="AQ960" s="2"/>
      <c r="AR960" s="15"/>
      <c r="AS960" s="15"/>
      <c r="AT960" s="15"/>
      <c r="AU960" s="2"/>
      <c r="AV960" s="2"/>
      <c r="AW960" s="15"/>
      <c r="AX960" s="15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</row>
    <row r="961" spans="1:164" x14ac:dyDescent="0.15">
      <c r="A961" s="67"/>
      <c r="B961" s="128"/>
      <c r="C961" s="7"/>
      <c r="D961" s="7"/>
      <c r="E961" s="13"/>
      <c r="F961" s="14"/>
      <c r="G961" s="14"/>
      <c r="H961" s="14"/>
      <c r="I961" s="14"/>
      <c r="J961" s="13"/>
      <c r="K961" s="53"/>
      <c r="L961" s="2"/>
      <c r="M961" s="19"/>
      <c r="N961" s="12"/>
      <c r="O961" s="12"/>
      <c r="P961" s="19"/>
      <c r="Q961" s="14"/>
      <c r="R961" s="28"/>
      <c r="S961" s="14"/>
      <c r="T961" s="14"/>
      <c r="U961" s="14"/>
      <c r="V961" s="4"/>
      <c r="W961" s="53"/>
      <c r="X961" s="14"/>
      <c r="Y961" s="153"/>
      <c r="Z961" s="3"/>
      <c r="AA961" s="53"/>
      <c r="AB961" s="3"/>
      <c r="AC961" s="1"/>
      <c r="AD961" s="3"/>
      <c r="AE961" s="3"/>
      <c r="AF961" s="3"/>
      <c r="AG961" s="3"/>
      <c r="AH961" s="3"/>
      <c r="AI961" s="11"/>
      <c r="AJ961" s="3"/>
      <c r="AK961" s="2"/>
      <c r="AL961" s="2"/>
      <c r="AM961" s="2"/>
      <c r="AN961" s="2"/>
      <c r="AO961" s="2"/>
      <c r="AP961" s="2"/>
      <c r="AQ961" s="2"/>
      <c r="AR961" s="15"/>
      <c r="AS961" s="15"/>
      <c r="AT961" s="15"/>
      <c r="AU961" s="2"/>
      <c r="AV961" s="2"/>
      <c r="AW961" s="15"/>
      <c r="AX961" s="15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</row>
    <row r="962" spans="1:164" x14ac:dyDescent="0.15">
      <c r="A962" s="67"/>
      <c r="B962" s="128"/>
      <c r="C962" s="7"/>
      <c r="D962" s="7"/>
      <c r="E962" s="13"/>
      <c r="F962" s="14"/>
      <c r="G962" s="14"/>
      <c r="H962" s="14"/>
      <c r="I962" s="14"/>
      <c r="J962" s="13"/>
      <c r="K962" s="53"/>
      <c r="L962" s="2"/>
      <c r="M962" s="19"/>
      <c r="N962" s="12"/>
      <c r="O962" s="12"/>
      <c r="P962" s="19"/>
      <c r="Q962" s="14"/>
      <c r="R962" s="28"/>
      <c r="S962" s="14"/>
      <c r="T962" s="14"/>
      <c r="U962" s="14"/>
      <c r="V962" s="4"/>
      <c r="W962" s="53"/>
      <c r="X962" s="14"/>
      <c r="Y962" s="153"/>
      <c r="Z962" s="3"/>
      <c r="AA962" s="53"/>
      <c r="AB962" s="3"/>
      <c r="AC962" s="1"/>
      <c r="AD962" s="3"/>
      <c r="AE962" s="3"/>
      <c r="AF962" s="3"/>
      <c r="AG962" s="3"/>
      <c r="AH962" s="3"/>
      <c r="AI962" s="11"/>
      <c r="AJ962" s="3"/>
      <c r="AK962" s="2"/>
      <c r="AL962" s="2"/>
      <c r="AM962" s="2"/>
      <c r="AN962" s="2"/>
      <c r="AO962" s="2"/>
      <c r="AP962" s="2"/>
      <c r="AQ962" s="2"/>
      <c r="AR962" s="15"/>
      <c r="AS962" s="15"/>
      <c r="AT962" s="15"/>
      <c r="AU962" s="2"/>
      <c r="AV962" s="2"/>
      <c r="AW962" s="15"/>
      <c r="AX962" s="15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</row>
    <row r="963" spans="1:164" x14ac:dyDescent="0.15">
      <c r="A963" s="67"/>
      <c r="B963" s="128"/>
      <c r="C963" s="7"/>
      <c r="D963" s="7"/>
      <c r="E963" s="13"/>
      <c r="F963" s="14"/>
      <c r="G963" s="14"/>
      <c r="H963" s="14"/>
      <c r="I963" s="14"/>
      <c r="J963" s="13"/>
      <c r="K963" s="53"/>
      <c r="L963" s="2"/>
      <c r="M963" s="19"/>
      <c r="N963" s="12"/>
      <c r="O963" s="12"/>
      <c r="P963" s="19"/>
      <c r="Q963" s="14"/>
      <c r="R963" s="28"/>
      <c r="S963" s="14"/>
      <c r="T963" s="14"/>
      <c r="U963" s="14"/>
      <c r="V963" s="4"/>
      <c r="W963" s="53"/>
      <c r="X963" s="14"/>
      <c r="Y963" s="153"/>
      <c r="Z963" s="3"/>
      <c r="AA963" s="53"/>
      <c r="AB963" s="3"/>
      <c r="AC963" s="1"/>
      <c r="AD963" s="3"/>
      <c r="AE963" s="3"/>
      <c r="AF963" s="3"/>
      <c r="AG963" s="3"/>
      <c r="AH963" s="3"/>
      <c r="AI963" s="11"/>
      <c r="AJ963" s="3"/>
      <c r="AK963" s="2"/>
      <c r="AL963" s="2"/>
      <c r="AM963" s="2"/>
      <c r="AN963" s="2"/>
      <c r="AO963" s="2"/>
      <c r="AP963" s="2"/>
      <c r="AQ963" s="2"/>
      <c r="AR963" s="15"/>
      <c r="AS963" s="15"/>
      <c r="AT963" s="15"/>
      <c r="AU963" s="2"/>
      <c r="AV963" s="2"/>
      <c r="AW963" s="15"/>
      <c r="AX963" s="15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</row>
    <row r="964" spans="1:164" x14ac:dyDescent="0.15">
      <c r="A964" s="67"/>
      <c r="B964" s="128"/>
      <c r="C964" s="7"/>
      <c r="D964" s="7"/>
      <c r="E964" s="13"/>
      <c r="F964" s="14"/>
      <c r="G964" s="14"/>
      <c r="H964" s="14"/>
      <c r="I964" s="14"/>
      <c r="J964" s="13"/>
      <c r="K964" s="53"/>
      <c r="L964" s="2"/>
      <c r="M964" s="19"/>
      <c r="N964" s="12"/>
      <c r="O964" s="12"/>
      <c r="P964" s="19"/>
      <c r="Q964" s="14"/>
      <c r="R964" s="28"/>
      <c r="S964" s="14"/>
      <c r="T964" s="14"/>
      <c r="U964" s="14"/>
      <c r="V964" s="4"/>
      <c r="W964" s="53"/>
      <c r="X964" s="14"/>
      <c r="Y964" s="153"/>
      <c r="Z964" s="3"/>
      <c r="AA964" s="53"/>
      <c r="AB964" s="3"/>
      <c r="AC964" s="1"/>
      <c r="AD964" s="3"/>
      <c r="AE964" s="3"/>
      <c r="AF964" s="3"/>
      <c r="AG964" s="3"/>
      <c r="AH964" s="3"/>
      <c r="AI964" s="11"/>
      <c r="AJ964" s="3"/>
      <c r="AK964" s="2"/>
      <c r="AL964" s="2"/>
      <c r="AM964" s="2"/>
      <c r="AN964" s="2"/>
      <c r="AO964" s="2"/>
      <c r="AP964" s="2"/>
      <c r="AQ964" s="2"/>
      <c r="AR964" s="15"/>
      <c r="AS964" s="15"/>
      <c r="AT964" s="15"/>
      <c r="AU964" s="2"/>
      <c r="AV964" s="2"/>
      <c r="AW964" s="15"/>
      <c r="AX964" s="15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</row>
    <row r="965" spans="1:164" x14ac:dyDescent="0.15">
      <c r="A965" s="67"/>
      <c r="B965" s="128"/>
      <c r="C965" s="7"/>
      <c r="D965" s="7"/>
      <c r="E965" s="13"/>
      <c r="F965" s="14"/>
      <c r="G965" s="14"/>
      <c r="H965" s="14"/>
      <c r="I965" s="14"/>
      <c r="J965" s="13"/>
      <c r="K965" s="53"/>
      <c r="L965" s="2"/>
      <c r="M965" s="19"/>
      <c r="N965" s="12"/>
      <c r="O965" s="12"/>
      <c r="P965" s="19"/>
      <c r="Q965" s="14"/>
      <c r="R965" s="28"/>
      <c r="S965" s="14"/>
      <c r="T965" s="14"/>
      <c r="U965" s="14"/>
      <c r="V965" s="4"/>
      <c r="W965" s="53"/>
      <c r="X965" s="14"/>
      <c r="Y965" s="153"/>
      <c r="Z965" s="3"/>
      <c r="AA965" s="53"/>
      <c r="AB965" s="3"/>
      <c r="AC965" s="1"/>
      <c r="AD965" s="3"/>
      <c r="AE965" s="3"/>
      <c r="AF965" s="3"/>
      <c r="AG965" s="3"/>
      <c r="AH965" s="3"/>
      <c r="AI965" s="11"/>
      <c r="AJ965" s="3"/>
      <c r="AK965" s="2"/>
      <c r="AL965" s="2"/>
      <c r="AM965" s="2"/>
      <c r="AN965" s="2"/>
      <c r="AO965" s="2"/>
      <c r="AP965" s="2"/>
      <c r="AQ965" s="2"/>
      <c r="AR965" s="15"/>
      <c r="AS965" s="15"/>
      <c r="AT965" s="15"/>
      <c r="AU965" s="2"/>
      <c r="AV965" s="2"/>
      <c r="AW965" s="15"/>
      <c r="AX965" s="15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</row>
    <row r="966" spans="1:164" x14ac:dyDescent="0.15">
      <c r="A966" s="67"/>
      <c r="B966" s="128"/>
      <c r="C966" s="7"/>
      <c r="D966" s="7"/>
      <c r="E966" s="13"/>
      <c r="F966" s="14"/>
      <c r="G966" s="14"/>
      <c r="H966" s="14"/>
      <c r="I966" s="14"/>
      <c r="J966" s="13"/>
      <c r="K966" s="53"/>
      <c r="L966" s="2"/>
      <c r="M966" s="19"/>
      <c r="N966" s="12"/>
      <c r="O966" s="12"/>
      <c r="P966" s="19"/>
      <c r="Q966" s="14"/>
      <c r="R966" s="28"/>
      <c r="S966" s="14"/>
      <c r="T966" s="14"/>
      <c r="U966" s="14"/>
      <c r="V966" s="4"/>
      <c r="W966" s="53"/>
      <c r="X966" s="14"/>
      <c r="Y966" s="153"/>
      <c r="Z966" s="3"/>
      <c r="AA966" s="53"/>
      <c r="AB966" s="3"/>
      <c r="AC966" s="1"/>
      <c r="AD966" s="3"/>
      <c r="AE966" s="3"/>
      <c r="AF966" s="3"/>
      <c r="AG966" s="3"/>
      <c r="AH966" s="3"/>
      <c r="AI966" s="11"/>
      <c r="AJ966" s="3"/>
      <c r="AK966" s="2"/>
      <c r="AL966" s="2"/>
      <c r="AM966" s="2"/>
      <c r="AN966" s="2"/>
      <c r="AO966" s="2"/>
      <c r="AP966" s="2"/>
      <c r="AQ966" s="2"/>
      <c r="AR966" s="15"/>
      <c r="AS966" s="15"/>
      <c r="AT966" s="15"/>
      <c r="AU966" s="2"/>
      <c r="AV966" s="2"/>
      <c r="AW966" s="15"/>
      <c r="AX966" s="15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</row>
    <row r="967" spans="1:164" x14ac:dyDescent="0.15">
      <c r="A967" s="67"/>
      <c r="B967" s="128"/>
      <c r="C967" s="7"/>
      <c r="D967" s="7"/>
      <c r="E967" s="13"/>
      <c r="F967" s="14"/>
      <c r="G967" s="14"/>
      <c r="H967" s="14"/>
      <c r="I967" s="14"/>
      <c r="J967" s="13"/>
      <c r="K967" s="53"/>
      <c r="L967" s="2"/>
      <c r="M967" s="19"/>
      <c r="N967" s="12"/>
      <c r="O967" s="12"/>
      <c r="P967" s="19"/>
      <c r="Q967" s="14"/>
      <c r="R967" s="28"/>
      <c r="S967" s="14"/>
      <c r="T967" s="14"/>
      <c r="U967" s="14"/>
      <c r="V967" s="4"/>
      <c r="W967" s="53"/>
      <c r="X967" s="14"/>
      <c r="Y967" s="153"/>
      <c r="Z967" s="3"/>
      <c r="AA967" s="53"/>
      <c r="AB967" s="3"/>
      <c r="AC967" s="1"/>
      <c r="AD967" s="3"/>
      <c r="AE967" s="3"/>
      <c r="AF967" s="3"/>
      <c r="AG967" s="3"/>
      <c r="AH967" s="3"/>
      <c r="AI967" s="11"/>
      <c r="AJ967" s="3"/>
      <c r="AK967" s="2"/>
      <c r="AL967" s="2"/>
      <c r="AM967" s="2"/>
      <c r="AN967" s="2"/>
      <c r="AO967" s="2"/>
      <c r="AP967" s="2"/>
      <c r="AQ967" s="2"/>
      <c r="AR967" s="15"/>
      <c r="AS967" s="15"/>
      <c r="AT967" s="15"/>
      <c r="AU967" s="2"/>
      <c r="AV967" s="2"/>
      <c r="AW967" s="15"/>
      <c r="AX967" s="15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</row>
    <row r="968" spans="1:164" x14ac:dyDescent="0.15">
      <c r="A968" s="67"/>
      <c r="B968" s="128"/>
      <c r="C968" s="7"/>
      <c r="D968" s="7"/>
      <c r="E968" s="13"/>
      <c r="F968" s="14"/>
      <c r="G968" s="14"/>
      <c r="H968" s="14"/>
      <c r="I968" s="14"/>
      <c r="J968" s="13"/>
      <c r="K968" s="53"/>
      <c r="L968" s="2"/>
      <c r="M968" s="19"/>
      <c r="N968" s="12"/>
      <c r="O968" s="12"/>
      <c r="P968" s="19"/>
      <c r="Q968" s="14"/>
      <c r="R968" s="28"/>
      <c r="S968" s="14"/>
      <c r="T968" s="14"/>
      <c r="U968" s="14"/>
      <c r="V968" s="4"/>
      <c r="W968" s="53"/>
      <c r="X968" s="14"/>
      <c r="Y968" s="153"/>
      <c r="Z968" s="3"/>
      <c r="AA968" s="53"/>
      <c r="AB968" s="3"/>
      <c r="AC968" s="1"/>
      <c r="AD968" s="3"/>
      <c r="AE968" s="3"/>
      <c r="AF968" s="3"/>
      <c r="AG968" s="3"/>
      <c r="AH968" s="3"/>
      <c r="AI968" s="11"/>
      <c r="AJ968" s="3"/>
      <c r="AK968" s="2"/>
      <c r="AL968" s="2"/>
      <c r="AM968" s="2"/>
      <c r="AN968" s="2"/>
      <c r="AO968" s="2"/>
      <c r="AP968" s="2"/>
      <c r="AQ968" s="2"/>
      <c r="AR968" s="15"/>
      <c r="AS968" s="15"/>
      <c r="AT968" s="15"/>
      <c r="AU968" s="2"/>
      <c r="AV968" s="2"/>
      <c r="AW968" s="15"/>
      <c r="AX968" s="15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</row>
    <row r="969" spans="1:164" x14ac:dyDescent="0.15">
      <c r="A969" s="67"/>
      <c r="B969" s="128"/>
      <c r="C969" s="7"/>
      <c r="D969" s="7"/>
      <c r="E969" s="13"/>
      <c r="F969" s="14"/>
      <c r="G969" s="14"/>
      <c r="H969" s="14"/>
      <c r="I969" s="14"/>
      <c r="J969" s="13"/>
      <c r="K969" s="53"/>
      <c r="L969" s="2"/>
      <c r="M969" s="19"/>
      <c r="N969" s="12"/>
      <c r="O969" s="12"/>
      <c r="P969" s="19"/>
      <c r="Q969" s="14"/>
      <c r="R969" s="28"/>
      <c r="S969" s="14"/>
      <c r="T969" s="14"/>
      <c r="U969" s="14"/>
      <c r="V969" s="4"/>
      <c r="W969" s="53"/>
      <c r="X969" s="14"/>
      <c r="Y969" s="153"/>
      <c r="Z969" s="3"/>
      <c r="AA969" s="53"/>
      <c r="AB969" s="3"/>
      <c r="AC969" s="1"/>
      <c r="AD969" s="3"/>
      <c r="AE969" s="3"/>
      <c r="AF969" s="3"/>
      <c r="AG969" s="3"/>
      <c r="AH969" s="3"/>
      <c r="AI969" s="11"/>
      <c r="AJ969" s="3"/>
      <c r="AK969" s="2"/>
      <c r="AL969" s="2"/>
      <c r="AM969" s="2"/>
      <c r="AN969" s="2"/>
      <c r="AO969" s="2"/>
      <c r="AP969" s="2"/>
      <c r="AQ969" s="2"/>
      <c r="AR969" s="15"/>
      <c r="AS969" s="15"/>
      <c r="AT969" s="15"/>
      <c r="AU969" s="2"/>
      <c r="AV969" s="2"/>
      <c r="AW969" s="15"/>
      <c r="AX969" s="15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</row>
    <row r="970" spans="1:164" x14ac:dyDescent="0.15">
      <c r="A970" s="67"/>
      <c r="B970" s="128"/>
      <c r="C970" s="7"/>
      <c r="D970" s="7"/>
      <c r="E970" s="13"/>
      <c r="F970" s="14"/>
      <c r="G970" s="14"/>
      <c r="H970" s="14"/>
      <c r="I970" s="14"/>
      <c r="J970" s="13"/>
      <c r="K970" s="53"/>
      <c r="L970" s="2"/>
      <c r="M970" s="19"/>
      <c r="N970" s="12"/>
      <c r="O970" s="12"/>
      <c r="P970" s="19"/>
      <c r="Q970" s="14"/>
      <c r="R970" s="28"/>
      <c r="S970" s="14"/>
      <c r="T970" s="14"/>
      <c r="U970" s="14"/>
      <c r="V970" s="4"/>
      <c r="W970" s="53"/>
      <c r="X970" s="14"/>
      <c r="Y970" s="153"/>
      <c r="Z970" s="3"/>
      <c r="AA970" s="53"/>
      <c r="AB970" s="3"/>
      <c r="AC970" s="1"/>
      <c r="AD970" s="3"/>
      <c r="AE970" s="3"/>
      <c r="AF970" s="3"/>
      <c r="AG970" s="3"/>
      <c r="AH970" s="3"/>
      <c r="AI970" s="11"/>
      <c r="AJ970" s="3"/>
      <c r="AK970" s="2"/>
      <c r="AL970" s="2"/>
      <c r="AM970" s="2"/>
      <c r="AN970" s="2"/>
      <c r="AO970" s="2"/>
      <c r="AP970" s="2"/>
      <c r="AQ970" s="2"/>
      <c r="AR970" s="15"/>
      <c r="AS970" s="15"/>
      <c r="AT970" s="15"/>
      <c r="AU970" s="2"/>
      <c r="AV970" s="2"/>
      <c r="AW970" s="15"/>
      <c r="AX970" s="15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</row>
    <row r="971" spans="1:164" x14ac:dyDescent="0.15">
      <c r="A971" s="67"/>
      <c r="B971" s="128"/>
      <c r="C971" s="7"/>
      <c r="D971" s="7"/>
      <c r="E971" s="13"/>
      <c r="F971" s="14"/>
      <c r="G971" s="14"/>
      <c r="H971" s="14"/>
      <c r="I971" s="14"/>
      <c r="J971" s="13"/>
      <c r="K971" s="53"/>
      <c r="L971" s="2"/>
      <c r="M971" s="19"/>
      <c r="N971" s="12"/>
      <c r="O971" s="12"/>
      <c r="P971" s="19"/>
      <c r="Q971" s="14"/>
      <c r="R971" s="28"/>
      <c r="S971" s="14"/>
      <c r="T971" s="14"/>
      <c r="U971" s="14"/>
      <c r="V971" s="4"/>
      <c r="W971" s="53"/>
      <c r="X971" s="14"/>
      <c r="Y971" s="153"/>
      <c r="Z971" s="3"/>
      <c r="AA971" s="53"/>
      <c r="AB971" s="3"/>
      <c r="AC971" s="1"/>
      <c r="AD971" s="3"/>
      <c r="AE971" s="3"/>
      <c r="AF971" s="3"/>
      <c r="AG971" s="3"/>
      <c r="AH971" s="3"/>
      <c r="AI971" s="11"/>
      <c r="AJ971" s="3"/>
      <c r="AK971" s="2"/>
      <c r="AL971" s="2"/>
      <c r="AM971" s="2"/>
      <c r="AN971" s="2"/>
      <c r="AO971" s="2"/>
      <c r="AP971" s="2"/>
      <c r="AQ971" s="2"/>
      <c r="AR971" s="15"/>
      <c r="AS971" s="15"/>
      <c r="AT971" s="15"/>
      <c r="AU971" s="2"/>
      <c r="AV971" s="2"/>
      <c r="AW971" s="15"/>
      <c r="AX971" s="15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</row>
    <row r="972" spans="1:164" x14ac:dyDescent="0.15">
      <c r="A972" s="67"/>
      <c r="B972" s="128"/>
      <c r="C972" s="7"/>
      <c r="D972" s="7"/>
      <c r="E972" s="13"/>
      <c r="F972" s="14"/>
      <c r="G972" s="14"/>
      <c r="H972" s="14"/>
      <c r="I972" s="14"/>
      <c r="J972" s="13"/>
      <c r="K972" s="53"/>
      <c r="L972" s="2"/>
      <c r="M972" s="19"/>
      <c r="N972" s="12"/>
      <c r="O972" s="12"/>
      <c r="P972" s="19"/>
      <c r="Q972" s="14"/>
      <c r="R972" s="28"/>
      <c r="S972" s="14"/>
      <c r="T972" s="14"/>
      <c r="U972" s="14"/>
      <c r="V972" s="4"/>
      <c r="W972" s="53"/>
      <c r="X972" s="14"/>
      <c r="Y972" s="153"/>
      <c r="Z972" s="3"/>
      <c r="AA972" s="53"/>
      <c r="AB972" s="3"/>
      <c r="AC972" s="1"/>
      <c r="AD972" s="3"/>
      <c r="AE972" s="3"/>
      <c r="AF972" s="3"/>
      <c r="AG972" s="3"/>
      <c r="AH972" s="3"/>
      <c r="AI972" s="11"/>
      <c r="AJ972" s="3"/>
      <c r="AK972" s="2"/>
      <c r="AL972" s="2"/>
      <c r="AM972" s="2"/>
      <c r="AN972" s="2"/>
      <c r="AO972" s="2"/>
      <c r="AP972" s="2"/>
      <c r="AQ972" s="2"/>
      <c r="AR972" s="15"/>
      <c r="AS972" s="15"/>
      <c r="AT972" s="15"/>
      <c r="AU972" s="2"/>
      <c r="AV972" s="2"/>
      <c r="AW972" s="15"/>
      <c r="AX972" s="15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</row>
    <row r="973" spans="1:164" x14ac:dyDescent="0.15">
      <c r="A973" s="67"/>
      <c r="B973" s="128"/>
      <c r="C973" s="7"/>
      <c r="D973" s="7"/>
      <c r="E973" s="13"/>
      <c r="F973" s="14"/>
      <c r="G973" s="14"/>
      <c r="H973" s="14"/>
      <c r="I973" s="14"/>
      <c r="J973" s="13"/>
      <c r="K973" s="53"/>
      <c r="L973" s="2"/>
      <c r="M973" s="19"/>
      <c r="N973" s="12"/>
      <c r="O973" s="12"/>
      <c r="P973" s="19"/>
      <c r="Q973" s="14"/>
      <c r="R973" s="28"/>
      <c r="S973" s="14"/>
      <c r="T973" s="14"/>
      <c r="U973" s="14"/>
      <c r="V973" s="4"/>
      <c r="W973" s="53"/>
      <c r="X973" s="14"/>
      <c r="Y973" s="153"/>
      <c r="Z973" s="3"/>
      <c r="AA973" s="53"/>
      <c r="AB973" s="3"/>
      <c r="AC973" s="1"/>
      <c r="AD973" s="3"/>
      <c r="AE973" s="3"/>
      <c r="AF973" s="3"/>
      <c r="AG973" s="3"/>
      <c r="AH973" s="3"/>
      <c r="AI973" s="11"/>
      <c r="AJ973" s="3"/>
      <c r="AK973" s="2"/>
      <c r="AL973" s="2"/>
      <c r="AM973" s="2"/>
      <c r="AN973" s="2"/>
      <c r="AO973" s="2"/>
      <c r="AP973" s="2"/>
      <c r="AQ973" s="2"/>
      <c r="AR973" s="15"/>
      <c r="AS973" s="15"/>
      <c r="AT973" s="15"/>
      <c r="AU973" s="2"/>
      <c r="AV973" s="2"/>
      <c r="AW973" s="15"/>
      <c r="AX973" s="15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</row>
    <row r="974" spans="1:164" x14ac:dyDescent="0.15">
      <c r="A974" s="67"/>
      <c r="B974" s="128"/>
      <c r="C974" s="7"/>
      <c r="D974" s="7"/>
      <c r="E974" s="13"/>
      <c r="F974" s="14"/>
      <c r="G974" s="14"/>
      <c r="H974" s="14"/>
      <c r="I974" s="14"/>
      <c r="J974" s="13"/>
      <c r="K974" s="53"/>
      <c r="L974" s="2"/>
      <c r="M974" s="19"/>
      <c r="N974" s="12"/>
      <c r="O974" s="12"/>
      <c r="P974" s="19"/>
      <c r="Q974" s="14"/>
      <c r="R974" s="28"/>
      <c r="S974" s="14"/>
      <c r="T974" s="14"/>
      <c r="U974" s="14"/>
      <c r="V974" s="4"/>
      <c r="W974" s="53"/>
      <c r="X974" s="14"/>
      <c r="Y974" s="153"/>
      <c r="Z974" s="3"/>
      <c r="AA974" s="53"/>
      <c r="AB974" s="3"/>
      <c r="AC974" s="1"/>
      <c r="AD974" s="3"/>
      <c r="AE974" s="3"/>
      <c r="AF974" s="3"/>
      <c r="AG974" s="3"/>
      <c r="AH974" s="3"/>
      <c r="AI974" s="11"/>
      <c r="AJ974" s="3"/>
      <c r="AK974" s="2"/>
      <c r="AL974" s="2"/>
      <c r="AM974" s="2"/>
      <c r="AN974" s="2"/>
      <c r="AO974" s="2"/>
      <c r="AP974" s="2"/>
      <c r="AQ974" s="2"/>
      <c r="AR974" s="15"/>
      <c r="AS974" s="15"/>
      <c r="AT974" s="15"/>
      <c r="AU974" s="2"/>
      <c r="AV974" s="2"/>
      <c r="AW974" s="15"/>
      <c r="AX974" s="15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</row>
    <row r="975" spans="1:164" x14ac:dyDescent="0.15">
      <c r="A975" s="67"/>
      <c r="B975" s="128"/>
      <c r="C975" s="7"/>
      <c r="D975" s="7"/>
      <c r="E975" s="13"/>
      <c r="F975" s="14"/>
      <c r="G975" s="14"/>
      <c r="H975" s="14"/>
      <c r="I975" s="14"/>
      <c r="J975" s="13"/>
      <c r="K975" s="53"/>
      <c r="L975" s="2"/>
      <c r="M975" s="19"/>
      <c r="N975" s="12"/>
      <c r="O975" s="12"/>
      <c r="P975" s="19"/>
      <c r="Q975" s="14"/>
      <c r="R975" s="28"/>
      <c r="S975" s="14"/>
      <c r="T975" s="14"/>
      <c r="U975" s="14"/>
      <c r="V975" s="4"/>
      <c r="W975" s="53"/>
      <c r="X975" s="14"/>
      <c r="Y975" s="153"/>
      <c r="Z975" s="3"/>
      <c r="AA975" s="53"/>
      <c r="AB975" s="3"/>
      <c r="AC975" s="1"/>
      <c r="AD975" s="3"/>
      <c r="AE975" s="3"/>
      <c r="AF975" s="3"/>
      <c r="AG975" s="3"/>
      <c r="AH975" s="3"/>
      <c r="AI975" s="11"/>
      <c r="AJ975" s="3"/>
      <c r="AK975" s="2"/>
      <c r="AL975" s="2"/>
      <c r="AM975" s="2"/>
      <c r="AN975" s="2"/>
      <c r="AO975" s="2"/>
      <c r="AP975" s="2"/>
      <c r="AQ975" s="2"/>
      <c r="AR975" s="15"/>
      <c r="AS975" s="15"/>
      <c r="AT975" s="15"/>
      <c r="AU975" s="2"/>
      <c r="AV975" s="2"/>
      <c r="AW975" s="15"/>
      <c r="AX975" s="15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</row>
    <row r="976" spans="1:164" x14ac:dyDescent="0.15">
      <c r="A976" s="67"/>
      <c r="B976" s="128"/>
      <c r="C976" s="7"/>
      <c r="D976" s="7"/>
      <c r="E976" s="13"/>
      <c r="F976" s="14"/>
      <c r="G976" s="14"/>
      <c r="H976" s="14"/>
      <c r="I976" s="14"/>
      <c r="J976" s="13"/>
      <c r="K976" s="53"/>
      <c r="L976" s="2"/>
      <c r="M976" s="19"/>
      <c r="N976" s="12"/>
      <c r="O976" s="12"/>
      <c r="P976" s="19"/>
      <c r="Q976" s="14"/>
      <c r="R976" s="28"/>
      <c r="S976" s="14"/>
      <c r="T976" s="14"/>
      <c r="U976" s="14"/>
      <c r="V976" s="4"/>
      <c r="W976" s="53"/>
      <c r="X976" s="14"/>
      <c r="Y976" s="153"/>
      <c r="Z976" s="3"/>
      <c r="AA976" s="53"/>
      <c r="AB976" s="3"/>
      <c r="AC976" s="1"/>
      <c r="AD976" s="3"/>
      <c r="AE976" s="3"/>
      <c r="AF976" s="3"/>
      <c r="AG976" s="3"/>
      <c r="AH976" s="3"/>
      <c r="AI976" s="11"/>
      <c r="AJ976" s="3"/>
      <c r="AK976" s="2"/>
      <c r="AL976" s="2"/>
      <c r="AM976" s="2"/>
      <c r="AN976" s="2"/>
      <c r="AO976" s="2"/>
      <c r="AP976" s="2"/>
      <c r="AQ976" s="2"/>
      <c r="AR976" s="15"/>
      <c r="AS976" s="15"/>
      <c r="AT976" s="15"/>
      <c r="AU976" s="2"/>
      <c r="AV976" s="2"/>
      <c r="AW976" s="15"/>
      <c r="AX976" s="15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</row>
    <row r="977" spans="1:164" x14ac:dyDescent="0.15">
      <c r="A977" s="67"/>
      <c r="B977" s="128"/>
      <c r="C977" s="7"/>
      <c r="D977" s="7"/>
      <c r="E977" s="13"/>
      <c r="F977" s="14"/>
      <c r="G977" s="14"/>
      <c r="H977" s="14"/>
      <c r="I977" s="14"/>
      <c r="J977" s="13"/>
      <c r="K977" s="53"/>
      <c r="L977" s="2"/>
      <c r="M977" s="19"/>
      <c r="N977" s="12"/>
      <c r="O977" s="12"/>
      <c r="P977" s="19"/>
      <c r="Q977" s="14"/>
      <c r="R977" s="28"/>
      <c r="S977" s="14"/>
      <c r="T977" s="14"/>
      <c r="U977" s="14"/>
      <c r="V977" s="4"/>
      <c r="W977" s="53"/>
      <c r="X977" s="14"/>
      <c r="Y977" s="153"/>
      <c r="Z977" s="3"/>
      <c r="AA977" s="53"/>
      <c r="AB977" s="3"/>
      <c r="AC977" s="1"/>
      <c r="AD977" s="3"/>
      <c r="AE977" s="3"/>
      <c r="AF977" s="3"/>
      <c r="AG977" s="3"/>
      <c r="AH977" s="3"/>
      <c r="AI977" s="11"/>
      <c r="AJ977" s="3"/>
      <c r="AK977" s="2"/>
      <c r="AL977" s="2"/>
      <c r="AM977" s="2"/>
      <c r="AN977" s="2"/>
      <c r="AO977" s="2"/>
      <c r="AP977" s="2"/>
      <c r="AQ977" s="2"/>
      <c r="AR977" s="15"/>
      <c r="AS977" s="15"/>
      <c r="AT977" s="15"/>
      <c r="AU977" s="2"/>
      <c r="AV977" s="2"/>
      <c r="AW977" s="15"/>
      <c r="AX977" s="15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</row>
    <row r="978" spans="1:164" x14ac:dyDescent="0.15">
      <c r="A978" s="67"/>
      <c r="B978" s="128"/>
      <c r="C978" s="7"/>
      <c r="D978" s="7"/>
      <c r="E978" s="13"/>
      <c r="F978" s="14"/>
      <c r="G978" s="14"/>
      <c r="H978" s="14"/>
      <c r="I978" s="14"/>
      <c r="J978" s="13"/>
      <c r="K978" s="53"/>
      <c r="L978" s="2"/>
      <c r="M978" s="19"/>
      <c r="N978" s="12"/>
      <c r="O978" s="12"/>
      <c r="P978" s="19"/>
      <c r="Q978" s="14"/>
      <c r="R978" s="28"/>
      <c r="S978" s="14"/>
      <c r="T978" s="14"/>
      <c r="U978" s="14"/>
      <c r="V978" s="4"/>
      <c r="W978" s="53"/>
      <c r="X978" s="14"/>
      <c r="Y978" s="153"/>
      <c r="Z978" s="3"/>
      <c r="AA978" s="53"/>
      <c r="AB978" s="3"/>
      <c r="AC978" s="1"/>
      <c r="AD978" s="3"/>
      <c r="AE978" s="3"/>
      <c r="AF978" s="3"/>
      <c r="AG978" s="3"/>
      <c r="AH978" s="3"/>
      <c r="AI978" s="11"/>
      <c r="AJ978" s="3"/>
      <c r="AK978" s="2"/>
      <c r="AL978" s="2"/>
      <c r="AM978" s="2"/>
      <c r="AN978" s="2"/>
      <c r="AO978" s="2"/>
      <c r="AP978" s="2"/>
      <c r="AQ978" s="2"/>
      <c r="AR978" s="15"/>
      <c r="AS978" s="15"/>
      <c r="AT978" s="15"/>
      <c r="AU978" s="2"/>
      <c r="AV978" s="2"/>
      <c r="AW978" s="15"/>
      <c r="AX978" s="15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</row>
    <row r="979" spans="1:164" x14ac:dyDescent="0.15">
      <c r="A979" s="67"/>
      <c r="B979" s="128"/>
      <c r="C979" s="7"/>
      <c r="D979" s="7"/>
      <c r="E979" s="13"/>
      <c r="F979" s="14"/>
      <c r="G979" s="14"/>
      <c r="H979" s="14"/>
      <c r="I979" s="14"/>
      <c r="J979" s="13"/>
      <c r="K979" s="53"/>
      <c r="L979" s="2"/>
      <c r="M979" s="19"/>
      <c r="N979" s="12"/>
      <c r="O979" s="12"/>
      <c r="P979" s="19"/>
      <c r="Q979" s="14"/>
      <c r="R979" s="28"/>
      <c r="S979" s="14"/>
      <c r="T979" s="14"/>
      <c r="U979" s="14"/>
      <c r="V979" s="4"/>
      <c r="W979" s="53"/>
      <c r="X979" s="14"/>
      <c r="Y979" s="153"/>
      <c r="Z979" s="3"/>
      <c r="AA979" s="53"/>
      <c r="AB979" s="3"/>
      <c r="AC979" s="1"/>
      <c r="AD979" s="3"/>
      <c r="AE979" s="3"/>
      <c r="AF979" s="3"/>
      <c r="AG979" s="3"/>
      <c r="AH979" s="3"/>
      <c r="AI979" s="11"/>
      <c r="AJ979" s="3"/>
      <c r="AK979" s="2"/>
      <c r="AL979" s="2"/>
      <c r="AM979" s="2"/>
      <c r="AN979" s="2"/>
      <c r="AO979" s="2"/>
      <c r="AP979" s="2"/>
      <c r="AQ979" s="2"/>
      <c r="AR979" s="15"/>
      <c r="AS979" s="15"/>
      <c r="AT979" s="15"/>
      <c r="AU979" s="2"/>
      <c r="AV979" s="2"/>
      <c r="AW979" s="15"/>
      <c r="AX979" s="15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</row>
    <row r="980" spans="1:164" x14ac:dyDescent="0.15">
      <c r="A980" s="67"/>
      <c r="B980" s="128"/>
      <c r="C980" s="7"/>
      <c r="D980" s="7"/>
      <c r="E980" s="13"/>
      <c r="F980" s="14"/>
      <c r="G980" s="14"/>
      <c r="H980" s="14"/>
      <c r="I980" s="14"/>
      <c r="J980" s="13"/>
      <c r="K980" s="53"/>
      <c r="L980" s="2"/>
      <c r="M980" s="19"/>
      <c r="N980" s="12"/>
      <c r="O980" s="12"/>
      <c r="P980" s="19"/>
      <c r="Q980" s="14"/>
      <c r="R980" s="28"/>
      <c r="S980" s="14"/>
      <c r="T980" s="14"/>
      <c r="U980" s="14"/>
      <c r="V980" s="4"/>
      <c r="W980" s="53"/>
      <c r="X980" s="14"/>
      <c r="Y980" s="153"/>
      <c r="Z980" s="3"/>
      <c r="AA980" s="53"/>
      <c r="AB980" s="3"/>
      <c r="AC980" s="1"/>
      <c r="AD980" s="3"/>
      <c r="AE980" s="3"/>
      <c r="AF980" s="3"/>
      <c r="AG980" s="3"/>
      <c r="AH980" s="3"/>
      <c r="AI980" s="11"/>
      <c r="AJ980" s="3"/>
      <c r="AK980" s="2"/>
      <c r="AL980" s="2"/>
      <c r="AM980" s="2"/>
      <c r="AN980" s="2"/>
      <c r="AO980" s="2"/>
      <c r="AP980" s="2"/>
      <c r="AQ980" s="2"/>
      <c r="AR980" s="15"/>
      <c r="AS980" s="15"/>
      <c r="AT980" s="15"/>
      <c r="AU980" s="2"/>
      <c r="AV980" s="2"/>
      <c r="AW980" s="15"/>
      <c r="AX980" s="15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</row>
    <row r="981" spans="1:164" x14ac:dyDescent="0.15">
      <c r="A981" s="67"/>
      <c r="B981" s="128"/>
      <c r="C981" s="7"/>
      <c r="D981" s="7"/>
      <c r="E981" s="13"/>
      <c r="F981" s="14"/>
      <c r="G981" s="14"/>
      <c r="H981" s="14"/>
      <c r="I981" s="14"/>
      <c r="J981" s="13"/>
      <c r="K981" s="53"/>
      <c r="L981" s="2"/>
      <c r="M981" s="19"/>
      <c r="N981" s="12"/>
      <c r="O981" s="12"/>
      <c r="P981" s="19"/>
      <c r="Q981" s="14"/>
      <c r="R981" s="28"/>
      <c r="S981" s="14"/>
      <c r="T981" s="14"/>
      <c r="U981" s="14"/>
      <c r="V981" s="4"/>
      <c r="W981" s="53"/>
      <c r="X981" s="14"/>
      <c r="Y981" s="153"/>
      <c r="Z981" s="3"/>
      <c r="AA981" s="53"/>
      <c r="AB981" s="3"/>
      <c r="AC981" s="1"/>
      <c r="AD981" s="3"/>
      <c r="AE981" s="3"/>
      <c r="AF981" s="3"/>
      <c r="AG981" s="3"/>
      <c r="AH981" s="3"/>
      <c r="AI981" s="11"/>
      <c r="AJ981" s="3"/>
      <c r="AK981" s="2"/>
      <c r="AL981" s="2"/>
      <c r="AM981" s="2"/>
      <c r="AN981" s="2"/>
      <c r="AO981" s="2"/>
      <c r="AP981" s="2"/>
      <c r="AQ981" s="2"/>
      <c r="AR981" s="15"/>
      <c r="AS981" s="15"/>
      <c r="AT981" s="15"/>
      <c r="AU981" s="2"/>
      <c r="AV981" s="2"/>
      <c r="AW981" s="15"/>
      <c r="AX981" s="15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</row>
    <row r="982" spans="1:164" x14ac:dyDescent="0.15">
      <c r="A982" s="67"/>
      <c r="B982" s="128"/>
      <c r="C982" s="7"/>
      <c r="D982" s="7"/>
      <c r="E982" s="13"/>
      <c r="F982" s="14"/>
      <c r="G982" s="14"/>
      <c r="H982" s="14"/>
      <c r="I982" s="14"/>
      <c r="J982" s="13"/>
      <c r="K982" s="53"/>
      <c r="L982" s="2"/>
      <c r="M982" s="19"/>
      <c r="N982" s="12"/>
      <c r="O982" s="12"/>
      <c r="P982" s="19"/>
      <c r="Q982" s="14"/>
      <c r="R982" s="28"/>
      <c r="S982" s="14"/>
      <c r="T982" s="14"/>
      <c r="U982" s="14"/>
      <c r="V982" s="4"/>
      <c r="W982" s="53"/>
      <c r="X982" s="14"/>
      <c r="Y982" s="153"/>
      <c r="Z982" s="3"/>
      <c r="AA982" s="53"/>
      <c r="AB982" s="3"/>
      <c r="AC982" s="1"/>
      <c r="AD982" s="3"/>
      <c r="AE982" s="3"/>
      <c r="AF982" s="3"/>
      <c r="AG982" s="3"/>
      <c r="AH982" s="3"/>
      <c r="AI982" s="11"/>
      <c r="AJ982" s="3"/>
      <c r="AK982" s="2"/>
      <c r="AL982" s="2"/>
      <c r="AM982" s="2"/>
      <c r="AN982" s="2"/>
      <c r="AO982" s="2"/>
      <c r="AP982" s="2"/>
      <c r="AQ982" s="2"/>
      <c r="AR982" s="15"/>
      <c r="AS982" s="15"/>
      <c r="AT982" s="15"/>
      <c r="AU982" s="2"/>
      <c r="AV982" s="2"/>
      <c r="AW982" s="15"/>
      <c r="AX982" s="15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</row>
    <row r="983" spans="1:164" x14ac:dyDescent="0.15">
      <c r="A983" s="67"/>
      <c r="B983" s="128"/>
      <c r="C983" s="7"/>
      <c r="D983" s="7"/>
      <c r="E983" s="13"/>
      <c r="F983" s="14"/>
      <c r="G983" s="14"/>
      <c r="H983" s="14"/>
      <c r="I983" s="14"/>
      <c r="J983" s="13"/>
      <c r="K983" s="53"/>
      <c r="L983" s="2"/>
      <c r="M983" s="19"/>
      <c r="N983" s="12"/>
      <c r="O983" s="12"/>
      <c r="P983" s="19"/>
      <c r="Q983" s="14"/>
      <c r="R983" s="28"/>
      <c r="S983" s="14"/>
      <c r="T983" s="14"/>
      <c r="U983" s="14"/>
      <c r="V983" s="4"/>
      <c r="W983" s="53"/>
      <c r="X983" s="14"/>
      <c r="Y983" s="153"/>
      <c r="Z983" s="3"/>
      <c r="AA983" s="53"/>
      <c r="AB983" s="3"/>
      <c r="AC983" s="1"/>
      <c r="AD983" s="3"/>
      <c r="AE983" s="3"/>
      <c r="AF983" s="3"/>
      <c r="AG983" s="3"/>
      <c r="AH983" s="3"/>
      <c r="AI983" s="11"/>
      <c r="AJ983" s="3"/>
      <c r="AK983" s="2"/>
      <c r="AL983" s="2"/>
      <c r="AM983" s="2"/>
      <c r="AN983" s="2"/>
      <c r="AO983" s="2"/>
      <c r="AP983" s="2"/>
      <c r="AQ983" s="2"/>
      <c r="AR983" s="15"/>
      <c r="AS983" s="15"/>
      <c r="AT983" s="15"/>
      <c r="AU983" s="2"/>
      <c r="AV983" s="2"/>
      <c r="AW983" s="15"/>
      <c r="AX983" s="15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</row>
    <row r="984" spans="1:164" x14ac:dyDescent="0.15">
      <c r="A984" s="67"/>
      <c r="B984" s="128"/>
      <c r="C984" s="7"/>
      <c r="D984" s="7"/>
      <c r="E984" s="13"/>
      <c r="F984" s="14"/>
      <c r="G984" s="14"/>
      <c r="H984" s="14"/>
      <c r="I984" s="14"/>
      <c r="J984" s="13"/>
      <c r="K984" s="53"/>
      <c r="L984" s="2"/>
      <c r="M984" s="19"/>
      <c r="N984" s="12"/>
      <c r="O984" s="12"/>
      <c r="P984" s="19"/>
      <c r="Q984" s="14"/>
      <c r="R984" s="28"/>
      <c r="S984" s="14"/>
      <c r="T984" s="14"/>
      <c r="U984" s="14"/>
      <c r="V984" s="4"/>
      <c r="W984" s="53"/>
      <c r="X984" s="14"/>
      <c r="Y984" s="153"/>
      <c r="Z984" s="3"/>
      <c r="AA984" s="53"/>
      <c r="AB984" s="3"/>
      <c r="AC984" s="1"/>
      <c r="AD984" s="3"/>
      <c r="AE984" s="3"/>
      <c r="AF984" s="3"/>
      <c r="AG984" s="3"/>
      <c r="AH984" s="3"/>
      <c r="AI984" s="11"/>
      <c r="AJ984" s="3"/>
      <c r="AK984" s="2"/>
      <c r="AL984" s="2"/>
      <c r="AM984" s="2"/>
      <c r="AN984" s="2"/>
      <c r="AO984" s="2"/>
      <c r="AP984" s="2"/>
      <c r="AQ984" s="2"/>
      <c r="AR984" s="15"/>
      <c r="AS984" s="15"/>
      <c r="AT984" s="15"/>
      <c r="AU984" s="2"/>
      <c r="AV984" s="2"/>
      <c r="AW984" s="15"/>
      <c r="AX984" s="15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</row>
    <row r="985" spans="1:164" x14ac:dyDescent="0.15">
      <c r="A985" s="67"/>
      <c r="B985" s="128"/>
      <c r="C985" s="7"/>
      <c r="D985" s="7"/>
      <c r="E985" s="13"/>
      <c r="F985" s="14"/>
      <c r="G985" s="14"/>
      <c r="H985" s="14"/>
      <c r="I985" s="14"/>
      <c r="J985" s="13"/>
      <c r="K985" s="53"/>
      <c r="L985" s="2"/>
      <c r="M985" s="19"/>
      <c r="N985" s="12"/>
      <c r="O985" s="12"/>
      <c r="P985" s="19"/>
      <c r="Q985" s="14"/>
      <c r="R985" s="28"/>
      <c r="S985" s="14"/>
      <c r="T985" s="14"/>
      <c r="U985" s="14"/>
      <c r="V985" s="4"/>
      <c r="W985" s="53"/>
      <c r="X985" s="14"/>
      <c r="Y985" s="153"/>
      <c r="Z985" s="3"/>
      <c r="AA985" s="53"/>
      <c r="AB985" s="3"/>
      <c r="AC985" s="1"/>
      <c r="AD985" s="3"/>
      <c r="AE985" s="3"/>
      <c r="AF985" s="3"/>
      <c r="AG985" s="3"/>
      <c r="AH985" s="3"/>
      <c r="AI985" s="11"/>
      <c r="AJ985" s="3"/>
      <c r="AK985" s="2"/>
      <c r="AL985" s="2"/>
      <c r="AM985" s="2"/>
      <c r="AN985" s="2"/>
      <c r="AO985" s="2"/>
      <c r="AP985" s="2"/>
      <c r="AQ985" s="2"/>
      <c r="AR985" s="15"/>
      <c r="AS985" s="15"/>
      <c r="AT985" s="15"/>
      <c r="AU985" s="2"/>
      <c r="AV985" s="2"/>
      <c r="AW985" s="15"/>
      <c r="AX985" s="15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</row>
    <row r="986" spans="1:164" x14ac:dyDescent="0.15">
      <c r="A986" s="67"/>
      <c r="B986" s="128"/>
      <c r="C986" s="7"/>
      <c r="D986" s="7"/>
      <c r="E986" s="13"/>
      <c r="F986" s="14"/>
      <c r="G986" s="14"/>
      <c r="H986" s="14"/>
      <c r="I986" s="14"/>
      <c r="J986" s="13"/>
      <c r="K986" s="53"/>
      <c r="L986" s="2"/>
      <c r="M986" s="19"/>
      <c r="N986" s="12"/>
      <c r="O986" s="12"/>
      <c r="P986" s="19"/>
      <c r="Q986" s="14"/>
      <c r="R986" s="28"/>
      <c r="S986" s="14"/>
      <c r="T986" s="14"/>
      <c r="U986" s="14"/>
      <c r="V986" s="4"/>
      <c r="W986" s="53"/>
      <c r="X986" s="14"/>
      <c r="Y986" s="153"/>
      <c r="Z986" s="3"/>
      <c r="AA986" s="53"/>
      <c r="AB986" s="3"/>
      <c r="AC986" s="1"/>
      <c r="AD986" s="3"/>
      <c r="AE986" s="3"/>
      <c r="AF986" s="3"/>
      <c r="AG986" s="3"/>
      <c r="AH986" s="3"/>
      <c r="AI986" s="11"/>
      <c r="AJ986" s="3"/>
      <c r="AK986" s="2"/>
      <c r="AL986" s="2"/>
      <c r="AM986" s="2"/>
      <c r="AN986" s="2"/>
      <c r="AO986" s="2"/>
      <c r="AP986" s="2"/>
      <c r="AQ986" s="2"/>
      <c r="AR986" s="15"/>
      <c r="AS986" s="15"/>
      <c r="AT986" s="15"/>
      <c r="AU986" s="2"/>
      <c r="AV986" s="2"/>
      <c r="AW986" s="15"/>
      <c r="AX986" s="15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</row>
    <row r="987" spans="1:164" x14ac:dyDescent="0.15">
      <c r="A987" s="67"/>
      <c r="B987" s="128"/>
      <c r="C987" s="7"/>
      <c r="D987" s="7"/>
      <c r="E987" s="13"/>
      <c r="F987" s="14"/>
      <c r="G987" s="14"/>
      <c r="H987" s="14"/>
      <c r="I987" s="14"/>
      <c r="J987" s="13"/>
      <c r="K987" s="53"/>
      <c r="L987" s="2"/>
      <c r="M987" s="19"/>
      <c r="N987" s="12"/>
      <c r="O987" s="12"/>
      <c r="P987" s="19"/>
      <c r="Q987" s="14"/>
      <c r="R987" s="28"/>
      <c r="S987" s="14"/>
      <c r="T987" s="14"/>
      <c r="U987" s="14"/>
      <c r="V987" s="4"/>
      <c r="W987" s="53"/>
      <c r="X987" s="14"/>
      <c r="Y987" s="153"/>
      <c r="Z987" s="3"/>
      <c r="AA987" s="53"/>
      <c r="AB987" s="3"/>
      <c r="AC987" s="1"/>
      <c r="AD987" s="3"/>
      <c r="AE987" s="3"/>
      <c r="AF987" s="3"/>
      <c r="AG987" s="3"/>
      <c r="AH987" s="3"/>
      <c r="AI987" s="11"/>
      <c r="AJ987" s="3"/>
      <c r="AK987" s="2"/>
      <c r="AL987" s="2"/>
      <c r="AM987" s="2"/>
      <c r="AN987" s="2"/>
      <c r="AO987" s="2"/>
      <c r="AP987" s="2"/>
      <c r="AQ987" s="2"/>
      <c r="AR987" s="15"/>
      <c r="AS987" s="15"/>
      <c r="AT987" s="15"/>
      <c r="AU987" s="2"/>
      <c r="AV987" s="2"/>
      <c r="AW987" s="15"/>
      <c r="AX987" s="15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</row>
    <row r="988" spans="1:164" x14ac:dyDescent="0.15">
      <c r="A988" s="67"/>
      <c r="B988" s="128"/>
      <c r="C988" s="7"/>
      <c r="D988" s="7"/>
      <c r="E988" s="13"/>
      <c r="F988" s="14"/>
      <c r="G988" s="14"/>
      <c r="H988" s="14"/>
      <c r="I988" s="14"/>
      <c r="J988" s="13"/>
      <c r="K988" s="53"/>
      <c r="L988" s="2"/>
      <c r="M988" s="19"/>
      <c r="N988" s="12"/>
      <c r="O988" s="12"/>
      <c r="P988" s="19"/>
      <c r="Q988" s="14"/>
      <c r="R988" s="28"/>
      <c r="S988" s="14"/>
      <c r="T988" s="14"/>
      <c r="U988" s="14"/>
      <c r="V988" s="4"/>
      <c r="W988" s="53"/>
      <c r="X988" s="14"/>
      <c r="Y988" s="153"/>
      <c r="Z988" s="3"/>
      <c r="AA988" s="53"/>
      <c r="AB988" s="3"/>
      <c r="AC988" s="1"/>
      <c r="AD988" s="3"/>
      <c r="AE988" s="3"/>
      <c r="AF988" s="3"/>
      <c r="AG988" s="3"/>
      <c r="AH988" s="3"/>
      <c r="AI988" s="11"/>
      <c r="AJ988" s="3"/>
      <c r="AK988" s="2"/>
      <c r="AL988" s="2"/>
      <c r="AM988" s="2"/>
      <c r="AN988" s="2"/>
      <c r="AO988" s="2"/>
      <c r="AP988" s="2"/>
      <c r="AQ988" s="2"/>
      <c r="AR988" s="15"/>
      <c r="AS988" s="15"/>
      <c r="AT988" s="15"/>
      <c r="AU988" s="2"/>
      <c r="AV988" s="2"/>
      <c r="AW988" s="15"/>
      <c r="AX988" s="15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</row>
    <row r="989" spans="1:164" x14ac:dyDescent="0.15">
      <c r="A989" s="67"/>
      <c r="B989" s="128"/>
      <c r="C989" s="7"/>
      <c r="D989" s="7"/>
      <c r="E989" s="13"/>
      <c r="F989" s="14"/>
      <c r="G989" s="14"/>
      <c r="H989" s="14"/>
      <c r="I989" s="14"/>
      <c r="J989" s="13"/>
      <c r="K989" s="53"/>
      <c r="L989" s="2"/>
      <c r="M989" s="19"/>
      <c r="N989" s="12"/>
      <c r="O989" s="12"/>
      <c r="P989" s="19"/>
      <c r="Q989" s="14"/>
      <c r="R989" s="28"/>
      <c r="S989" s="14"/>
      <c r="T989" s="14"/>
      <c r="U989" s="14"/>
      <c r="V989" s="4"/>
      <c r="W989" s="53"/>
      <c r="X989" s="14"/>
      <c r="Y989" s="153"/>
      <c r="Z989" s="3"/>
      <c r="AA989" s="53"/>
      <c r="AB989" s="3"/>
      <c r="AC989" s="1"/>
      <c r="AD989" s="3"/>
      <c r="AE989" s="3"/>
      <c r="AF989" s="3"/>
      <c r="AG989" s="3"/>
      <c r="AH989" s="3"/>
      <c r="AI989" s="11"/>
      <c r="AJ989" s="3"/>
      <c r="AK989" s="2"/>
      <c r="AL989" s="2"/>
      <c r="AM989" s="2"/>
      <c r="AN989" s="2"/>
      <c r="AO989" s="2"/>
      <c r="AP989" s="2"/>
      <c r="AQ989" s="2"/>
      <c r="AR989" s="15"/>
      <c r="AS989" s="15"/>
      <c r="AT989" s="15"/>
      <c r="AU989" s="2"/>
      <c r="AV989" s="2"/>
      <c r="AW989" s="15"/>
      <c r="AX989" s="15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</row>
    <row r="990" spans="1:164" x14ac:dyDescent="0.15">
      <c r="A990" s="67"/>
      <c r="B990" s="128"/>
      <c r="C990" s="7"/>
      <c r="D990" s="7"/>
      <c r="E990" s="13"/>
      <c r="F990" s="14"/>
      <c r="G990" s="14"/>
      <c r="H990" s="14"/>
      <c r="I990" s="14"/>
      <c r="J990" s="13"/>
      <c r="K990" s="53"/>
      <c r="L990" s="2"/>
      <c r="M990" s="19"/>
      <c r="N990" s="12"/>
      <c r="O990" s="12"/>
      <c r="P990" s="19"/>
      <c r="Q990" s="14"/>
      <c r="R990" s="28"/>
      <c r="S990" s="14"/>
      <c r="T990" s="14"/>
      <c r="U990" s="14"/>
      <c r="V990" s="4"/>
      <c r="W990" s="53"/>
      <c r="X990" s="14"/>
      <c r="Y990" s="153"/>
      <c r="Z990" s="3"/>
      <c r="AA990" s="53"/>
      <c r="AB990" s="3"/>
      <c r="AC990" s="1"/>
      <c r="AD990" s="3"/>
      <c r="AE990" s="3"/>
      <c r="AF990" s="3"/>
      <c r="AG990" s="3"/>
      <c r="AH990" s="3"/>
      <c r="AI990" s="11"/>
      <c r="AJ990" s="3"/>
      <c r="AK990" s="2"/>
      <c r="AL990" s="2"/>
      <c r="AM990" s="2"/>
      <c r="AN990" s="2"/>
      <c r="AO990" s="2"/>
      <c r="AP990" s="2"/>
      <c r="AQ990" s="2"/>
      <c r="AR990" s="15"/>
      <c r="AS990" s="15"/>
      <c r="AT990" s="15"/>
      <c r="AU990" s="2"/>
      <c r="AV990" s="2"/>
      <c r="AW990" s="15"/>
      <c r="AX990" s="15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</row>
    <row r="991" spans="1:164" x14ac:dyDescent="0.15">
      <c r="A991" s="67"/>
      <c r="B991" s="128"/>
      <c r="C991" s="7"/>
      <c r="D991" s="7"/>
      <c r="E991" s="13"/>
      <c r="F991" s="14"/>
      <c r="G991" s="14"/>
      <c r="H991" s="14"/>
      <c r="I991" s="14"/>
      <c r="J991" s="13"/>
      <c r="K991" s="53"/>
      <c r="L991" s="2"/>
      <c r="M991" s="19"/>
      <c r="N991" s="12"/>
      <c r="O991" s="12"/>
      <c r="P991" s="19"/>
      <c r="Q991" s="14"/>
      <c r="R991" s="28"/>
      <c r="S991" s="14"/>
      <c r="T991" s="14"/>
      <c r="U991" s="14"/>
      <c r="V991" s="4"/>
      <c r="W991" s="53"/>
      <c r="X991" s="14"/>
      <c r="Y991" s="153"/>
      <c r="Z991" s="3"/>
      <c r="AA991" s="53"/>
      <c r="AB991" s="3"/>
      <c r="AC991" s="1"/>
      <c r="AD991" s="3"/>
      <c r="AE991" s="3"/>
      <c r="AF991" s="3"/>
      <c r="AG991" s="3"/>
      <c r="AH991" s="3"/>
      <c r="AI991" s="11"/>
      <c r="AJ991" s="3"/>
      <c r="AK991" s="2"/>
      <c r="AL991" s="2"/>
      <c r="AM991" s="2"/>
      <c r="AN991" s="2"/>
      <c r="AO991" s="2"/>
      <c r="AP991" s="2"/>
      <c r="AQ991" s="2"/>
      <c r="AR991" s="15"/>
      <c r="AS991" s="15"/>
      <c r="AT991" s="15"/>
      <c r="AU991" s="2"/>
      <c r="AV991" s="2"/>
      <c r="AW991" s="15"/>
      <c r="AX991" s="15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</row>
    <row r="992" spans="1:164" x14ac:dyDescent="0.15">
      <c r="A992" s="67"/>
      <c r="B992" s="128"/>
      <c r="C992" s="7"/>
      <c r="D992" s="7"/>
      <c r="E992" s="13"/>
      <c r="F992" s="14"/>
      <c r="G992" s="14"/>
      <c r="H992" s="14"/>
      <c r="I992" s="14"/>
      <c r="J992" s="13"/>
      <c r="K992" s="53"/>
      <c r="L992" s="2"/>
      <c r="M992" s="19"/>
      <c r="N992" s="12"/>
      <c r="O992" s="12"/>
      <c r="P992" s="19"/>
      <c r="Q992" s="14"/>
      <c r="R992" s="28"/>
      <c r="S992" s="14"/>
      <c r="T992" s="14"/>
      <c r="U992" s="14"/>
      <c r="V992" s="4"/>
      <c r="W992" s="53"/>
      <c r="X992" s="14"/>
      <c r="Y992" s="153"/>
      <c r="Z992" s="3"/>
      <c r="AA992" s="53"/>
      <c r="AB992" s="3"/>
      <c r="AC992" s="1"/>
      <c r="AD992" s="3"/>
      <c r="AE992" s="3"/>
      <c r="AF992" s="3"/>
      <c r="AG992" s="3"/>
      <c r="AH992" s="3"/>
      <c r="AI992" s="11"/>
      <c r="AJ992" s="3"/>
      <c r="AK992" s="2"/>
      <c r="AL992" s="2"/>
      <c r="AM992" s="2"/>
      <c r="AN992" s="2"/>
      <c r="AO992" s="2"/>
      <c r="AP992" s="2"/>
      <c r="AQ992" s="2"/>
      <c r="AR992" s="15"/>
      <c r="AS992" s="15"/>
      <c r="AT992" s="15"/>
      <c r="AU992" s="2"/>
      <c r="AV992" s="2"/>
      <c r="AW992" s="15"/>
      <c r="AX992" s="15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</row>
    <row r="993" spans="1:164" x14ac:dyDescent="0.15">
      <c r="A993" s="67"/>
      <c r="B993" s="128"/>
      <c r="C993" s="7"/>
      <c r="D993" s="7"/>
      <c r="E993" s="13"/>
      <c r="F993" s="14"/>
      <c r="G993" s="14"/>
      <c r="H993" s="14"/>
      <c r="I993" s="14"/>
      <c r="J993" s="13"/>
      <c r="K993" s="53"/>
      <c r="L993" s="2"/>
      <c r="M993" s="19"/>
      <c r="N993" s="12"/>
      <c r="O993" s="12"/>
      <c r="P993" s="19"/>
      <c r="Q993" s="14"/>
      <c r="R993" s="28"/>
      <c r="S993" s="14"/>
      <c r="T993" s="14"/>
      <c r="U993" s="14"/>
      <c r="V993" s="4"/>
      <c r="W993" s="53"/>
      <c r="X993" s="14"/>
      <c r="Y993" s="153"/>
      <c r="Z993" s="3"/>
      <c r="AA993" s="53"/>
      <c r="AB993" s="3"/>
      <c r="AC993" s="1"/>
      <c r="AD993" s="3"/>
      <c r="AE993" s="3"/>
      <c r="AF993" s="3"/>
      <c r="AG993" s="3"/>
      <c r="AH993" s="3"/>
      <c r="AI993" s="11"/>
      <c r="AJ993" s="3"/>
      <c r="AK993" s="2"/>
      <c r="AL993" s="2"/>
      <c r="AM993" s="2"/>
      <c r="AN993" s="2"/>
      <c r="AO993" s="2"/>
      <c r="AP993" s="2"/>
      <c r="AQ993" s="2"/>
      <c r="AR993" s="15"/>
      <c r="AS993" s="15"/>
      <c r="AT993" s="15"/>
      <c r="AU993" s="2"/>
      <c r="AV993" s="2"/>
      <c r="AW993" s="15"/>
      <c r="AX993" s="15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</row>
    <row r="994" spans="1:164" x14ac:dyDescent="0.15">
      <c r="A994" s="67"/>
      <c r="B994" s="128"/>
      <c r="C994" s="7"/>
      <c r="D994" s="7"/>
      <c r="E994" s="13"/>
      <c r="F994" s="14"/>
      <c r="G994" s="14"/>
      <c r="H994" s="14"/>
      <c r="I994" s="14"/>
      <c r="J994" s="13"/>
      <c r="K994" s="53"/>
      <c r="L994" s="2"/>
      <c r="M994" s="19"/>
      <c r="N994" s="12"/>
      <c r="O994" s="12"/>
      <c r="P994" s="19"/>
      <c r="Q994" s="14"/>
      <c r="R994" s="28"/>
      <c r="S994" s="14"/>
      <c r="T994" s="14"/>
      <c r="U994" s="14"/>
      <c r="V994" s="4"/>
      <c r="W994" s="53"/>
      <c r="X994" s="14"/>
      <c r="Y994" s="153"/>
      <c r="Z994" s="3"/>
      <c r="AA994" s="53"/>
      <c r="AB994" s="3"/>
      <c r="AC994" s="1"/>
      <c r="AD994" s="3"/>
      <c r="AE994" s="3"/>
      <c r="AF994" s="3"/>
      <c r="AG994" s="3"/>
      <c r="AH994" s="3"/>
      <c r="AI994" s="11"/>
      <c r="AJ994" s="3"/>
      <c r="AK994" s="2"/>
      <c r="AL994" s="2"/>
      <c r="AM994" s="2"/>
      <c r="AN994" s="2"/>
      <c r="AO994" s="2"/>
      <c r="AP994" s="2"/>
      <c r="AQ994" s="2"/>
      <c r="AR994" s="15"/>
      <c r="AS994" s="15"/>
      <c r="AT994" s="15"/>
      <c r="AU994" s="2"/>
      <c r="AV994" s="2"/>
      <c r="AW994" s="15"/>
      <c r="AX994" s="15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</row>
    <row r="995" spans="1:164" x14ac:dyDescent="0.15">
      <c r="A995" s="67"/>
      <c r="B995" s="128"/>
      <c r="C995" s="7"/>
      <c r="D995" s="7"/>
      <c r="E995" s="13"/>
      <c r="F995" s="14"/>
      <c r="G995" s="14"/>
      <c r="H995" s="14"/>
      <c r="I995" s="14"/>
      <c r="J995" s="13"/>
      <c r="K995" s="53"/>
      <c r="L995" s="2"/>
      <c r="M995" s="19"/>
      <c r="N995" s="12"/>
      <c r="O995" s="12"/>
      <c r="P995" s="19"/>
      <c r="Q995" s="14"/>
      <c r="R995" s="28"/>
      <c r="S995" s="14"/>
      <c r="T995" s="14"/>
      <c r="U995" s="14"/>
      <c r="V995" s="4"/>
      <c r="W995" s="53"/>
      <c r="X995" s="14"/>
      <c r="Y995" s="153"/>
      <c r="Z995" s="3"/>
      <c r="AA995" s="53"/>
      <c r="AB995" s="3"/>
      <c r="AC995" s="1"/>
      <c r="AD995" s="3"/>
      <c r="AE995" s="3"/>
      <c r="AF995" s="3"/>
      <c r="AG995" s="3"/>
      <c r="AH995" s="3"/>
      <c r="AI995" s="11"/>
      <c r="AJ995" s="3"/>
      <c r="AK995" s="2"/>
      <c r="AL995" s="2"/>
      <c r="AM995" s="2"/>
      <c r="AN995" s="2"/>
      <c r="AO995" s="2"/>
      <c r="AP995" s="2"/>
      <c r="AQ995" s="2"/>
      <c r="AR995" s="15"/>
      <c r="AS995" s="15"/>
      <c r="AT995" s="15"/>
      <c r="AU995" s="2"/>
      <c r="AV995" s="2"/>
      <c r="AW995" s="15"/>
      <c r="AX995" s="15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</row>
    <row r="996" spans="1:164" x14ac:dyDescent="0.15">
      <c r="A996" s="67"/>
      <c r="B996" s="128"/>
      <c r="C996" s="7"/>
      <c r="D996" s="7"/>
      <c r="E996" s="13"/>
      <c r="F996" s="14"/>
      <c r="G996" s="14"/>
      <c r="H996" s="14"/>
      <c r="I996" s="14"/>
      <c r="J996" s="13"/>
      <c r="K996" s="53"/>
      <c r="L996" s="2"/>
      <c r="M996" s="19"/>
      <c r="N996" s="12"/>
      <c r="O996" s="12"/>
      <c r="P996" s="19"/>
      <c r="Q996" s="14"/>
      <c r="R996" s="28"/>
      <c r="S996" s="14"/>
      <c r="T996" s="14"/>
      <c r="U996" s="14"/>
      <c r="V996" s="4"/>
      <c r="W996" s="53"/>
      <c r="X996" s="14"/>
      <c r="Y996" s="153"/>
      <c r="Z996" s="3"/>
      <c r="AA996" s="53"/>
      <c r="AB996" s="3"/>
      <c r="AC996" s="1"/>
      <c r="AD996" s="3"/>
      <c r="AE996" s="3"/>
      <c r="AF996" s="3"/>
      <c r="AG996" s="3"/>
      <c r="AH996" s="3"/>
      <c r="AI996" s="11"/>
      <c r="AJ996" s="3"/>
      <c r="AK996" s="2"/>
      <c r="AL996" s="2"/>
      <c r="AM996" s="2"/>
      <c r="AN996" s="2"/>
      <c r="AO996" s="2"/>
      <c r="AP996" s="2"/>
      <c r="AQ996" s="2"/>
      <c r="AR996" s="15"/>
      <c r="AS996" s="15"/>
      <c r="AT996" s="15"/>
      <c r="AU996" s="2"/>
      <c r="AV996" s="2"/>
      <c r="AW996" s="15"/>
      <c r="AX996" s="15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</row>
    <row r="997" spans="1:164" x14ac:dyDescent="0.15">
      <c r="A997" s="67"/>
      <c r="B997" s="128"/>
      <c r="C997" s="7"/>
      <c r="D997" s="7"/>
      <c r="E997" s="13"/>
      <c r="F997" s="14"/>
      <c r="G997" s="14"/>
      <c r="H997" s="14"/>
      <c r="I997" s="14"/>
      <c r="J997" s="13"/>
      <c r="K997" s="53"/>
      <c r="L997" s="2"/>
      <c r="M997" s="19"/>
      <c r="N997" s="12"/>
      <c r="O997" s="12"/>
      <c r="P997" s="19"/>
      <c r="Q997" s="14"/>
      <c r="R997" s="28"/>
      <c r="S997" s="14"/>
      <c r="T997" s="14"/>
      <c r="U997" s="14"/>
      <c r="V997" s="4"/>
      <c r="W997" s="53"/>
      <c r="X997" s="14"/>
      <c r="Y997" s="153"/>
      <c r="Z997" s="3"/>
      <c r="AA997" s="53"/>
      <c r="AB997" s="3"/>
      <c r="AC997" s="1"/>
      <c r="AD997" s="3"/>
      <c r="AE997" s="3"/>
      <c r="AF997" s="3"/>
      <c r="AG997" s="3"/>
      <c r="AH997" s="3"/>
      <c r="AI997" s="11"/>
      <c r="AJ997" s="3"/>
      <c r="AK997" s="2"/>
      <c r="AL997" s="2"/>
      <c r="AM997" s="2"/>
      <c r="AN997" s="2"/>
      <c r="AO997" s="2"/>
      <c r="AP997" s="2"/>
      <c r="AQ997" s="2"/>
      <c r="AR997" s="15"/>
      <c r="AS997" s="15"/>
      <c r="AT997" s="15"/>
      <c r="AU997" s="2"/>
      <c r="AV997" s="2"/>
      <c r="AW997" s="15"/>
      <c r="AX997" s="15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</row>
    <row r="998" spans="1:164" x14ac:dyDescent="0.15">
      <c r="A998" s="67"/>
      <c r="B998" s="128"/>
      <c r="C998" s="7"/>
      <c r="D998" s="7"/>
      <c r="E998" s="13"/>
      <c r="F998" s="14"/>
      <c r="G998" s="14"/>
      <c r="H998" s="14"/>
      <c r="I998" s="14"/>
      <c r="J998" s="13"/>
      <c r="K998" s="53"/>
      <c r="L998" s="2"/>
      <c r="M998" s="19"/>
      <c r="N998" s="12"/>
      <c r="O998" s="12"/>
      <c r="P998" s="19"/>
      <c r="Q998" s="14"/>
      <c r="R998" s="28"/>
      <c r="S998" s="14"/>
      <c r="T998" s="14"/>
      <c r="U998" s="14"/>
      <c r="V998" s="4"/>
      <c r="W998" s="53"/>
      <c r="X998" s="14"/>
      <c r="Y998" s="153"/>
      <c r="Z998" s="3"/>
      <c r="AA998" s="53"/>
      <c r="AB998" s="3"/>
      <c r="AC998" s="1"/>
      <c r="AD998" s="3"/>
      <c r="AE998" s="3"/>
      <c r="AF998" s="3"/>
      <c r="AG998" s="3"/>
      <c r="AH998" s="3"/>
      <c r="AI998" s="11"/>
      <c r="AJ998" s="3"/>
      <c r="AK998" s="2"/>
      <c r="AL998" s="2"/>
      <c r="AM998" s="2"/>
      <c r="AN998" s="2"/>
      <c r="AO998" s="2"/>
      <c r="AP998" s="2"/>
      <c r="AQ998" s="2"/>
      <c r="AR998" s="15"/>
      <c r="AS998" s="15"/>
      <c r="AT998" s="15"/>
      <c r="AU998" s="2"/>
      <c r="AV998" s="2"/>
      <c r="AW998" s="15"/>
      <c r="AX998" s="15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</row>
    <row r="999" spans="1:164" x14ac:dyDescent="0.15">
      <c r="A999" s="67"/>
      <c r="B999" s="128"/>
      <c r="C999" s="7"/>
      <c r="D999" s="7"/>
      <c r="E999" s="13"/>
      <c r="F999" s="14"/>
      <c r="G999" s="14"/>
      <c r="H999" s="14"/>
      <c r="I999" s="14"/>
      <c r="J999" s="13"/>
      <c r="K999" s="53"/>
      <c r="L999" s="2"/>
      <c r="M999" s="19"/>
      <c r="N999" s="12"/>
      <c r="O999" s="12"/>
      <c r="P999" s="19"/>
      <c r="Q999" s="14"/>
      <c r="R999" s="28"/>
      <c r="S999" s="14"/>
      <c r="T999" s="14"/>
      <c r="U999" s="14"/>
      <c r="V999" s="4"/>
      <c r="W999" s="53"/>
      <c r="X999" s="14"/>
      <c r="Y999" s="153"/>
      <c r="Z999" s="3"/>
      <c r="AA999" s="53"/>
      <c r="AB999" s="3"/>
      <c r="AC999" s="1"/>
      <c r="AD999" s="3"/>
      <c r="AE999" s="3"/>
      <c r="AF999" s="3"/>
      <c r="AG999" s="3"/>
      <c r="AH999" s="3"/>
      <c r="AI999" s="11"/>
      <c r="AJ999" s="3"/>
      <c r="AK999" s="2"/>
      <c r="AL999" s="2"/>
      <c r="AM999" s="2"/>
      <c r="AN999" s="2"/>
      <c r="AO999" s="2"/>
      <c r="AP999" s="2"/>
      <c r="AQ999" s="2"/>
      <c r="AR999" s="15"/>
      <c r="AS999" s="15"/>
      <c r="AT999" s="15"/>
      <c r="AU999" s="2"/>
      <c r="AV999" s="2"/>
      <c r="AW999" s="15"/>
      <c r="AX999" s="15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</row>
    <row r="1000" spans="1:164" x14ac:dyDescent="0.15">
      <c r="A1000" s="67"/>
      <c r="B1000" s="128"/>
      <c r="C1000" s="7"/>
      <c r="D1000" s="7"/>
      <c r="E1000" s="13"/>
      <c r="F1000" s="14"/>
      <c r="G1000" s="14"/>
      <c r="H1000" s="14"/>
      <c r="I1000" s="14"/>
      <c r="J1000" s="13"/>
      <c r="K1000" s="53"/>
      <c r="L1000" s="2"/>
      <c r="M1000" s="19"/>
      <c r="N1000" s="12"/>
      <c r="O1000" s="12"/>
      <c r="P1000" s="19"/>
      <c r="Q1000" s="14"/>
      <c r="R1000" s="28"/>
      <c r="S1000" s="14"/>
      <c r="T1000" s="14"/>
      <c r="U1000" s="14"/>
      <c r="V1000" s="4"/>
      <c r="W1000" s="53"/>
      <c r="X1000" s="14"/>
      <c r="Y1000" s="153"/>
      <c r="Z1000" s="3"/>
      <c r="AA1000" s="53"/>
      <c r="AB1000" s="3"/>
      <c r="AC1000" s="1"/>
      <c r="AD1000" s="3"/>
      <c r="AE1000" s="3"/>
      <c r="AF1000" s="3"/>
      <c r="AG1000" s="3"/>
      <c r="AH1000" s="3"/>
      <c r="AI1000" s="11"/>
      <c r="AJ1000" s="3"/>
      <c r="AK1000" s="2"/>
      <c r="AL1000" s="2"/>
      <c r="AM1000" s="2"/>
      <c r="AN1000" s="2"/>
      <c r="AO1000" s="2"/>
      <c r="AP1000" s="2"/>
      <c r="AQ1000" s="2"/>
      <c r="AR1000" s="15"/>
      <c r="AS1000" s="15"/>
      <c r="AT1000" s="15"/>
      <c r="AU1000" s="2"/>
      <c r="AV1000" s="2"/>
      <c r="AW1000" s="15"/>
      <c r="AX1000" s="15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</row>
    <row r="1001" spans="1:164" x14ac:dyDescent="0.15">
      <c r="A1001" s="67"/>
      <c r="B1001" s="128"/>
      <c r="C1001" s="7"/>
      <c r="D1001" s="7"/>
      <c r="E1001" s="13"/>
      <c r="F1001" s="14"/>
      <c r="G1001" s="14"/>
      <c r="H1001" s="14"/>
      <c r="I1001" s="14"/>
      <c r="J1001" s="13"/>
      <c r="K1001" s="53"/>
      <c r="L1001" s="2"/>
      <c r="M1001" s="19"/>
      <c r="N1001" s="12"/>
      <c r="O1001" s="12"/>
      <c r="P1001" s="19"/>
      <c r="Q1001" s="14"/>
      <c r="R1001" s="28"/>
      <c r="S1001" s="14"/>
      <c r="T1001" s="14"/>
      <c r="U1001" s="14"/>
      <c r="V1001" s="4"/>
      <c r="W1001" s="53"/>
      <c r="X1001" s="14"/>
      <c r="Y1001" s="153"/>
      <c r="Z1001" s="3"/>
      <c r="AA1001" s="53"/>
      <c r="AB1001" s="3"/>
      <c r="AC1001" s="1"/>
      <c r="AD1001" s="3"/>
      <c r="AE1001" s="3"/>
      <c r="AF1001" s="3"/>
      <c r="AG1001" s="3"/>
      <c r="AH1001" s="3"/>
      <c r="AI1001" s="11"/>
      <c r="AJ1001" s="3"/>
      <c r="AK1001" s="2"/>
      <c r="AL1001" s="2"/>
      <c r="AM1001" s="2"/>
      <c r="AN1001" s="2"/>
      <c r="AO1001" s="2"/>
      <c r="AP1001" s="2"/>
      <c r="AQ1001" s="2"/>
      <c r="AR1001" s="15"/>
      <c r="AS1001" s="15"/>
      <c r="AT1001" s="15"/>
      <c r="AU1001" s="2"/>
      <c r="AV1001" s="2"/>
      <c r="AW1001" s="15"/>
      <c r="AX1001" s="15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</row>
    <row r="1002" spans="1:164" x14ac:dyDescent="0.15">
      <c r="A1002" s="67"/>
      <c r="B1002" s="128"/>
      <c r="C1002" s="7"/>
      <c r="D1002" s="7"/>
      <c r="E1002" s="13"/>
      <c r="F1002" s="14"/>
      <c r="G1002" s="14"/>
      <c r="H1002" s="14"/>
      <c r="I1002" s="14"/>
      <c r="J1002" s="13"/>
      <c r="K1002" s="53"/>
      <c r="L1002" s="2"/>
      <c r="M1002" s="19"/>
      <c r="N1002" s="12"/>
      <c r="O1002" s="12"/>
      <c r="P1002" s="19"/>
      <c r="Q1002" s="14"/>
      <c r="R1002" s="28"/>
      <c r="S1002" s="14"/>
      <c r="T1002" s="14"/>
      <c r="U1002" s="14"/>
      <c r="V1002" s="4"/>
      <c r="W1002" s="53"/>
      <c r="X1002" s="14"/>
      <c r="Y1002" s="153"/>
      <c r="Z1002" s="3"/>
      <c r="AA1002" s="53"/>
      <c r="AB1002" s="3"/>
      <c r="AC1002" s="1"/>
      <c r="AD1002" s="3"/>
      <c r="AE1002" s="3"/>
      <c r="AF1002" s="3"/>
      <c r="AG1002" s="3"/>
      <c r="AH1002" s="3"/>
      <c r="AI1002" s="11"/>
      <c r="AJ1002" s="3"/>
      <c r="AK1002" s="2"/>
      <c r="AL1002" s="2"/>
      <c r="AM1002" s="2"/>
      <c r="AN1002" s="2"/>
      <c r="AO1002" s="2"/>
      <c r="AP1002" s="2"/>
      <c r="AQ1002" s="2"/>
      <c r="AR1002" s="15"/>
      <c r="AS1002" s="15"/>
      <c r="AT1002" s="15"/>
      <c r="AU1002" s="2"/>
      <c r="AV1002" s="2"/>
      <c r="AW1002" s="15"/>
      <c r="AX1002" s="15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</row>
    <row r="1003" spans="1:164" x14ac:dyDescent="0.15">
      <c r="A1003" s="67"/>
      <c r="B1003" s="128"/>
      <c r="C1003" s="7"/>
      <c r="D1003" s="7"/>
      <c r="E1003" s="13"/>
      <c r="F1003" s="14"/>
      <c r="G1003" s="14"/>
      <c r="H1003" s="14"/>
      <c r="I1003" s="14"/>
      <c r="J1003" s="13"/>
      <c r="K1003" s="53"/>
      <c r="L1003" s="2"/>
      <c r="M1003" s="19"/>
      <c r="N1003" s="12"/>
      <c r="O1003" s="12"/>
      <c r="P1003" s="19"/>
      <c r="Q1003" s="14"/>
      <c r="R1003" s="28"/>
      <c r="S1003" s="14"/>
      <c r="T1003" s="14"/>
      <c r="U1003" s="14"/>
      <c r="V1003" s="4"/>
      <c r="W1003" s="53"/>
      <c r="X1003" s="14"/>
      <c r="Y1003" s="153"/>
      <c r="Z1003" s="3"/>
      <c r="AA1003" s="53"/>
      <c r="AB1003" s="3"/>
      <c r="AC1003" s="1"/>
      <c r="AD1003" s="3"/>
      <c r="AE1003" s="3"/>
      <c r="AF1003" s="3"/>
      <c r="AG1003" s="3"/>
      <c r="AH1003" s="3"/>
      <c r="AI1003" s="11"/>
      <c r="AJ1003" s="3"/>
      <c r="AK1003" s="2"/>
      <c r="AL1003" s="2"/>
      <c r="AM1003" s="2"/>
      <c r="AN1003" s="2"/>
      <c r="AO1003" s="2"/>
      <c r="AP1003" s="2"/>
      <c r="AQ1003" s="2"/>
      <c r="AR1003" s="15"/>
      <c r="AS1003" s="15"/>
      <c r="AT1003" s="15"/>
      <c r="AU1003" s="2"/>
      <c r="AV1003" s="2"/>
      <c r="AW1003" s="15"/>
      <c r="AX1003" s="15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</row>
    <row r="1004" spans="1:164" x14ac:dyDescent="0.15">
      <c r="A1004" s="67"/>
      <c r="B1004" s="128"/>
      <c r="C1004" s="7"/>
      <c r="D1004" s="7"/>
      <c r="E1004" s="13"/>
      <c r="F1004" s="14"/>
      <c r="G1004" s="14"/>
      <c r="H1004" s="14"/>
      <c r="I1004" s="14"/>
      <c r="J1004" s="13"/>
      <c r="K1004" s="53"/>
      <c r="L1004" s="2"/>
      <c r="M1004" s="19"/>
      <c r="N1004" s="12"/>
      <c r="O1004" s="12"/>
      <c r="P1004" s="19"/>
      <c r="Q1004" s="14"/>
      <c r="R1004" s="28"/>
      <c r="S1004" s="14"/>
      <c r="T1004" s="14"/>
      <c r="U1004" s="14"/>
      <c r="V1004" s="4"/>
      <c r="W1004" s="53"/>
      <c r="X1004" s="14"/>
      <c r="Y1004" s="153"/>
      <c r="Z1004" s="3"/>
      <c r="AA1004" s="53"/>
      <c r="AB1004" s="3"/>
      <c r="AC1004" s="1"/>
      <c r="AD1004" s="3"/>
      <c r="AE1004" s="3"/>
      <c r="AF1004" s="3"/>
      <c r="AG1004" s="3"/>
      <c r="AH1004" s="3"/>
      <c r="AI1004" s="11"/>
      <c r="AJ1004" s="3"/>
      <c r="AK1004" s="2"/>
      <c r="AL1004" s="2"/>
      <c r="AM1004" s="2"/>
      <c r="AN1004" s="2"/>
      <c r="AO1004" s="2"/>
      <c r="AP1004" s="2"/>
      <c r="AQ1004" s="2"/>
      <c r="AR1004" s="15"/>
      <c r="AS1004" s="15"/>
      <c r="AT1004" s="15"/>
      <c r="AU1004" s="2"/>
      <c r="AV1004" s="2"/>
      <c r="AW1004" s="15"/>
      <c r="AX1004" s="15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</row>
    <row r="1005" spans="1:164" x14ac:dyDescent="0.15">
      <c r="A1005" s="67"/>
      <c r="B1005" s="128"/>
      <c r="C1005" s="7"/>
      <c r="D1005" s="7"/>
      <c r="E1005" s="13"/>
      <c r="F1005" s="14"/>
      <c r="G1005" s="14"/>
      <c r="H1005" s="14"/>
      <c r="I1005" s="14"/>
      <c r="J1005" s="13"/>
      <c r="K1005" s="53"/>
      <c r="L1005" s="2"/>
      <c r="M1005" s="19"/>
      <c r="N1005" s="12"/>
      <c r="O1005" s="12"/>
      <c r="P1005" s="19"/>
      <c r="Q1005" s="14"/>
      <c r="R1005" s="28"/>
      <c r="S1005" s="14"/>
      <c r="T1005" s="14"/>
      <c r="U1005" s="14"/>
      <c r="V1005" s="4"/>
      <c r="W1005" s="53"/>
      <c r="X1005" s="14"/>
      <c r="Y1005" s="153"/>
      <c r="Z1005" s="3"/>
      <c r="AA1005" s="53"/>
      <c r="AB1005" s="3"/>
      <c r="AC1005" s="1"/>
      <c r="AD1005" s="3"/>
      <c r="AE1005" s="3"/>
      <c r="AF1005" s="3"/>
      <c r="AG1005" s="3"/>
      <c r="AH1005" s="3"/>
      <c r="AI1005" s="11"/>
      <c r="AJ1005" s="3"/>
      <c r="AK1005" s="2"/>
      <c r="AL1005" s="2"/>
      <c r="AM1005" s="2"/>
      <c r="AN1005" s="2"/>
      <c r="AO1005" s="2"/>
      <c r="AP1005" s="2"/>
      <c r="AQ1005" s="2"/>
      <c r="AR1005" s="15"/>
      <c r="AS1005" s="15"/>
      <c r="AT1005" s="15"/>
      <c r="AU1005" s="2"/>
      <c r="AV1005" s="2"/>
      <c r="AW1005" s="15"/>
      <c r="AX1005" s="15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</row>
    <row r="1006" spans="1:164" x14ac:dyDescent="0.15">
      <c r="A1006" s="67"/>
      <c r="B1006" s="128"/>
      <c r="C1006" s="7"/>
      <c r="D1006" s="7"/>
      <c r="E1006" s="13"/>
      <c r="F1006" s="14"/>
      <c r="G1006" s="14"/>
      <c r="H1006" s="14"/>
      <c r="I1006" s="14"/>
      <c r="J1006" s="13"/>
      <c r="K1006" s="53"/>
      <c r="L1006" s="2"/>
      <c r="M1006" s="19"/>
      <c r="N1006" s="12"/>
      <c r="O1006" s="12"/>
      <c r="P1006" s="19"/>
      <c r="Q1006" s="14"/>
      <c r="R1006" s="28"/>
      <c r="S1006" s="14"/>
      <c r="T1006" s="14"/>
      <c r="U1006" s="14"/>
      <c r="V1006" s="4"/>
      <c r="W1006" s="53"/>
      <c r="X1006" s="14"/>
      <c r="Y1006" s="153"/>
      <c r="Z1006" s="3"/>
      <c r="AA1006" s="53"/>
      <c r="AB1006" s="3"/>
      <c r="AC1006" s="1"/>
      <c r="AD1006" s="3"/>
      <c r="AE1006" s="3"/>
      <c r="AF1006" s="3"/>
      <c r="AG1006" s="3"/>
      <c r="AH1006" s="3"/>
      <c r="AI1006" s="11"/>
      <c r="AJ1006" s="3"/>
      <c r="AK1006" s="2"/>
      <c r="AL1006" s="2"/>
      <c r="AM1006" s="2"/>
      <c r="AN1006" s="2"/>
      <c r="AO1006" s="2"/>
      <c r="AP1006" s="2"/>
      <c r="AQ1006" s="2"/>
      <c r="AR1006" s="15"/>
      <c r="AS1006" s="15"/>
      <c r="AT1006" s="15"/>
      <c r="AU1006" s="2"/>
      <c r="AV1006" s="2"/>
      <c r="AW1006" s="15"/>
      <c r="AX1006" s="15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</row>
    <row r="1007" spans="1:164" x14ac:dyDescent="0.15">
      <c r="A1007" s="67"/>
      <c r="B1007" s="128"/>
      <c r="C1007" s="7"/>
      <c r="D1007" s="7"/>
      <c r="E1007" s="13"/>
      <c r="F1007" s="14"/>
      <c r="G1007" s="14"/>
      <c r="H1007" s="14"/>
      <c r="I1007" s="14"/>
      <c r="J1007" s="13"/>
      <c r="K1007" s="53"/>
      <c r="L1007" s="2"/>
      <c r="M1007" s="19"/>
      <c r="N1007" s="12"/>
      <c r="O1007" s="12"/>
      <c r="P1007" s="19"/>
      <c r="Q1007" s="14"/>
      <c r="R1007" s="28"/>
      <c r="S1007" s="14"/>
      <c r="T1007" s="14"/>
      <c r="U1007" s="14"/>
      <c r="V1007" s="4"/>
      <c r="W1007" s="53"/>
      <c r="X1007" s="14"/>
      <c r="Y1007" s="153"/>
      <c r="Z1007" s="3"/>
      <c r="AA1007" s="53"/>
      <c r="AB1007" s="3"/>
      <c r="AC1007" s="1"/>
      <c r="AD1007" s="3"/>
      <c r="AE1007" s="3"/>
      <c r="AF1007" s="3"/>
      <c r="AG1007" s="3"/>
      <c r="AH1007" s="3"/>
      <c r="AI1007" s="11"/>
      <c r="AJ1007" s="3"/>
      <c r="AK1007" s="2"/>
      <c r="AL1007" s="2"/>
      <c r="AM1007" s="2"/>
      <c r="AN1007" s="2"/>
      <c r="AO1007" s="2"/>
      <c r="AP1007" s="2"/>
      <c r="AQ1007" s="2"/>
      <c r="AR1007" s="15"/>
      <c r="AS1007" s="15"/>
      <c r="AT1007" s="15"/>
      <c r="AU1007" s="2"/>
      <c r="AV1007" s="2"/>
      <c r="AW1007" s="15"/>
      <c r="AX1007" s="15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</row>
    <row r="1008" spans="1:164" x14ac:dyDescent="0.15">
      <c r="A1008" s="67"/>
      <c r="B1008" s="128"/>
      <c r="C1008" s="7"/>
      <c r="D1008" s="7"/>
      <c r="E1008" s="13"/>
      <c r="F1008" s="14"/>
      <c r="G1008" s="14"/>
      <c r="H1008" s="14"/>
      <c r="I1008" s="14"/>
      <c r="J1008" s="13"/>
      <c r="K1008" s="53"/>
      <c r="L1008" s="2"/>
      <c r="M1008" s="19"/>
      <c r="N1008" s="12"/>
      <c r="O1008" s="12"/>
      <c r="P1008" s="19"/>
      <c r="Q1008" s="14"/>
      <c r="R1008" s="28"/>
      <c r="S1008" s="14"/>
      <c r="T1008" s="14"/>
      <c r="U1008" s="14"/>
      <c r="V1008" s="4"/>
      <c r="W1008" s="53"/>
      <c r="X1008" s="14"/>
      <c r="Y1008" s="153"/>
      <c r="Z1008" s="3"/>
      <c r="AA1008" s="53"/>
      <c r="AB1008" s="3"/>
      <c r="AC1008" s="1"/>
      <c r="AD1008" s="3"/>
      <c r="AE1008" s="3"/>
      <c r="AF1008" s="3"/>
      <c r="AG1008" s="3"/>
      <c r="AH1008" s="3"/>
      <c r="AI1008" s="11"/>
      <c r="AJ1008" s="3"/>
      <c r="AK1008" s="2"/>
      <c r="AL1008" s="2"/>
      <c r="AM1008" s="2"/>
      <c r="AN1008" s="2"/>
      <c r="AO1008" s="2"/>
      <c r="AP1008" s="2"/>
      <c r="AQ1008" s="2"/>
      <c r="AR1008" s="15"/>
      <c r="AS1008" s="15"/>
      <c r="AT1008" s="15"/>
      <c r="AU1008" s="2"/>
      <c r="AV1008" s="2"/>
      <c r="AW1008" s="15"/>
      <c r="AX1008" s="15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</row>
    <row r="1009" spans="1:164" x14ac:dyDescent="0.15">
      <c r="A1009" s="67"/>
      <c r="B1009" s="128"/>
      <c r="C1009" s="7"/>
      <c r="D1009" s="7"/>
      <c r="E1009" s="13"/>
      <c r="F1009" s="14"/>
      <c r="G1009" s="14"/>
      <c r="H1009" s="14"/>
      <c r="I1009" s="14"/>
      <c r="J1009" s="13"/>
      <c r="K1009" s="53"/>
      <c r="L1009" s="2"/>
      <c r="M1009" s="19"/>
      <c r="N1009" s="12"/>
      <c r="O1009" s="12"/>
      <c r="P1009" s="19"/>
      <c r="Q1009" s="14"/>
      <c r="R1009" s="28"/>
      <c r="S1009" s="14"/>
      <c r="T1009" s="14"/>
      <c r="U1009" s="14"/>
      <c r="V1009" s="4"/>
      <c r="W1009" s="53"/>
      <c r="X1009" s="14"/>
      <c r="Y1009" s="153"/>
      <c r="Z1009" s="3"/>
      <c r="AA1009" s="53"/>
      <c r="AB1009" s="3"/>
      <c r="AC1009" s="1"/>
      <c r="AD1009" s="3"/>
      <c r="AE1009" s="3"/>
      <c r="AF1009" s="3"/>
      <c r="AG1009" s="3"/>
      <c r="AH1009" s="3"/>
      <c r="AI1009" s="11"/>
      <c r="AJ1009" s="3"/>
      <c r="AK1009" s="2"/>
      <c r="AL1009" s="2"/>
      <c r="AM1009" s="2"/>
      <c r="AN1009" s="2"/>
      <c r="AO1009" s="2"/>
      <c r="AP1009" s="2"/>
      <c r="AQ1009" s="2"/>
      <c r="AR1009" s="15"/>
      <c r="AS1009" s="15"/>
      <c r="AT1009" s="15"/>
      <c r="AU1009" s="2"/>
      <c r="AV1009" s="2"/>
      <c r="AW1009" s="15"/>
      <c r="AX1009" s="15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</row>
    <row r="1010" spans="1:164" x14ac:dyDescent="0.15">
      <c r="A1010" s="67"/>
      <c r="B1010" s="128"/>
      <c r="C1010" s="7"/>
      <c r="D1010" s="7"/>
      <c r="E1010" s="13"/>
      <c r="F1010" s="14"/>
      <c r="G1010" s="14"/>
      <c r="H1010" s="14"/>
      <c r="I1010" s="14"/>
      <c r="J1010" s="13"/>
      <c r="K1010" s="53"/>
      <c r="L1010" s="2"/>
      <c r="M1010" s="19"/>
      <c r="N1010" s="12"/>
      <c r="O1010" s="12"/>
      <c r="P1010" s="19"/>
      <c r="Q1010" s="14"/>
      <c r="R1010" s="28"/>
      <c r="S1010" s="14"/>
      <c r="T1010" s="14"/>
      <c r="U1010" s="14"/>
      <c r="V1010" s="4"/>
      <c r="W1010" s="53"/>
      <c r="X1010" s="14"/>
      <c r="Y1010" s="153"/>
      <c r="Z1010" s="3"/>
      <c r="AA1010" s="53"/>
      <c r="AB1010" s="3"/>
      <c r="AC1010" s="1"/>
      <c r="AD1010" s="3"/>
      <c r="AE1010" s="3"/>
      <c r="AF1010" s="3"/>
      <c r="AG1010" s="3"/>
      <c r="AH1010" s="3"/>
      <c r="AI1010" s="11"/>
      <c r="AJ1010" s="3"/>
      <c r="AK1010" s="2"/>
      <c r="AL1010" s="2"/>
      <c r="AM1010" s="2"/>
      <c r="AN1010" s="2"/>
      <c r="AO1010" s="2"/>
      <c r="AP1010" s="2"/>
      <c r="AQ1010" s="2"/>
      <c r="AR1010" s="15"/>
      <c r="AS1010" s="15"/>
      <c r="AT1010" s="15"/>
      <c r="AU1010" s="2"/>
      <c r="AV1010" s="2"/>
      <c r="AW1010" s="15"/>
      <c r="AX1010" s="15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</row>
    <row r="1011" spans="1:164" x14ac:dyDescent="0.15">
      <c r="A1011" s="67"/>
      <c r="B1011" s="128"/>
      <c r="C1011" s="7"/>
      <c r="D1011" s="7"/>
      <c r="E1011" s="13"/>
      <c r="F1011" s="14"/>
      <c r="G1011" s="14"/>
      <c r="H1011" s="14"/>
      <c r="I1011" s="14"/>
      <c r="J1011" s="13"/>
      <c r="K1011" s="53"/>
      <c r="L1011" s="2"/>
      <c r="M1011" s="19"/>
      <c r="N1011" s="12"/>
      <c r="O1011" s="12"/>
      <c r="P1011" s="19"/>
      <c r="Q1011" s="14"/>
      <c r="R1011" s="28"/>
      <c r="S1011" s="14"/>
      <c r="T1011" s="14"/>
      <c r="U1011" s="14"/>
      <c r="V1011" s="4"/>
      <c r="W1011" s="53"/>
      <c r="X1011" s="14"/>
      <c r="Y1011" s="153"/>
      <c r="Z1011" s="3"/>
      <c r="AA1011" s="53"/>
      <c r="AB1011" s="3"/>
      <c r="AC1011" s="1"/>
      <c r="AD1011" s="3"/>
      <c r="AE1011" s="3"/>
      <c r="AF1011" s="3"/>
      <c r="AG1011" s="3"/>
      <c r="AH1011" s="3"/>
      <c r="AI1011" s="11"/>
      <c r="AJ1011" s="3"/>
      <c r="AK1011" s="2"/>
      <c r="AL1011" s="2"/>
      <c r="AM1011" s="2"/>
      <c r="AN1011" s="2"/>
      <c r="AO1011" s="2"/>
      <c r="AP1011" s="2"/>
      <c r="AQ1011" s="2"/>
      <c r="AR1011" s="15"/>
      <c r="AS1011" s="15"/>
      <c r="AT1011" s="15"/>
      <c r="AU1011" s="2"/>
      <c r="AV1011" s="2"/>
      <c r="AW1011" s="15"/>
      <c r="AX1011" s="15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</row>
    <row r="1012" spans="1:164" x14ac:dyDescent="0.15">
      <c r="A1012" s="67"/>
      <c r="B1012" s="128"/>
      <c r="C1012" s="7"/>
      <c r="D1012" s="7"/>
      <c r="E1012" s="13"/>
      <c r="F1012" s="14"/>
      <c r="G1012" s="14"/>
      <c r="H1012" s="14"/>
      <c r="I1012" s="14"/>
      <c r="J1012" s="13"/>
      <c r="K1012" s="53"/>
      <c r="L1012" s="2"/>
      <c r="M1012" s="19"/>
      <c r="N1012" s="12"/>
      <c r="O1012" s="12"/>
      <c r="P1012" s="19"/>
      <c r="Q1012" s="14"/>
      <c r="R1012" s="28"/>
      <c r="S1012" s="14"/>
      <c r="T1012" s="14"/>
      <c r="U1012" s="14"/>
      <c r="V1012" s="4"/>
      <c r="W1012" s="53"/>
      <c r="X1012" s="14"/>
      <c r="Y1012" s="153"/>
      <c r="Z1012" s="3"/>
      <c r="AA1012" s="53"/>
      <c r="AB1012" s="3"/>
      <c r="AC1012" s="1"/>
      <c r="AD1012" s="3"/>
      <c r="AE1012" s="3"/>
      <c r="AF1012" s="3"/>
      <c r="AG1012" s="3"/>
      <c r="AH1012" s="3"/>
      <c r="AI1012" s="11"/>
      <c r="AJ1012" s="3"/>
      <c r="AK1012" s="2"/>
      <c r="AL1012" s="2"/>
      <c r="AM1012" s="2"/>
      <c r="AN1012" s="2"/>
      <c r="AO1012" s="2"/>
      <c r="AP1012" s="2"/>
      <c r="AQ1012" s="2"/>
      <c r="AR1012" s="15"/>
      <c r="AS1012" s="15"/>
      <c r="AT1012" s="15"/>
      <c r="AU1012" s="2"/>
      <c r="AV1012" s="2"/>
      <c r="AW1012" s="15"/>
      <c r="AX1012" s="15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</row>
    <row r="1013" spans="1:164" x14ac:dyDescent="0.15">
      <c r="A1013" s="67"/>
      <c r="B1013" s="128"/>
      <c r="C1013" s="7"/>
      <c r="D1013" s="7"/>
      <c r="E1013" s="13"/>
      <c r="F1013" s="14"/>
      <c r="G1013" s="14"/>
      <c r="H1013" s="14"/>
      <c r="I1013" s="14"/>
      <c r="J1013" s="13"/>
      <c r="K1013" s="53"/>
      <c r="L1013" s="2"/>
      <c r="M1013" s="19"/>
      <c r="N1013" s="12"/>
      <c r="O1013" s="12"/>
      <c r="P1013" s="19"/>
      <c r="Q1013" s="14"/>
      <c r="R1013" s="28"/>
      <c r="S1013" s="14"/>
      <c r="T1013" s="14"/>
      <c r="U1013" s="14"/>
      <c r="V1013" s="4"/>
      <c r="W1013" s="53"/>
      <c r="X1013" s="14"/>
      <c r="Y1013" s="153"/>
      <c r="Z1013" s="3"/>
      <c r="AA1013" s="53"/>
      <c r="AB1013" s="3"/>
      <c r="AC1013" s="1"/>
      <c r="AD1013" s="3"/>
      <c r="AE1013" s="3"/>
      <c r="AF1013" s="3"/>
      <c r="AG1013" s="3"/>
      <c r="AH1013" s="3"/>
      <c r="AI1013" s="11"/>
      <c r="AJ1013" s="3"/>
      <c r="AK1013" s="2"/>
      <c r="AL1013" s="2"/>
      <c r="AM1013" s="2"/>
      <c r="AN1013" s="2"/>
      <c r="AO1013" s="2"/>
      <c r="AP1013" s="2"/>
      <c r="AQ1013" s="2"/>
      <c r="AR1013" s="15"/>
      <c r="AS1013" s="15"/>
      <c r="AT1013" s="15"/>
      <c r="AU1013" s="2"/>
      <c r="AV1013" s="2"/>
      <c r="AW1013" s="15"/>
      <c r="AX1013" s="15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</row>
    <row r="1014" spans="1:164" x14ac:dyDescent="0.15">
      <c r="A1014" s="67"/>
      <c r="B1014" s="128"/>
      <c r="C1014" s="7"/>
      <c r="D1014" s="7"/>
      <c r="E1014" s="13"/>
      <c r="F1014" s="14"/>
      <c r="G1014" s="14"/>
      <c r="H1014" s="14"/>
      <c r="I1014" s="14"/>
      <c r="J1014" s="13"/>
      <c r="K1014" s="53"/>
      <c r="L1014" s="2"/>
      <c r="M1014" s="19"/>
      <c r="N1014" s="12"/>
      <c r="O1014" s="12"/>
      <c r="P1014" s="19"/>
      <c r="Q1014" s="14"/>
      <c r="R1014" s="28"/>
      <c r="S1014" s="14"/>
      <c r="T1014" s="14"/>
      <c r="U1014" s="14"/>
      <c r="V1014" s="4"/>
      <c r="W1014" s="53"/>
      <c r="X1014" s="14"/>
      <c r="Y1014" s="153"/>
      <c r="Z1014" s="3"/>
      <c r="AA1014" s="53"/>
      <c r="AB1014" s="3"/>
      <c r="AC1014" s="1"/>
      <c r="AD1014" s="3"/>
      <c r="AE1014" s="3"/>
      <c r="AF1014" s="3"/>
      <c r="AG1014" s="3"/>
      <c r="AH1014" s="3"/>
      <c r="AI1014" s="11"/>
      <c r="AJ1014" s="3"/>
      <c r="AK1014" s="2"/>
      <c r="AL1014" s="2"/>
      <c r="AM1014" s="2"/>
      <c r="AN1014" s="2"/>
      <c r="AO1014" s="2"/>
      <c r="AP1014" s="2"/>
      <c r="AQ1014" s="2"/>
      <c r="AR1014" s="15"/>
      <c r="AS1014" s="15"/>
      <c r="AT1014" s="15"/>
      <c r="AU1014" s="2"/>
      <c r="AV1014" s="2"/>
      <c r="AW1014" s="15"/>
      <c r="AX1014" s="15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</row>
    <row r="1015" spans="1:164" x14ac:dyDescent="0.15">
      <c r="A1015" s="67"/>
      <c r="B1015" s="128"/>
      <c r="C1015" s="7"/>
      <c r="D1015" s="7"/>
      <c r="E1015" s="13"/>
      <c r="F1015" s="14"/>
      <c r="G1015" s="14"/>
      <c r="H1015" s="14"/>
      <c r="I1015" s="14"/>
      <c r="J1015" s="13"/>
      <c r="K1015" s="53"/>
      <c r="L1015" s="2"/>
      <c r="M1015" s="19"/>
      <c r="N1015" s="12"/>
      <c r="O1015" s="12"/>
      <c r="P1015" s="19"/>
      <c r="Q1015" s="14"/>
      <c r="R1015" s="28"/>
      <c r="S1015" s="14"/>
      <c r="T1015" s="14"/>
      <c r="U1015" s="14"/>
      <c r="V1015" s="4"/>
      <c r="W1015" s="53"/>
      <c r="X1015" s="14"/>
      <c r="Y1015" s="153"/>
      <c r="Z1015" s="3"/>
      <c r="AA1015" s="53"/>
      <c r="AB1015" s="3"/>
      <c r="AC1015" s="1"/>
      <c r="AD1015" s="3"/>
      <c r="AE1015" s="3"/>
      <c r="AF1015" s="3"/>
      <c r="AG1015" s="3"/>
      <c r="AH1015" s="3"/>
      <c r="AI1015" s="11"/>
      <c r="AJ1015" s="3"/>
      <c r="AK1015" s="2"/>
      <c r="AL1015" s="2"/>
      <c r="AM1015" s="2"/>
      <c r="AN1015" s="2"/>
      <c r="AO1015" s="2"/>
      <c r="AP1015" s="2"/>
      <c r="AQ1015" s="2"/>
      <c r="AR1015" s="15"/>
      <c r="AS1015" s="15"/>
      <c r="AT1015" s="15"/>
      <c r="AU1015" s="2"/>
      <c r="AV1015" s="2"/>
      <c r="AW1015" s="15"/>
      <c r="AX1015" s="15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</row>
    <row r="1016" spans="1:164" x14ac:dyDescent="0.15">
      <c r="A1016" s="67"/>
      <c r="B1016" s="128"/>
      <c r="C1016" s="7"/>
      <c r="D1016" s="7"/>
      <c r="E1016" s="13"/>
      <c r="F1016" s="14"/>
      <c r="G1016" s="14"/>
      <c r="H1016" s="14"/>
      <c r="I1016" s="14"/>
      <c r="J1016" s="13"/>
      <c r="K1016" s="53"/>
      <c r="L1016" s="2"/>
      <c r="M1016" s="19"/>
      <c r="N1016" s="12"/>
      <c r="O1016" s="12"/>
      <c r="P1016" s="19"/>
      <c r="Q1016" s="14"/>
      <c r="R1016" s="28"/>
      <c r="S1016" s="14"/>
      <c r="T1016" s="14"/>
      <c r="U1016" s="14"/>
      <c r="V1016" s="4"/>
      <c r="W1016" s="53"/>
      <c r="X1016" s="14"/>
      <c r="Y1016" s="153"/>
      <c r="Z1016" s="3"/>
      <c r="AA1016" s="53"/>
      <c r="AB1016" s="3"/>
      <c r="AC1016" s="1"/>
      <c r="AD1016" s="3"/>
      <c r="AE1016" s="3"/>
      <c r="AF1016" s="3"/>
      <c r="AG1016" s="3"/>
      <c r="AH1016" s="3"/>
      <c r="AI1016" s="11"/>
      <c r="AJ1016" s="3"/>
      <c r="AK1016" s="2"/>
      <c r="AL1016" s="2"/>
      <c r="AM1016" s="2"/>
      <c r="AN1016" s="2"/>
      <c r="AO1016" s="2"/>
      <c r="AP1016" s="2"/>
      <c r="AQ1016" s="2"/>
      <c r="AR1016" s="15"/>
      <c r="AS1016" s="15"/>
      <c r="AT1016" s="15"/>
      <c r="AU1016" s="2"/>
      <c r="AV1016" s="2"/>
      <c r="AW1016" s="15"/>
      <c r="AX1016" s="15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</row>
    <row r="1017" spans="1:164" x14ac:dyDescent="0.15">
      <c r="A1017" s="67"/>
      <c r="B1017" s="128"/>
      <c r="C1017" s="7"/>
      <c r="D1017" s="7"/>
      <c r="E1017" s="13"/>
      <c r="F1017" s="14"/>
      <c r="G1017" s="14"/>
      <c r="H1017" s="14"/>
      <c r="I1017" s="14"/>
      <c r="J1017" s="13"/>
      <c r="K1017" s="53"/>
      <c r="L1017" s="2"/>
      <c r="M1017" s="19"/>
      <c r="N1017" s="12"/>
      <c r="O1017" s="12"/>
      <c r="P1017" s="19"/>
      <c r="Q1017" s="14"/>
      <c r="R1017" s="28"/>
      <c r="S1017" s="14"/>
      <c r="T1017" s="14"/>
      <c r="U1017" s="14"/>
      <c r="V1017" s="4"/>
      <c r="W1017" s="53"/>
      <c r="X1017" s="14"/>
      <c r="Y1017" s="153"/>
      <c r="Z1017" s="3"/>
      <c r="AA1017" s="53"/>
      <c r="AB1017" s="3"/>
      <c r="AC1017" s="1"/>
      <c r="AD1017" s="3"/>
      <c r="AE1017" s="3"/>
      <c r="AF1017" s="3"/>
      <c r="AG1017" s="3"/>
      <c r="AH1017" s="3"/>
      <c r="AI1017" s="11"/>
      <c r="AJ1017" s="3"/>
      <c r="AK1017" s="2"/>
      <c r="AL1017" s="2"/>
      <c r="AM1017" s="2"/>
      <c r="AN1017" s="2"/>
      <c r="AO1017" s="2"/>
      <c r="AP1017" s="2"/>
      <c r="AQ1017" s="2"/>
      <c r="AR1017" s="15"/>
      <c r="AS1017" s="15"/>
      <c r="AT1017" s="15"/>
      <c r="AU1017" s="2"/>
      <c r="AV1017" s="2"/>
      <c r="AW1017" s="15"/>
      <c r="AX1017" s="15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</row>
    <row r="1018" spans="1:164" x14ac:dyDescent="0.15">
      <c r="A1018" s="67"/>
      <c r="B1018" s="128"/>
      <c r="C1018" s="7"/>
      <c r="D1018" s="7"/>
      <c r="E1018" s="13"/>
      <c r="F1018" s="14"/>
      <c r="G1018" s="14"/>
      <c r="H1018" s="14"/>
      <c r="I1018" s="14"/>
      <c r="J1018" s="13"/>
      <c r="K1018" s="53"/>
      <c r="L1018" s="2"/>
      <c r="M1018" s="19"/>
      <c r="N1018" s="12"/>
      <c r="O1018" s="12"/>
      <c r="P1018" s="19"/>
      <c r="Q1018" s="14"/>
      <c r="R1018" s="28"/>
      <c r="S1018" s="14"/>
      <c r="T1018" s="14"/>
      <c r="U1018" s="14"/>
      <c r="V1018" s="4"/>
      <c r="W1018" s="53"/>
      <c r="X1018" s="14"/>
      <c r="Y1018" s="153"/>
      <c r="Z1018" s="3"/>
      <c r="AA1018" s="53"/>
      <c r="AB1018" s="3"/>
      <c r="AC1018" s="1"/>
      <c r="AD1018" s="3"/>
      <c r="AE1018" s="3"/>
      <c r="AF1018" s="3"/>
      <c r="AG1018" s="3"/>
      <c r="AH1018" s="3"/>
      <c r="AI1018" s="11"/>
      <c r="AJ1018" s="3"/>
      <c r="AK1018" s="2"/>
      <c r="AL1018" s="2"/>
      <c r="AM1018" s="2"/>
      <c r="AN1018" s="2"/>
      <c r="AO1018" s="2"/>
      <c r="AP1018" s="2"/>
      <c r="AQ1018" s="2"/>
      <c r="AR1018" s="15"/>
      <c r="AS1018" s="15"/>
      <c r="AT1018" s="15"/>
      <c r="AU1018" s="2"/>
      <c r="AV1018" s="2"/>
      <c r="AW1018" s="15"/>
      <c r="AX1018" s="15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</row>
    <row r="1019" spans="1:164" x14ac:dyDescent="0.15">
      <c r="A1019" s="67"/>
      <c r="B1019" s="128"/>
      <c r="C1019" s="7"/>
      <c r="D1019" s="7"/>
      <c r="E1019" s="13"/>
      <c r="F1019" s="14"/>
      <c r="G1019" s="14"/>
      <c r="H1019" s="14"/>
      <c r="I1019" s="14"/>
      <c r="J1019" s="13"/>
      <c r="K1019" s="53"/>
      <c r="L1019" s="2"/>
      <c r="M1019" s="19"/>
      <c r="N1019" s="12"/>
      <c r="O1019" s="12"/>
      <c r="P1019" s="19"/>
      <c r="Q1019" s="14"/>
      <c r="R1019" s="28"/>
      <c r="S1019" s="14"/>
      <c r="T1019" s="14"/>
      <c r="U1019" s="14"/>
      <c r="V1019" s="4"/>
      <c r="W1019" s="53"/>
      <c r="X1019" s="14"/>
      <c r="Y1019" s="153"/>
      <c r="Z1019" s="3"/>
      <c r="AA1019" s="53"/>
      <c r="AB1019" s="3"/>
      <c r="AC1019" s="1"/>
      <c r="AD1019" s="3"/>
      <c r="AE1019" s="3"/>
      <c r="AF1019" s="3"/>
      <c r="AG1019" s="3"/>
      <c r="AH1019" s="3"/>
      <c r="AI1019" s="11"/>
      <c r="AJ1019" s="3"/>
      <c r="AK1019" s="2"/>
      <c r="AL1019" s="2"/>
      <c r="AM1019" s="2"/>
      <c r="AN1019" s="2"/>
      <c r="AO1019" s="2"/>
      <c r="AP1019" s="2"/>
      <c r="AQ1019" s="2"/>
      <c r="AR1019" s="15"/>
      <c r="AS1019" s="15"/>
      <c r="AT1019" s="15"/>
      <c r="AU1019" s="2"/>
      <c r="AV1019" s="2"/>
      <c r="AW1019" s="15"/>
      <c r="AX1019" s="15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</row>
    <row r="1020" spans="1:164" x14ac:dyDescent="0.15">
      <c r="A1020" s="67"/>
      <c r="B1020" s="128"/>
      <c r="C1020" s="7"/>
      <c r="D1020" s="7"/>
      <c r="E1020" s="13"/>
      <c r="F1020" s="14"/>
      <c r="G1020" s="14"/>
      <c r="H1020" s="14"/>
      <c r="I1020" s="14"/>
      <c r="J1020" s="13"/>
      <c r="K1020" s="53"/>
      <c r="L1020" s="2"/>
      <c r="M1020" s="19"/>
      <c r="N1020" s="12"/>
      <c r="O1020" s="12"/>
      <c r="P1020" s="19"/>
      <c r="Q1020" s="14"/>
      <c r="R1020" s="28"/>
      <c r="S1020" s="14"/>
      <c r="T1020" s="14"/>
      <c r="U1020" s="14"/>
      <c r="V1020" s="4"/>
      <c r="W1020" s="53"/>
      <c r="X1020" s="14"/>
      <c r="Y1020" s="153"/>
      <c r="Z1020" s="3"/>
      <c r="AA1020" s="53"/>
      <c r="AB1020" s="3"/>
      <c r="AC1020" s="1"/>
      <c r="AD1020" s="3"/>
      <c r="AE1020" s="3"/>
      <c r="AF1020" s="3"/>
      <c r="AG1020" s="3"/>
      <c r="AH1020" s="3"/>
      <c r="AI1020" s="11"/>
      <c r="AJ1020" s="3"/>
      <c r="AK1020" s="2"/>
      <c r="AL1020" s="2"/>
      <c r="AM1020" s="2"/>
      <c r="AN1020" s="2"/>
      <c r="AO1020" s="2"/>
      <c r="AP1020" s="2"/>
      <c r="AQ1020" s="2"/>
      <c r="AR1020" s="15"/>
      <c r="AS1020" s="15"/>
      <c r="AT1020" s="15"/>
      <c r="AU1020" s="2"/>
      <c r="AV1020" s="2"/>
      <c r="AW1020" s="15"/>
      <c r="AX1020" s="15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</row>
    <row r="1021" spans="1:164" x14ac:dyDescent="0.15">
      <c r="A1021" s="67"/>
      <c r="B1021" s="128"/>
      <c r="C1021" s="7"/>
      <c r="D1021" s="7"/>
      <c r="E1021" s="13"/>
      <c r="F1021" s="14"/>
      <c r="G1021" s="14"/>
      <c r="H1021" s="14"/>
      <c r="I1021" s="14"/>
      <c r="J1021" s="13"/>
      <c r="K1021" s="53"/>
      <c r="L1021" s="2"/>
      <c r="M1021" s="19"/>
      <c r="N1021" s="12"/>
      <c r="O1021" s="12"/>
      <c r="P1021" s="19"/>
      <c r="Q1021" s="14"/>
      <c r="R1021" s="28"/>
      <c r="S1021" s="14"/>
      <c r="T1021" s="14"/>
      <c r="U1021" s="14"/>
      <c r="V1021" s="4"/>
      <c r="W1021" s="53"/>
      <c r="X1021" s="14"/>
      <c r="Y1021" s="153"/>
      <c r="Z1021" s="3"/>
      <c r="AA1021" s="53"/>
      <c r="AB1021" s="3"/>
      <c r="AC1021" s="1"/>
      <c r="AD1021" s="3"/>
      <c r="AE1021" s="3"/>
      <c r="AF1021" s="3"/>
      <c r="AG1021" s="3"/>
      <c r="AH1021" s="3"/>
      <c r="AI1021" s="11"/>
      <c r="AJ1021" s="3"/>
      <c r="AK1021" s="2"/>
      <c r="AL1021" s="2"/>
      <c r="AM1021" s="2"/>
      <c r="AN1021" s="2"/>
      <c r="AO1021" s="2"/>
      <c r="AP1021" s="2"/>
      <c r="AQ1021" s="2"/>
      <c r="AR1021" s="15"/>
      <c r="AS1021" s="15"/>
      <c r="AT1021" s="15"/>
      <c r="AU1021" s="2"/>
      <c r="AV1021" s="2"/>
      <c r="AW1021" s="15"/>
      <c r="AX1021" s="15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</row>
    <row r="1022" spans="1:164" x14ac:dyDescent="0.15">
      <c r="A1022" s="67"/>
      <c r="B1022" s="128"/>
      <c r="C1022" s="7"/>
      <c r="D1022" s="7"/>
      <c r="E1022" s="13"/>
      <c r="F1022" s="14"/>
      <c r="G1022" s="14"/>
      <c r="H1022" s="14"/>
      <c r="I1022" s="14"/>
      <c r="J1022" s="13"/>
      <c r="K1022" s="53"/>
      <c r="L1022" s="2"/>
      <c r="M1022" s="19"/>
      <c r="N1022" s="12"/>
      <c r="O1022" s="12"/>
      <c r="P1022" s="19"/>
      <c r="Q1022" s="14"/>
      <c r="R1022" s="28"/>
      <c r="S1022" s="14"/>
      <c r="T1022" s="14"/>
      <c r="U1022" s="14"/>
      <c r="V1022" s="4"/>
      <c r="W1022" s="53"/>
      <c r="X1022" s="14"/>
      <c r="Y1022" s="153"/>
      <c r="Z1022" s="3"/>
      <c r="AA1022" s="53"/>
      <c r="AB1022" s="3"/>
      <c r="AC1022" s="1"/>
      <c r="AD1022" s="3"/>
      <c r="AE1022" s="3"/>
      <c r="AF1022" s="3"/>
      <c r="AG1022" s="3"/>
      <c r="AH1022" s="3"/>
      <c r="AI1022" s="11"/>
      <c r="AJ1022" s="3"/>
      <c r="AK1022" s="2"/>
      <c r="AL1022" s="2"/>
      <c r="AM1022" s="2"/>
      <c r="AN1022" s="2"/>
      <c r="AO1022" s="2"/>
      <c r="AP1022" s="2"/>
      <c r="AQ1022" s="2"/>
      <c r="AR1022" s="15"/>
      <c r="AS1022" s="15"/>
      <c r="AT1022" s="15"/>
      <c r="AU1022" s="2"/>
      <c r="AV1022" s="2"/>
      <c r="AW1022" s="15"/>
      <c r="AX1022" s="15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</row>
    <row r="1023" spans="1:164" x14ac:dyDescent="0.15">
      <c r="A1023" s="67"/>
      <c r="B1023" s="128"/>
      <c r="C1023" s="7"/>
      <c r="D1023" s="7"/>
      <c r="E1023" s="13"/>
      <c r="F1023" s="14"/>
      <c r="G1023" s="14"/>
      <c r="H1023" s="14"/>
      <c r="I1023" s="14"/>
      <c r="J1023" s="13"/>
      <c r="K1023" s="53"/>
      <c r="L1023" s="2"/>
      <c r="M1023" s="19"/>
      <c r="N1023" s="12"/>
      <c r="O1023" s="12"/>
      <c r="P1023" s="19"/>
      <c r="Q1023" s="14"/>
      <c r="R1023" s="28"/>
      <c r="S1023" s="14"/>
      <c r="T1023" s="14"/>
      <c r="U1023" s="14"/>
      <c r="V1023" s="4"/>
      <c r="W1023" s="53"/>
      <c r="X1023" s="14"/>
      <c r="Y1023" s="153"/>
      <c r="Z1023" s="3"/>
      <c r="AA1023" s="53"/>
      <c r="AB1023" s="3"/>
      <c r="AC1023" s="1"/>
      <c r="AD1023" s="3"/>
      <c r="AE1023" s="3"/>
      <c r="AF1023" s="3"/>
      <c r="AG1023" s="3"/>
      <c r="AH1023" s="3"/>
      <c r="AI1023" s="11"/>
      <c r="AJ1023" s="3"/>
      <c r="AK1023" s="2"/>
      <c r="AL1023" s="2"/>
      <c r="AM1023" s="2"/>
      <c r="AN1023" s="2"/>
      <c r="AO1023" s="2"/>
      <c r="AP1023" s="2"/>
      <c r="AQ1023" s="2"/>
      <c r="AR1023" s="15"/>
      <c r="AS1023" s="15"/>
      <c r="AT1023" s="15"/>
      <c r="AU1023" s="2"/>
      <c r="AV1023" s="2"/>
      <c r="AW1023" s="15"/>
      <c r="AX1023" s="15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</row>
    <row r="1024" spans="1:164" x14ac:dyDescent="0.15">
      <c r="A1024" s="67"/>
      <c r="B1024" s="128"/>
      <c r="C1024" s="7"/>
      <c r="D1024" s="7"/>
      <c r="E1024" s="13"/>
      <c r="F1024" s="14"/>
      <c r="G1024" s="14"/>
      <c r="H1024" s="14"/>
      <c r="I1024" s="14"/>
      <c r="J1024" s="13"/>
      <c r="K1024" s="53"/>
      <c r="L1024" s="2"/>
      <c r="M1024" s="19"/>
      <c r="N1024" s="12"/>
      <c r="O1024" s="12"/>
      <c r="P1024" s="19"/>
      <c r="Q1024" s="14"/>
      <c r="R1024" s="28"/>
      <c r="S1024" s="14"/>
      <c r="T1024" s="14"/>
      <c r="U1024" s="14"/>
      <c r="V1024" s="4"/>
      <c r="W1024" s="53"/>
      <c r="X1024" s="14"/>
      <c r="Y1024" s="153"/>
      <c r="Z1024" s="3"/>
      <c r="AA1024" s="53"/>
      <c r="AB1024" s="3"/>
      <c r="AC1024" s="1"/>
      <c r="AD1024" s="3"/>
      <c r="AE1024" s="3"/>
      <c r="AF1024" s="3"/>
      <c r="AG1024" s="3"/>
      <c r="AH1024" s="3"/>
      <c r="AI1024" s="11"/>
      <c r="AJ1024" s="3"/>
      <c r="AK1024" s="2"/>
      <c r="AL1024" s="2"/>
      <c r="AM1024" s="2"/>
      <c r="AN1024" s="2"/>
      <c r="AO1024" s="2"/>
      <c r="AP1024" s="2"/>
      <c r="AQ1024" s="2"/>
      <c r="AR1024" s="15"/>
      <c r="AS1024" s="15"/>
      <c r="AT1024" s="15"/>
      <c r="AU1024" s="2"/>
      <c r="AV1024" s="2"/>
      <c r="AW1024" s="15"/>
      <c r="AX1024" s="15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</row>
    <row r="1025" spans="1:164" x14ac:dyDescent="0.15">
      <c r="A1025" s="67"/>
      <c r="B1025" s="128"/>
      <c r="C1025" s="7"/>
      <c r="D1025" s="7"/>
      <c r="E1025" s="13"/>
      <c r="F1025" s="14"/>
      <c r="G1025" s="14"/>
      <c r="H1025" s="14"/>
      <c r="I1025" s="14"/>
      <c r="J1025" s="13"/>
      <c r="K1025" s="53"/>
      <c r="L1025" s="2"/>
      <c r="M1025" s="19"/>
      <c r="N1025" s="12"/>
      <c r="O1025" s="12"/>
      <c r="P1025" s="19"/>
      <c r="Q1025" s="14"/>
      <c r="R1025" s="28"/>
      <c r="S1025" s="14"/>
      <c r="T1025" s="14"/>
      <c r="U1025" s="14"/>
      <c r="V1025" s="4"/>
      <c r="W1025" s="53"/>
      <c r="X1025" s="14"/>
      <c r="Y1025" s="153"/>
      <c r="Z1025" s="3"/>
      <c r="AA1025" s="53"/>
      <c r="AB1025" s="3"/>
      <c r="AC1025" s="1"/>
      <c r="AD1025" s="3"/>
      <c r="AE1025" s="3"/>
      <c r="AF1025" s="3"/>
      <c r="AG1025" s="3"/>
      <c r="AH1025" s="3"/>
      <c r="AI1025" s="11"/>
      <c r="AJ1025" s="3"/>
      <c r="AK1025" s="2"/>
      <c r="AL1025" s="2"/>
      <c r="AM1025" s="2"/>
      <c r="AN1025" s="2"/>
      <c r="AO1025" s="2"/>
      <c r="AP1025" s="2"/>
      <c r="AQ1025" s="2"/>
      <c r="AR1025" s="15"/>
      <c r="AS1025" s="15"/>
      <c r="AT1025" s="15"/>
      <c r="AU1025" s="2"/>
      <c r="AV1025" s="2"/>
      <c r="AW1025" s="15"/>
      <c r="AX1025" s="15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</row>
    <row r="1026" spans="1:164" x14ac:dyDescent="0.15">
      <c r="A1026" s="67"/>
      <c r="B1026" s="128"/>
      <c r="C1026" s="7"/>
      <c r="D1026" s="7"/>
      <c r="E1026" s="13"/>
      <c r="F1026" s="14"/>
      <c r="G1026" s="14"/>
      <c r="H1026" s="14"/>
      <c r="I1026" s="14"/>
      <c r="J1026" s="13"/>
      <c r="K1026" s="53"/>
      <c r="L1026" s="2"/>
      <c r="M1026" s="19"/>
      <c r="N1026" s="12"/>
      <c r="O1026" s="12"/>
      <c r="P1026" s="19"/>
      <c r="Q1026" s="14"/>
      <c r="R1026" s="28"/>
      <c r="S1026" s="14"/>
      <c r="T1026" s="14"/>
      <c r="U1026" s="14"/>
      <c r="V1026" s="4"/>
      <c r="W1026" s="53"/>
      <c r="X1026" s="14"/>
      <c r="Y1026" s="153"/>
      <c r="Z1026" s="3"/>
      <c r="AA1026" s="53"/>
      <c r="AB1026" s="3"/>
      <c r="AC1026" s="1"/>
      <c r="AD1026" s="3"/>
      <c r="AE1026" s="3"/>
      <c r="AF1026" s="3"/>
      <c r="AG1026" s="3"/>
      <c r="AH1026" s="3"/>
      <c r="AI1026" s="11"/>
      <c r="AJ1026" s="3"/>
      <c r="AK1026" s="2"/>
      <c r="AL1026" s="2"/>
      <c r="AM1026" s="2"/>
      <c r="AN1026" s="2"/>
      <c r="AO1026" s="2"/>
      <c r="AP1026" s="2"/>
      <c r="AQ1026" s="2"/>
      <c r="AR1026" s="15"/>
      <c r="AS1026" s="15"/>
      <c r="AT1026" s="15"/>
      <c r="AU1026" s="2"/>
      <c r="AV1026" s="2"/>
      <c r="AW1026" s="15"/>
      <c r="AX1026" s="15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</row>
    <row r="1027" spans="1:164" x14ac:dyDescent="0.15">
      <c r="A1027" s="67"/>
      <c r="B1027" s="128"/>
      <c r="C1027" s="7"/>
      <c r="D1027" s="7"/>
      <c r="E1027" s="13"/>
      <c r="F1027" s="14"/>
      <c r="G1027" s="14"/>
      <c r="H1027" s="14"/>
      <c r="I1027" s="14"/>
      <c r="J1027" s="13"/>
      <c r="K1027" s="53"/>
      <c r="L1027" s="2"/>
      <c r="M1027" s="19"/>
      <c r="N1027" s="12"/>
      <c r="O1027" s="12"/>
      <c r="P1027" s="19"/>
      <c r="Q1027" s="14"/>
      <c r="R1027" s="28"/>
      <c r="S1027" s="14"/>
      <c r="T1027" s="14"/>
      <c r="U1027" s="14"/>
      <c r="V1027" s="4"/>
      <c r="W1027" s="53"/>
      <c r="X1027" s="14"/>
      <c r="Y1027" s="153"/>
      <c r="Z1027" s="3"/>
      <c r="AA1027" s="53"/>
      <c r="AB1027" s="3"/>
      <c r="AC1027" s="1"/>
      <c r="AD1027" s="3"/>
      <c r="AE1027" s="3"/>
      <c r="AF1027" s="3"/>
      <c r="AG1027" s="3"/>
      <c r="AH1027" s="3"/>
      <c r="AI1027" s="11"/>
      <c r="AJ1027" s="3"/>
      <c r="AK1027" s="2"/>
      <c r="AL1027" s="2"/>
      <c r="AM1027" s="2"/>
      <c r="AN1027" s="2"/>
      <c r="AO1027" s="2"/>
      <c r="AP1027" s="2"/>
      <c r="AQ1027" s="2"/>
      <c r="AR1027" s="15"/>
      <c r="AS1027" s="15"/>
      <c r="AT1027" s="15"/>
      <c r="AU1027" s="2"/>
      <c r="AV1027" s="2"/>
      <c r="AW1027" s="15"/>
      <c r="AX1027" s="15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</row>
    <row r="1028" spans="1:164" x14ac:dyDescent="0.15">
      <c r="A1028" s="67"/>
      <c r="B1028" s="128"/>
      <c r="C1028" s="7"/>
      <c r="D1028" s="7"/>
      <c r="E1028" s="13"/>
      <c r="F1028" s="14"/>
      <c r="G1028" s="14"/>
      <c r="H1028" s="14"/>
      <c r="I1028" s="14"/>
      <c r="J1028" s="13"/>
      <c r="K1028" s="53"/>
      <c r="L1028" s="2"/>
      <c r="M1028" s="19"/>
      <c r="N1028" s="12"/>
      <c r="O1028" s="12"/>
      <c r="P1028" s="19"/>
      <c r="Q1028" s="14"/>
      <c r="R1028" s="28"/>
      <c r="S1028" s="14"/>
      <c r="T1028" s="14"/>
      <c r="U1028" s="14"/>
      <c r="V1028" s="4"/>
      <c r="W1028" s="53"/>
      <c r="X1028" s="14"/>
      <c r="Y1028" s="153"/>
      <c r="Z1028" s="3"/>
      <c r="AA1028" s="53"/>
      <c r="AB1028" s="3"/>
      <c r="AC1028" s="1"/>
      <c r="AD1028" s="3"/>
      <c r="AE1028" s="3"/>
      <c r="AF1028" s="3"/>
      <c r="AG1028" s="3"/>
      <c r="AH1028" s="3"/>
      <c r="AI1028" s="11"/>
      <c r="AJ1028" s="3"/>
      <c r="AK1028" s="2"/>
      <c r="AL1028" s="2"/>
      <c r="AM1028" s="2"/>
      <c r="AN1028" s="2"/>
      <c r="AO1028" s="2"/>
      <c r="AP1028" s="2"/>
      <c r="AQ1028" s="2"/>
      <c r="AR1028" s="15"/>
      <c r="AS1028" s="15"/>
      <c r="AT1028" s="15"/>
      <c r="AU1028" s="2"/>
      <c r="AV1028" s="2"/>
      <c r="AW1028" s="15"/>
      <c r="AX1028" s="15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</row>
    <row r="1029" spans="1:164" x14ac:dyDescent="0.15">
      <c r="A1029" s="67"/>
      <c r="B1029" s="128"/>
      <c r="C1029" s="7"/>
      <c r="D1029" s="7"/>
      <c r="E1029" s="13"/>
      <c r="F1029" s="14"/>
      <c r="G1029" s="14"/>
      <c r="H1029" s="14"/>
      <c r="I1029" s="14"/>
      <c r="J1029" s="13"/>
      <c r="K1029" s="53"/>
      <c r="L1029" s="2"/>
      <c r="M1029" s="19"/>
      <c r="N1029" s="12"/>
      <c r="O1029" s="12"/>
      <c r="P1029" s="19"/>
      <c r="Q1029" s="14"/>
      <c r="R1029" s="28"/>
      <c r="S1029" s="14"/>
      <c r="T1029" s="14"/>
      <c r="U1029" s="14"/>
      <c r="V1029" s="4"/>
      <c r="W1029" s="53"/>
      <c r="X1029" s="14"/>
      <c r="Y1029" s="153"/>
      <c r="Z1029" s="3"/>
      <c r="AA1029" s="53"/>
      <c r="AB1029" s="3"/>
      <c r="AC1029" s="1"/>
      <c r="AD1029" s="3"/>
      <c r="AE1029" s="3"/>
      <c r="AF1029" s="3"/>
      <c r="AG1029" s="3"/>
      <c r="AH1029" s="3"/>
      <c r="AI1029" s="11"/>
      <c r="AJ1029" s="3"/>
      <c r="AK1029" s="2"/>
      <c r="AL1029" s="2"/>
      <c r="AM1029" s="2"/>
      <c r="AN1029" s="2"/>
      <c r="AO1029" s="2"/>
      <c r="AP1029" s="2"/>
      <c r="AQ1029" s="2"/>
      <c r="AR1029" s="15"/>
      <c r="AS1029" s="15"/>
      <c r="AT1029" s="15"/>
      <c r="AU1029" s="2"/>
      <c r="AV1029" s="2"/>
      <c r="AW1029" s="15"/>
      <c r="AX1029" s="15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</row>
    <row r="1030" spans="1:164" x14ac:dyDescent="0.15">
      <c r="A1030" s="67"/>
      <c r="B1030" s="128"/>
      <c r="C1030" s="7"/>
      <c r="D1030" s="7"/>
      <c r="E1030" s="13"/>
      <c r="F1030" s="14"/>
      <c r="G1030" s="14"/>
      <c r="H1030" s="14"/>
      <c r="I1030" s="14"/>
      <c r="J1030" s="13"/>
      <c r="K1030" s="53"/>
      <c r="L1030" s="2"/>
      <c r="M1030" s="19"/>
      <c r="N1030" s="12"/>
      <c r="O1030" s="12"/>
      <c r="P1030" s="19"/>
      <c r="Q1030" s="14"/>
      <c r="R1030" s="28"/>
      <c r="S1030" s="14"/>
      <c r="T1030" s="14"/>
      <c r="U1030" s="14"/>
      <c r="V1030" s="4"/>
      <c r="W1030" s="53"/>
      <c r="X1030" s="14"/>
      <c r="Y1030" s="153"/>
      <c r="Z1030" s="3"/>
      <c r="AA1030" s="53"/>
      <c r="AB1030" s="3"/>
      <c r="AC1030" s="1"/>
      <c r="AD1030" s="3"/>
      <c r="AE1030" s="3"/>
      <c r="AF1030" s="3"/>
      <c r="AG1030" s="3"/>
      <c r="AH1030" s="3"/>
      <c r="AI1030" s="11"/>
      <c r="AJ1030" s="3"/>
      <c r="AK1030" s="2"/>
      <c r="AL1030" s="2"/>
      <c r="AM1030" s="2"/>
      <c r="AN1030" s="2"/>
      <c r="AO1030" s="2"/>
      <c r="AP1030" s="2"/>
      <c r="AQ1030" s="2"/>
      <c r="AR1030" s="15"/>
      <c r="AS1030" s="15"/>
      <c r="AT1030" s="15"/>
      <c r="AU1030" s="2"/>
      <c r="AV1030" s="2"/>
      <c r="AW1030" s="15"/>
      <c r="AX1030" s="15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</row>
    <row r="1031" spans="1:164" x14ac:dyDescent="0.15">
      <c r="A1031" s="67"/>
      <c r="B1031" s="128"/>
      <c r="C1031" s="7"/>
      <c r="D1031" s="7"/>
      <c r="E1031" s="13"/>
      <c r="F1031" s="14"/>
      <c r="G1031" s="14"/>
      <c r="H1031" s="14"/>
      <c r="I1031" s="14"/>
      <c r="J1031" s="13"/>
      <c r="K1031" s="53"/>
      <c r="L1031" s="2"/>
      <c r="M1031" s="19"/>
      <c r="N1031" s="12"/>
      <c r="O1031" s="12"/>
      <c r="P1031" s="19"/>
      <c r="Q1031" s="14"/>
      <c r="R1031" s="28"/>
      <c r="S1031" s="14"/>
      <c r="T1031" s="14"/>
      <c r="U1031" s="14"/>
      <c r="V1031" s="4"/>
      <c r="W1031" s="53"/>
      <c r="X1031" s="14"/>
      <c r="Y1031" s="153"/>
      <c r="Z1031" s="3"/>
      <c r="AA1031" s="53"/>
      <c r="AB1031" s="3"/>
      <c r="AC1031" s="1"/>
      <c r="AD1031" s="3"/>
      <c r="AE1031" s="3"/>
      <c r="AF1031" s="3"/>
      <c r="AG1031" s="3"/>
      <c r="AH1031" s="3"/>
      <c r="AI1031" s="11"/>
      <c r="AJ1031" s="3"/>
      <c r="AK1031" s="2"/>
      <c r="AL1031" s="2"/>
      <c r="AM1031" s="2"/>
      <c r="AN1031" s="2"/>
      <c r="AO1031" s="2"/>
      <c r="AP1031" s="2"/>
      <c r="AQ1031" s="2"/>
      <c r="AR1031" s="15"/>
      <c r="AS1031" s="15"/>
      <c r="AT1031" s="15"/>
      <c r="AU1031" s="2"/>
      <c r="AV1031" s="2"/>
      <c r="AW1031" s="15"/>
      <c r="AX1031" s="15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</row>
    <row r="1032" spans="1:164" x14ac:dyDescent="0.15">
      <c r="A1032" s="67"/>
      <c r="B1032" s="128"/>
      <c r="C1032" s="7"/>
      <c r="D1032" s="7"/>
      <c r="E1032" s="13"/>
      <c r="F1032" s="14"/>
      <c r="G1032" s="14"/>
      <c r="H1032" s="14"/>
      <c r="I1032" s="14"/>
      <c r="J1032" s="13"/>
      <c r="K1032" s="53"/>
      <c r="L1032" s="2"/>
      <c r="M1032" s="19"/>
      <c r="N1032" s="12"/>
      <c r="O1032" s="12"/>
      <c r="P1032" s="19"/>
      <c r="Q1032" s="14"/>
      <c r="R1032" s="28"/>
      <c r="S1032" s="14"/>
      <c r="T1032" s="14"/>
      <c r="U1032" s="14"/>
      <c r="V1032" s="4"/>
      <c r="W1032" s="53"/>
      <c r="X1032" s="14"/>
      <c r="Y1032" s="153"/>
      <c r="Z1032" s="3"/>
      <c r="AA1032" s="53"/>
      <c r="AB1032" s="3"/>
      <c r="AC1032" s="1"/>
      <c r="AD1032" s="3"/>
      <c r="AE1032" s="3"/>
      <c r="AF1032" s="3"/>
      <c r="AG1032" s="3"/>
      <c r="AH1032" s="3"/>
      <c r="AI1032" s="11"/>
      <c r="AJ1032" s="3"/>
      <c r="AK1032" s="2"/>
      <c r="AL1032" s="2"/>
      <c r="AM1032" s="2"/>
      <c r="AN1032" s="2"/>
      <c r="AO1032" s="2"/>
      <c r="AP1032" s="2"/>
      <c r="AQ1032" s="2"/>
      <c r="AR1032" s="15"/>
      <c r="AS1032" s="15"/>
      <c r="AT1032" s="15"/>
      <c r="AU1032" s="2"/>
      <c r="AV1032" s="2"/>
      <c r="AW1032" s="15"/>
      <c r="AX1032" s="15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</row>
    <row r="1033" spans="1:164" x14ac:dyDescent="0.15">
      <c r="A1033" s="67"/>
      <c r="B1033" s="128"/>
      <c r="C1033" s="7"/>
      <c r="D1033" s="7"/>
      <c r="E1033" s="13"/>
      <c r="F1033" s="14"/>
      <c r="G1033" s="14"/>
      <c r="H1033" s="14"/>
      <c r="I1033" s="14"/>
      <c r="J1033" s="13"/>
      <c r="K1033" s="53"/>
      <c r="L1033" s="2"/>
      <c r="M1033" s="19"/>
      <c r="N1033" s="12"/>
      <c r="O1033" s="12"/>
      <c r="P1033" s="19"/>
      <c r="Q1033" s="14"/>
      <c r="R1033" s="28"/>
      <c r="S1033" s="14"/>
      <c r="T1033" s="14"/>
      <c r="U1033" s="14"/>
      <c r="V1033" s="4"/>
      <c r="W1033" s="53"/>
      <c r="X1033" s="14"/>
      <c r="Y1033" s="153"/>
      <c r="Z1033" s="3"/>
      <c r="AA1033" s="53"/>
      <c r="AB1033" s="3"/>
      <c r="AC1033" s="1"/>
      <c r="AD1033" s="3"/>
      <c r="AE1033" s="3"/>
      <c r="AF1033" s="3"/>
      <c r="AG1033" s="3"/>
      <c r="AH1033" s="3"/>
      <c r="AI1033" s="11"/>
      <c r="AJ1033" s="3"/>
      <c r="AK1033" s="2"/>
      <c r="AL1033" s="2"/>
      <c r="AM1033" s="2"/>
      <c r="AN1033" s="2"/>
      <c r="AO1033" s="2"/>
      <c r="AP1033" s="2"/>
      <c r="AQ1033" s="2"/>
      <c r="AR1033" s="15"/>
      <c r="AS1033" s="15"/>
      <c r="AT1033" s="15"/>
      <c r="AU1033" s="2"/>
      <c r="AV1033" s="2"/>
      <c r="AW1033" s="15"/>
      <c r="AX1033" s="15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</row>
    <row r="1034" spans="1:164" x14ac:dyDescent="0.15">
      <c r="A1034" s="67"/>
      <c r="B1034" s="128"/>
      <c r="C1034" s="7"/>
      <c r="D1034" s="7"/>
      <c r="E1034" s="13"/>
      <c r="F1034" s="14"/>
      <c r="G1034" s="14"/>
      <c r="H1034" s="14"/>
      <c r="I1034" s="14"/>
      <c r="J1034" s="13"/>
      <c r="K1034" s="53"/>
      <c r="L1034" s="2"/>
      <c r="M1034" s="19"/>
      <c r="N1034" s="12"/>
      <c r="O1034" s="12"/>
      <c r="P1034" s="19"/>
      <c r="Q1034" s="14"/>
      <c r="R1034" s="28"/>
      <c r="S1034" s="14"/>
      <c r="T1034" s="14"/>
      <c r="U1034" s="14"/>
      <c r="V1034" s="4"/>
      <c r="W1034" s="53"/>
      <c r="X1034" s="14"/>
      <c r="Y1034" s="153"/>
      <c r="Z1034" s="3"/>
      <c r="AA1034" s="53"/>
      <c r="AB1034" s="3"/>
      <c r="AC1034" s="1"/>
      <c r="AD1034" s="3"/>
      <c r="AE1034" s="3"/>
      <c r="AF1034" s="3"/>
      <c r="AG1034" s="3"/>
      <c r="AH1034" s="3"/>
      <c r="AI1034" s="11"/>
      <c r="AJ1034" s="3"/>
      <c r="AK1034" s="2"/>
      <c r="AL1034" s="2"/>
      <c r="AM1034" s="2"/>
      <c r="AN1034" s="2"/>
      <c r="AO1034" s="2"/>
      <c r="AP1034" s="2"/>
      <c r="AQ1034" s="2"/>
      <c r="AR1034" s="15"/>
      <c r="AS1034" s="15"/>
      <c r="AT1034" s="15"/>
      <c r="AU1034" s="2"/>
      <c r="AV1034" s="2"/>
      <c r="AW1034" s="15"/>
      <c r="AX1034" s="15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</row>
    <row r="1035" spans="1:164" x14ac:dyDescent="0.15">
      <c r="A1035" s="67"/>
      <c r="B1035" s="128"/>
      <c r="C1035" s="7"/>
      <c r="D1035" s="7"/>
      <c r="E1035" s="13"/>
      <c r="F1035" s="14"/>
      <c r="G1035" s="14"/>
      <c r="H1035" s="14"/>
      <c r="I1035" s="14"/>
      <c r="J1035" s="13"/>
      <c r="K1035" s="53"/>
      <c r="L1035" s="2"/>
      <c r="M1035" s="19"/>
      <c r="N1035" s="12"/>
      <c r="O1035" s="12"/>
      <c r="P1035" s="19"/>
      <c r="Q1035" s="14"/>
      <c r="R1035" s="28"/>
      <c r="S1035" s="14"/>
      <c r="T1035" s="14"/>
      <c r="U1035" s="14"/>
      <c r="V1035" s="4"/>
      <c r="W1035" s="53"/>
      <c r="X1035" s="14"/>
      <c r="Y1035" s="153"/>
      <c r="Z1035" s="3"/>
      <c r="AA1035" s="53"/>
      <c r="AB1035" s="3"/>
      <c r="AC1035" s="1"/>
      <c r="AD1035" s="3"/>
      <c r="AE1035" s="3"/>
      <c r="AF1035" s="3"/>
      <c r="AG1035" s="3"/>
      <c r="AH1035" s="3"/>
      <c r="AI1035" s="11"/>
      <c r="AJ1035" s="3"/>
      <c r="AK1035" s="2"/>
      <c r="AL1035" s="2"/>
      <c r="AM1035" s="2"/>
      <c r="AN1035" s="2"/>
      <c r="AO1035" s="2"/>
      <c r="AP1035" s="2"/>
      <c r="AQ1035" s="2"/>
      <c r="AR1035" s="15"/>
      <c r="AS1035" s="15"/>
      <c r="AT1035" s="15"/>
      <c r="AU1035" s="2"/>
      <c r="AV1035" s="2"/>
      <c r="AW1035" s="15"/>
      <c r="AX1035" s="15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</row>
    <row r="1036" spans="1:164" x14ac:dyDescent="0.15">
      <c r="A1036" s="67"/>
      <c r="B1036" s="128"/>
      <c r="C1036" s="7"/>
      <c r="D1036" s="7"/>
      <c r="E1036" s="13"/>
      <c r="F1036" s="14"/>
      <c r="G1036" s="14"/>
      <c r="H1036" s="14"/>
      <c r="I1036" s="14"/>
      <c r="J1036" s="13"/>
      <c r="K1036" s="53"/>
      <c r="L1036" s="2"/>
      <c r="M1036" s="19"/>
      <c r="N1036" s="12"/>
      <c r="O1036" s="12"/>
      <c r="P1036" s="19"/>
      <c r="Q1036" s="14"/>
      <c r="R1036" s="28"/>
      <c r="S1036" s="14"/>
      <c r="T1036" s="14"/>
      <c r="U1036" s="14"/>
      <c r="V1036" s="4"/>
      <c r="W1036" s="53"/>
      <c r="X1036" s="14"/>
      <c r="Y1036" s="153"/>
      <c r="Z1036" s="3"/>
      <c r="AA1036" s="53"/>
      <c r="AB1036" s="3"/>
      <c r="AC1036" s="1"/>
      <c r="AD1036" s="3"/>
      <c r="AE1036" s="3"/>
      <c r="AF1036" s="3"/>
      <c r="AG1036" s="3"/>
      <c r="AH1036" s="3"/>
      <c r="AI1036" s="11"/>
      <c r="AJ1036" s="3"/>
      <c r="AK1036" s="2"/>
      <c r="AL1036" s="2"/>
      <c r="AM1036" s="2"/>
      <c r="AN1036" s="2"/>
      <c r="AO1036" s="2"/>
      <c r="AP1036" s="2"/>
      <c r="AQ1036" s="2"/>
      <c r="AR1036" s="15"/>
      <c r="AS1036" s="15"/>
      <c r="AT1036" s="15"/>
      <c r="AU1036" s="2"/>
      <c r="AV1036" s="2"/>
      <c r="AW1036" s="15"/>
      <c r="AX1036" s="15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</row>
    <row r="1037" spans="1:164" x14ac:dyDescent="0.15">
      <c r="A1037" s="67"/>
      <c r="B1037" s="128"/>
      <c r="C1037" s="7"/>
      <c r="D1037" s="7"/>
      <c r="E1037" s="13"/>
      <c r="F1037" s="14"/>
      <c r="G1037" s="14"/>
      <c r="H1037" s="14"/>
      <c r="I1037" s="14"/>
      <c r="J1037" s="13"/>
      <c r="K1037" s="53"/>
      <c r="L1037" s="2"/>
      <c r="M1037" s="19"/>
      <c r="N1037" s="12"/>
      <c r="O1037" s="12"/>
      <c r="P1037" s="19"/>
      <c r="Q1037" s="14"/>
      <c r="R1037" s="28"/>
      <c r="S1037" s="14"/>
      <c r="T1037" s="14"/>
      <c r="U1037" s="14"/>
      <c r="V1037" s="4"/>
      <c r="W1037" s="53"/>
      <c r="X1037" s="14"/>
      <c r="Y1037" s="153"/>
      <c r="Z1037" s="3"/>
      <c r="AA1037" s="53"/>
      <c r="AB1037" s="3"/>
      <c r="AC1037" s="1"/>
      <c r="AD1037" s="3"/>
      <c r="AE1037" s="3"/>
      <c r="AF1037" s="3"/>
      <c r="AG1037" s="3"/>
      <c r="AH1037" s="3"/>
      <c r="AI1037" s="11"/>
      <c r="AJ1037" s="3"/>
      <c r="AK1037" s="2"/>
      <c r="AL1037" s="2"/>
      <c r="AM1037" s="2"/>
      <c r="AN1037" s="2"/>
      <c r="AO1037" s="2"/>
      <c r="AP1037" s="2"/>
      <c r="AQ1037" s="2"/>
      <c r="AR1037" s="15"/>
      <c r="AS1037" s="15"/>
      <c r="AT1037" s="15"/>
      <c r="AU1037" s="2"/>
      <c r="AV1037" s="2"/>
      <c r="AW1037" s="15"/>
      <c r="AX1037" s="15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</row>
    <row r="1038" spans="1:164" x14ac:dyDescent="0.15">
      <c r="A1038" s="67"/>
      <c r="B1038" s="128"/>
      <c r="C1038" s="7"/>
      <c r="D1038" s="7"/>
      <c r="E1038" s="13"/>
      <c r="F1038" s="14"/>
      <c r="G1038" s="14"/>
      <c r="H1038" s="14"/>
      <c r="I1038" s="14"/>
      <c r="J1038" s="13"/>
      <c r="K1038" s="53"/>
      <c r="L1038" s="2"/>
      <c r="M1038" s="19"/>
      <c r="N1038" s="12"/>
      <c r="O1038" s="12"/>
      <c r="P1038" s="19"/>
      <c r="Q1038" s="14"/>
      <c r="R1038" s="28"/>
      <c r="S1038" s="14"/>
      <c r="T1038" s="14"/>
      <c r="U1038" s="14"/>
      <c r="V1038" s="4"/>
      <c r="W1038" s="53"/>
      <c r="X1038" s="14"/>
      <c r="Y1038" s="153"/>
      <c r="Z1038" s="3"/>
      <c r="AA1038" s="53"/>
      <c r="AB1038" s="3"/>
      <c r="AC1038" s="1"/>
      <c r="AD1038" s="3"/>
      <c r="AE1038" s="3"/>
      <c r="AF1038" s="3"/>
      <c r="AG1038" s="3"/>
      <c r="AH1038" s="3"/>
      <c r="AI1038" s="11"/>
      <c r="AJ1038" s="3"/>
      <c r="AK1038" s="2"/>
      <c r="AL1038" s="2"/>
      <c r="AM1038" s="2"/>
      <c r="AN1038" s="2"/>
      <c r="AO1038" s="2"/>
      <c r="AP1038" s="2"/>
      <c r="AQ1038" s="2"/>
      <c r="AR1038" s="15"/>
      <c r="AS1038" s="15"/>
      <c r="AT1038" s="15"/>
      <c r="AU1038" s="2"/>
      <c r="AV1038" s="2"/>
      <c r="AW1038" s="15"/>
      <c r="AX1038" s="15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</row>
    <row r="1039" spans="1:164" x14ac:dyDescent="0.15">
      <c r="A1039" s="67"/>
      <c r="B1039" s="128"/>
      <c r="C1039" s="7"/>
      <c r="D1039" s="7"/>
      <c r="E1039" s="13"/>
      <c r="F1039" s="14"/>
      <c r="G1039" s="14"/>
      <c r="H1039" s="14"/>
      <c r="I1039" s="14"/>
      <c r="J1039" s="13"/>
      <c r="K1039" s="53"/>
      <c r="L1039" s="2"/>
      <c r="M1039" s="19"/>
      <c r="N1039" s="12"/>
      <c r="O1039" s="12"/>
      <c r="P1039" s="19"/>
      <c r="Q1039" s="14"/>
      <c r="R1039" s="28"/>
      <c r="S1039" s="14"/>
      <c r="T1039" s="14"/>
      <c r="U1039" s="14"/>
      <c r="V1039" s="4"/>
      <c r="W1039" s="53"/>
      <c r="X1039" s="14"/>
      <c r="Y1039" s="153"/>
      <c r="Z1039" s="3"/>
      <c r="AA1039" s="53"/>
      <c r="AB1039" s="3"/>
      <c r="AC1039" s="1"/>
      <c r="AD1039" s="3"/>
      <c r="AE1039" s="3"/>
      <c r="AF1039" s="3"/>
      <c r="AG1039" s="3"/>
      <c r="AH1039" s="3"/>
      <c r="AI1039" s="11"/>
      <c r="AJ1039" s="3"/>
      <c r="AK1039" s="2"/>
      <c r="AL1039" s="2"/>
      <c r="AM1039" s="2"/>
      <c r="AN1039" s="2"/>
      <c r="AO1039" s="2"/>
      <c r="AP1039" s="2"/>
      <c r="AQ1039" s="2"/>
      <c r="AR1039" s="15"/>
      <c r="AS1039" s="15"/>
      <c r="AT1039" s="15"/>
      <c r="AU1039" s="2"/>
      <c r="AV1039" s="2"/>
      <c r="AW1039" s="15"/>
      <c r="AX1039" s="15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</row>
    <row r="1040" spans="1:164" x14ac:dyDescent="0.15">
      <c r="A1040" s="67"/>
      <c r="B1040" s="128"/>
      <c r="C1040" s="7"/>
      <c r="D1040" s="7"/>
      <c r="E1040" s="13"/>
      <c r="F1040" s="14"/>
      <c r="G1040" s="14"/>
      <c r="H1040" s="14"/>
      <c r="I1040" s="14"/>
      <c r="J1040" s="13"/>
      <c r="K1040" s="53"/>
      <c r="L1040" s="2"/>
      <c r="M1040" s="19"/>
      <c r="N1040" s="12"/>
      <c r="O1040" s="12"/>
      <c r="P1040" s="19"/>
      <c r="Q1040" s="14"/>
      <c r="R1040" s="28"/>
      <c r="S1040" s="14"/>
      <c r="T1040" s="14"/>
      <c r="U1040" s="14"/>
      <c r="V1040" s="4"/>
      <c r="W1040" s="53"/>
      <c r="X1040" s="14"/>
      <c r="Y1040" s="153"/>
      <c r="Z1040" s="3"/>
      <c r="AA1040" s="53"/>
      <c r="AB1040" s="3"/>
      <c r="AC1040" s="1"/>
      <c r="AD1040" s="3"/>
      <c r="AE1040" s="3"/>
      <c r="AF1040" s="3"/>
      <c r="AG1040" s="3"/>
      <c r="AH1040" s="3"/>
      <c r="AI1040" s="11"/>
      <c r="AJ1040" s="3"/>
      <c r="AK1040" s="2"/>
      <c r="AL1040" s="2"/>
      <c r="AM1040" s="2"/>
      <c r="AN1040" s="2"/>
      <c r="AO1040" s="2"/>
      <c r="AP1040" s="2"/>
      <c r="AQ1040" s="2"/>
      <c r="AR1040" s="15"/>
      <c r="AS1040" s="15"/>
      <c r="AT1040" s="15"/>
      <c r="AU1040" s="2"/>
      <c r="AV1040" s="2"/>
      <c r="AW1040" s="15"/>
      <c r="AX1040" s="15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</row>
    <row r="1041" spans="1:164" x14ac:dyDescent="0.15">
      <c r="A1041" s="67"/>
      <c r="B1041" s="128"/>
      <c r="C1041" s="7"/>
      <c r="D1041" s="7"/>
      <c r="E1041" s="13"/>
      <c r="F1041" s="14"/>
      <c r="G1041" s="14"/>
      <c r="H1041" s="14"/>
      <c r="I1041" s="14"/>
      <c r="J1041" s="13"/>
      <c r="K1041" s="53"/>
      <c r="L1041" s="2"/>
      <c r="M1041" s="19"/>
      <c r="N1041" s="12"/>
      <c r="O1041" s="12"/>
      <c r="P1041" s="19"/>
      <c r="Q1041" s="14"/>
      <c r="R1041" s="28"/>
      <c r="S1041" s="14"/>
      <c r="T1041" s="14"/>
      <c r="U1041" s="14"/>
      <c r="V1041" s="4"/>
      <c r="W1041" s="53"/>
      <c r="X1041" s="14"/>
      <c r="Y1041" s="153"/>
      <c r="Z1041" s="3"/>
      <c r="AA1041" s="53"/>
      <c r="AB1041" s="3"/>
      <c r="AC1041" s="1"/>
      <c r="AD1041" s="3"/>
      <c r="AE1041" s="3"/>
      <c r="AF1041" s="3"/>
      <c r="AG1041" s="3"/>
      <c r="AH1041" s="3"/>
      <c r="AI1041" s="11"/>
      <c r="AJ1041" s="3"/>
      <c r="AK1041" s="2"/>
      <c r="AL1041" s="2"/>
      <c r="AM1041" s="2"/>
      <c r="AN1041" s="2"/>
      <c r="AO1041" s="2"/>
      <c r="AP1041" s="2"/>
      <c r="AQ1041" s="2"/>
      <c r="AR1041" s="15"/>
      <c r="AS1041" s="15"/>
      <c r="AT1041" s="15"/>
      <c r="AU1041" s="2"/>
      <c r="AV1041" s="2"/>
      <c r="AW1041" s="15"/>
      <c r="AX1041" s="15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</row>
    <row r="1042" spans="1:164" x14ac:dyDescent="0.15">
      <c r="A1042" s="67"/>
      <c r="B1042" s="128"/>
      <c r="C1042" s="7"/>
      <c r="D1042" s="7"/>
      <c r="E1042" s="13"/>
      <c r="F1042" s="14"/>
      <c r="G1042" s="14"/>
      <c r="H1042" s="14"/>
      <c r="I1042" s="14"/>
      <c r="J1042" s="13"/>
      <c r="K1042" s="53"/>
      <c r="L1042" s="2"/>
      <c r="M1042" s="19"/>
      <c r="N1042" s="12"/>
      <c r="O1042" s="12"/>
      <c r="P1042" s="19"/>
      <c r="Q1042" s="14"/>
      <c r="R1042" s="28"/>
      <c r="S1042" s="14"/>
      <c r="T1042" s="14"/>
      <c r="U1042" s="14"/>
      <c r="V1042" s="4"/>
      <c r="W1042" s="53"/>
      <c r="X1042" s="14"/>
      <c r="Y1042" s="153"/>
      <c r="Z1042" s="3"/>
      <c r="AA1042" s="53"/>
      <c r="AB1042" s="3"/>
      <c r="AC1042" s="1"/>
      <c r="AD1042" s="3"/>
      <c r="AE1042" s="3"/>
      <c r="AF1042" s="3"/>
      <c r="AG1042" s="3"/>
      <c r="AH1042" s="3"/>
      <c r="AI1042" s="11"/>
      <c r="AJ1042" s="3"/>
      <c r="AK1042" s="2"/>
      <c r="AL1042" s="2"/>
      <c r="AM1042" s="2"/>
      <c r="AN1042" s="2"/>
      <c r="AO1042" s="2"/>
      <c r="AP1042" s="2"/>
      <c r="AQ1042" s="2"/>
      <c r="AR1042" s="15"/>
      <c r="AS1042" s="15"/>
      <c r="AT1042" s="15"/>
      <c r="AU1042" s="2"/>
      <c r="AV1042" s="2"/>
      <c r="AW1042" s="15"/>
      <c r="AX1042" s="15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</row>
    <row r="1043" spans="1:164" x14ac:dyDescent="0.15">
      <c r="A1043" s="67"/>
      <c r="B1043" s="128"/>
      <c r="C1043" s="7"/>
      <c r="D1043" s="7"/>
      <c r="E1043" s="13"/>
      <c r="F1043" s="14"/>
      <c r="G1043" s="14"/>
      <c r="H1043" s="14"/>
      <c r="I1043" s="14"/>
      <c r="J1043" s="13"/>
      <c r="K1043" s="53"/>
      <c r="L1043" s="2"/>
      <c r="M1043" s="19"/>
      <c r="N1043" s="12"/>
      <c r="O1043" s="12"/>
      <c r="P1043" s="19"/>
      <c r="Q1043" s="14"/>
      <c r="R1043" s="28"/>
      <c r="S1043" s="14"/>
      <c r="T1043" s="14"/>
      <c r="U1043" s="14"/>
      <c r="V1043" s="4"/>
      <c r="W1043" s="53"/>
      <c r="X1043" s="14"/>
      <c r="Y1043" s="153"/>
      <c r="Z1043" s="3"/>
      <c r="AA1043" s="53"/>
      <c r="AB1043" s="3"/>
      <c r="AC1043" s="1"/>
      <c r="AD1043" s="3"/>
      <c r="AE1043" s="3"/>
      <c r="AF1043" s="3"/>
      <c r="AG1043" s="3"/>
      <c r="AH1043" s="3"/>
      <c r="AI1043" s="11"/>
      <c r="AJ1043" s="3"/>
      <c r="AK1043" s="2"/>
      <c r="AL1043" s="2"/>
      <c r="AM1043" s="2"/>
      <c r="AN1043" s="2"/>
      <c r="AO1043" s="2"/>
      <c r="AP1043" s="2"/>
      <c r="AQ1043" s="2"/>
      <c r="AR1043" s="15"/>
      <c r="AS1043" s="15"/>
      <c r="AT1043" s="15"/>
      <c r="AU1043" s="2"/>
      <c r="AV1043" s="2"/>
      <c r="AW1043" s="15"/>
      <c r="AX1043" s="15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</row>
    <row r="1044" spans="1:164" x14ac:dyDescent="0.15">
      <c r="A1044" s="67"/>
      <c r="B1044" s="128"/>
      <c r="C1044" s="7"/>
      <c r="D1044" s="7"/>
      <c r="E1044" s="13"/>
      <c r="F1044" s="14"/>
      <c r="G1044" s="14"/>
      <c r="H1044" s="14"/>
      <c r="I1044" s="14"/>
      <c r="J1044" s="13"/>
      <c r="K1044" s="53"/>
      <c r="L1044" s="2"/>
      <c r="M1044" s="19"/>
      <c r="N1044" s="12"/>
      <c r="O1044" s="12"/>
      <c r="P1044" s="19"/>
      <c r="Q1044" s="14"/>
      <c r="R1044" s="28"/>
      <c r="S1044" s="14"/>
      <c r="T1044" s="14"/>
      <c r="U1044" s="14"/>
      <c r="V1044" s="4"/>
      <c r="W1044" s="53"/>
      <c r="X1044" s="14"/>
      <c r="Y1044" s="153"/>
      <c r="Z1044" s="3"/>
      <c r="AA1044" s="53"/>
      <c r="AB1044" s="3"/>
      <c r="AC1044" s="1"/>
      <c r="AD1044" s="3"/>
      <c r="AE1044" s="3"/>
      <c r="AF1044" s="3"/>
      <c r="AG1044" s="3"/>
      <c r="AH1044" s="3"/>
      <c r="AI1044" s="11"/>
      <c r="AJ1044" s="3"/>
      <c r="AK1044" s="2"/>
      <c r="AL1044" s="2"/>
      <c r="AM1044" s="2"/>
      <c r="AN1044" s="2"/>
      <c r="AO1044" s="2"/>
      <c r="AP1044" s="2"/>
      <c r="AQ1044" s="2"/>
      <c r="AR1044" s="15"/>
      <c r="AS1044" s="15"/>
      <c r="AT1044" s="15"/>
      <c r="AU1044" s="2"/>
      <c r="AV1044" s="2"/>
      <c r="AW1044" s="15"/>
      <c r="AX1044" s="15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</row>
    <row r="1045" spans="1:164" x14ac:dyDescent="0.15">
      <c r="A1045" s="67"/>
      <c r="B1045" s="128"/>
      <c r="C1045" s="7"/>
      <c r="D1045" s="7"/>
      <c r="E1045" s="13"/>
      <c r="F1045" s="14"/>
      <c r="G1045" s="14"/>
      <c r="H1045" s="14"/>
      <c r="I1045" s="14"/>
      <c r="J1045" s="13"/>
      <c r="K1045" s="53"/>
      <c r="L1045" s="2"/>
      <c r="M1045" s="19"/>
      <c r="N1045" s="12"/>
      <c r="O1045" s="12"/>
      <c r="P1045" s="19"/>
      <c r="Q1045" s="14"/>
      <c r="R1045" s="28"/>
      <c r="S1045" s="14"/>
      <c r="T1045" s="14"/>
      <c r="U1045" s="14"/>
      <c r="V1045" s="4"/>
      <c r="W1045" s="53"/>
      <c r="X1045" s="14"/>
      <c r="Y1045" s="153"/>
      <c r="Z1045" s="3"/>
      <c r="AA1045" s="53"/>
      <c r="AB1045" s="3"/>
      <c r="AC1045" s="1"/>
      <c r="AD1045" s="3"/>
      <c r="AE1045" s="3"/>
      <c r="AF1045" s="3"/>
      <c r="AG1045" s="3"/>
      <c r="AH1045" s="3"/>
      <c r="AI1045" s="11"/>
      <c r="AJ1045" s="3"/>
      <c r="AK1045" s="2"/>
      <c r="AL1045" s="2"/>
      <c r="AM1045" s="2"/>
      <c r="AN1045" s="2"/>
      <c r="AO1045" s="2"/>
      <c r="AP1045" s="2"/>
      <c r="AQ1045" s="2"/>
      <c r="AR1045" s="15"/>
      <c r="AS1045" s="15"/>
      <c r="AT1045" s="15"/>
      <c r="AU1045" s="2"/>
      <c r="AV1045" s="2"/>
      <c r="AW1045" s="15"/>
      <c r="AX1045" s="15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</row>
    <row r="1046" spans="1:164" x14ac:dyDescent="0.15">
      <c r="A1046" s="67"/>
      <c r="B1046" s="128"/>
      <c r="C1046" s="7"/>
      <c r="D1046" s="7"/>
      <c r="E1046" s="13"/>
      <c r="F1046" s="14"/>
      <c r="G1046" s="14"/>
      <c r="H1046" s="14"/>
      <c r="I1046" s="14"/>
      <c r="J1046" s="13"/>
      <c r="K1046" s="53"/>
      <c r="L1046" s="2"/>
      <c r="M1046" s="19"/>
      <c r="N1046" s="12"/>
      <c r="O1046" s="12"/>
      <c r="P1046" s="19"/>
      <c r="Q1046" s="14"/>
      <c r="R1046" s="28"/>
      <c r="S1046" s="14"/>
      <c r="T1046" s="14"/>
      <c r="U1046" s="14"/>
      <c r="V1046" s="4"/>
      <c r="W1046" s="53"/>
      <c r="X1046" s="14"/>
      <c r="Y1046" s="153"/>
      <c r="Z1046" s="3"/>
      <c r="AA1046" s="53"/>
      <c r="AB1046" s="3"/>
      <c r="AC1046" s="1"/>
      <c r="AD1046" s="3"/>
      <c r="AE1046" s="3"/>
      <c r="AF1046" s="3"/>
      <c r="AG1046" s="3"/>
      <c r="AH1046" s="3"/>
      <c r="AI1046" s="11"/>
      <c r="AJ1046" s="3"/>
      <c r="AK1046" s="2"/>
      <c r="AL1046" s="2"/>
      <c r="AM1046" s="2"/>
      <c r="AN1046" s="2"/>
      <c r="AO1046" s="2"/>
      <c r="AP1046" s="2"/>
      <c r="AQ1046" s="2"/>
      <c r="AR1046" s="15"/>
      <c r="AS1046" s="15"/>
      <c r="AT1046" s="15"/>
      <c r="AU1046" s="2"/>
      <c r="AV1046" s="2"/>
      <c r="AW1046" s="15"/>
      <c r="AX1046" s="15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</row>
    <row r="1047" spans="1:164" x14ac:dyDescent="0.15">
      <c r="A1047" s="67"/>
      <c r="B1047" s="128"/>
      <c r="C1047" s="7"/>
      <c r="D1047" s="7"/>
      <c r="E1047" s="13"/>
      <c r="F1047" s="14"/>
      <c r="G1047" s="14"/>
      <c r="H1047" s="14"/>
      <c r="I1047" s="14"/>
      <c r="J1047" s="13"/>
      <c r="K1047" s="53"/>
      <c r="L1047" s="2"/>
      <c r="M1047" s="19"/>
      <c r="N1047" s="12"/>
      <c r="O1047" s="12"/>
      <c r="P1047" s="19"/>
      <c r="Q1047" s="14"/>
      <c r="R1047" s="28"/>
      <c r="S1047" s="14"/>
      <c r="T1047" s="14"/>
      <c r="U1047" s="14"/>
      <c r="V1047" s="4"/>
      <c r="W1047" s="53"/>
      <c r="X1047" s="14"/>
      <c r="Y1047" s="153"/>
      <c r="Z1047" s="3"/>
      <c r="AA1047" s="53"/>
      <c r="AB1047" s="3"/>
      <c r="AC1047" s="1"/>
      <c r="AD1047" s="3"/>
      <c r="AE1047" s="3"/>
      <c r="AF1047" s="3"/>
      <c r="AG1047" s="3"/>
      <c r="AH1047" s="3"/>
      <c r="AI1047" s="11"/>
      <c r="AJ1047" s="3"/>
      <c r="AK1047" s="2"/>
      <c r="AL1047" s="2"/>
      <c r="AM1047" s="2"/>
      <c r="AN1047" s="2"/>
      <c r="AO1047" s="2"/>
      <c r="AP1047" s="2"/>
      <c r="AQ1047" s="2"/>
      <c r="AR1047" s="15"/>
      <c r="AS1047" s="15"/>
      <c r="AT1047" s="15"/>
      <c r="AU1047" s="2"/>
      <c r="AV1047" s="2"/>
      <c r="AW1047" s="15"/>
      <c r="AX1047" s="15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</row>
    <row r="1048" spans="1:164" x14ac:dyDescent="0.15">
      <c r="A1048" s="67"/>
      <c r="B1048" s="128"/>
      <c r="C1048" s="7"/>
      <c r="D1048" s="7"/>
      <c r="E1048" s="13"/>
      <c r="F1048" s="14"/>
      <c r="G1048" s="14"/>
      <c r="H1048" s="14"/>
      <c r="I1048" s="14"/>
      <c r="J1048" s="13"/>
      <c r="K1048" s="53"/>
      <c r="L1048" s="2"/>
      <c r="M1048" s="19"/>
      <c r="N1048" s="12"/>
      <c r="O1048" s="12"/>
      <c r="P1048" s="19"/>
      <c r="Q1048" s="14"/>
      <c r="R1048" s="28"/>
      <c r="S1048" s="14"/>
      <c r="T1048" s="14"/>
      <c r="U1048" s="14"/>
      <c r="V1048" s="4"/>
      <c r="W1048" s="53"/>
      <c r="X1048" s="14"/>
      <c r="Y1048" s="153"/>
      <c r="Z1048" s="3"/>
      <c r="AA1048" s="53"/>
      <c r="AB1048" s="3"/>
      <c r="AC1048" s="1"/>
      <c r="AD1048" s="3"/>
      <c r="AE1048" s="3"/>
      <c r="AF1048" s="3"/>
      <c r="AG1048" s="3"/>
      <c r="AH1048" s="3"/>
      <c r="AI1048" s="11"/>
      <c r="AJ1048" s="3"/>
      <c r="AK1048" s="2"/>
      <c r="AL1048" s="2"/>
      <c r="AM1048" s="2"/>
      <c r="AN1048" s="2"/>
      <c r="AO1048" s="2"/>
      <c r="AP1048" s="2"/>
      <c r="AQ1048" s="2"/>
      <c r="AR1048" s="15"/>
      <c r="AS1048" s="15"/>
      <c r="AT1048" s="15"/>
      <c r="AU1048" s="2"/>
      <c r="AV1048" s="2"/>
      <c r="AW1048" s="15"/>
      <c r="AX1048" s="15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</row>
    <row r="1049" spans="1:164" x14ac:dyDescent="0.15">
      <c r="A1049" s="67"/>
      <c r="B1049" s="128"/>
      <c r="C1049" s="7"/>
      <c r="D1049" s="7"/>
      <c r="E1049" s="13"/>
      <c r="F1049" s="14"/>
      <c r="G1049" s="14"/>
      <c r="H1049" s="14"/>
      <c r="I1049" s="14"/>
      <c r="J1049" s="13"/>
      <c r="K1049" s="53"/>
      <c r="L1049" s="2"/>
      <c r="M1049" s="19"/>
      <c r="N1049" s="12"/>
      <c r="O1049" s="12"/>
      <c r="P1049" s="19"/>
      <c r="Q1049" s="14"/>
      <c r="R1049" s="28"/>
      <c r="S1049" s="14"/>
      <c r="T1049" s="14"/>
      <c r="U1049" s="14"/>
      <c r="V1049" s="4"/>
      <c r="W1049" s="53"/>
      <c r="X1049" s="14"/>
      <c r="Y1049" s="153"/>
      <c r="Z1049" s="3"/>
      <c r="AA1049" s="53"/>
      <c r="AB1049" s="3"/>
      <c r="AC1049" s="1"/>
      <c r="AD1049" s="3"/>
      <c r="AE1049" s="3"/>
      <c r="AF1049" s="3"/>
      <c r="AG1049" s="3"/>
      <c r="AH1049" s="3"/>
      <c r="AI1049" s="11"/>
      <c r="AJ1049" s="3"/>
      <c r="AK1049" s="2"/>
      <c r="AL1049" s="2"/>
      <c r="AM1049" s="2"/>
      <c r="AN1049" s="2"/>
      <c r="AO1049" s="2"/>
      <c r="AP1049" s="2"/>
      <c r="AQ1049" s="2"/>
      <c r="AR1049" s="15"/>
      <c r="AS1049" s="15"/>
      <c r="AT1049" s="15"/>
      <c r="AU1049" s="2"/>
      <c r="AV1049" s="2"/>
      <c r="AW1049" s="15"/>
      <c r="AX1049" s="15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</row>
    <row r="1050" spans="1:164" x14ac:dyDescent="0.15">
      <c r="A1050" s="67"/>
      <c r="B1050" s="128"/>
      <c r="C1050" s="7"/>
      <c r="D1050" s="7"/>
      <c r="E1050" s="13"/>
      <c r="F1050" s="14"/>
      <c r="G1050" s="14"/>
      <c r="H1050" s="14"/>
      <c r="I1050" s="14"/>
      <c r="J1050" s="13"/>
      <c r="K1050" s="53"/>
      <c r="L1050" s="2"/>
      <c r="M1050" s="19"/>
      <c r="N1050" s="12"/>
      <c r="O1050" s="12"/>
      <c r="P1050" s="19"/>
      <c r="Q1050" s="14"/>
      <c r="R1050" s="28"/>
      <c r="S1050" s="14"/>
      <c r="T1050" s="14"/>
      <c r="U1050" s="14"/>
      <c r="V1050" s="4"/>
      <c r="W1050" s="53"/>
      <c r="X1050" s="14"/>
      <c r="Y1050" s="153"/>
      <c r="Z1050" s="3"/>
      <c r="AA1050" s="53"/>
      <c r="AB1050" s="3"/>
      <c r="AC1050" s="1"/>
      <c r="AD1050" s="3"/>
      <c r="AE1050" s="3"/>
      <c r="AF1050" s="3"/>
      <c r="AG1050" s="3"/>
      <c r="AH1050" s="3"/>
      <c r="AI1050" s="11"/>
      <c r="AJ1050" s="3"/>
      <c r="AK1050" s="2"/>
      <c r="AL1050" s="2"/>
      <c r="AM1050" s="2"/>
      <c r="AN1050" s="2"/>
      <c r="AO1050" s="2"/>
      <c r="AP1050" s="2"/>
      <c r="AQ1050" s="2"/>
      <c r="AR1050" s="15"/>
      <c r="AS1050" s="15"/>
      <c r="AT1050" s="15"/>
      <c r="AU1050" s="2"/>
      <c r="AV1050" s="2"/>
      <c r="AW1050" s="15"/>
      <c r="AX1050" s="15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</row>
    <row r="1051" spans="1:164" x14ac:dyDescent="0.15">
      <c r="A1051" s="67"/>
      <c r="B1051" s="128"/>
      <c r="C1051" s="7"/>
      <c r="D1051" s="7"/>
      <c r="E1051" s="13"/>
      <c r="F1051" s="14"/>
      <c r="G1051" s="14"/>
      <c r="H1051" s="14"/>
      <c r="I1051" s="14"/>
      <c r="J1051" s="13"/>
      <c r="K1051" s="53"/>
      <c r="L1051" s="2"/>
      <c r="M1051" s="19"/>
      <c r="N1051" s="12"/>
      <c r="O1051" s="12"/>
      <c r="P1051" s="19"/>
      <c r="Q1051" s="14"/>
      <c r="R1051" s="28"/>
      <c r="S1051" s="14"/>
      <c r="T1051" s="14"/>
      <c r="U1051" s="14"/>
      <c r="V1051" s="4"/>
      <c r="W1051" s="53"/>
      <c r="X1051" s="14"/>
      <c r="Y1051" s="153"/>
      <c r="Z1051" s="3"/>
      <c r="AA1051" s="53"/>
      <c r="AB1051" s="3"/>
      <c r="AC1051" s="1"/>
      <c r="AD1051" s="3"/>
      <c r="AE1051" s="3"/>
      <c r="AF1051" s="3"/>
      <c r="AG1051" s="3"/>
      <c r="AH1051" s="3"/>
      <c r="AI1051" s="11"/>
      <c r="AJ1051" s="3"/>
      <c r="AK1051" s="2"/>
      <c r="AL1051" s="2"/>
      <c r="AM1051" s="2"/>
      <c r="AN1051" s="2"/>
      <c r="AO1051" s="2"/>
      <c r="AP1051" s="2"/>
      <c r="AQ1051" s="2"/>
      <c r="AR1051" s="15"/>
      <c r="AS1051" s="15"/>
      <c r="AT1051" s="15"/>
      <c r="AU1051" s="2"/>
      <c r="AV1051" s="2"/>
      <c r="AW1051" s="15"/>
      <c r="AX1051" s="15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</row>
    <row r="1052" spans="1:164" x14ac:dyDescent="0.15">
      <c r="A1052" s="67"/>
      <c r="B1052" s="128"/>
      <c r="C1052" s="7"/>
      <c r="D1052" s="7"/>
      <c r="E1052" s="13"/>
      <c r="F1052" s="14"/>
      <c r="G1052" s="14"/>
      <c r="H1052" s="14"/>
      <c r="I1052" s="14"/>
      <c r="J1052" s="13"/>
      <c r="K1052" s="53"/>
      <c r="L1052" s="2"/>
      <c r="M1052" s="19"/>
      <c r="N1052" s="12"/>
      <c r="O1052" s="12"/>
      <c r="P1052" s="19"/>
      <c r="Q1052" s="14"/>
      <c r="R1052" s="28"/>
      <c r="S1052" s="14"/>
      <c r="T1052" s="14"/>
      <c r="U1052" s="14"/>
      <c r="V1052" s="4"/>
      <c r="W1052" s="53"/>
      <c r="X1052" s="14"/>
      <c r="Y1052" s="153"/>
      <c r="Z1052" s="3"/>
      <c r="AA1052" s="53"/>
      <c r="AB1052" s="3"/>
      <c r="AC1052" s="1"/>
      <c r="AD1052" s="3"/>
      <c r="AE1052" s="3"/>
      <c r="AF1052" s="3"/>
      <c r="AG1052" s="3"/>
      <c r="AH1052" s="3"/>
      <c r="AI1052" s="11"/>
      <c r="AJ1052" s="3"/>
      <c r="AK1052" s="2"/>
      <c r="AL1052" s="2"/>
      <c r="AM1052" s="2"/>
      <c r="AN1052" s="2"/>
      <c r="AO1052" s="2"/>
      <c r="AP1052" s="2"/>
      <c r="AQ1052" s="2"/>
      <c r="AR1052" s="15"/>
      <c r="AS1052" s="15"/>
      <c r="AT1052" s="15"/>
      <c r="AU1052" s="2"/>
      <c r="AV1052" s="2"/>
      <c r="AW1052" s="15"/>
      <c r="AX1052" s="15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</row>
    <row r="1053" spans="1:164" x14ac:dyDescent="0.15">
      <c r="A1053" s="67"/>
      <c r="B1053" s="128"/>
      <c r="C1053" s="7"/>
      <c r="D1053" s="7"/>
      <c r="E1053" s="13"/>
      <c r="F1053" s="14"/>
      <c r="G1053" s="14"/>
      <c r="H1053" s="14"/>
      <c r="I1053" s="14"/>
      <c r="J1053" s="13"/>
      <c r="K1053" s="53"/>
      <c r="L1053" s="2"/>
      <c r="M1053" s="19"/>
      <c r="N1053" s="12"/>
      <c r="O1053" s="12"/>
      <c r="P1053" s="19"/>
      <c r="Q1053" s="14"/>
      <c r="R1053" s="28"/>
      <c r="S1053" s="14"/>
      <c r="T1053" s="14"/>
      <c r="U1053" s="14"/>
      <c r="V1053" s="4"/>
      <c r="W1053" s="53"/>
      <c r="X1053" s="14"/>
      <c r="Y1053" s="153"/>
      <c r="Z1053" s="3"/>
      <c r="AA1053" s="53"/>
      <c r="AB1053" s="3"/>
      <c r="AC1053" s="1"/>
      <c r="AD1053" s="3"/>
      <c r="AE1053" s="3"/>
      <c r="AF1053" s="3"/>
      <c r="AG1053" s="3"/>
      <c r="AH1053" s="3"/>
      <c r="AI1053" s="11"/>
      <c r="AJ1053" s="3"/>
      <c r="AK1053" s="2"/>
      <c r="AL1053" s="2"/>
      <c r="AM1053" s="2"/>
      <c r="AN1053" s="2"/>
      <c r="AO1053" s="2"/>
      <c r="AP1053" s="2"/>
      <c r="AQ1053" s="2"/>
      <c r="AR1053" s="15"/>
      <c r="AS1053" s="15"/>
      <c r="AT1053" s="15"/>
      <c r="AU1053" s="2"/>
      <c r="AV1053" s="2"/>
      <c r="AW1053" s="15"/>
      <c r="AX1053" s="15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</row>
    <row r="1054" spans="1:164" x14ac:dyDescent="0.15">
      <c r="A1054" s="67"/>
      <c r="B1054" s="128"/>
      <c r="C1054" s="7"/>
      <c r="D1054" s="7"/>
      <c r="E1054" s="13"/>
      <c r="F1054" s="14"/>
      <c r="G1054" s="14"/>
      <c r="H1054" s="14"/>
      <c r="I1054" s="14"/>
      <c r="J1054" s="13"/>
      <c r="K1054" s="53"/>
      <c r="L1054" s="2"/>
      <c r="M1054" s="19"/>
      <c r="N1054" s="12"/>
      <c r="O1054" s="12"/>
      <c r="P1054" s="19"/>
      <c r="Q1054" s="14"/>
      <c r="R1054" s="28"/>
      <c r="S1054" s="14"/>
      <c r="T1054" s="14"/>
      <c r="U1054" s="14"/>
      <c r="V1054" s="4"/>
      <c r="W1054" s="53"/>
      <c r="X1054" s="14"/>
      <c r="Y1054" s="153"/>
      <c r="Z1054" s="3"/>
      <c r="AA1054" s="53"/>
      <c r="AB1054" s="3"/>
      <c r="AC1054" s="1"/>
      <c r="AD1054" s="3"/>
      <c r="AE1054" s="3"/>
      <c r="AF1054" s="3"/>
      <c r="AG1054" s="3"/>
      <c r="AH1054" s="3"/>
      <c r="AI1054" s="11"/>
      <c r="AJ1054" s="3"/>
      <c r="AK1054" s="2"/>
      <c r="AL1054" s="2"/>
      <c r="AM1054" s="2"/>
      <c r="AN1054" s="2"/>
      <c r="AO1054" s="2"/>
      <c r="AP1054" s="2"/>
      <c r="AQ1054" s="2"/>
      <c r="AR1054" s="15"/>
      <c r="AS1054" s="15"/>
      <c r="AT1054" s="15"/>
      <c r="AU1054" s="2"/>
      <c r="AV1054" s="2"/>
      <c r="AW1054" s="15"/>
      <c r="AX1054" s="15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</row>
    <row r="1055" spans="1:164" x14ac:dyDescent="0.15">
      <c r="A1055" s="67"/>
      <c r="B1055" s="128"/>
      <c r="C1055" s="7"/>
      <c r="D1055" s="7"/>
      <c r="E1055" s="13"/>
      <c r="F1055" s="14"/>
      <c r="G1055" s="14"/>
      <c r="H1055" s="14"/>
      <c r="I1055" s="14"/>
      <c r="J1055" s="13"/>
      <c r="K1055" s="53"/>
      <c r="L1055" s="2"/>
      <c r="M1055" s="19"/>
      <c r="N1055" s="12"/>
      <c r="O1055" s="12"/>
      <c r="P1055" s="19"/>
      <c r="Q1055" s="14"/>
      <c r="R1055" s="28"/>
      <c r="S1055" s="14"/>
      <c r="T1055" s="14"/>
      <c r="U1055" s="14"/>
      <c r="V1055" s="4"/>
      <c r="W1055" s="53"/>
      <c r="X1055" s="14"/>
      <c r="Y1055" s="153"/>
      <c r="Z1055" s="3"/>
      <c r="AA1055" s="53"/>
      <c r="AB1055" s="3"/>
      <c r="AC1055" s="1"/>
      <c r="AD1055" s="3"/>
      <c r="AE1055" s="3"/>
      <c r="AF1055" s="3"/>
      <c r="AG1055" s="3"/>
      <c r="AH1055" s="3"/>
      <c r="AI1055" s="11"/>
      <c r="AJ1055" s="3"/>
      <c r="AK1055" s="2"/>
      <c r="AL1055" s="2"/>
      <c r="AM1055" s="2"/>
      <c r="AN1055" s="2"/>
      <c r="AO1055" s="2"/>
      <c r="AP1055" s="2"/>
      <c r="AQ1055" s="2"/>
      <c r="AR1055" s="15"/>
      <c r="AS1055" s="15"/>
      <c r="AT1055" s="15"/>
      <c r="AU1055" s="2"/>
      <c r="AV1055" s="2"/>
      <c r="AW1055" s="15"/>
      <c r="AX1055" s="15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</row>
    <row r="1056" spans="1:164" x14ac:dyDescent="0.15">
      <c r="A1056" s="67"/>
      <c r="B1056" s="128"/>
      <c r="C1056" s="7"/>
      <c r="D1056" s="7"/>
      <c r="E1056" s="13"/>
      <c r="F1056" s="14"/>
      <c r="G1056" s="14"/>
      <c r="H1056" s="14"/>
      <c r="I1056" s="14"/>
      <c r="J1056" s="13"/>
      <c r="K1056" s="53"/>
      <c r="L1056" s="2"/>
      <c r="M1056" s="19"/>
      <c r="N1056" s="12"/>
      <c r="O1056" s="12"/>
      <c r="P1056" s="19"/>
      <c r="Q1056" s="14"/>
      <c r="R1056" s="28"/>
      <c r="S1056" s="14"/>
      <c r="T1056" s="14"/>
      <c r="U1056" s="14"/>
      <c r="V1056" s="4"/>
      <c r="W1056" s="53"/>
      <c r="X1056" s="14"/>
      <c r="Y1056" s="153"/>
      <c r="Z1056" s="3"/>
      <c r="AA1056" s="53"/>
      <c r="AB1056" s="3"/>
      <c r="AC1056" s="1"/>
      <c r="AD1056" s="3"/>
      <c r="AE1056" s="3"/>
      <c r="AF1056" s="3"/>
      <c r="AG1056" s="3"/>
      <c r="AH1056" s="3"/>
      <c r="AI1056" s="11"/>
      <c r="AJ1056" s="3"/>
      <c r="AK1056" s="2"/>
      <c r="AL1056" s="2"/>
      <c r="AM1056" s="2"/>
      <c r="AN1056" s="2"/>
      <c r="AO1056" s="2"/>
      <c r="AP1056" s="2"/>
      <c r="AQ1056" s="2"/>
      <c r="AR1056" s="15"/>
      <c r="AS1056" s="15"/>
      <c r="AT1056" s="15"/>
      <c r="AU1056" s="2"/>
      <c r="AV1056" s="2"/>
      <c r="AW1056" s="15"/>
      <c r="AX1056" s="15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</row>
    <row r="1057" spans="1:164" x14ac:dyDescent="0.15">
      <c r="A1057" s="67"/>
      <c r="B1057" s="128"/>
      <c r="C1057" s="7"/>
      <c r="D1057" s="7"/>
      <c r="E1057" s="13"/>
      <c r="F1057" s="14"/>
      <c r="G1057" s="14"/>
      <c r="H1057" s="14"/>
      <c r="I1057" s="14"/>
      <c r="J1057" s="13"/>
      <c r="K1057" s="53"/>
      <c r="L1057" s="2"/>
      <c r="M1057" s="19"/>
      <c r="N1057" s="12"/>
      <c r="O1057" s="12"/>
      <c r="P1057" s="19"/>
      <c r="Q1057" s="14"/>
      <c r="R1057" s="28"/>
      <c r="S1057" s="14"/>
      <c r="T1057" s="14"/>
      <c r="U1057" s="14"/>
      <c r="V1057" s="4"/>
      <c r="W1057" s="53"/>
      <c r="X1057" s="14"/>
      <c r="Y1057" s="153"/>
      <c r="Z1057" s="3"/>
      <c r="AA1057" s="53"/>
      <c r="AB1057" s="3"/>
      <c r="AC1057" s="1"/>
      <c r="AD1057" s="3"/>
      <c r="AE1057" s="3"/>
      <c r="AF1057" s="3"/>
      <c r="AG1057" s="3"/>
      <c r="AH1057" s="3"/>
      <c r="AI1057" s="11"/>
      <c r="AJ1057" s="3"/>
      <c r="AK1057" s="2"/>
      <c r="AL1057" s="2"/>
      <c r="AM1057" s="2"/>
      <c r="AN1057" s="2"/>
      <c r="AO1057" s="2"/>
      <c r="AP1057" s="2"/>
      <c r="AQ1057" s="2"/>
      <c r="AR1057" s="15"/>
      <c r="AS1057" s="15"/>
      <c r="AT1057" s="15"/>
      <c r="AU1057" s="2"/>
      <c r="AV1057" s="2"/>
      <c r="AW1057" s="15"/>
      <c r="AX1057" s="15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</row>
    <row r="1058" spans="1:164" x14ac:dyDescent="0.15">
      <c r="A1058" s="67"/>
      <c r="B1058" s="128"/>
      <c r="C1058" s="7"/>
      <c r="D1058" s="7"/>
      <c r="E1058" s="13"/>
      <c r="F1058" s="14"/>
      <c r="G1058" s="14"/>
      <c r="H1058" s="14"/>
      <c r="I1058" s="14"/>
      <c r="J1058" s="13"/>
      <c r="K1058" s="53"/>
      <c r="L1058" s="2"/>
      <c r="M1058" s="19"/>
      <c r="N1058" s="12"/>
      <c r="O1058" s="12"/>
      <c r="P1058" s="19"/>
      <c r="Q1058" s="14"/>
      <c r="R1058" s="28"/>
      <c r="S1058" s="14"/>
      <c r="T1058" s="14"/>
      <c r="U1058" s="14"/>
      <c r="V1058" s="4"/>
      <c r="W1058" s="53"/>
      <c r="X1058" s="14"/>
      <c r="Y1058" s="153"/>
      <c r="Z1058" s="3"/>
      <c r="AA1058" s="53"/>
      <c r="AB1058" s="3"/>
      <c r="AC1058" s="1"/>
      <c r="AD1058" s="3"/>
      <c r="AE1058" s="3"/>
      <c r="AF1058" s="3"/>
      <c r="AG1058" s="3"/>
      <c r="AH1058" s="3"/>
      <c r="AI1058" s="11"/>
      <c r="AJ1058" s="3"/>
      <c r="AK1058" s="2"/>
      <c r="AL1058" s="2"/>
      <c r="AM1058" s="2"/>
      <c r="AN1058" s="2"/>
      <c r="AO1058" s="2"/>
      <c r="AP1058" s="2"/>
      <c r="AQ1058" s="2"/>
      <c r="AR1058" s="15"/>
      <c r="AS1058" s="15"/>
      <c r="AT1058" s="15"/>
      <c r="AU1058" s="2"/>
      <c r="AV1058" s="2"/>
      <c r="AW1058" s="15"/>
      <c r="AX1058" s="15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</row>
    <row r="1059" spans="1:164" x14ac:dyDescent="0.15">
      <c r="A1059" s="67"/>
      <c r="B1059" s="128"/>
      <c r="C1059" s="7"/>
      <c r="D1059" s="7"/>
      <c r="E1059" s="13"/>
      <c r="F1059" s="14"/>
      <c r="G1059" s="14"/>
      <c r="H1059" s="14"/>
      <c r="I1059" s="14"/>
      <c r="J1059" s="13"/>
      <c r="K1059" s="53"/>
      <c r="L1059" s="2"/>
      <c r="M1059" s="19"/>
      <c r="N1059" s="12"/>
      <c r="O1059" s="12"/>
      <c r="P1059" s="19"/>
      <c r="Q1059" s="14"/>
      <c r="R1059" s="28"/>
      <c r="S1059" s="14"/>
      <c r="T1059" s="14"/>
      <c r="U1059" s="14"/>
      <c r="V1059" s="4"/>
      <c r="W1059" s="53"/>
      <c r="X1059" s="14"/>
      <c r="Y1059" s="153"/>
      <c r="Z1059" s="3"/>
      <c r="AA1059" s="53"/>
      <c r="AB1059" s="3"/>
      <c r="AC1059" s="1"/>
      <c r="AD1059" s="3"/>
      <c r="AE1059" s="3"/>
      <c r="AF1059" s="3"/>
      <c r="AG1059" s="3"/>
      <c r="AH1059" s="3"/>
      <c r="AI1059" s="11"/>
      <c r="AJ1059" s="3"/>
      <c r="AK1059" s="2"/>
      <c r="AL1059" s="2"/>
      <c r="AM1059" s="2"/>
      <c r="AN1059" s="2"/>
      <c r="AO1059" s="2"/>
      <c r="AP1059" s="2"/>
      <c r="AQ1059" s="2"/>
      <c r="AR1059" s="15"/>
      <c r="AS1059" s="15"/>
      <c r="AT1059" s="15"/>
      <c r="AU1059" s="2"/>
      <c r="AV1059" s="2"/>
      <c r="AW1059" s="15"/>
      <c r="AX1059" s="15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</row>
    <row r="1060" spans="1:164" x14ac:dyDescent="0.15">
      <c r="A1060" s="67"/>
      <c r="B1060" s="128"/>
      <c r="C1060" s="7"/>
      <c r="D1060" s="7"/>
      <c r="E1060" s="13"/>
      <c r="F1060" s="14"/>
      <c r="G1060" s="14"/>
      <c r="H1060" s="14"/>
      <c r="I1060" s="14"/>
      <c r="J1060" s="13"/>
      <c r="K1060" s="53"/>
      <c r="L1060" s="2"/>
      <c r="M1060" s="19"/>
      <c r="N1060" s="12"/>
      <c r="O1060" s="12"/>
      <c r="P1060" s="19"/>
      <c r="Q1060" s="14"/>
      <c r="R1060" s="28"/>
      <c r="S1060" s="14"/>
      <c r="T1060" s="14"/>
      <c r="U1060" s="14"/>
      <c r="V1060" s="4"/>
      <c r="W1060" s="53"/>
      <c r="X1060" s="14"/>
      <c r="Y1060" s="153"/>
      <c r="Z1060" s="3"/>
      <c r="AA1060" s="53"/>
      <c r="AB1060" s="3"/>
      <c r="AC1060" s="1"/>
      <c r="AD1060" s="3"/>
      <c r="AE1060" s="3"/>
      <c r="AF1060" s="3"/>
      <c r="AG1060" s="3"/>
      <c r="AH1060" s="3"/>
      <c r="AI1060" s="11"/>
      <c r="AJ1060" s="3"/>
      <c r="AK1060" s="2"/>
      <c r="AL1060" s="2"/>
      <c r="AM1060" s="2"/>
      <c r="AN1060" s="2"/>
      <c r="AO1060" s="2"/>
      <c r="AP1060" s="2"/>
      <c r="AQ1060" s="2"/>
      <c r="AR1060" s="15"/>
      <c r="AS1060" s="15"/>
      <c r="AT1060" s="15"/>
      <c r="AU1060" s="2"/>
      <c r="AV1060" s="2"/>
      <c r="AW1060" s="15"/>
      <c r="AX1060" s="15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</row>
    <row r="1061" spans="1:164" x14ac:dyDescent="0.15">
      <c r="A1061" s="67"/>
      <c r="B1061" s="128"/>
      <c r="C1061" s="7"/>
      <c r="D1061" s="7"/>
      <c r="E1061" s="13"/>
      <c r="F1061" s="14"/>
      <c r="G1061" s="14"/>
      <c r="H1061" s="14"/>
      <c r="I1061" s="14"/>
      <c r="J1061" s="13"/>
      <c r="K1061" s="53"/>
      <c r="L1061" s="2"/>
      <c r="M1061" s="19"/>
      <c r="N1061" s="12"/>
      <c r="O1061" s="12"/>
      <c r="P1061" s="19"/>
      <c r="Q1061" s="14"/>
      <c r="R1061" s="28"/>
      <c r="S1061" s="14"/>
      <c r="T1061" s="14"/>
      <c r="U1061" s="14"/>
      <c r="V1061" s="4"/>
      <c r="W1061" s="53"/>
      <c r="X1061" s="14"/>
      <c r="Y1061" s="153"/>
      <c r="Z1061" s="3"/>
      <c r="AA1061" s="53"/>
      <c r="AB1061" s="3"/>
      <c r="AC1061" s="1"/>
      <c r="AD1061" s="3"/>
      <c r="AE1061" s="3"/>
      <c r="AF1061" s="3"/>
      <c r="AG1061" s="3"/>
      <c r="AH1061" s="3"/>
      <c r="AI1061" s="11"/>
      <c r="AJ1061" s="3"/>
      <c r="AK1061" s="2"/>
      <c r="AL1061" s="2"/>
      <c r="AM1061" s="2"/>
      <c r="AN1061" s="2"/>
      <c r="AO1061" s="2"/>
      <c r="AP1061" s="2"/>
      <c r="AQ1061" s="2"/>
      <c r="AR1061" s="15"/>
      <c r="AS1061" s="15"/>
      <c r="AT1061" s="15"/>
      <c r="AU1061" s="2"/>
      <c r="AV1061" s="2"/>
      <c r="AW1061" s="15"/>
      <c r="AX1061" s="15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</row>
    <row r="1062" spans="1:164" x14ac:dyDescent="0.15">
      <c r="A1062" s="67"/>
      <c r="B1062" s="128"/>
      <c r="C1062" s="7"/>
      <c r="D1062" s="7"/>
      <c r="E1062" s="13"/>
      <c r="F1062" s="14"/>
      <c r="G1062" s="14"/>
      <c r="H1062" s="14"/>
      <c r="I1062" s="14"/>
      <c r="J1062" s="13"/>
      <c r="K1062" s="53"/>
      <c r="L1062" s="2"/>
      <c r="M1062" s="19"/>
      <c r="N1062" s="12"/>
      <c r="O1062" s="12"/>
      <c r="P1062" s="19"/>
      <c r="Q1062" s="14"/>
      <c r="R1062" s="28"/>
      <c r="S1062" s="14"/>
      <c r="T1062" s="14"/>
      <c r="U1062" s="14"/>
      <c r="V1062" s="4"/>
      <c r="W1062" s="53"/>
      <c r="X1062" s="14"/>
      <c r="Y1062" s="153"/>
      <c r="Z1062" s="3"/>
      <c r="AA1062" s="53"/>
      <c r="AB1062" s="3"/>
      <c r="AC1062" s="1"/>
      <c r="AD1062" s="3"/>
      <c r="AE1062" s="3"/>
      <c r="AF1062" s="3"/>
      <c r="AG1062" s="3"/>
      <c r="AH1062" s="3"/>
      <c r="AI1062" s="11"/>
      <c r="AJ1062" s="3"/>
      <c r="AK1062" s="2"/>
      <c r="AL1062" s="2"/>
      <c r="AM1062" s="2"/>
      <c r="AN1062" s="2"/>
      <c r="AO1062" s="2"/>
      <c r="AP1062" s="2"/>
      <c r="AQ1062" s="2"/>
      <c r="AR1062" s="15"/>
      <c r="AS1062" s="15"/>
      <c r="AT1062" s="15"/>
      <c r="AU1062" s="2"/>
      <c r="AV1062" s="2"/>
      <c r="AW1062" s="15"/>
      <c r="AX1062" s="15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</row>
    <row r="1063" spans="1:164" x14ac:dyDescent="0.15">
      <c r="A1063" s="67"/>
      <c r="B1063" s="128"/>
      <c r="C1063" s="7"/>
      <c r="D1063" s="7"/>
      <c r="E1063" s="13"/>
      <c r="F1063" s="14"/>
      <c r="G1063" s="14"/>
      <c r="H1063" s="14"/>
      <c r="I1063" s="14"/>
      <c r="J1063" s="13"/>
      <c r="K1063" s="53"/>
      <c r="L1063" s="2"/>
      <c r="M1063" s="19"/>
      <c r="N1063" s="12"/>
      <c r="O1063" s="12"/>
      <c r="P1063" s="19"/>
      <c r="Q1063" s="14"/>
      <c r="R1063" s="28"/>
      <c r="S1063" s="14"/>
      <c r="T1063" s="14"/>
      <c r="U1063" s="14"/>
      <c r="V1063" s="4"/>
      <c r="W1063" s="53"/>
      <c r="X1063" s="14"/>
      <c r="Y1063" s="153"/>
      <c r="Z1063" s="3"/>
      <c r="AA1063" s="53"/>
      <c r="AB1063" s="3"/>
      <c r="AC1063" s="1"/>
      <c r="AD1063" s="3"/>
      <c r="AE1063" s="3"/>
      <c r="AF1063" s="3"/>
      <c r="AG1063" s="3"/>
      <c r="AH1063" s="3"/>
      <c r="AI1063" s="11"/>
      <c r="AJ1063" s="3"/>
      <c r="AK1063" s="2"/>
      <c r="AL1063" s="2"/>
      <c r="AM1063" s="2"/>
      <c r="AN1063" s="2"/>
      <c r="AO1063" s="2"/>
      <c r="AP1063" s="2"/>
      <c r="AQ1063" s="2"/>
      <c r="AR1063" s="15"/>
      <c r="AS1063" s="15"/>
      <c r="AT1063" s="15"/>
      <c r="AU1063" s="2"/>
      <c r="AV1063" s="2"/>
      <c r="AW1063" s="15"/>
      <c r="AX1063" s="15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</row>
    <row r="1064" spans="1:164" x14ac:dyDescent="0.15">
      <c r="A1064" s="67"/>
      <c r="B1064" s="128"/>
      <c r="C1064" s="7"/>
      <c r="D1064" s="7"/>
      <c r="E1064" s="13"/>
      <c r="F1064" s="14"/>
      <c r="G1064" s="14"/>
      <c r="H1064" s="14"/>
      <c r="I1064" s="14"/>
      <c r="J1064" s="13"/>
      <c r="K1064" s="53"/>
      <c r="L1064" s="2"/>
      <c r="M1064" s="19"/>
      <c r="N1064" s="12"/>
      <c r="O1064" s="12"/>
      <c r="P1064" s="19"/>
      <c r="Q1064" s="14"/>
      <c r="R1064" s="28"/>
      <c r="S1064" s="14"/>
      <c r="T1064" s="14"/>
      <c r="U1064" s="14"/>
      <c r="V1064" s="4"/>
      <c r="W1064" s="53"/>
      <c r="X1064" s="14"/>
      <c r="Y1064" s="153"/>
      <c r="Z1064" s="3"/>
      <c r="AA1064" s="53"/>
      <c r="AB1064" s="3"/>
      <c r="AC1064" s="1"/>
      <c r="AD1064" s="3"/>
      <c r="AE1064" s="3"/>
      <c r="AF1064" s="3"/>
      <c r="AG1064" s="3"/>
      <c r="AH1064" s="3"/>
      <c r="AI1064" s="11"/>
      <c r="AJ1064" s="3"/>
      <c r="AK1064" s="2"/>
      <c r="AL1064" s="2"/>
      <c r="AM1064" s="2"/>
      <c r="AN1064" s="2"/>
      <c r="AO1064" s="2"/>
      <c r="AP1064" s="2"/>
      <c r="AQ1064" s="2"/>
      <c r="AR1064" s="15"/>
      <c r="AS1064" s="15"/>
      <c r="AT1064" s="15"/>
      <c r="AU1064" s="2"/>
      <c r="AV1064" s="2"/>
      <c r="AW1064" s="15"/>
      <c r="AX1064" s="15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</row>
    <row r="1065" spans="1:164" x14ac:dyDescent="0.15">
      <c r="A1065" s="67"/>
      <c r="B1065" s="128"/>
      <c r="C1065" s="7"/>
      <c r="D1065" s="7"/>
      <c r="E1065" s="13"/>
      <c r="F1065" s="14"/>
      <c r="G1065" s="14"/>
      <c r="H1065" s="14"/>
      <c r="I1065" s="14"/>
      <c r="J1065" s="13"/>
      <c r="K1065" s="53"/>
      <c r="L1065" s="2"/>
      <c r="M1065" s="19"/>
      <c r="N1065" s="12"/>
      <c r="O1065" s="12"/>
      <c r="P1065" s="19"/>
      <c r="Q1065" s="14"/>
      <c r="R1065" s="28"/>
      <c r="S1065" s="14"/>
      <c r="T1065" s="14"/>
      <c r="U1065" s="14"/>
      <c r="V1065" s="4"/>
      <c r="W1065" s="53"/>
      <c r="X1065" s="14"/>
      <c r="Y1065" s="153"/>
      <c r="Z1065" s="3"/>
      <c r="AA1065" s="53"/>
      <c r="AB1065" s="3"/>
      <c r="AC1065" s="1"/>
      <c r="AD1065" s="3"/>
      <c r="AE1065" s="3"/>
      <c r="AF1065" s="3"/>
      <c r="AG1065" s="3"/>
      <c r="AH1065" s="3"/>
      <c r="AI1065" s="11"/>
      <c r="AJ1065" s="3"/>
      <c r="AK1065" s="2"/>
      <c r="AL1065" s="2"/>
      <c r="AM1065" s="2"/>
      <c r="AN1065" s="2"/>
      <c r="AO1065" s="2"/>
      <c r="AP1065" s="2"/>
      <c r="AQ1065" s="2"/>
      <c r="AR1065" s="15"/>
      <c r="AS1065" s="15"/>
      <c r="AT1065" s="15"/>
      <c r="AU1065" s="2"/>
      <c r="AV1065" s="2"/>
      <c r="AW1065" s="15"/>
      <c r="AX1065" s="15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</row>
    <row r="1066" spans="1:164" x14ac:dyDescent="0.15">
      <c r="A1066" s="67"/>
      <c r="B1066" s="128"/>
      <c r="C1066" s="7"/>
      <c r="D1066" s="7"/>
      <c r="E1066" s="13"/>
      <c r="F1066" s="14"/>
      <c r="G1066" s="14"/>
      <c r="H1066" s="14"/>
      <c r="I1066" s="14"/>
      <c r="J1066" s="13"/>
      <c r="K1066" s="53"/>
      <c r="L1066" s="2"/>
      <c r="M1066" s="19"/>
      <c r="N1066" s="12"/>
      <c r="O1066" s="12"/>
      <c r="P1066" s="19"/>
      <c r="Q1066" s="14"/>
      <c r="R1066" s="28"/>
      <c r="S1066" s="14"/>
      <c r="T1066" s="14"/>
      <c r="U1066" s="14"/>
      <c r="V1066" s="4"/>
      <c r="W1066" s="53"/>
      <c r="X1066" s="14"/>
      <c r="Y1066" s="153"/>
      <c r="Z1066" s="3"/>
      <c r="AA1066" s="53"/>
      <c r="AB1066" s="3"/>
      <c r="AC1066" s="1"/>
      <c r="AD1066" s="3"/>
      <c r="AE1066" s="3"/>
      <c r="AF1066" s="3"/>
      <c r="AG1066" s="3"/>
      <c r="AH1066" s="3"/>
      <c r="AI1066" s="11"/>
      <c r="AJ1066" s="3"/>
      <c r="AK1066" s="2"/>
      <c r="AL1066" s="2"/>
      <c r="AM1066" s="2"/>
      <c r="AN1066" s="2"/>
      <c r="AO1066" s="2"/>
      <c r="AP1066" s="2"/>
      <c r="AQ1066" s="2"/>
      <c r="AR1066" s="15"/>
      <c r="AS1066" s="15"/>
      <c r="AT1066" s="15"/>
      <c r="AU1066" s="2"/>
      <c r="AV1066" s="2"/>
      <c r="AW1066" s="15"/>
      <c r="AX1066" s="15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</row>
    <row r="1067" spans="1:164" x14ac:dyDescent="0.15">
      <c r="A1067" s="67"/>
      <c r="B1067" s="128"/>
      <c r="C1067" s="7"/>
      <c r="D1067" s="7"/>
      <c r="E1067" s="13"/>
      <c r="F1067" s="14"/>
      <c r="G1067" s="14"/>
      <c r="H1067" s="14"/>
      <c r="I1067" s="14"/>
      <c r="J1067" s="13"/>
      <c r="K1067" s="53"/>
      <c r="L1067" s="2"/>
      <c r="M1067" s="19"/>
      <c r="N1067" s="12"/>
      <c r="O1067" s="12"/>
      <c r="P1067" s="19"/>
      <c r="Q1067" s="14"/>
      <c r="R1067" s="28"/>
      <c r="S1067" s="14"/>
      <c r="T1067" s="14"/>
      <c r="U1067" s="14"/>
      <c r="V1067" s="4"/>
      <c r="W1067" s="53"/>
      <c r="X1067" s="14"/>
      <c r="Y1067" s="153"/>
      <c r="Z1067" s="3"/>
      <c r="AA1067" s="53"/>
      <c r="AB1067" s="3"/>
      <c r="AC1067" s="1"/>
      <c r="AD1067" s="3"/>
      <c r="AE1067" s="3"/>
      <c r="AF1067" s="3"/>
      <c r="AG1067" s="3"/>
      <c r="AH1067" s="3"/>
      <c r="AI1067" s="11"/>
      <c r="AJ1067" s="3"/>
      <c r="AK1067" s="2"/>
      <c r="AL1067" s="2"/>
      <c r="AM1067" s="2"/>
      <c r="AN1067" s="2"/>
      <c r="AO1067" s="2"/>
      <c r="AP1067" s="2"/>
      <c r="AQ1067" s="2"/>
      <c r="AR1067" s="15"/>
      <c r="AS1067" s="15"/>
      <c r="AT1067" s="15"/>
      <c r="AU1067" s="2"/>
      <c r="AV1067" s="2"/>
      <c r="AW1067" s="15"/>
      <c r="AX1067" s="15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</row>
    <row r="1068" spans="1:164" x14ac:dyDescent="0.15">
      <c r="A1068" s="67"/>
      <c r="B1068" s="128"/>
      <c r="C1068" s="7"/>
      <c r="D1068" s="7"/>
      <c r="E1068" s="13"/>
      <c r="F1068" s="14"/>
      <c r="G1068" s="14"/>
      <c r="H1068" s="14"/>
      <c r="I1068" s="14"/>
      <c r="J1068" s="13"/>
      <c r="K1068" s="53"/>
      <c r="L1068" s="2"/>
      <c r="M1068" s="19"/>
      <c r="N1068" s="12"/>
      <c r="O1068" s="12"/>
      <c r="P1068" s="19"/>
      <c r="Q1068" s="14"/>
      <c r="R1068" s="28"/>
      <c r="S1068" s="14"/>
      <c r="T1068" s="14"/>
      <c r="U1068" s="14"/>
      <c r="V1068" s="4"/>
      <c r="W1068" s="53"/>
      <c r="X1068" s="14"/>
      <c r="Y1068" s="153"/>
      <c r="Z1068" s="3"/>
      <c r="AA1068" s="53"/>
      <c r="AB1068" s="3"/>
      <c r="AC1068" s="1"/>
      <c r="AD1068" s="3"/>
      <c r="AE1068" s="3"/>
      <c r="AF1068" s="3"/>
      <c r="AG1068" s="3"/>
      <c r="AH1068" s="3"/>
      <c r="AI1068" s="11"/>
      <c r="AJ1068" s="3"/>
      <c r="AK1068" s="2"/>
      <c r="AL1068" s="2"/>
      <c r="AM1068" s="2"/>
      <c r="AN1068" s="2"/>
      <c r="AO1068" s="2"/>
      <c r="AP1068" s="2"/>
      <c r="AQ1068" s="2"/>
      <c r="AR1068" s="15"/>
      <c r="AS1068" s="15"/>
      <c r="AT1068" s="15"/>
      <c r="AU1068" s="2"/>
      <c r="AV1068" s="2"/>
      <c r="AW1068" s="15"/>
      <c r="AX1068" s="15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</row>
    <row r="1069" spans="1:164" x14ac:dyDescent="0.15">
      <c r="A1069" s="67"/>
      <c r="B1069" s="128"/>
      <c r="C1069" s="7"/>
      <c r="D1069" s="7"/>
      <c r="E1069" s="13"/>
      <c r="F1069" s="14"/>
      <c r="G1069" s="14"/>
      <c r="H1069" s="14"/>
      <c r="I1069" s="14"/>
      <c r="J1069" s="13"/>
      <c r="K1069" s="53"/>
      <c r="L1069" s="2"/>
      <c r="M1069" s="19"/>
      <c r="N1069" s="12"/>
      <c r="O1069" s="12"/>
      <c r="P1069" s="19"/>
      <c r="Q1069" s="14"/>
      <c r="R1069" s="28"/>
      <c r="S1069" s="14"/>
      <c r="T1069" s="14"/>
      <c r="U1069" s="14"/>
      <c r="V1069" s="4"/>
      <c r="W1069" s="53"/>
      <c r="X1069" s="14"/>
      <c r="Y1069" s="153"/>
      <c r="Z1069" s="3"/>
      <c r="AA1069" s="53"/>
      <c r="AB1069" s="3"/>
      <c r="AC1069" s="1"/>
      <c r="AD1069" s="3"/>
      <c r="AE1069" s="3"/>
      <c r="AF1069" s="3"/>
      <c r="AG1069" s="3"/>
      <c r="AH1069" s="3"/>
      <c r="AI1069" s="11"/>
      <c r="AJ1069" s="3"/>
      <c r="AK1069" s="2"/>
      <c r="AL1069" s="2"/>
      <c r="AM1069" s="2"/>
      <c r="AN1069" s="2"/>
      <c r="AO1069" s="2"/>
      <c r="AP1069" s="2"/>
      <c r="AQ1069" s="2"/>
      <c r="AR1069" s="15"/>
      <c r="AS1069" s="15"/>
      <c r="AT1069" s="15"/>
      <c r="AU1069" s="2"/>
      <c r="AV1069" s="2"/>
      <c r="AW1069" s="15"/>
      <c r="AX1069" s="15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</row>
    <row r="1070" spans="1:164" x14ac:dyDescent="0.15">
      <c r="A1070" s="67"/>
      <c r="B1070" s="128"/>
      <c r="C1070" s="7"/>
      <c r="D1070" s="7"/>
      <c r="E1070" s="13"/>
      <c r="F1070" s="14"/>
      <c r="G1070" s="14"/>
      <c r="H1070" s="14"/>
      <c r="I1070" s="14"/>
      <c r="J1070" s="13"/>
      <c r="K1070" s="53"/>
      <c r="L1070" s="2"/>
      <c r="M1070" s="19"/>
      <c r="N1070" s="12"/>
      <c r="O1070" s="12"/>
      <c r="P1070" s="19"/>
      <c r="Q1070" s="14"/>
      <c r="R1070" s="28"/>
      <c r="S1070" s="14"/>
      <c r="T1070" s="14"/>
      <c r="U1070" s="14"/>
      <c r="V1070" s="4"/>
      <c r="W1070" s="53"/>
      <c r="X1070" s="14"/>
      <c r="Y1070" s="153"/>
      <c r="Z1070" s="3"/>
      <c r="AA1070" s="53"/>
      <c r="AB1070" s="3"/>
      <c r="AC1070" s="1"/>
      <c r="AD1070" s="3"/>
      <c r="AE1070" s="3"/>
      <c r="AF1070" s="3"/>
      <c r="AG1070" s="3"/>
      <c r="AH1070" s="3"/>
      <c r="AI1070" s="11"/>
      <c r="AJ1070" s="3"/>
      <c r="AK1070" s="2"/>
      <c r="AL1070" s="2"/>
      <c r="AM1070" s="2"/>
      <c r="AN1070" s="2"/>
      <c r="AO1070" s="2"/>
      <c r="AP1070" s="2"/>
      <c r="AQ1070" s="2"/>
      <c r="AR1070" s="15"/>
      <c r="AS1070" s="15"/>
      <c r="AT1070" s="15"/>
      <c r="AU1070" s="2"/>
      <c r="AV1070" s="2"/>
      <c r="AW1070" s="15"/>
      <c r="AX1070" s="15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</row>
    <row r="1071" spans="1:164" x14ac:dyDescent="0.15">
      <c r="A1071" s="67"/>
      <c r="B1071" s="128"/>
      <c r="C1071" s="7"/>
      <c r="D1071" s="7"/>
      <c r="E1071" s="13"/>
      <c r="F1071" s="14"/>
      <c r="G1071" s="14"/>
      <c r="H1071" s="14"/>
      <c r="I1071" s="14"/>
      <c r="J1071" s="13"/>
      <c r="K1071" s="53"/>
      <c r="L1071" s="2"/>
      <c r="M1071" s="19"/>
      <c r="N1071" s="12"/>
      <c r="O1071" s="12"/>
      <c r="P1071" s="19"/>
      <c r="Q1071" s="14"/>
      <c r="R1071" s="28"/>
      <c r="S1071" s="14"/>
      <c r="T1071" s="14"/>
      <c r="U1071" s="14"/>
      <c r="V1071" s="4"/>
      <c r="W1071" s="53"/>
      <c r="X1071" s="14"/>
      <c r="Y1071" s="153"/>
      <c r="Z1071" s="3"/>
      <c r="AA1071" s="53"/>
      <c r="AB1071" s="3"/>
      <c r="AC1071" s="1"/>
      <c r="AD1071" s="3"/>
      <c r="AE1071" s="3"/>
      <c r="AF1071" s="3"/>
      <c r="AG1071" s="3"/>
      <c r="AH1071" s="3"/>
      <c r="AI1071" s="11"/>
      <c r="AJ1071" s="3"/>
      <c r="AK1071" s="2"/>
      <c r="AL1071" s="2"/>
      <c r="AM1071" s="2"/>
      <c r="AN1071" s="2"/>
      <c r="AO1071" s="2"/>
      <c r="AP1071" s="2"/>
      <c r="AQ1071" s="2"/>
      <c r="AR1071" s="15"/>
      <c r="AS1071" s="15"/>
      <c r="AT1071" s="15"/>
      <c r="AU1071" s="2"/>
      <c r="AV1071" s="2"/>
      <c r="AW1071" s="15"/>
      <c r="AX1071" s="15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</row>
    <row r="1072" spans="1:164" x14ac:dyDescent="0.15">
      <c r="A1072" s="67"/>
      <c r="B1072" s="128"/>
      <c r="C1072" s="7"/>
      <c r="D1072" s="7"/>
      <c r="E1072" s="13"/>
      <c r="F1072" s="14"/>
      <c r="G1072" s="14"/>
      <c r="H1072" s="14"/>
      <c r="I1072" s="14"/>
      <c r="J1072" s="13"/>
      <c r="K1072" s="53"/>
      <c r="L1072" s="2"/>
      <c r="M1072" s="19"/>
      <c r="N1072" s="12"/>
      <c r="O1072" s="12"/>
      <c r="P1072" s="19"/>
      <c r="Q1072" s="14"/>
      <c r="R1072" s="28"/>
      <c r="S1072" s="14"/>
      <c r="T1072" s="14"/>
      <c r="U1072" s="14"/>
      <c r="V1072" s="4"/>
      <c r="W1072" s="53"/>
      <c r="X1072" s="14"/>
      <c r="Y1072" s="153"/>
      <c r="Z1072" s="3"/>
      <c r="AA1072" s="53"/>
      <c r="AB1072" s="3"/>
      <c r="AC1072" s="1"/>
      <c r="AD1072" s="3"/>
      <c r="AE1072" s="3"/>
      <c r="AF1072" s="3"/>
      <c r="AG1072" s="3"/>
      <c r="AH1072" s="3"/>
      <c r="AI1072" s="11"/>
      <c r="AJ1072" s="3"/>
      <c r="AK1072" s="2"/>
      <c r="AL1072" s="2"/>
      <c r="AM1072" s="2"/>
      <c r="AN1072" s="2"/>
      <c r="AO1072" s="2"/>
      <c r="AP1072" s="2"/>
      <c r="AQ1072" s="2"/>
      <c r="AR1072" s="15"/>
      <c r="AS1072" s="15"/>
      <c r="AT1072" s="15"/>
      <c r="AU1072" s="2"/>
      <c r="AV1072" s="2"/>
      <c r="AW1072" s="15"/>
      <c r="AX1072" s="15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</row>
    <row r="1073" spans="1:164" x14ac:dyDescent="0.15">
      <c r="A1073" s="67"/>
      <c r="B1073" s="128"/>
      <c r="C1073" s="7"/>
      <c r="D1073" s="7"/>
      <c r="E1073" s="13"/>
      <c r="F1073" s="14"/>
      <c r="G1073" s="14"/>
      <c r="H1073" s="14"/>
      <c r="I1073" s="14"/>
      <c r="J1073" s="13"/>
      <c r="K1073" s="53"/>
      <c r="L1073" s="2"/>
      <c r="M1073" s="19"/>
      <c r="N1073" s="12"/>
      <c r="O1073" s="12"/>
      <c r="P1073" s="19"/>
      <c r="Q1073" s="14"/>
      <c r="R1073" s="28"/>
      <c r="S1073" s="14"/>
      <c r="T1073" s="14"/>
      <c r="U1073" s="14"/>
      <c r="V1073" s="4"/>
      <c r="W1073" s="53"/>
      <c r="X1073" s="14"/>
      <c r="Y1073" s="153"/>
      <c r="Z1073" s="3"/>
      <c r="AA1073" s="53"/>
      <c r="AB1073" s="3"/>
      <c r="AC1073" s="1"/>
      <c r="AD1073" s="3"/>
      <c r="AE1073" s="3"/>
      <c r="AF1073" s="3"/>
      <c r="AG1073" s="3"/>
      <c r="AH1073" s="3"/>
      <c r="AI1073" s="11"/>
      <c r="AJ1073" s="3"/>
      <c r="AK1073" s="2"/>
      <c r="AL1073" s="2"/>
      <c r="AM1073" s="2"/>
      <c r="AN1073" s="2"/>
      <c r="AO1073" s="2"/>
      <c r="AP1073" s="2"/>
      <c r="AQ1073" s="2"/>
      <c r="AR1073" s="15"/>
      <c r="AS1073" s="15"/>
      <c r="AT1073" s="15"/>
      <c r="AU1073" s="2"/>
      <c r="AV1073" s="2"/>
      <c r="AW1073" s="15"/>
      <c r="AX1073" s="15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</row>
    <row r="1074" spans="1:164" x14ac:dyDescent="0.15">
      <c r="A1074" s="67"/>
      <c r="B1074" s="128"/>
      <c r="C1074" s="7"/>
      <c r="D1074" s="7"/>
      <c r="E1074" s="13"/>
      <c r="F1074" s="14"/>
      <c r="G1074" s="14"/>
      <c r="H1074" s="14"/>
      <c r="I1074" s="14"/>
      <c r="J1074" s="13"/>
      <c r="K1074" s="53"/>
      <c r="L1074" s="2"/>
      <c r="M1074" s="19"/>
      <c r="N1074" s="12"/>
      <c r="O1074" s="12"/>
      <c r="P1074" s="19"/>
      <c r="Q1074" s="14"/>
      <c r="R1074" s="28"/>
      <c r="S1074" s="14"/>
      <c r="T1074" s="14"/>
      <c r="U1074" s="14"/>
      <c r="V1074" s="4"/>
      <c r="W1074" s="53"/>
      <c r="X1074" s="14"/>
      <c r="Y1074" s="153"/>
      <c r="Z1074" s="3"/>
      <c r="AA1074" s="53"/>
      <c r="AB1074" s="3"/>
      <c r="AC1074" s="1"/>
      <c r="AD1074" s="3"/>
      <c r="AE1074" s="3"/>
      <c r="AF1074" s="3"/>
      <c r="AG1074" s="3"/>
      <c r="AH1074" s="3"/>
      <c r="AI1074" s="11"/>
      <c r="AJ1074" s="3"/>
      <c r="AK1074" s="2"/>
      <c r="AL1074" s="2"/>
      <c r="AM1074" s="2"/>
      <c r="AN1074" s="2"/>
      <c r="AO1074" s="2"/>
      <c r="AP1074" s="2"/>
      <c r="AQ1074" s="2"/>
      <c r="AR1074" s="15"/>
      <c r="AS1074" s="15"/>
      <c r="AT1074" s="15"/>
      <c r="AU1074" s="2"/>
      <c r="AV1074" s="2"/>
      <c r="AW1074" s="15"/>
      <c r="AX1074" s="15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</row>
    <row r="1075" spans="1:164" x14ac:dyDescent="0.15">
      <c r="A1075" s="67"/>
      <c r="B1075" s="128"/>
      <c r="C1075" s="7"/>
      <c r="D1075" s="7"/>
      <c r="E1075" s="13"/>
      <c r="F1075" s="14"/>
      <c r="G1075" s="14"/>
      <c r="H1075" s="14"/>
      <c r="I1075" s="14"/>
      <c r="J1075" s="13"/>
      <c r="K1075" s="53"/>
      <c r="L1075" s="2"/>
      <c r="M1075" s="19"/>
      <c r="N1075" s="12"/>
      <c r="O1075" s="12"/>
      <c r="P1075" s="19"/>
      <c r="Q1075" s="14"/>
      <c r="R1075" s="28"/>
      <c r="S1075" s="14"/>
      <c r="T1075" s="14"/>
      <c r="U1075" s="14"/>
      <c r="V1075" s="4"/>
      <c r="W1075" s="53"/>
      <c r="X1075" s="14"/>
      <c r="Y1075" s="153"/>
      <c r="Z1075" s="3"/>
      <c r="AA1075" s="53"/>
      <c r="AB1075" s="3"/>
      <c r="AC1075" s="1"/>
      <c r="AD1075" s="3"/>
      <c r="AE1075" s="3"/>
      <c r="AF1075" s="3"/>
      <c r="AG1075" s="3"/>
      <c r="AH1075" s="3"/>
      <c r="AI1075" s="11"/>
      <c r="AJ1075" s="3"/>
      <c r="AK1075" s="2"/>
      <c r="AL1075" s="2"/>
      <c r="AM1075" s="2"/>
      <c r="AN1075" s="2"/>
      <c r="AO1075" s="2"/>
      <c r="AP1075" s="2"/>
      <c r="AQ1075" s="2"/>
      <c r="AR1075" s="15"/>
      <c r="AS1075" s="15"/>
      <c r="AT1075" s="15"/>
      <c r="AU1075" s="2"/>
      <c r="AV1075" s="2"/>
      <c r="AW1075" s="15"/>
      <c r="AX1075" s="15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</row>
    <row r="1076" spans="1:164" x14ac:dyDescent="0.15">
      <c r="A1076" s="67"/>
      <c r="B1076" s="128"/>
      <c r="C1076" s="7"/>
      <c r="D1076" s="7"/>
      <c r="E1076" s="13"/>
      <c r="F1076" s="14"/>
      <c r="G1076" s="14"/>
      <c r="H1076" s="14"/>
      <c r="I1076" s="14"/>
      <c r="J1076" s="13"/>
      <c r="K1076" s="53"/>
      <c r="L1076" s="2"/>
      <c r="M1076" s="19"/>
      <c r="N1076" s="12"/>
      <c r="O1076" s="12"/>
      <c r="P1076" s="19"/>
      <c r="Q1076" s="14"/>
      <c r="R1076" s="28"/>
      <c r="S1076" s="14"/>
      <c r="T1076" s="14"/>
      <c r="U1076" s="14"/>
      <c r="V1076" s="4"/>
      <c r="W1076" s="53"/>
      <c r="X1076" s="14"/>
      <c r="Y1076" s="153"/>
      <c r="Z1076" s="3"/>
      <c r="AA1076" s="53"/>
      <c r="AB1076" s="3"/>
      <c r="AC1076" s="1"/>
      <c r="AD1076" s="3"/>
      <c r="AE1076" s="3"/>
      <c r="AF1076" s="3"/>
      <c r="AG1076" s="3"/>
      <c r="AH1076" s="3"/>
      <c r="AI1076" s="11"/>
      <c r="AJ1076" s="3"/>
      <c r="AK1076" s="2"/>
      <c r="AL1076" s="2"/>
      <c r="AM1076" s="2"/>
      <c r="AN1076" s="2"/>
      <c r="AO1076" s="2"/>
      <c r="AP1076" s="2"/>
      <c r="AQ1076" s="2"/>
      <c r="AR1076" s="15"/>
      <c r="AS1076" s="15"/>
      <c r="AT1076" s="15"/>
      <c r="AU1076" s="2"/>
      <c r="AV1076" s="2"/>
      <c r="AW1076" s="15"/>
      <c r="AX1076" s="15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</row>
    <row r="1077" spans="1:164" x14ac:dyDescent="0.15">
      <c r="A1077" s="67"/>
      <c r="B1077" s="128"/>
      <c r="C1077" s="7"/>
      <c r="D1077" s="7"/>
      <c r="E1077" s="13"/>
      <c r="F1077" s="14"/>
      <c r="G1077" s="14"/>
      <c r="H1077" s="14"/>
      <c r="I1077" s="14"/>
      <c r="J1077" s="13"/>
      <c r="K1077" s="53"/>
      <c r="L1077" s="2"/>
      <c r="M1077" s="19"/>
      <c r="N1077" s="12"/>
      <c r="O1077" s="12"/>
      <c r="P1077" s="19"/>
      <c r="Q1077" s="14"/>
      <c r="R1077" s="28"/>
      <c r="S1077" s="14"/>
      <c r="T1077" s="14"/>
      <c r="U1077" s="14"/>
      <c r="V1077" s="4"/>
      <c r="W1077" s="53"/>
      <c r="X1077" s="14"/>
      <c r="Y1077" s="153"/>
      <c r="Z1077" s="3"/>
      <c r="AA1077" s="53"/>
      <c r="AB1077" s="3"/>
      <c r="AC1077" s="1"/>
      <c r="AD1077" s="3"/>
      <c r="AE1077" s="3"/>
      <c r="AF1077" s="3"/>
      <c r="AG1077" s="3"/>
      <c r="AH1077" s="3"/>
      <c r="AI1077" s="11"/>
      <c r="AJ1077" s="3"/>
      <c r="AK1077" s="2"/>
      <c r="AL1077" s="2"/>
      <c r="AM1077" s="2"/>
      <c r="AN1077" s="2"/>
      <c r="AO1077" s="2"/>
      <c r="AP1077" s="2"/>
      <c r="AQ1077" s="2"/>
      <c r="AR1077" s="15"/>
      <c r="AS1077" s="15"/>
      <c r="AT1077" s="15"/>
      <c r="AU1077" s="2"/>
      <c r="AV1077" s="2"/>
      <c r="AW1077" s="15"/>
      <c r="AX1077" s="15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</row>
    <row r="1078" spans="1:164" x14ac:dyDescent="0.15">
      <c r="A1078" s="67"/>
      <c r="B1078" s="128"/>
      <c r="C1078" s="7"/>
      <c r="D1078" s="7"/>
      <c r="E1078" s="13"/>
      <c r="F1078" s="14"/>
      <c r="G1078" s="14"/>
      <c r="H1078" s="14"/>
      <c r="I1078" s="14"/>
      <c r="J1078" s="13"/>
      <c r="K1078" s="53"/>
      <c r="L1078" s="2"/>
      <c r="M1078" s="19"/>
      <c r="N1078" s="12"/>
      <c r="O1078" s="12"/>
      <c r="P1078" s="19"/>
      <c r="Q1078" s="14"/>
      <c r="R1078" s="28"/>
      <c r="S1078" s="14"/>
      <c r="T1078" s="14"/>
      <c r="U1078" s="14"/>
      <c r="V1078" s="4"/>
      <c r="W1078" s="53"/>
      <c r="X1078" s="14"/>
      <c r="Y1078" s="153"/>
      <c r="Z1078" s="3"/>
      <c r="AA1078" s="53"/>
      <c r="AB1078" s="3"/>
      <c r="AC1078" s="1"/>
      <c r="AD1078" s="3"/>
      <c r="AE1078" s="3"/>
      <c r="AF1078" s="3"/>
      <c r="AG1078" s="3"/>
      <c r="AH1078" s="3"/>
      <c r="AI1078" s="11"/>
      <c r="AJ1078" s="3"/>
      <c r="AK1078" s="2"/>
      <c r="AL1078" s="2"/>
      <c r="AM1078" s="2"/>
      <c r="AN1078" s="2"/>
      <c r="AO1078" s="2"/>
      <c r="AP1078" s="2"/>
      <c r="AQ1078" s="2"/>
      <c r="AR1078" s="15"/>
      <c r="AS1078" s="15"/>
      <c r="AT1078" s="15"/>
      <c r="AU1078" s="2"/>
      <c r="AV1078" s="2"/>
      <c r="AW1078" s="15"/>
      <c r="AX1078" s="15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</row>
    <row r="1079" spans="1:164" x14ac:dyDescent="0.15">
      <c r="A1079" s="67"/>
      <c r="B1079" s="128"/>
      <c r="C1079" s="7"/>
      <c r="D1079" s="7"/>
      <c r="E1079" s="13"/>
      <c r="F1079" s="14"/>
      <c r="G1079" s="14"/>
      <c r="H1079" s="14"/>
      <c r="I1079" s="14"/>
      <c r="J1079" s="13"/>
      <c r="K1079" s="53"/>
      <c r="L1079" s="2"/>
      <c r="M1079" s="19"/>
      <c r="N1079" s="12"/>
      <c r="O1079" s="12"/>
      <c r="P1079" s="19"/>
      <c r="Q1079" s="14"/>
      <c r="R1079" s="28"/>
      <c r="S1079" s="14"/>
      <c r="T1079" s="14"/>
      <c r="U1079" s="14"/>
      <c r="V1079" s="4"/>
      <c r="W1079" s="53"/>
      <c r="X1079" s="14"/>
      <c r="Y1079" s="153"/>
      <c r="Z1079" s="3"/>
      <c r="AA1079" s="53"/>
      <c r="AB1079" s="3"/>
      <c r="AC1079" s="1"/>
      <c r="AD1079" s="3"/>
      <c r="AE1079" s="3"/>
      <c r="AF1079" s="3"/>
      <c r="AG1079" s="3"/>
      <c r="AH1079" s="3"/>
      <c r="AI1079" s="11"/>
      <c r="AJ1079" s="3"/>
      <c r="AK1079" s="2"/>
      <c r="AL1079" s="2"/>
      <c r="AM1079" s="2"/>
      <c r="AN1079" s="2"/>
      <c r="AO1079" s="2"/>
      <c r="AP1079" s="2"/>
      <c r="AQ1079" s="2"/>
      <c r="AR1079" s="15"/>
      <c r="AS1079" s="15"/>
      <c r="AT1079" s="15"/>
      <c r="AU1079" s="2"/>
      <c r="AV1079" s="2"/>
      <c r="AW1079" s="15"/>
      <c r="AX1079" s="15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</row>
    <row r="1080" spans="1:164" x14ac:dyDescent="0.15">
      <c r="A1080" s="67"/>
      <c r="B1080" s="128"/>
      <c r="C1080" s="7"/>
      <c r="D1080" s="7"/>
      <c r="E1080" s="13"/>
      <c r="F1080" s="14"/>
      <c r="G1080" s="14"/>
      <c r="H1080" s="14"/>
      <c r="I1080" s="14"/>
      <c r="J1080" s="13"/>
      <c r="K1080" s="53"/>
      <c r="L1080" s="2"/>
      <c r="M1080" s="19"/>
      <c r="N1080" s="12"/>
      <c r="O1080" s="12"/>
      <c r="P1080" s="19"/>
      <c r="Q1080" s="14"/>
      <c r="R1080" s="28"/>
      <c r="S1080" s="14"/>
      <c r="T1080" s="14"/>
      <c r="U1080" s="14"/>
      <c r="V1080" s="4"/>
      <c r="W1080" s="53"/>
      <c r="X1080" s="14"/>
      <c r="Y1080" s="153"/>
      <c r="Z1080" s="3"/>
      <c r="AA1080" s="53"/>
      <c r="AB1080" s="3"/>
      <c r="AC1080" s="1"/>
      <c r="AD1080" s="3"/>
      <c r="AE1080" s="3"/>
      <c r="AF1080" s="3"/>
      <c r="AG1080" s="3"/>
      <c r="AH1080" s="3"/>
      <c r="AI1080" s="11"/>
      <c r="AJ1080" s="3"/>
      <c r="AK1080" s="2"/>
      <c r="AL1080" s="2"/>
      <c r="AM1080" s="2"/>
      <c r="AN1080" s="2"/>
      <c r="AO1080" s="2"/>
      <c r="AP1080" s="2"/>
      <c r="AQ1080" s="2"/>
      <c r="AR1080" s="15"/>
      <c r="AS1080" s="15"/>
      <c r="AT1080" s="15"/>
      <c r="AU1080" s="2"/>
      <c r="AV1080" s="2"/>
      <c r="AW1080" s="15"/>
      <c r="AX1080" s="15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</row>
    <row r="1081" spans="1:164" x14ac:dyDescent="0.15">
      <c r="A1081" s="67"/>
      <c r="B1081" s="128"/>
      <c r="C1081" s="7"/>
      <c r="D1081" s="7"/>
      <c r="E1081" s="13"/>
      <c r="F1081" s="14"/>
      <c r="G1081" s="14"/>
      <c r="H1081" s="14"/>
      <c r="I1081" s="14"/>
      <c r="J1081" s="13"/>
      <c r="K1081" s="53"/>
      <c r="L1081" s="2"/>
      <c r="M1081" s="19"/>
      <c r="N1081" s="12"/>
      <c r="O1081" s="12"/>
      <c r="P1081" s="19"/>
      <c r="Q1081" s="14"/>
      <c r="R1081" s="28"/>
      <c r="S1081" s="14"/>
      <c r="T1081" s="14"/>
      <c r="U1081" s="14"/>
      <c r="V1081" s="4"/>
      <c r="W1081" s="53"/>
      <c r="X1081" s="14"/>
      <c r="Y1081" s="153"/>
      <c r="Z1081" s="3"/>
      <c r="AA1081" s="53"/>
      <c r="AB1081" s="3"/>
      <c r="AC1081" s="1"/>
      <c r="AD1081" s="3"/>
      <c r="AE1081" s="3"/>
      <c r="AF1081" s="3"/>
      <c r="AG1081" s="3"/>
      <c r="AH1081" s="3"/>
      <c r="AI1081" s="11"/>
      <c r="AJ1081" s="3"/>
      <c r="AK1081" s="2"/>
      <c r="AL1081" s="2"/>
      <c r="AM1081" s="2"/>
      <c r="AN1081" s="2"/>
      <c r="AO1081" s="2"/>
      <c r="AP1081" s="2"/>
      <c r="AQ1081" s="2"/>
      <c r="AR1081" s="15"/>
      <c r="AS1081" s="15"/>
      <c r="AT1081" s="15"/>
      <c r="AU1081" s="2"/>
      <c r="AV1081" s="2"/>
      <c r="AW1081" s="15"/>
      <c r="AX1081" s="15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</row>
    <row r="1082" spans="1:164" x14ac:dyDescent="0.15">
      <c r="A1082" s="67"/>
      <c r="B1082" s="128"/>
      <c r="C1082" s="7"/>
      <c r="D1082" s="7"/>
      <c r="E1082" s="13"/>
      <c r="F1082" s="14"/>
      <c r="G1082" s="14"/>
      <c r="H1082" s="14"/>
      <c r="I1082" s="14"/>
      <c r="J1082" s="13"/>
      <c r="K1082" s="53"/>
      <c r="L1082" s="2"/>
      <c r="M1082" s="19"/>
      <c r="N1082" s="12"/>
      <c r="O1082" s="12"/>
      <c r="P1082" s="19"/>
      <c r="Q1082" s="14"/>
      <c r="R1082" s="28"/>
      <c r="S1082" s="14"/>
      <c r="T1082" s="14"/>
      <c r="U1082" s="14"/>
      <c r="V1082" s="4"/>
      <c r="W1082" s="53"/>
      <c r="X1082" s="14"/>
      <c r="Y1082" s="153"/>
      <c r="Z1082" s="3"/>
      <c r="AA1082" s="53"/>
      <c r="AB1082" s="3"/>
      <c r="AC1082" s="1"/>
      <c r="AD1082" s="3"/>
      <c r="AE1082" s="3"/>
      <c r="AF1082" s="3"/>
      <c r="AG1082" s="3"/>
      <c r="AH1082" s="3"/>
      <c r="AI1082" s="11"/>
      <c r="AJ1082" s="3"/>
      <c r="AK1082" s="2"/>
      <c r="AL1082" s="2"/>
      <c r="AM1082" s="2"/>
      <c r="AN1082" s="2"/>
      <c r="AO1082" s="2"/>
      <c r="AP1082" s="2"/>
      <c r="AQ1082" s="2"/>
      <c r="AR1082" s="15"/>
      <c r="AS1082" s="15"/>
      <c r="AT1082" s="15"/>
      <c r="AU1082" s="2"/>
      <c r="AV1082" s="2"/>
      <c r="AW1082" s="15"/>
      <c r="AX1082" s="15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</row>
    <row r="1083" spans="1:164" x14ac:dyDescent="0.15">
      <c r="A1083" s="67"/>
      <c r="B1083" s="128"/>
      <c r="C1083" s="7"/>
      <c r="D1083" s="7"/>
      <c r="E1083" s="13"/>
      <c r="F1083" s="14"/>
      <c r="G1083" s="14"/>
      <c r="H1083" s="14"/>
      <c r="I1083" s="14"/>
      <c r="J1083" s="13"/>
      <c r="K1083" s="53"/>
      <c r="L1083" s="2"/>
      <c r="M1083" s="19"/>
      <c r="N1083" s="12"/>
      <c r="O1083" s="12"/>
      <c r="P1083" s="19"/>
      <c r="Q1083" s="14"/>
      <c r="R1083" s="28"/>
      <c r="S1083" s="14"/>
      <c r="T1083" s="14"/>
      <c r="U1083" s="14"/>
      <c r="V1083" s="4"/>
      <c r="W1083" s="53"/>
      <c r="X1083" s="14"/>
      <c r="Y1083" s="153"/>
      <c r="Z1083" s="3"/>
      <c r="AA1083" s="53"/>
      <c r="AB1083" s="3"/>
      <c r="AC1083" s="1"/>
      <c r="AD1083" s="3"/>
      <c r="AE1083" s="3"/>
      <c r="AF1083" s="3"/>
      <c r="AG1083" s="3"/>
      <c r="AH1083" s="3"/>
      <c r="AI1083" s="11"/>
      <c r="AJ1083" s="3"/>
      <c r="AK1083" s="2"/>
      <c r="AL1083" s="2"/>
      <c r="AM1083" s="2"/>
      <c r="AN1083" s="2"/>
      <c r="AO1083" s="2"/>
      <c r="AP1083" s="2"/>
      <c r="AQ1083" s="2"/>
      <c r="AR1083" s="15"/>
      <c r="AS1083" s="15"/>
      <c r="AT1083" s="15"/>
      <c r="AU1083" s="2"/>
      <c r="AV1083" s="2"/>
      <c r="AW1083" s="15"/>
      <c r="AX1083" s="15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</row>
    <row r="1084" spans="1:164" x14ac:dyDescent="0.15">
      <c r="A1084" s="67"/>
      <c r="B1084" s="128"/>
      <c r="C1084" s="7"/>
      <c r="D1084" s="7"/>
      <c r="E1084" s="13"/>
      <c r="F1084" s="14"/>
      <c r="G1084" s="14"/>
      <c r="H1084" s="14"/>
      <c r="I1084" s="14"/>
      <c r="J1084" s="13"/>
      <c r="K1084" s="53"/>
      <c r="L1084" s="2"/>
      <c r="M1084" s="19"/>
      <c r="N1084" s="12"/>
      <c r="O1084" s="12"/>
      <c r="P1084" s="19"/>
      <c r="Q1084" s="14"/>
      <c r="R1084" s="28"/>
      <c r="S1084" s="14"/>
      <c r="T1084" s="14"/>
      <c r="U1084" s="14"/>
      <c r="V1084" s="4"/>
      <c r="W1084" s="53"/>
      <c r="X1084" s="14"/>
      <c r="Y1084" s="153"/>
      <c r="Z1084" s="3"/>
      <c r="AA1084" s="53"/>
      <c r="AB1084" s="3"/>
      <c r="AC1084" s="1"/>
      <c r="AD1084" s="3"/>
      <c r="AE1084" s="3"/>
      <c r="AF1084" s="3"/>
      <c r="AG1084" s="3"/>
      <c r="AH1084" s="3"/>
      <c r="AI1084" s="11"/>
      <c r="AJ1084" s="3"/>
      <c r="AK1084" s="2"/>
      <c r="AL1084" s="2"/>
      <c r="AM1084" s="2"/>
      <c r="AN1084" s="2"/>
      <c r="AO1084" s="2"/>
      <c r="AP1084" s="2"/>
      <c r="AQ1084" s="2"/>
      <c r="AR1084" s="15"/>
      <c r="AS1084" s="15"/>
      <c r="AT1084" s="15"/>
      <c r="AU1084" s="2"/>
      <c r="AV1084" s="2"/>
      <c r="AW1084" s="15"/>
      <c r="AX1084" s="15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</row>
    <row r="1085" spans="1:164" x14ac:dyDescent="0.15">
      <c r="A1085" s="67"/>
      <c r="B1085" s="128"/>
      <c r="C1085" s="7"/>
      <c r="D1085" s="7"/>
      <c r="E1085" s="13"/>
      <c r="F1085" s="14"/>
      <c r="G1085" s="14"/>
      <c r="H1085" s="14"/>
      <c r="I1085" s="14"/>
      <c r="J1085" s="13"/>
      <c r="K1085" s="53"/>
      <c r="L1085" s="2"/>
      <c r="M1085" s="19"/>
      <c r="N1085" s="12"/>
      <c r="O1085" s="12"/>
      <c r="P1085" s="19"/>
      <c r="Q1085" s="14"/>
      <c r="R1085" s="28"/>
      <c r="S1085" s="14"/>
      <c r="T1085" s="14"/>
      <c r="U1085" s="14"/>
      <c r="V1085" s="4"/>
      <c r="W1085" s="53"/>
      <c r="X1085" s="14"/>
      <c r="Y1085" s="153"/>
      <c r="Z1085" s="3"/>
      <c r="AA1085" s="53"/>
      <c r="AB1085" s="3"/>
      <c r="AC1085" s="1"/>
      <c r="AD1085" s="3"/>
      <c r="AE1085" s="3"/>
      <c r="AF1085" s="3"/>
      <c r="AG1085" s="3"/>
      <c r="AH1085" s="3"/>
      <c r="AI1085" s="11"/>
      <c r="AJ1085" s="3"/>
      <c r="AK1085" s="2"/>
      <c r="AL1085" s="2"/>
      <c r="AM1085" s="2"/>
      <c r="AN1085" s="2"/>
      <c r="AO1085" s="2"/>
      <c r="AP1085" s="2"/>
      <c r="AQ1085" s="2"/>
      <c r="AR1085" s="15"/>
      <c r="AS1085" s="15"/>
      <c r="AT1085" s="15"/>
      <c r="AU1085" s="2"/>
      <c r="AV1085" s="2"/>
      <c r="AW1085" s="15"/>
      <c r="AX1085" s="15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</row>
    <row r="1086" spans="1:164" x14ac:dyDescent="0.15">
      <c r="A1086" s="67"/>
      <c r="B1086" s="128"/>
      <c r="C1086" s="7"/>
      <c r="D1086" s="7"/>
      <c r="E1086" s="13"/>
      <c r="F1086" s="14"/>
      <c r="G1086" s="14"/>
      <c r="H1086" s="14"/>
      <c r="I1086" s="14"/>
      <c r="J1086" s="13"/>
      <c r="K1086" s="53"/>
      <c r="L1086" s="2"/>
      <c r="M1086" s="19"/>
      <c r="N1086" s="12"/>
      <c r="O1086" s="12"/>
      <c r="P1086" s="19"/>
      <c r="Q1086" s="14"/>
      <c r="R1086" s="28"/>
      <c r="S1086" s="14"/>
      <c r="T1086" s="14"/>
      <c r="U1086" s="14"/>
      <c r="V1086" s="4"/>
      <c r="W1086" s="53"/>
      <c r="X1086" s="14"/>
      <c r="Y1086" s="153"/>
      <c r="Z1086" s="3"/>
      <c r="AA1086" s="53"/>
      <c r="AB1086" s="3"/>
      <c r="AC1086" s="1"/>
      <c r="AD1086" s="3"/>
      <c r="AE1086" s="3"/>
      <c r="AF1086" s="3"/>
      <c r="AG1086" s="3"/>
      <c r="AH1086" s="3"/>
      <c r="AI1086" s="11"/>
      <c r="AJ1086" s="3"/>
      <c r="AK1086" s="2"/>
      <c r="AL1086" s="2"/>
      <c r="AM1086" s="2"/>
      <c r="AN1086" s="2"/>
      <c r="AO1086" s="2"/>
      <c r="AP1086" s="2"/>
      <c r="AQ1086" s="2"/>
      <c r="AR1086" s="15"/>
      <c r="AS1086" s="15"/>
      <c r="AT1086" s="15"/>
      <c r="AU1086" s="2"/>
      <c r="AV1086" s="2"/>
      <c r="AW1086" s="15"/>
      <c r="AX1086" s="15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</row>
    <row r="1087" spans="1:164" x14ac:dyDescent="0.15">
      <c r="A1087" s="67"/>
      <c r="B1087" s="128"/>
      <c r="C1087" s="7"/>
      <c r="D1087" s="7"/>
      <c r="E1087" s="13"/>
      <c r="F1087" s="14"/>
      <c r="G1087" s="14"/>
      <c r="H1087" s="14"/>
      <c r="I1087" s="14"/>
      <c r="J1087" s="13"/>
      <c r="K1087" s="53"/>
      <c r="L1087" s="2"/>
      <c r="M1087" s="19"/>
      <c r="N1087" s="12"/>
      <c r="O1087" s="12"/>
      <c r="P1087" s="19"/>
      <c r="Q1087" s="14"/>
      <c r="R1087" s="28"/>
      <c r="S1087" s="14"/>
      <c r="T1087" s="14"/>
      <c r="U1087" s="14"/>
      <c r="V1087" s="4"/>
      <c r="W1087" s="53"/>
      <c r="X1087" s="14"/>
      <c r="Y1087" s="153"/>
      <c r="Z1087" s="3"/>
      <c r="AA1087" s="53"/>
      <c r="AB1087" s="3"/>
      <c r="AC1087" s="1"/>
      <c r="AD1087" s="3"/>
      <c r="AE1087" s="3"/>
      <c r="AF1087" s="3"/>
      <c r="AG1087" s="3"/>
      <c r="AH1087" s="3"/>
      <c r="AI1087" s="11"/>
      <c r="AJ1087" s="3"/>
      <c r="AK1087" s="2"/>
      <c r="AL1087" s="2"/>
      <c r="AM1087" s="2"/>
      <c r="AN1087" s="2"/>
      <c r="AO1087" s="2"/>
      <c r="AP1087" s="2"/>
      <c r="AQ1087" s="2"/>
      <c r="AR1087" s="15"/>
      <c r="AS1087" s="15"/>
      <c r="AT1087" s="15"/>
      <c r="AU1087" s="2"/>
      <c r="AV1087" s="2"/>
      <c r="AW1087" s="15"/>
      <c r="AX1087" s="15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</row>
    <row r="1088" spans="1:164" x14ac:dyDescent="0.15">
      <c r="A1088" s="67"/>
      <c r="B1088" s="128"/>
      <c r="C1088" s="7"/>
      <c r="D1088" s="7"/>
      <c r="E1088" s="13"/>
      <c r="F1088" s="14"/>
      <c r="G1088" s="14"/>
      <c r="H1088" s="14"/>
      <c r="I1088" s="14"/>
      <c r="J1088" s="13"/>
      <c r="K1088" s="53"/>
      <c r="L1088" s="2"/>
      <c r="M1088" s="19"/>
      <c r="N1088" s="12"/>
      <c r="O1088" s="12"/>
      <c r="P1088" s="19"/>
      <c r="Q1088" s="14"/>
      <c r="R1088" s="28"/>
      <c r="S1088" s="14"/>
      <c r="T1088" s="14"/>
      <c r="U1088" s="14"/>
      <c r="V1088" s="4"/>
      <c r="W1088" s="53"/>
      <c r="X1088" s="14"/>
      <c r="Y1088" s="153"/>
      <c r="Z1088" s="3"/>
      <c r="AA1088" s="53"/>
      <c r="AB1088" s="3"/>
      <c r="AC1088" s="1"/>
      <c r="AD1088" s="3"/>
      <c r="AE1088" s="3"/>
      <c r="AF1088" s="3"/>
      <c r="AG1088" s="3"/>
      <c r="AH1088" s="3"/>
      <c r="AI1088" s="11"/>
      <c r="AJ1088" s="3"/>
      <c r="AK1088" s="2"/>
      <c r="AL1088" s="2"/>
      <c r="AM1088" s="2"/>
      <c r="AN1088" s="2"/>
      <c r="AO1088" s="2"/>
      <c r="AP1088" s="2"/>
      <c r="AQ1088" s="2"/>
      <c r="AR1088" s="15"/>
      <c r="AS1088" s="15"/>
      <c r="AT1088" s="15"/>
      <c r="AU1088" s="2"/>
      <c r="AV1088" s="2"/>
      <c r="AW1088" s="15"/>
      <c r="AX1088" s="15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</row>
    <row r="1089" spans="1:164" x14ac:dyDescent="0.15">
      <c r="A1089" s="67"/>
      <c r="B1089" s="128"/>
      <c r="C1089" s="7"/>
      <c r="D1089" s="7"/>
      <c r="E1089" s="13"/>
      <c r="F1089" s="14"/>
      <c r="G1089" s="14"/>
      <c r="H1089" s="14"/>
      <c r="I1089" s="14"/>
      <c r="J1089" s="13"/>
      <c r="K1089" s="53"/>
      <c r="L1089" s="2"/>
      <c r="M1089" s="19"/>
      <c r="N1089" s="12"/>
      <c r="O1089" s="12"/>
      <c r="P1089" s="19"/>
      <c r="Q1089" s="14"/>
      <c r="R1089" s="28"/>
      <c r="S1089" s="14"/>
      <c r="T1089" s="14"/>
      <c r="U1089" s="14"/>
      <c r="V1089" s="4"/>
      <c r="W1089" s="53"/>
      <c r="X1089" s="14"/>
      <c r="Y1089" s="153"/>
      <c r="Z1089" s="3"/>
      <c r="AA1089" s="53"/>
      <c r="AB1089" s="3"/>
      <c r="AC1089" s="1"/>
      <c r="AD1089" s="3"/>
      <c r="AE1089" s="3"/>
      <c r="AF1089" s="3"/>
      <c r="AG1089" s="3"/>
      <c r="AH1089" s="3"/>
      <c r="AI1089" s="11"/>
      <c r="AJ1089" s="3"/>
      <c r="AK1089" s="2"/>
      <c r="AL1089" s="2"/>
      <c r="AM1089" s="2"/>
      <c r="AN1089" s="2"/>
      <c r="AO1089" s="2"/>
      <c r="AP1089" s="2"/>
      <c r="AQ1089" s="2"/>
      <c r="AR1089" s="15"/>
      <c r="AS1089" s="15"/>
      <c r="AT1089" s="15"/>
      <c r="AU1089" s="2"/>
      <c r="AV1089" s="2"/>
      <c r="AW1089" s="15"/>
      <c r="AX1089" s="15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</row>
    <row r="1090" spans="1:164" x14ac:dyDescent="0.15">
      <c r="A1090" s="67"/>
      <c r="B1090" s="128"/>
      <c r="C1090" s="7"/>
      <c r="D1090" s="7"/>
      <c r="E1090" s="13"/>
      <c r="F1090" s="14"/>
      <c r="G1090" s="14"/>
      <c r="H1090" s="14"/>
      <c r="I1090" s="14"/>
      <c r="J1090" s="13"/>
      <c r="K1090" s="53"/>
      <c r="L1090" s="2"/>
      <c r="M1090" s="19"/>
      <c r="N1090" s="12"/>
      <c r="O1090" s="12"/>
      <c r="P1090" s="19"/>
      <c r="Q1090" s="14"/>
      <c r="R1090" s="28"/>
      <c r="S1090" s="14"/>
      <c r="T1090" s="14"/>
      <c r="U1090" s="14"/>
      <c r="V1090" s="4"/>
      <c r="W1090" s="53"/>
      <c r="X1090" s="14"/>
      <c r="Y1090" s="153"/>
      <c r="Z1090" s="3"/>
      <c r="AA1090" s="53"/>
      <c r="AB1090" s="3"/>
      <c r="AC1090" s="1"/>
      <c r="AD1090" s="3"/>
      <c r="AE1090" s="3"/>
      <c r="AF1090" s="3"/>
      <c r="AG1090" s="3"/>
      <c r="AH1090" s="3"/>
      <c r="AI1090" s="11"/>
      <c r="AJ1090" s="3"/>
      <c r="AK1090" s="2"/>
      <c r="AL1090" s="2"/>
      <c r="AM1090" s="2"/>
      <c r="AN1090" s="2"/>
      <c r="AO1090" s="2"/>
      <c r="AP1090" s="2"/>
      <c r="AQ1090" s="2"/>
      <c r="AR1090" s="15"/>
      <c r="AS1090" s="15"/>
      <c r="AT1090" s="15"/>
      <c r="AU1090" s="2"/>
      <c r="AV1090" s="2"/>
      <c r="AW1090" s="15"/>
      <c r="AX1090" s="15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</row>
    <row r="1091" spans="1:164" x14ac:dyDescent="0.15">
      <c r="A1091" s="67"/>
      <c r="B1091" s="128"/>
      <c r="C1091" s="7"/>
      <c r="D1091" s="7"/>
      <c r="E1091" s="13"/>
      <c r="F1091" s="14"/>
      <c r="G1091" s="14"/>
      <c r="H1091" s="14"/>
      <c r="I1091" s="14"/>
      <c r="J1091" s="13"/>
      <c r="K1091" s="53"/>
      <c r="L1091" s="2"/>
      <c r="M1091" s="19"/>
      <c r="N1091" s="12"/>
      <c r="O1091" s="12"/>
      <c r="P1091" s="19"/>
      <c r="Q1091" s="14"/>
      <c r="R1091" s="28"/>
      <c r="S1091" s="14"/>
      <c r="T1091" s="14"/>
      <c r="U1091" s="14"/>
      <c r="V1091" s="4"/>
      <c r="W1091" s="53"/>
      <c r="X1091" s="14"/>
      <c r="Y1091" s="153"/>
      <c r="Z1091" s="3"/>
      <c r="AA1091" s="53"/>
      <c r="AB1091" s="3"/>
      <c r="AC1091" s="1"/>
      <c r="AD1091" s="3"/>
      <c r="AE1091" s="3"/>
      <c r="AF1091" s="3"/>
      <c r="AG1091" s="3"/>
      <c r="AH1091" s="3"/>
      <c r="AI1091" s="11"/>
      <c r="AJ1091" s="3"/>
      <c r="AK1091" s="2"/>
      <c r="AL1091" s="2"/>
      <c r="AM1091" s="2"/>
      <c r="AN1091" s="2"/>
      <c r="AO1091" s="2"/>
      <c r="AP1091" s="2"/>
      <c r="AQ1091" s="2"/>
      <c r="AR1091" s="15"/>
      <c r="AS1091" s="15"/>
      <c r="AT1091" s="15"/>
      <c r="AU1091" s="2"/>
      <c r="AV1091" s="2"/>
      <c r="AW1091" s="15"/>
      <c r="AX1091" s="15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</row>
    <row r="1092" spans="1:164" x14ac:dyDescent="0.15">
      <c r="A1092" s="67"/>
      <c r="B1092" s="128"/>
      <c r="C1092" s="7"/>
      <c r="D1092" s="7"/>
      <c r="E1092" s="13"/>
      <c r="F1092" s="14"/>
      <c r="G1092" s="14"/>
      <c r="H1092" s="14"/>
      <c r="I1092" s="14"/>
      <c r="J1092" s="13"/>
      <c r="K1092" s="53"/>
      <c r="L1092" s="2"/>
      <c r="M1092" s="19"/>
      <c r="N1092" s="12"/>
      <c r="O1092" s="12"/>
      <c r="P1092" s="19"/>
      <c r="Q1092" s="14"/>
      <c r="R1092" s="28"/>
      <c r="S1092" s="14"/>
      <c r="T1092" s="14"/>
      <c r="U1092" s="14"/>
      <c r="V1092" s="4"/>
      <c r="W1092" s="53"/>
      <c r="X1092" s="14"/>
      <c r="Y1092" s="153"/>
      <c r="Z1092" s="3"/>
      <c r="AA1092" s="53"/>
      <c r="AB1092" s="3"/>
      <c r="AC1092" s="1"/>
      <c r="AD1092" s="3"/>
      <c r="AE1092" s="3"/>
      <c r="AF1092" s="3"/>
      <c r="AG1092" s="3"/>
      <c r="AH1092" s="3"/>
      <c r="AI1092" s="11"/>
      <c r="AJ1092" s="3"/>
      <c r="AK1092" s="2"/>
      <c r="AL1092" s="2"/>
      <c r="AM1092" s="2"/>
      <c r="AN1092" s="2"/>
      <c r="AO1092" s="2"/>
      <c r="AP1092" s="2"/>
      <c r="AQ1092" s="2"/>
      <c r="AR1092" s="15"/>
      <c r="AS1092" s="15"/>
      <c r="AT1092" s="15"/>
      <c r="AU1092" s="2"/>
      <c r="AV1092" s="2"/>
      <c r="AW1092" s="15"/>
      <c r="AX1092" s="15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</row>
    <row r="1093" spans="1:164" x14ac:dyDescent="0.15">
      <c r="A1093" s="67"/>
      <c r="B1093" s="128"/>
      <c r="C1093" s="7"/>
      <c r="D1093" s="7"/>
      <c r="E1093" s="13"/>
      <c r="F1093" s="14"/>
      <c r="G1093" s="14"/>
      <c r="H1093" s="14"/>
      <c r="I1093" s="14"/>
      <c r="J1093" s="13"/>
      <c r="K1093" s="53"/>
      <c r="L1093" s="2"/>
      <c r="M1093" s="19"/>
      <c r="N1093" s="12"/>
      <c r="O1093" s="12"/>
      <c r="P1093" s="19"/>
      <c r="Q1093" s="14"/>
      <c r="R1093" s="28"/>
      <c r="S1093" s="14"/>
      <c r="T1093" s="14"/>
      <c r="U1093" s="14"/>
      <c r="V1093" s="4"/>
      <c r="W1093" s="53"/>
      <c r="X1093" s="14"/>
      <c r="Y1093" s="153"/>
      <c r="Z1093" s="3"/>
      <c r="AA1093" s="53"/>
      <c r="AB1093" s="3"/>
      <c r="AC1093" s="1"/>
      <c r="AD1093" s="3"/>
      <c r="AE1093" s="3"/>
      <c r="AF1093" s="3"/>
      <c r="AG1093" s="3"/>
      <c r="AH1093" s="3"/>
      <c r="AI1093" s="11"/>
      <c r="AJ1093" s="3"/>
      <c r="AK1093" s="2"/>
      <c r="AL1093" s="2"/>
      <c r="AM1093" s="2"/>
      <c r="AN1093" s="2"/>
      <c r="AO1093" s="2"/>
      <c r="AP1093" s="2"/>
      <c r="AQ1093" s="2"/>
      <c r="AR1093" s="15"/>
      <c r="AS1093" s="15"/>
      <c r="AT1093" s="15"/>
      <c r="AU1093" s="2"/>
      <c r="AV1093" s="2"/>
      <c r="AW1093" s="15"/>
      <c r="AX1093" s="15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</row>
    <row r="1094" spans="1:164" x14ac:dyDescent="0.15">
      <c r="A1094" s="67"/>
      <c r="B1094" s="128"/>
      <c r="C1094" s="7"/>
      <c r="D1094" s="7"/>
      <c r="E1094" s="13"/>
      <c r="F1094" s="14"/>
      <c r="G1094" s="14"/>
      <c r="H1094" s="14"/>
      <c r="I1094" s="14"/>
      <c r="J1094" s="13"/>
      <c r="K1094" s="53"/>
      <c r="L1094" s="2"/>
      <c r="M1094" s="19"/>
      <c r="N1094" s="12"/>
      <c r="O1094" s="12"/>
      <c r="P1094" s="19"/>
      <c r="Q1094" s="14"/>
      <c r="R1094" s="28"/>
      <c r="S1094" s="14"/>
      <c r="T1094" s="14"/>
      <c r="U1094" s="14"/>
      <c r="V1094" s="4"/>
      <c r="W1094" s="53"/>
      <c r="X1094" s="14"/>
      <c r="Y1094" s="153"/>
      <c r="Z1094" s="3"/>
      <c r="AA1094" s="53"/>
      <c r="AB1094" s="3"/>
      <c r="AC1094" s="1"/>
      <c r="AD1094" s="3"/>
      <c r="AE1094" s="3"/>
      <c r="AF1094" s="3"/>
      <c r="AG1094" s="3"/>
      <c r="AH1094" s="3"/>
      <c r="AI1094" s="11"/>
      <c r="AJ1094" s="3"/>
      <c r="AK1094" s="2"/>
      <c r="AL1094" s="2"/>
      <c r="AM1094" s="2"/>
      <c r="AN1094" s="2"/>
      <c r="AO1094" s="2"/>
      <c r="AP1094" s="2"/>
      <c r="AQ1094" s="2"/>
      <c r="AR1094" s="15"/>
      <c r="AS1094" s="15"/>
      <c r="AT1094" s="15"/>
      <c r="AU1094" s="2"/>
      <c r="AV1094" s="2"/>
      <c r="AW1094" s="15"/>
      <c r="AX1094" s="15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</row>
    <row r="1095" spans="1:164" x14ac:dyDescent="0.15">
      <c r="A1095" s="67"/>
      <c r="B1095" s="128"/>
      <c r="C1095" s="7"/>
      <c r="D1095" s="7"/>
      <c r="E1095" s="13"/>
      <c r="F1095" s="14"/>
      <c r="G1095" s="14"/>
      <c r="H1095" s="14"/>
      <c r="I1095" s="14"/>
      <c r="J1095" s="13"/>
      <c r="K1095" s="53"/>
      <c r="L1095" s="2"/>
      <c r="M1095" s="19"/>
      <c r="N1095" s="12"/>
      <c r="O1095" s="12"/>
      <c r="P1095" s="19"/>
      <c r="Q1095" s="14"/>
      <c r="R1095" s="28"/>
      <c r="S1095" s="14"/>
      <c r="T1095" s="14"/>
      <c r="U1095" s="14"/>
      <c r="V1095" s="4"/>
      <c r="W1095" s="53"/>
      <c r="X1095" s="14"/>
      <c r="Y1095" s="153"/>
      <c r="Z1095" s="3"/>
      <c r="AA1095" s="53"/>
      <c r="AB1095" s="3"/>
      <c r="AC1095" s="1"/>
      <c r="AD1095" s="3"/>
      <c r="AE1095" s="3"/>
      <c r="AF1095" s="3"/>
      <c r="AG1095" s="3"/>
      <c r="AH1095" s="3"/>
      <c r="AI1095" s="11"/>
      <c r="AJ1095" s="3"/>
      <c r="AK1095" s="2"/>
      <c r="AL1095" s="2"/>
      <c r="AM1095" s="2"/>
      <c r="AN1095" s="2"/>
      <c r="AO1095" s="2"/>
      <c r="AP1095" s="2"/>
      <c r="AQ1095" s="2"/>
      <c r="AR1095" s="15"/>
      <c r="AS1095" s="15"/>
      <c r="AT1095" s="15"/>
      <c r="AU1095" s="2"/>
      <c r="AV1095" s="2"/>
      <c r="AW1095" s="15"/>
      <c r="AX1095" s="15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</row>
    <row r="1096" spans="1:164" x14ac:dyDescent="0.15">
      <c r="A1096" s="67"/>
      <c r="B1096" s="128"/>
      <c r="C1096" s="7"/>
      <c r="D1096" s="7"/>
      <c r="E1096" s="13"/>
      <c r="F1096" s="14"/>
      <c r="G1096" s="14"/>
      <c r="H1096" s="14"/>
      <c r="I1096" s="14"/>
      <c r="J1096" s="13"/>
      <c r="K1096" s="53"/>
      <c r="L1096" s="2"/>
      <c r="M1096" s="19"/>
      <c r="N1096" s="12"/>
      <c r="O1096" s="12"/>
      <c r="P1096" s="19"/>
      <c r="Q1096" s="14"/>
      <c r="R1096" s="28"/>
      <c r="S1096" s="14"/>
      <c r="T1096" s="14"/>
      <c r="U1096" s="14"/>
      <c r="V1096" s="4"/>
      <c r="W1096" s="53"/>
      <c r="X1096" s="14"/>
      <c r="Y1096" s="153"/>
      <c r="Z1096" s="3"/>
      <c r="AA1096" s="53"/>
      <c r="AB1096" s="3"/>
      <c r="AC1096" s="1"/>
      <c r="AD1096" s="3"/>
      <c r="AE1096" s="3"/>
      <c r="AF1096" s="3"/>
      <c r="AG1096" s="3"/>
      <c r="AH1096" s="3"/>
      <c r="AI1096" s="11"/>
      <c r="AJ1096" s="3"/>
      <c r="AK1096" s="2"/>
      <c r="AL1096" s="2"/>
      <c r="AM1096" s="2"/>
      <c r="AN1096" s="2"/>
      <c r="AO1096" s="2"/>
      <c r="AP1096" s="2"/>
      <c r="AQ1096" s="2"/>
      <c r="AR1096" s="15"/>
      <c r="AS1096" s="15"/>
      <c r="AT1096" s="15"/>
      <c r="AU1096" s="2"/>
      <c r="AV1096" s="2"/>
      <c r="AW1096" s="15"/>
      <c r="AX1096" s="15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</row>
    <row r="1097" spans="1:164" x14ac:dyDescent="0.15">
      <c r="A1097" s="67"/>
      <c r="B1097" s="128"/>
      <c r="C1097" s="7"/>
      <c r="D1097" s="7"/>
      <c r="E1097" s="13"/>
      <c r="F1097" s="14"/>
      <c r="G1097" s="14"/>
      <c r="H1097" s="14"/>
      <c r="I1097" s="14"/>
      <c r="J1097" s="13"/>
      <c r="K1097" s="53"/>
      <c r="L1097" s="2"/>
      <c r="M1097" s="19"/>
      <c r="N1097" s="12"/>
      <c r="O1097" s="12"/>
      <c r="P1097" s="19"/>
      <c r="Q1097" s="14"/>
      <c r="R1097" s="28"/>
      <c r="S1097" s="14"/>
      <c r="T1097" s="14"/>
      <c r="U1097" s="14"/>
      <c r="V1097" s="4"/>
      <c r="W1097" s="53"/>
      <c r="X1097" s="14"/>
      <c r="Y1097" s="153"/>
      <c r="Z1097" s="3"/>
      <c r="AA1097" s="53"/>
      <c r="AB1097" s="3"/>
      <c r="AC1097" s="1"/>
      <c r="AD1097" s="3"/>
      <c r="AE1097" s="3"/>
      <c r="AF1097" s="3"/>
      <c r="AG1097" s="3"/>
      <c r="AH1097" s="3"/>
      <c r="AI1097" s="11"/>
      <c r="AJ1097" s="3"/>
      <c r="AK1097" s="2"/>
      <c r="AL1097" s="2"/>
      <c r="AM1097" s="2"/>
      <c r="AN1097" s="2"/>
      <c r="AO1097" s="2"/>
      <c r="AP1097" s="2"/>
      <c r="AQ1097" s="2"/>
      <c r="AR1097" s="15"/>
      <c r="AS1097" s="15"/>
      <c r="AT1097" s="15"/>
      <c r="AU1097" s="2"/>
      <c r="AV1097" s="2"/>
      <c r="AW1097" s="15"/>
      <c r="AX1097" s="15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</row>
    <row r="1098" spans="1:164" x14ac:dyDescent="0.15">
      <c r="A1098" s="67"/>
      <c r="B1098" s="128"/>
      <c r="C1098" s="7"/>
      <c r="D1098" s="7"/>
      <c r="E1098" s="13"/>
      <c r="F1098" s="14"/>
      <c r="G1098" s="14"/>
      <c r="H1098" s="14"/>
      <c r="I1098" s="14"/>
      <c r="J1098" s="13"/>
      <c r="K1098" s="53"/>
      <c r="L1098" s="2"/>
      <c r="M1098" s="19"/>
      <c r="N1098" s="12"/>
      <c r="O1098" s="12"/>
      <c r="P1098" s="19"/>
      <c r="Q1098" s="14"/>
      <c r="R1098" s="28"/>
      <c r="S1098" s="14"/>
      <c r="T1098" s="14"/>
      <c r="U1098" s="14"/>
      <c r="V1098" s="4"/>
      <c r="W1098" s="53"/>
      <c r="X1098" s="14"/>
      <c r="Y1098" s="153"/>
      <c r="Z1098" s="3"/>
      <c r="AA1098" s="53"/>
      <c r="AB1098" s="3"/>
      <c r="AC1098" s="1"/>
      <c r="AD1098" s="3"/>
      <c r="AE1098" s="3"/>
      <c r="AF1098" s="3"/>
      <c r="AG1098" s="3"/>
      <c r="AH1098" s="3"/>
      <c r="AI1098" s="11"/>
      <c r="AJ1098" s="3"/>
      <c r="AK1098" s="2"/>
      <c r="AL1098" s="2"/>
      <c r="AM1098" s="2"/>
      <c r="AN1098" s="2"/>
      <c r="AO1098" s="2"/>
      <c r="AP1098" s="2"/>
      <c r="AQ1098" s="2"/>
      <c r="AR1098" s="15"/>
      <c r="AS1098" s="15"/>
      <c r="AT1098" s="15"/>
      <c r="AU1098" s="2"/>
      <c r="AV1098" s="2"/>
      <c r="AW1098" s="15"/>
      <c r="AX1098" s="15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</row>
    <row r="1099" spans="1:164" x14ac:dyDescent="0.15">
      <c r="A1099" s="67"/>
      <c r="B1099" s="128"/>
      <c r="C1099" s="7"/>
      <c r="D1099" s="7"/>
      <c r="E1099" s="13"/>
      <c r="F1099" s="14"/>
      <c r="G1099" s="14"/>
      <c r="H1099" s="14"/>
      <c r="I1099" s="14"/>
      <c r="J1099" s="13"/>
      <c r="K1099" s="53"/>
      <c r="L1099" s="2"/>
      <c r="M1099" s="19"/>
      <c r="N1099" s="12"/>
      <c r="O1099" s="12"/>
      <c r="P1099" s="19"/>
      <c r="Q1099" s="14"/>
      <c r="R1099" s="28"/>
      <c r="S1099" s="14"/>
      <c r="T1099" s="14"/>
      <c r="U1099" s="14"/>
      <c r="V1099" s="4"/>
      <c r="W1099" s="53"/>
      <c r="X1099" s="14"/>
      <c r="Y1099" s="153"/>
      <c r="Z1099" s="3"/>
      <c r="AA1099" s="53"/>
      <c r="AB1099" s="3"/>
      <c r="AC1099" s="1"/>
      <c r="AD1099" s="3"/>
      <c r="AE1099" s="3"/>
      <c r="AF1099" s="3"/>
      <c r="AG1099" s="3"/>
      <c r="AH1099" s="3"/>
      <c r="AI1099" s="11"/>
      <c r="AJ1099" s="3"/>
      <c r="AK1099" s="2"/>
      <c r="AL1099" s="2"/>
      <c r="AM1099" s="2"/>
      <c r="AN1099" s="2"/>
      <c r="AO1099" s="2"/>
      <c r="AP1099" s="2"/>
      <c r="AQ1099" s="2"/>
      <c r="AR1099" s="15"/>
      <c r="AS1099" s="15"/>
      <c r="AT1099" s="15"/>
      <c r="AU1099" s="2"/>
      <c r="AV1099" s="2"/>
      <c r="AW1099" s="15"/>
      <c r="AX1099" s="15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</row>
    <row r="1100" spans="1:164" x14ac:dyDescent="0.15">
      <c r="A1100" s="67"/>
      <c r="B1100" s="128"/>
      <c r="C1100" s="7"/>
      <c r="D1100" s="7"/>
      <c r="E1100" s="13"/>
      <c r="F1100" s="14"/>
      <c r="G1100" s="14"/>
      <c r="H1100" s="14"/>
      <c r="I1100" s="14"/>
      <c r="J1100" s="13"/>
      <c r="K1100" s="53"/>
      <c r="L1100" s="2"/>
      <c r="M1100" s="19"/>
      <c r="N1100" s="12"/>
      <c r="O1100" s="12"/>
      <c r="P1100" s="19"/>
      <c r="Q1100" s="14"/>
      <c r="R1100" s="28"/>
      <c r="S1100" s="14"/>
      <c r="T1100" s="14"/>
      <c r="U1100" s="14"/>
      <c r="V1100" s="4"/>
      <c r="W1100" s="53"/>
      <c r="X1100" s="14"/>
      <c r="Y1100" s="153"/>
      <c r="Z1100" s="3"/>
      <c r="AA1100" s="53"/>
      <c r="AB1100" s="3"/>
      <c r="AC1100" s="1"/>
      <c r="AD1100" s="3"/>
      <c r="AE1100" s="3"/>
      <c r="AF1100" s="3"/>
      <c r="AG1100" s="3"/>
      <c r="AH1100" s="3"/>
      <c r="AI1100" s="11"/>
      <c r="AJ1100" s="3"/>
      <c r="AK1100" s="2"/>
      <c r="AL1100" s="2"/>
      <c r="AM1100" s="2"/>
      <c r="AN1100" s="2"/>
      <c r="AO1100" s="2"/>
      <c r="AP1100" s="2"/>
      <c r="AQ1100" s="2"/>
      <c r="AR1100" s="15"/>
      <c r="AS1100" s="15"/>
      <c r="AT1100" s="15"/>
      <c r="AU1100" s="2"/>
      <c r="AV1100" s="2"/>
      <c r="AW1100" s="15"/>
      <c r="AX1100" s="15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</row>
    <row r="1101" spans="1:164" x14ac:dyDescent="0.15">
      <c r="A1101" s="67"/>
      <c r="B1101" s="128"/>
      <c r="C1101" s="7"/>
      <c r="D1101" s="7"/>
      <c r="E1101" s="13"/>
      <c r="F1101" s="14"/>
      <c r="G1101" s="14"/>
      <c r="H1101" s="14"/>
      <c r="I1101" s="14"/>
      <c r="J1101" s="13"/>
      <c r="K1101" s="53"/>
      <c r="L1101" s="2"/>
      <c r="M1101" s="19"/>
      <c r="N1101" s="12"/>
      <c r="O1101" s="12"/>
      <c r="P1101" s="19"/>
      <c r="Q1101" s="14"/>
      <c r="R1101" s="28"/>
      <c r="S1101" s="14"/>
      <c r="T1101" s="14"/>
      <c r="U1101" s="14"/>
      <c r="V1101" s="4"/>
      <c r="W1101" s="53"/>
      <c r="X1101" s="14"/>
      <c r="Y1101" s="153"/>
      <c r="Z1101" s="3"/>
      <c r="AA1101" s="53"/>
      <c r="AB1101" s="3"/>
      <c r="AC1101" s="1"/>
      <c r="AD1101" s="3"/>
      <c r="AE1101" s="3"/>
      <c r="AF1101" s="3"/>
      <c r="AG1101" s="3"/>
      <c r="AH1101" s="3"/>
      <c r="AI1101" s="11"/>
      <c r="AJ1101" s="3"/>
      <c r="AK1101" s="2"/>
      <c r="AL1101" s="2"/>
      <c r="AM1101" s="2"/>
      <c r="AN1101" s="2"/>
      <c r="AO1101" s="2"/>
      <c r="AP1101" s="2"/>
      <c r="AQ1101" s="2"/>
      <c r="AR1101" s="15"/>
      <c r="AS1101" s="15"/>
      <c r="AT1101" s="15"/>
      <c r="AU1101" s="2"/>
      <c r="AV1101" s="2"/>
      <c r="AW1101" s="15"/>
      <c r="AX1101" s="15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</row>
    <row r="1102" spans="1:164" x14ac:dyDescent="0.15">
      <c r="A1102" s="67"/>
      <c r="B1102" s="128"/>
      <c r="C1102" s="7"/>
      <c r="D1102" s="7"/>
      <c r="E1102" s="13"/>
      <c r="F1102" s="14"/>
      <c r="G1102" s="14"/>
      <c r="H1102" s="14"/>
      <c r="I1102" s="14"/>
      <c r="J1102" s="13"/>
      <c r="K1102" s="53"/>
      <c r="L1102" s="2"/>
      <c r="M1102" s="19"/>
      <c r="N1102" s="12"/>
      <c r="O1102" s="12"/>
      <c r="P1102" s="19"/>
      <c r="Q1102" s="14"/>
      <c r="R1102" s="28"/>
      <c r="S1102" s="14"/>
      <c r="T1102" s="14"/>
      <c r="U1102" s="14"/>
      <c r="V1102" s="4"/>
      <c r="W1102" s="53"/>
      <c r="X1102" s="14"/>
      <c r="Y1102" s="153"/>
      <c r="Z1102" s="3"/>
      <c r="AA1102" s="53"/>
      <c r="AB1102" s="3"/>
      <c r="AC1102" s="1"/>
      <c r="AD1102" s="3"/>
      <c r="AE1102" s="3"/>
      <c r="AF1102" s="3"/>
      <c r="AG1102" s="3"/>
      <c r="AH1102" s="3"/>
      <c r="AI1102" s="11"/>
      <c r="AJ1102" s="3"/>
      <c r="AK1102" s="2"/>
      <c r="AL1102" s="2"/>
      <c r="AM1102" s="2"/>
      <c r="AN1102" s="2"/>
      <c r="AO1102" s="2"/>
      <c r="AP1102" s="2"/>
      <c r="AQ1102" s="2"/>
      <c r="AR1102" s="15"/>
      <c r="AS1102" s="15"/>
      <c r="AT1102" s="15"/>
      <c r="AU1102" s="2"/>
      <c r="AV1102" s="2"/>
      <c r="AW1102" s="15"/>
      <c r="AX1102" s="15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</row>
    <row r="1103" spans="1:164" x14ac:dyDescent="0.15">
      <c r="A1103" s="67"/>
      <c r="B1103" s="128"/>
      <c r="C1103" s="7"/>
      <c r="D1103" s="7"/>
      <c r="E1103" s="13"/>
      <c r="F1103" s="14"/>
      <c r="G1103" s="14"/>
      <c r="H1103" s="14"/>
      <c r="I1103" s="14"/>
      <c r="J1103" s="13"/>
      <c r="K1103" s="53"/>
      <c r="L1103" s="2"/>
      <c r="M1103" s="19"/>
      <c r="N1103" s="12"/>
      <c r="O1103" s="12"/>
      <c r="P1103" s="19"/>
      <c r="Q1103" s="14"/>
      <c r="R1103" s="28"/>
      <c r="S1103" s="14"/>
      <c r="T1103" s="14"/>
      <c r="U1103" s="14"/>
      <c r="V1103" s="4"/>
      <c r="W1103" s="53"/>
      <c r="X1103" s="14"/>
      <c r="Y1103" s="153"/>
      <c r="Z1103" s="3"/>
      <c r="AA1103" s="53"/>
      <c r="AB1103" s="3"/>
      <c r="AC1103" s="1"/>
      <c r="AD1103" s="3"/>
      <c r="AE1103" s="3"/>
      <c r="AF1103" s="3"/>
      <c r="AG1103" s="3"/>
      <c r="AH1103" s="3"/>
      <c r="AI1103" s="11"/>
      <c r="AJ1103" s="3"/>
      <c r="AK1103" s="2"/>
      <c r="AL1103" s="2"/>
      <c r="AM1103" s="2"/>
      <c r="AN1103" s="2"/>
      <c r="AO1103" s="2"/>
      <c r="AP1103" s="2"/>
      <c r="AQ1103" s="2"/>
      <c r="AR1103" s="15"/>
      <c r="AS1103" s="15"/>
      <c r="AT1103" s="15"/>
      <c r="AU1103" s="2"/>
      <c r="AV1103" s="2"/>
      <c r="AW1103" s="15"/>
      <c r="AX1103" s="15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</row>
    <row r="1104" spans="1:164" x14ac:dyDescent="0.15">
      <c r="A1104" s="67"/>
      <c r="B1104" s="128"/>
      <c r="C1104" s="7"/>
      <c r="D1104" s="7"/>
      <c r="E1104" s="13"/>
      <c r="F1104" s="14"/>
      <c r="G1104" s="14"/>
      <c r="H1104" s="14"/>
      <c r="I1104" s="14"/>
      <c r="J1104" s="13"/>
      <c r="K1104" s="53"/>
      <c r="L1104" s="2"/>
      <c r="M1104" s="19"/>
      <c r="N1104" s="12"/>
      <c r="O1104" s="12"/>
      <c r="P1104" s="19"/>
      <c r="Q1104" s="14"/>
      <c r="R1104" s="28"/>
      <c r="S1104" s="14"/>
      <c r="T1104" s="14"/>
      <c r="U1104" s="14"/>
      <c r="V1104" s="4"/>
      <c r="W1104" s="53"/>
      <c r="X1104" s="14"/>
      <c r="Y1104" s="153"/>
      <c r="Z1104" s="3"/>
      <c r="AA1104" s="53"/>
      <c r="AB1104" s="3"/>
      <c r="AC1104" s="1"/>
      <c r="AD1104" s="3"/>
      <c r="AE1104" s="3"/>
      <c r="AF1104" s="3"/>
      <c r="AG1104" s="3"/>
      <c r="AH1104" s="3"/>
      <c r="AI1104" s="11"/>
      <c r="AJ1104" s="3"/>
      <c r="AK1104" s="2"/>
      <c r="AL1104" s="2"/>
      <c r="AM1104" s="2"/>
      <c r="AN1104" s="2"/>
      <c r="AO1104" s="2"/>
      <c r="AP1104" s="2"/>
      <c r="AQ1104" s="2"/>
      <c r="AR1104" s="15"/>
      <c r="AS1104" s="15"/>
      <c r="AT1104" s="15"/>
      <c r="AU1104" s="2"/>
      <c r="AV1104" s="2"/>
      <c r="AW1104" s="15"/>
      <c r="AX1104" s="15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</row>
    <row r="1105" spans="1:164" x14ac:dyDescent="0.15">
      <c r="A1105" s="67"/>
      <c r="B1105" s="128"/>
      <c r="C1105" s="7"/>
      <c r="D1105" s="7"/>
      <c r="E1105" s="13"/>
      <c r="F1105" s="14"/>
      <c r="G1105" s="14"/>
      <c r="H1105" s="14"/>
      <c r="I1105" s="14"/>
      <c r="J1105" s="13"/>
      <c r="K1105" s="53"/>
      <c r="L1105" s="2"/>
      <c r="M1105" s="19"/>
      <c r="N1105" s="12"/>
      <c r="O1105" s="12"/>
      <c r="P1105" s="19"/>
      <c r="Q1105" s="14"/>
      <c r="R1105" s="28"/>
      <c r="S1105" s="14"/>
      <c r="T1105" s="14"/>
      <c r="U1105" s="14"/>
      <c r="V1105" s="4"/>
      <c r="W1105" s="53"/>
      <c r="X1105" s="14"/>
      <c r="Y1105" s="153"/>
      <c r="Z1105" s="3"/>
      <c r="AA1105" s="53"/>
      <c r="AB1105" s="3"/>
      <c r="AC1105" s="1"/>
      <c r="AD1105" s="3"/>
      <c r="AE1105" s="3"/>
      <c r="AF1105" s="3"/>
      <c r="AG1105" s="3"/>
      <c r="AH1105" s="3"/>
      <c r="AI1105" s="11"/>
      <c r="AJ1105" s="3"/>
      <c r="AK1105" s="2"/>
      <c r="AL1105" s="2"/>
      <c r="AM1105" s="2"/>
      <c r="AN1105" s="2"/>
      <c r="AO1105" s="2"/>
      <c r="AP1105" s="2"/>
      <c r="AQ1105" s="2"/>
      <c r="AR1105" s="15"/>
      <c r="AS1105" s="15"/>
      <c r="AT1105" s="15"/>
      <c r="AU1105" s="2"/>
      <c r="AV1105" s="2"/>
      <c r="AW1105" s="15"/>
      <c r="AX1105" s="15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</row>
    <row r="1106" spans="1:164" x14ac:dyDescent="0.15">
      <c r="A1106" s="67"/>
      <c r="B1106" s="128"/>
      <c r="C1106" s="7"/>
      <c r="D1106" s="7"/>
      <c r="E1106" s="13"/>
      <c r="F1106" s="14"/>
      <c r="G1106" s="14"/>
      <c r="H1106" s="14"/>
      <c r="I1106" s="14"/>
      <c r="J1106" s="13"/>
      <c r="K1106" s="53"/>
      <c r="L1106" s="2"/>
      <c r="M1106" s="19"/>
      <c r="N1106" s="12"/>
      <c r="O1106" s="12"/>
      <c r="P1106" s="19"/>
      <c r="Q1106" s="14"/>
      <c r="R1106" s="28"/>
      <c r="S1106" s="14"/>
      <c r="T1106" s="14"/>
      <c r="U1106" s="14"/>
      <c r="V1106" s="4"/>
      <c r="W1106" s="53"/>
      <c r="X1106" s="14"/>
      <c r="Y1106" s="153"/>
      <c r="Z1106" s="3"/>
      <c r="AA1106" s="53"/>
      <c r="AB1106" s="3"/>
      <c r="AC1106" s="1"/>
      <c r="AD1106" s="3"/>
      <c r="AE1106" s="3"/>
      <c r="AF1106" s="3"/>
      <c r="AG1106" s="3"/>
      <c r="AH1106" s="3"/>
      <c r="AI1106" s="11"/>
      <c r="AJ1106" s="3"/>
      <c r="AK1106" s="2"/>
      <c r="AL1106" s="2"/>
      <c r="AM1106" s="2"/>
      <c r="AN1106" s="2"/>
      <c r="AO1106" s="2"/>
      <c r="AP1106" s="2"/>
      <c r="AQ1106" s="2"/>
      <c r="AR1106" s="15"/>
      <c r="AS1106" s="15"/>
      <c r="AT1106" s="15"/>
      <c r="AU1106" s="2"/>
      <c r="AV1106" s="2"/>
      <c r="AW1106" s="15"/>
      <c r="AX1106" s="15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</row>
    <row r="1107" spans="1:164" x14ac:dyDescent="0.15">
      <c r="A1107" s="67"/>
      <c r="B1107" s="128"/>
      <c r="C1107" s="7"/>
      <c r="D1107" s="7"/>
      <c r="E1107" s="13"/>
      <c r="F1107" s="14"/>
      <c r="G1107" s="14"/>
      <c r="H1107" s="14"/>
      <c r="I1107" s="14"/>
      <c r="J1107" s="13"/>
      <c r="K1107" s="53"/>
      <c r="L1107" s="2"/>
      <c r="M1107" s="19"/>
      <c r="N1107" s="12"/>
      <c r="O1107" s="12"/>
      <c r="P1107" s="19"/>
      <c r="Q1107" s="14"/>
      <c r="R1107" s="28"/>
      <c r="S1107" s="14"/>
      <c r="T1107" s="14"/>
      <c r="U1107" s="14"/>
      <c r="V1107" s="4"/>
      <c r="W1107" s="53"/>
      <c r="X1107" s="14"/>
      <c r="Y1107" s="153"/>
      <c r="Z1107" s="3"/>
      <c r="AA1107" s="53"/>
      <c r="AB1107" s="3"/>
      <c r="AC1107" s="1"/>
      <c r="AD1107" s="3"/>
      <c r="AE1107" s="3"/>
      <c r="AF1107" s="3"/>
      <c r="AG1107" s="3"/>
      <c r="AH1107" s="3"/>
      <c r="AI1107" s="11"/>
      <c r="AJ1107" s="3"/>
      <c r="AK1107" s="2"/>
      <c r="AL1107" s="2"/>
      <c r="AM1107" s="2"/>
      <c r="AN1107" s="2"/>
      <c r="AO1107" s="2"/>
      <c r="AP1107" s="2"/>
      <c r="AQ1107" s="2"/>
      <c r="AR1107" s="15"/>
      <c r="AS1107" s="15"/>
      <c r="AT1107" s="15"/>
      <c r="AU1107" s="2"/>
      <c r="AV1107" s="2"/>
      <c r="AW1107" s="15"/>
      <c r="AX1107" s="15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  <c r="FH1107" s="2"/>
    </row>
    <row r="1108" spans="1:164" x14ac:dyDescent="0.15">
      <c r="A1108" s="67"/>
      <c r="B1108" s="128"/>
      <c r="C1108" s="7"/>
      <c r="D1108" s="7"/>
      <c r="E1108" s="13"/>
      <c r="F1108" s="14"/>
      <c r="G1108" s="14"/>
      <c r="H1108" s="14"/>
      <c r="I1108" s="14"/>
      <c r="J1108" s="13"/>
      <c r="K1108" s="53"/>
      <c r="L1108" s="2"/>
      <c r="M1108" s="19"/>
      <c r="N1108" s="12"/>
      <c r="O1108" s="12"/>
      <c r="P1108" s="19"/>
      <c r="Q1108" s="14"/>
      <c r="R1108" s="28"/>
      <c r="S1108" s="14"/>
      <c r="T1108" s="14"/>
      <c r="U1108" s="14"/>
      <c r="V1108" s="4"/>
      <c r="W1108" s="53"/>
      <c r="X1108" s="37"/>
      <c r="Y1108" s="156"/>
      <c r="Z1108" s="35"/>
      <c r="AA1108" s="52"/>
      <c r="AB1108" s="35"/>
      <c r="AC1108" s="40"/>
      <c r="AD1108" s="35"/>
      <c r="AE1108" s="35"/>
      <c r="AF1108" s="35"/>
      <c r="AG1108" s="35"/>
      <c r="AH1108" s="35"/>
      <c r="AI1108" s="36"/>
      <c r="AJ1108" s="35"/>
      <c r="AK1108" s="38"/>
      <c r="AL1108" s="38"/>
      <c r="AM1108" s="38"/>
      <c r="AN1108" s="38"/>
      <c r="AO1108" s="38"/>
      <c r="AP1108" s="38"/>
      <c r="AQ1108" s="38"/>
      <c r="AR1108" s="41"/>
      <c r="AS1108" s="41"/>
      <c r="AT1108" s="41"/>
      <c r="AU1108" s="38"/>
      <c r="AV1108" s="38"/>
      <c r="AW1108" s="41"/>
      <c r="AX1108" s="41"/>
      <c r="AY1108" s="38"/>
      <c r="AZ1108" s="38"/>
      <c r="BA1108" s="38"/>
      <c r="BB1108" s="38"/>
      <c r="BC1108" s="38"/>
      <c r="BD1108" s="38"/>
      <c r="BE1108" s="38"/>
      <c r="BF1108" s="38"/>
      <c r="BG1108" s="38"/>
      <c r="BH1108" s="38"/>
      <c r="BI1108" s="38"/>
      <c r="BJ1108" s="38"/>
      <c r="BK1108" s="38"/>
      <c r="BL1108" s="38"/>
      <c r="BM1108" s="38"/>
      <c r="BN1108" s="38"/>
      <c r="BO1108" s="38"/>
      <c r="BP1108" s="38"/>
      <c r="BQ1108" s="38"/>
      <c r="BR1108" s="38"/>
      <c r="BS1108" s="38"/>
      <c r="BT1108" s="38"/>
      <c r="BU1108" s="38"/>
      <c r="BV1108" s="38"/>
      <c r="BW1108" s="38"/>
      <c r="BX1108" s="38"/>
      <c r="BY1108" s="38"/>
      <c r="BZ1108" s="38"/>
      <c r="CA1108" s="38"/>
      <c r="CB1108" s="38"/>
      <c r="CC1108" s="38"/>
      <c r="CD1108" s="38"/>
      <c r="CE1108" s="38"/>
      <c r="CF1108" s="38"/>
      <c r="CG1108" s="38"/>
      <c r="CH1108" s="38"/>
      <c r="CI1108" s="38"/>
      <c r="CJ1108" s="38"/>
      <c r="CK1108" s="38"/>
      <c r="CL1108" s="38"/>
      <c r="CM1108" s="38"/>
      <c r="CN1108" s="38"/>
      <c r="CO1108" s="38"/>
      <c r="CP1108" s="38"/>
      <c r="CQ1108" s="38"/>
      <c r="CR1108" s="38"/>
      <c r="CS1108" s="38"/>
      <c r="CT1108" s="38"/>
      <c r="CU1108" s="38"/>
      <c r="CV1108" s="38"/>
      <c r="CW1108" s="38"/>
      <c r="CX1108" s="38"/>
      <c r="CY1108" s="38"/>
      <c r="CZ1108" s="38"/>
      <c r="DA1108" s="38"/>
      <c r="DB1108" s="38"/>
      <c r="DC1108" s="38"/>
      <c r="DD1108" s="38"/>
      <c r="DE1108" s="38"/>
      <c r="DF1108" s="38"/>
      <c r="DG1108" s="38"/>
      <c r="DH1108" s="38"/>
      <c r="DI1108" s="38"/>
      <c r="DJ1108" s="38"/>
      <c r="DK1108" s="38"/>
      <c r="DL1108" s="38"/>
      <c r="DM1108" s="38"/>
      <c r="DN1108" s="38"/>
      <c r="DO1108" s="38"/>
      <c r="DP1108" s="38"/>
      <c r="DQ1108" s="38"/>
      <c r="DR1108" s="38"/>
      <c r="DS1108" s="38"/>
      <c r="DT1108" s="38"/>
      <c r="DU1108" s="38"/>
      <c r="DV1108" s="38"/>
      <c r="DW1108" s="38"/>
      <c r="DX1108" s="38"/>
      <c r="DY1108" s="38"/>
      <c r="DZ1108" s="38"/>
      <c r="EA1108" s="38"/>
      <c r="EB1108" s="38"/>
      <c r="EC1108" s="38"/>
      <c r="ED1108" s="38"/>
      <c r="EE1108" s="38"/>
      <c r="EF1108" s="38"/>
      <c r="EG1108" s="38"/>
      <c r="EH1108" s="38"/>
      <c r="EI1108" s="38"/>
      <c r="EJ1108" s="38"/>
      <c r="EK1108" s="38"/>
      <c r="EL1108" s="38"/>
      <c r="EM1108" s="38"/>
      <c r="EN1108" s="38"/>
      <c r="EO1108" s="38"/>
      <c r="EP1108" s="38"/>
      <c r="EQ1108" s="38"/>
      <c r="ER1108" s="38"/>
      <c r="ES1108" s="38"/>
      <c r="ET1108" s="38"/>
      <c r="EU1108" s="38"/>
      <c r="EV1108" s="38"/>
      <c r="EW1108" s="38"/>
      <c r="EX1108" s="38"/>
      <c r="EY1108" s="38"/>
      <c r="EZ1108" s="38"/>
      <c r="FA1108" s="38"/>
      <c r="FB1108" s="38"/>
      <c r="FC1108" s="38"/>
      <c r="FD1108" s="38"/>
      <c r="FE1108" s="38"/>
      <c r="FF1108" s="38"/>
      <c r="FG1108" s="38"/>
      <c r="FH1108" s="38"/>
    </row>
    <row r="1109" spans="1:164" x14ac:dyDescent="0.15">
      <c r="A1109" s="67"/>
      <c r="B1109" s="128"/>
      <c r="C1109" s="7"/>
      <c r="D1109" s="7"/>
      <c r="E1109" s="13"/>
      <c r="F1109" s="14"/>
      <c r="G1109" s="14"/>
      <c r="H1109" s="14"/>
      <c r="I1109" s="14"/>
      <c r="J1109" s="13"/>
      <c r="K1109" s="53"/>
      <c r="L1109" s="2"/>
      <c r="M1109" s="19"/>
      <c r="N1109" s="12"/>
      <c r="O1109" s="12"/>
      <c r="P1109" s="19"/>
      <c r="Q1109" s="14"/>
      <c r="R1109" s="28"/>
      <c r="S1109" s="14"/>
      <c r="T1109" s="14"/>
      <c r="U1109" s="14"/>
      <c r="V1109" s="4"/>
      <c r="W1109" s="53"/>
      <c r="X1109" s="37"/>
      <c r="Y1109" s="156"/>
      <c r="Z1109" s="35"/>
      <c r="AA1109" s="52"/>
      <c r="AB1109" s="35"/>
      <c r="AC1109" s="40"/>
      <c r="AD1109" s="35"/>
      <c r="AE1109" s="35"/>
      <c r="AF1109" s="35"/>
      <c r="AG1109" s="35"/>
      <c r="AH1109" s="35"/>
      <c r="AI1109" s="36"/>
      <c r="AJ1109" s="35"/>
      <c r="AK1109" s="38"/>
      <c r="AL1109" s="38"/>
      <c r="AM1109" s="38"/>
      <c r="AN1109" s="38"/>
      <c r="AO1109" s="38"/>
      <c r="AP1109" s="38"/>
      <c r="AQ1109" s="38"/>
      <c r="AR1109" s="41"/>
      <c r="AS1109" s="41"/>
      <c r="AT1109" s="41"/>
      <c r="AU1109" s="38"/>
      <c r="AV1109" s="38"/>
      <c r="AW1109" s="41"/>
      <c r="AX1109" s="41"/>
      <c r="AY1109" s="38"/>
      <c r="AZ1109" s="38"/>
      <c r="BA1109" s="38"/>
      <c r="BB1109" s="38"/>
      <c r="BC1109" s="38"/>
      <c r="BD1109" s="38"/>
      <c r="BE1109" s="38"/>
      <c r="BF1109" s="38"/>
      <c r="BG1109" s="38"/>
      <c r="BH1109" s="38"/>
      <c r="BI1109" s="38"/>
      <c r="BJ1109" s="38"/>
      <c r="BK1109" s="38"/>
      <c r="BL1109" s="38"/>
      <c r="BM1109" s="38"/>
      <c r="BN1109" s="38"/>
      <c r="BO1109" s="38"/>
      <c r="BP1109" s="38"/>
      <c r="BQ1109" s="38"/>
      <c r="BR1109" s="38"/>
      <c r="BS1109" s="38"/>
      <c r="BT1109" s="38"/>
      <c r="BU1109" s="38"/>
      <c r="BV1109" s="38"/>
      <c r="BW1109" s="38"/>
      <c r="BX1109" s="38"/>
      <c r="BY1109" s="38"/>
      <c r="BZ1109" s="38"/>
      <c r="CA1109" s="38"/>
      <c r="CB1109" s="38"/>
      <c r="CC1109" s="38"/>
      <c r="CD1109" s="38"/>
      <c r="CE1109" s="38"/>
      <c r="CF1109" s="38"/>
      <c r="CG1109" s="38"/>
      <c r="CH1109" s="38"/>
      <c r="CI1109" s="38"/>
      <c r="CJ1109" s="38"/>
      <c r="CK1109" s="38"/>
      <c r="CL1109" s="38"/>
      <c r="CM1109" s="38"/>
      <c r="CN1109" s="38"/>
      <c r="CO1109" s="38"/>
      <c r="CP1109" s="38"/>
      <c r="CQ1109" s="38"/>
      <c r="CR1109" s="38"/>
      <c r="CS1109" s="38"/>
      <c r="CT1109" s="38"/>
      <c r="CU1109" s="38"/>
      <c r="CV1109" s="38"/>
      <c r="CW1109" s="38"/>
      <c r="CX1109" s="38"/>
      <c r="CY1109" s="38"/>
      <c r="CZ1109" s="38"/>
      <c r="DA1109" s="38"/>
      <c r="DB1109" s="38"/>
      <c r="DC1109" s="38"/>
      <c r="DD1109" s="38"/>
      <c r="DE1109" s="38"/>
      <c r="DF1109" s="38"/>
      <c r="DG1109" s="38"/>
      <c r="DH1109" s="38"/>
      <c r="DI1109" s="38"/>
      <c r="DJ1109" s="38"/>
      <c r="DK1109" s="38"/>
      <c r="DL1109" s="38"/>
      <c r="DM1109" s="38"/>
      <c r="DN1109" s="38"/>
      <c r="DO1109" s="38"/>
      <c r="DP1109" s="38"/>
      <c r="DQ1109" s="38"/>
      <c r="DR1109" s="38"/>
      <c r="DS1109" s="38"/>
      <c r="DT1109" s="38"/>
      <c r="DU1109" s="38"/>
      <c r="DV1109" s="38"/>
      <c r="DW1109" s="38"/>
      <c r="DX1109" s="38"/>
      <c r="DY1109" s="38"/>
      <c r="DZ1109" s="38"/>
      <c r="EA1109" s="38"/>
      <c r="EB1109" s="38"/>
      <c r="EC1109" s="38"/>
      <c r="ED1109" s="38"/>
      <c r="EE1109" s="38"/>
      <c r="EF1109" s="38"/>
      <c r="EG1109" s="38"/>
      <c r="EH1109" s="38"/>
      <c r="EI1109" s="38"/>
      <c r="EJ1109" s="38"/>
      <c r="EK1109" s="38"/>
      <c r="EL1109" s="38"/>
      <c r="EM1109" s="38"/>
      <c r="EN1109" s="38"/>
      <c r="EO1109" s="38"/>
      <c r="EP1109" s="38"/>
      <c r="EQ1109" s="38"/>
      <c r="ER1109" s="38"/>
      <c r="ES1109" s="38"/>
      <c r="ET1109" s="38"/>
      <c r="EU1109" s="38"/>
      <c r="EV1109" s="38"/>
      <c r="EW1109" s="38"/>
      <c r="EX1109" s="38"/>
      <c r="EY1109" s="38"/>
      <c r="EZ1109" s="38"/>
      <c r="FA1109" s="38"/>
      <c r="FB1109" s="38"/>
      <c r="FC1109" s="38"/>
      <c r="FD1109" s="38"/>
      <c r="FE1109" s="38"/>
      <c r="FF1109" s="38"/>
      <c r="FG1109" s="38"/>
      <c r="FH1109" s="38"/>
    </row>
    <row r="1110" spans="1:164" x14ac:dyDescent="0.15">
      <c r="A1110" s="67"/>
      <c r="B1110" s="128"/>
      <c r="C1110" s="7"/>
      <c r="D1110" s="7"/>
      <c r="E1110" s="13"/>
      <c r="F1110" s="14"/>
      <c r="G1110" s="14"/>
      <c r="H1110" s="14"/>
      <c r="I1110" s="14"/>
      <c r="J1110" s="13"/>
      <c r="K1110" s="53"/>
      <c r="L1110" s="2"/>
      <c r="M1110" s="19"/>
      <c r="N1110" s="12"/>
      <c r="O1110" s="12"/>
      <c r="P1110" s="19"/>
      <c r="Q1110" s="14"/>
      <c r="R1110" s="28"/>
      <c r="S1110" s="14"/>
      <c r="T1110" s="14"/>
      <c r="U1110" s="14"/>
      <c r="V1110" s="4"/>
      <c r="W1110" s="53"/>
      <c r="X1110" s="14"/>
      <c r="Y1110" s="153"/>
      <c r="Z1110" s="3"/>
      <c r="AA1110" s="53"/>
      <c r="AB1110" s="3"/>
      <c r="AC1110" s="1"/>
      <c r="AD1110" s="3"/>
      <c r="AE1110" s="3"/>
      <c r="AF1110" s="3"/>
      <c r="AG1110" s="3"/>
      <c r="AH1110" s="3"/>
      <c r="AI1110" s="11"/>
      <c r="AJ1110" s="3"/>
      <c r="AK1110" s="2"/>
      <c r="AL1110" s="2"/>
      <c r="AM1110" s="2"/>
      <c r="AN1110" s="2"/>
      <c r="AO1110" s="2"/>
      <c r="AP1110" s="2"/>
      <c r="AQ1110" s="2"/>
      <c r="AR1110" s="15"/>
      <c r="AS1110" s="15"/>
      <c r="AT1110" s="15"/>
      <c r="AU1110" s="2"/>
      <c r="AV1110" s="2"/>
      <c r="AW1110" s="15"/>
      <c r="AX1110" s="15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  <c r="FH1110" s="2"/>
    </row>
    <row r="1111" spans="1:164" x14ac:dyDescent="0.15">
      <c r="A1111" s="67"/>
      <c r="B1111" s="128"/>
      <c r="C1111" s="7"/>
      <c r="D1111" s="7"/>
      <c r="E1111" s="13"/>
      <c r="F1111" s="14"/>
      <c r="G1111" s="14"/>
      <c r="H1111" s="14"/>
      <c r="I1111" s="14"/>
      <c r="J1111" s="13"/>
      <c r="K1111" s="53"/>
      <c r="L1111" s="2"/>
      <c r="M1111" s="19"/>
      <c r="N1111" s="12"/>
      <c r="O1111" s="12"/>
      <c r="P1111" s="19"/>
      <c r="Q1111" s="14"/>
      <c r="R1111" s="28"/>
      <c r="S1111" s="14"/>
      <c r="T1111" s="14"/>
      <c r="U1111" s="14"/>
      <c r="V1111" s="4"/>
      <c r="W1111" s="53"/>
      <c r="X1111" s="14"/>
      <c r="Y1111" s="153"/>
      <c r="Z1111" s="3"/>
      <c r="AA1111" s="53"/>
      <c r="AB1111" s="3"/>
      <c r="AC1111" s="1"/>
      <c r="AD1111" s="3"/>
      <c r="AE1111" s="3"/>
      <c r="AF1111" s="3"/>
      <c r="AG1111" s="3"/>
      <c r="AH1111" s="3"/>
      <c r="AI1111" s="11"/>
      <c r="AJ1111" s="3"/>
      <c r="AK1111" s="2"/>
      <c r="AL1111" s="2"/>
      <c r="AM1111" s="2"/>
      <c r="AN1111" s="2"/>
      <c r="AO1111" s="2"/>
      <c r="AP1111" s="2"/>
      <c r="AQ1111" s="2"/>
      <c r="AR1111" s="15"/>
      <c r="AS1111" s="15"/>
      <c r="AT1111" s="15"/>
      <c r="AU1111" s="2"/>
      <c r="AV1111" s="2"/>
      <c r="AW1111" s="15"/>
      <c r="AX1111" s="15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  <c r="FH1111" s="2"/>
    </row>
    <row r="1112" spans="1:164" x14ac:dyDescent="0.15">
      <c r="A1112" s="67"/>
      <c r="B1112" s="128"/>
      <c r="C1112" s="7"/>
      <c r="D1112" s="7"/>
      <c r="E1112" s="13"/>
      <c r="F1112" s="14"/>
      <c r="G1112" s="14"/>
      <c r="H1112" s="14"/>
      <c r="I1112" s="14"/>
      <c r="J1112" s="13"/>
      <c r="K1112" s="53"/>
      <c r="L1112" s="2"/>
      <c r="M1112" s="19"/>
      <c r="N1112" s="12"/>
      <c r="O1112" s="12"/>
      <c r="P1112" s="19"/>
      <c r="Q1112" s="14"/>
      <c r="R1112" s="28"/>
      <c r="S1112" s="14"/>
      <c r="T1112" s="14"/>
      <c r="U1112" s="14"/>
      <c r="V1112" s="4"/>
      <c r="W1112" s="53"/>
      <c r="X1112" s="14"/>
      <c r="Y1112" s="153"/>
      <c r="Z1112" s="3"/>
      <c r="AA1112" s="53"/>
      <c r="AB1112" s="3"/>
      <c r="AC1112" s="1"/>
      <c r="AD1112" s="3"/>
      <c r="AE1112" s="3"/>
      <c r="AF1112" s="3"/>
      <c r="AG1112" s="3"/>
      <c r="AH1112" s="3"/>
      <c r="AI1112" s="11"/>
      <c r="AJ1112" s="3"/>
      <c r="AK1112" s="2"/>
      <c r="AL1112" s="2"/>
      <c r="AM1112" s="2"/>
      <c r="AN1112" s="2"/>
      <c r="AO1112" s="2"/>
      <c r="AP1112" s="2"/>
      <c r="AQ1112" s="2"/>
      <c r="AR1112" s="15"/>
      <c r="AS1112" s="15"/>
      <c r="AT1112" s="15"/>
      <c r="AU1112" s="2"/>
      <c r="AV1112" s="2"/>
      <c r="AW1112" s="15"/>
      <c r="AX1112" s="15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  <c r="FH1112" s="2"/>
    </row>
    <row r="1113" spans="1:164" x14ac:dyDescent="0.15">
      <c r="A1113" s="67"/>
      <c r="B1113" s="128"/>
      <c r="C1113" s="7"/>
      <c r="D1113" s="7"/>
      <c r="E1113" s="13"/>
      <c r="F1113" s="14"/>
      <c r="G1113" s="14"/>
      <c r="H1113" s="14"/>
      <c r="I1113" s="14"/>
      <c r="J1113" s="13"/>
      <c r="K1113" s="53"/>
      <c r="L1113" s="2"/>
      <c r="M1113" s="19"/>
      <c r="N1113" s="12"/>
      <c r="O1113" s="12"/>
      <c r="P1113" s="19"/>
      <c r="Q1113" s="14"/>
      <c r="R1113" s="28"/>
      <c r="S1113" s="14"/>
      <c r="T1113" s="14"/>
      <c r="U1113" s="14"/>
      <c r="V1113" s="4"/>
      <c r="W1113" s="53"/>
      <c r="X1113" s="14"/>
      <c r="Y1113" s="153"/>
      <c r="Z1113" s="3"/>
      <c r="AA1113" s="53"/>
      <c r="AB1113" s="3"/>
      <c r="AC1113" s="1"/>
      <c r="AD1113" s="3"/>
      <c r="AE1113" s="3"/>
      <c r="AF1113" s="3"/>
      <c r="AG1113" s="3"/>
      <c r="AH1113" s="3"/>
      <c r="AI1113" s="11"/>
      <c r="AJ1113" s="3"/>
      <c r="AK1113" s="2"/>
      <c r="AL1113" s="2"/>
      <c r="AM1113" s="2"/>
      <c r="AN1113" s="2"/>
      <c r="AO1113" s="2"/>
      <c r="AP1113" s="2"/>
      <c r="AQ1113" s="2"/>
      <c r="AR1113" s="15"/>
      <c r="AS1113" s="15"/>
      <c r="AT1113" s="15"/>
      <c r="AU1113" s="2"/>
      <c r="AV1113" s="2"/>
      <c r="AW1113" s="15"/>
      <c r="AX1113" s="15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  <c r="FH1113" s="2"/>
    </row>
    <row r="1114" spans="1:164" x14ac:dyDescent="0.15">
      <c r="A1114" s="67"/>
      <c r="B1114" s="128"/>
      <c r="C1114" s="7"/>
      <c r="D1114" s="7"/>
      <c r="E1114" s="13"/>
      <c r="F1114" s="14"/>
      <c r="G1114" s="14"/>
      <c r="H1114" s="14"/>
      <c r="I1114" s="14"/>
      <c r="J1114" s="13"/>
      <c r="K1114" s="53"/>
      <c r="L1114" s="2"/>
      <c r="M1114" s="19"/>
      <c r="N1114" s="12"/>
      <c r="O1114" s="12"/>
      <c r="P1114" s="19"/>
      <c r="Q1114" s="14"/>
      <c r="R1114" s="28"/>
      <c r="S1114" s="14"/>
      <c r="T1114" s="14"/>
      <c r="U1114" s="14"/>
      <c r="V1114" s="4"/>
      <c r="W1114" s="53"/>
      <c r="X1114" s="14"/>
      <c r="Y1114" s="153"/>
      <c r="Z1114" s="3"/>
      <c r="AA1114" s="53"/>
      <c r="AB1114" s="3"/>
      <c r="AC1114" s="1"/>
      <c r="AD1114" s="3"/>
      <c r="AE1114" s="3"/>
      <c r="AF1114" s="3"/>
      <c r="AG1114" s="3"/>
      <c r="AH1114" s="3"/>
      <c r="AI1114" s="11"/>
      <c r="AJ1114" s="3"/>
      <c r="AK1114" s="2"/>
      <c r="AL1114" s="2"/>
      <c r="AM1114" s="2"/>
      <c r="AN1114" s="2"/>
      <c r="AO1114" s="2"/>
      <c r="AP1114" s="2"/>
      <c r="AQ1114" s="2"/>
      <c r="AR1114" s="15"/>
      <c r="AS1114" s="15"/>
      <c r="AT1114" s="15"/>
      <c r="AU1114" s="2"/>
      <c r="AV1114" s="2"/>
      <c r="AW1114" s="15"/>
      <c r="AX1114" s="15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  <c r="FH1114" s="2"/>
    </row>
    <row r="1115" spans="1:164" x14ac:dyDescent="0.15">
      <c r="A1115" s="67"/>
      <c r="B1115" s="128"/>
      <c r="C1115" s="7"/>
      <c r="D1115" s="7"/>
      <c r="E1115" s="13"/>
      <c r="F1115" s="14"/>
      <c r="G1115" s="14"/>
      <c r="H1115" s="14"/>
      <c r="I1115" s="14"/>
      <c r="J1115" s="13"/>
      <c r="K1115" s="53"/>
      <c r="L1115" s="2"/>
      <c r="M1115" s="19"/>
      <c r="N1115" s="12"/>
      <c r="O1115" s="12"/>
      <c r="P1115" s="19"/>
      <c r="Q1115" s="14"/>
      <c r="R1115" s="28"/>
      <c r="S1115" s="14"/>
      <c r="T1115" s="14"/>
      <c r="U1115" s="14"/>
      <c r="V1115" s="4"/>
      <c r="W1115" s="53"/>
      <c r="X1115" s="14"/>
      <c r="Y1115" s="153"/>
      <c r="Z1115" s="3"/>
      <c r="AA1115" s="53"/>
      <c r="AB1115" s="3"/>
      <c r="AC1115" s="1"/>
      <c r="AD1115" s="3"/>
      <c r="AE1115" s="3"/>
      <c r="AF1115" s="3"/>
      <c r="AG1115" s="3"/>
      <c r="AH1115" s="3"/>
      <c r="AI1115" s="11"/>
      <c r="AJ1115" s="3"/>
      <c r="AK1115" s="2"/>
      <c r="AL1115" s="2"/>
      <c r="AM1115" s="2"/>
      <c r="AN1115" s="2"/>
      <c r="AO1115" s="2"/>
      <c r="AP1115" s="2"/>
      <c r="AQ1115" s="2"/>
      <c r="AR1115" s="15"/>
      <c r="AS1115" s="15"/>
      <c r="AT1115" s="15"/>
      <c r="AU1115" s="2"/>
      <c r="AV1115" s="2"/>
      <c r="AW1115" s="15"/>
      <c r="AX1115" s="15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  <c r="FH1115" s="2"/>
    </row>
    <row r="1116" spans="1:164" x14ac:dyDescent="0.15">
      <c r="A1116" s="67"/>
      <c r="B1116" s="128"/>
      <c r="C1116" s="7"/>
      <c r="D1116" s="7"/>
      <c r="E1116" s="13"/>
      <c r="F1116" s="14"/>
      <c r="G1116" s="14"/>
      <c r="H1116" s="14"/>
      <c r="I1116" s="14"/>
      <c r="J1116" s="13"/>
      <c r="K1116" s="53"/>
      <c r="L1116" s="2"/>
      <c r="M1116" s="19"/>
      <c r="N1116" s="12"/>
      <c r="O1116" s="12"/>
      <c r="P1116" s="19"/>
      <c r="Q1116" s="14"/>
      <c r="R1116" s="28"/>
      <c r="S1116" s="14"/>
      <c r="T1116" s="14"/>
      <c r="U1116" s="14"/>
      <c r="V1116" s="4"/>
      <c r="W1116" s="53"/>
      <c r="X1116" s="14"/>
      <c r="Y1116" s="153"/>
      <c r="Z1116" s="3"/>
      <c r="AA1116" s="53"/>
      <c r="AB1116" s="3"/>
      <c r="AC1116" s="1"/>
      <c r="AD1116" s="3"/>
      <c r="AE1116" s="3"/>
      <c r="AF1116" s="3"/>
      <c r="AG1116" s="3"/>
      <c r="AH1116" s="3"/>
      <c r="AI1116" s="11"/>
      <c r="AJ1116" s="3"/>
      <c r="AK1116" s="2"/>
      <c r="AL1116" s="2"/>
      <c r="AM1116" s="2"/>
      <c r="AN1116" s="2"/>
      <c r="AO1116" s="2"/>
      <c r="AP1116" s="2"/>
      <c r="AQ1116" s="2"/>
      <c r="AR1116" s="15"/>
      <c r="AS1116" s="15"/>
      <c r="AT1116" s="15"/>
      <c r="AU1116" s="2"/>
      <c r="AV1116" s="2"/>
      <c r="AW1116" s="15"/>
      <c r="AX1116" s="15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  <c r="FH1116" s="2"/>
    </row>
    <row r="1117" spans="1:164" x14ac:dyDescent="0.15">
      <c r="A1117" s="67"/>
      <c r="B1117" s="128"/>
      <c r="C1117" s="7"/>
      <c r="D1117" s="7"/>
      <c r="E1117" s="13"/>
      <c r="F1117" s="14"/>
      <c r="G1117" s="14"/>
      <c r="H1117" s="14"/>
      <c r="I1117" s="14"/>
      <c r="J1117" s="13"/>
      <c r="K1117" s="53"/>
      <c r="L1117" s="2"/>
      <c r="M1117" s="19"/>
      <c r="N1117" s="12"/>
      <c r="O1117" s="12"/>
      <c r="P1117" s="19"/>
      <c r="Q1117" s="14"/>
      <c r="R1117" s="28"/>
      <c r="S1117" s="14"/>
      <c r="T1117" s="14"/>
      <c r="U1117" s="14"/>
      <c r="V1117" s="4"/>
      <c r="W1117" s="53"/>
      <c r="X1117" s="14"/>
      <c r="Y1117" s="153"/>
      <c r="Z1117" s="3"/>
      <c r="AA1117" s="53"/>
      <c r="AB1117" s="3"/>
      <c r="AC1117" s="1"/>
      <c r="AD1117" s="3"/>
      <c r="AE1117" s="3"/>
      <c r="AF1117" s="3"/>
      <c r="AG1117" s="3"/>
      <c r="AH1117" s="3"/>
      <c r="AI1117" s="11"/>
      <c r="AJ1117" s="3"/>
      <c r="AK1117" s="2"/>
      <c r="AL1117" s="2"/>
      <c r="AM1117" s="2"/>
      <c r="AN1117" s="2"/>
      <c r="AO1117" s="2"/>
      <c r="AP1117" s="2"/>
      <c r="AQ1117" s="2"/>
      <c r="AR1117" s="15"/>
      <c r="AS1117" s="15"/>
      <c r="AT1117" s="15"/>
      <c r="AU1117" s="2"/>
      <c r="AV1117" s="2"/>
      <c r="AW1117" s="15"/>
      <c r="AX1117" s="15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  <c r="FH1117" s="2"/>
    </row>
    <row r="1118" spans="1:164" x14ac:dyDescent="0.15">
      <c r="A1118" s="67"/>
      <c r="B1118" s="128"/>
      <c r="C1118" s="7"/>
      <c r="D1118" s="7"/>
      <c r="E1118" s="13"/>
      <c r="F1118" s="14"/>
      <c r="G1118" s="14"/>
      <c r="H1118" s="14"/>
      <c r="I1118" s="14"/>
      <c r="J1118" s="13"/>
      <c r="K1118" s="53"/>
      <c r="L1118" s="2"/>
      <c r="M1118" s="19"/>
      <c r="N1118" s="12"/>
      <c r="O1118" s="12"/>
      <c r="P1118" s="19"/>
      <c r="Q1118" s="14"/>
      <c r="R1118" s="28"/>
      <c r="S1118" s="14"/>
      <c r="T1118" s="14"/>
      <c r="U1118" s="14"/>
      <c r="V1118" s="4"/>
      <c r="W1118" s="53"/>
      <c r="X1118" s="14"/>
      <c r="Y1118" s="153"/>
      <c r="Z1118" s="3"/>
      <c r="AA1118" s="53"/>
      <c r="AB1118" s="3"/>
      <c r="AC1118" s="1"/>
      <c r="AD1118" s="3"/>
      <c r="AE1118" s="3"/>
      <c r="AF1118" s="3"/>
      <c r="AG1118" s="3"/>
      <c r="AH1118" s="3"/>
      <c r="AI1118" s="11"/>
      <c r="AJ1118" s="3"/>
      <c r="AK1118" s="2"/>
      <c r="AL1118" s="2"/>
      <c r="AM1118" s="2"/>
      <c r="AN1118" s="2"/>
      <c r="AO1118" s="2"/>
      <c r="AP1118" s="2"/>
      <c r="AQ1118" s="2"/>
      <c r="AR1118" s="15"/>
      <c r="AS1118" s="15"/>
      <c r="AT1118" s="15"/>
      <c r="AU1118" s="2"/>
      <c r="AV1118" s="2"/>
      <c r="AW1118" s="15"/>
      <c r="AX1118" s="15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  <c r="FH1118" s="2"/>
    </row>
    <row r="1119" spans="1:164" x14ac:dyDescent="0.15">
      <c r="A1119" s="67"/>
      <c r="B1119" s="128"/>
      <c r="C1119" s="7"/>
      <c r="D1119" s="7"/>
      <c r="E1119" s="13"/>
      <c r="F1119" s="14"/>
      <c r="G1119" s="14"/>
      <c r="H1119" s="14"/>
      <c r="I1119" s="14"/>
      <c r="J1119" s="13"/>
      <c r="K1119" s="53"/>
      <c r="L1119" s="2"/>
      <c r="M1119" s="19"/>
      <c r="N1119" s="12"/>
      <c r="O1119" s="12"/>
      <c r="P1119" s="19"/>
      <c r="Q1119" s="14"/>
      <c r="R1119" s="28"/>
      <c r="S1119" s="14"/>
      <c r="T1119" s="14"/>
      <c r="U1119" s="14"/>
      <c r="V1119" s="4"/>
      <c r="W1119" s="53"/>
      <c r="X1119" s="14"/>
      <c r="Y1119" s="153"/>
      <c r="Z1119" s="3"/>
      <c r="AA1119" s="53"/>
      <c r="AB1119" s="3"/>
      <c r="AC1119" s="1"/>
      <c r="AD1119" s="3"/>
      <c r="AE1119" s="3"/>
      <c r="AF1119" s="3"/>
      <c r="AG1119" s="3"/>
      <c r="AH1119" s="3"/>
      <c r="AI1119" s="11"/>
      <c r="AJ1119" s="3"/>
      <c r="AK1119" s="2"/>
      <c r="AL1119" s="2"/>
      <c r="AM1119" s="2"/>
      <c r="AN1119" s="2"/>
      <c r="AO1119" s="2"/>
      <c r="AP1119" s="2"/>
      <c r="AQ1119" s="2"/>
      <c r="AR1119" s="15"/>
      <c r="AS1119" s="15"/>
      <c r="AT1119" s="15"/>
      <c r="AU1119" s="2"/>
      <c r="AV1119" s="2"/>
      <c r="AW1119" s="15"/>
      <c r="AX1119" s="15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  <c r="FH1119" s="2"/>
    </row>
    <row r="1120" spans="1:164" x14ac:dyDescent="0.15">
      <c r="A1120" s="67"/>
      <c r="B1120" s="128"/>
      <c r="C1120" s="7"/>
      <c r="D1120" s="7"/>
      <c r="E1120" s="13"/>
      <c r="F1120" s="14"/>
      <c r="G1120" s="14"/>
      <c r="H1120" s="14"/>
      <c r="I1120" s="14"/>
      <c r="J1120" s="13"/>
      <c r="K1120" s="53"/>
      <c r="L1120" s="2"/>
      <c r="M1120" s="19"/>
      <c r="N1120" s="12"/>
      <c r="O1120" s="12"/>
      <c r="P1120" s="19"/>
      <c r="Q1120" s="14"/>
      <c r="R1120" s="28"/>
      <c r="S1120" s="14"/>
      <c r="T1120" s="14"/>
      <c r="U1120" s="14"/>
      <c r="V1120" s="4"/>
      <c r="W1120" s="53"/>
      <c r="X1120" s="14"/>
      <c r="Y1120" s="153"/>
      <c r="Z1120" s="3"/>
      <c r="AA1120" s="53"/>
      <c r="AB1120" s="3"/>
      <c r="AC1120" s="1"/>
      <c r="AD1120" s="3"/>
      <c r="AE1120" s="3"/>
      <c r="AF1120" s="3"/>
      <c r="AG1120" s="3"/>
      <c r="AH1120" s="3"/>
      <c r="AI1120" s="11"/>
      <c r="AJ1120" s="3"/>
      <c r="AK1120" s="2"/>
      <c r="AL1120" s="2"/>
      <c r="AM1120" s="2"/>
      <c r="AN1120" s="2"/>
      <c r="AO1120" s="2"/>
      <c r="AP1120" s="2"/>
      <c r="AQ1120" s="2"/>
      <c r="AR1120" s="15"/>
      <c r="AS1120" s="15"/>
      <c r="AT1120" s="15"/>
      <c r="AU1120" s="2"/>
      <c r="AV1120" s="2"/>
      <c r="AW1120" s="15"/>
      <c r="AX1120" s="15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  <c r="FH1120" s="2"/>
    </row>
    <row r="1121" spans="1:164" x14ac:dyDescent="0.15">
      <c r="A1121" s="67"/>
      <c r="B1121" s="128"/>
      <c r="C1121" s="7"/>
      <c r="D1121" s="7"/>
      <c r="E1121" s="13"/>
      <c r="F1121" s="14"/>
      <c r="G1121" s="14"/>
      <c r="H1121" s="14"/>
      <c r="I1121" s="14"/>
      <c r="J1121" s="13"/>
      <c r="K1121" s="53"/>
      <c r="L1121" s="2"/>
      <c r="M1121" s="19"/>
      <c r="N1121" s="12"/>
      <c r="O1121" s="12"/>
      <c r="P1121" s="19"/>
      <c r="Q1121" s="14"/>
      <c r="R1121" s="28"/>
      <c r="S1121" s="14"/>
      <c r="T1121" s="14"/>
      <c r="U1121" s="14"/>
      <c r="V1121" s="4"/>
      <c r="W1121" s="53"/>
      <c r="X1121" s="14"/>
      <c r="Y1121" s="153"/>
      <c r="Z1121" s="3"/>
      <c r="AA1121" s="53"/>
      <c r="AB1121" s="3"/>
      <c r="AC1121" s="1"/>
      <c r="AD1121" s="3"/>
      <c r="AE1121" s="3"/>
      <c r="AF1121" s="3"/>
      <c r="AG1121" s="3"/>
      <c r="AH1121" s="3"/>
      <c r="AI1121" s="11"/>
      <c r="AJ1121" s="3"/>
      <c r="AK1121" s="2"/>
      <c r="AL1121" s="2"/>
      <c r="AM1121" s="2"/>
      <c r="AN1121" s="2"/>
      <c r="AO1121" s="2"/>
      <c r="AP1121" s="2"/>
      <c r="AQ1121" s="2"/>
      <c r="AR1121" s="15"/>
      <c r="AS1121" s="15"/>
      <c r="AT1121" s="15"/>
      <c r="AU1121" s="2"/>
      <c r="AV1121" s="2"/>
      <c r="AW1121" s="15"/>
      <c r="AX1121" s="15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  <c r="FH1121" s="2"/>
    </row>
    <row r="1122" spans="1:164" x14ac:dyDescent="0.15">
      <c r="A1122" s="67"/>
      <c r="B1122" s="128"/>
      <c r="C1122" s="7"/>
      <c r="D1122" s="7"/>
      <c r="E1122" s="13"/>
      <c r="F1122" s="14"/>
      <c r="G1122" s="14"/>
      <c r="H1122" s="14"/>
      <c r="I1122" s="14"/>
      <c r="J1122" s="13"/>
      <c r="K1122" s="53"/>
      <c r="L1122" s="2"/>
      <c r="M1122" s="19"/>
      <c r="N1122" s="12"/>
      <c r="O1122" s="12"/>
      <c r="P1122" s="19"/>
      <c r="Q1122" s="14"/>
      <c r="R1122" s="28"/>
      <c r="S1122" s="14"/>
      <c r="T1122" s="14"/>
      <c r="U1122" s="14"/>
      <c r="V1122" s="4"/>
      <c r="W1122" s="53"/>
      <c r="X1122" s="14"/>
      <c r="Y1122" s="153"/>
      <c r="Z1122" s="3"/>
      <c r="AA1122" s="53"/>
      <c r="AB1122" s="3"/>
      <c r="AC1122" s="1"/>
      <c r="AD1122" s="3"/>
      <c r="AE1122" s="3"/>
      <c r="AF1122" s="3"/>
      <c r="AG1122" s="3"/>
      <c r="AH1122" s="3"/>
      <c r="AI1122" s="11"/>
      <c r="AJ1122" s="3"/>
      <c r="AK1122" s="2"/>
      <c r="AL1122" s="2"/>
      <c r="AM1122" s="2"/>
      <c r="AN1122" s="2"/>
      <c r="AO1122" s="2"/>
      <c r="AP1122" s="2"/>
      <c r="AQ1122" s="2"/>
      <c r="AR1122" s="15"/>
      <c r="AS1122" s="15"/>
      <c r="AT1122" s="15"/>
      <c r="AU1122" s="2"/>
      <c r="AV1122" s="2"/>
      <c r="AW1122" s="15"/>
      <c r="AX1122" s="15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  <c r="FH1122" s="2"/>
    </row>
    <row r="1123" spans="1:164" x14ac:dyDescent="0.15">
      <c r="A1123" s="67"/>
      <c r="B1123" s="128"/>
      <c r="C1123" s="7"/>
      <c r="D1123" s="7"/>
      <c r="E1123" s="13"/>
      <c r="F1123" s="14"/>
      <c r="G1123" s="14"/>
      <c r="H1123" s="14"/>
      <c r="I1123" s="14"/>
      <c r="J1123" s="13"/>
      <c r="K1123" s="53"/>
      <c r="L1123" s="2"/>
      <c r="M1123" s="19"/>
      <c r="N1123" s="12"/>
      <c r="O1123" s="12"/>
      <c r="P1123" s="19"/>
      <c r="Q1123" s="14"/>
      <c r="R1123" s="28"/>
      <c r="S1123" s="14"/>
      <c r="T1123" s="14"/>
      <c r="U1123" s="14"/>
      <c r="V1123" s="4"/>
      <c r="W1123" s="53"/>
      <c r="X1123" s="14"/>
      <c r="Y1123" s="153"/>
      <c r="Z1123" s="3"/>
      <c r="AA1123" s="53"/>
      <c r="AB1123" s="3"/>
      <c r="AC1123" s="1"/>
      <c r="AD1123" s="3"/>
      <c r="AE1123" s="3"/>
      <c r="AF1123" s="3"/>
      <c r="AG1123" s="3"/>
      <c r="AH1123" s="3"/>
      <c r="AI1123" s="11"/>
      <c r="AJ1123" s="3"/>
      <c r="AK1123" s="2"/>
      <c r="AL1123" s="2"/>
      <c r="AM1123" s="2"/>
      <c r="AN1123" s="2"/>
      <c r="AO1123" s="2"/>
      <c r="AP1123" s="2"/>
      <c r="AQ1123" s="2"/>
      <c r="AR1123" s="15"/>
      <c r="AS1123" s="15"/>
      <c r="AT1123" s="15"/>
      <c r="AU1123" s="2"/>
      <c r="AV1123" s="2"/>
      <c r="AW1123" s="15"/>
      <c r="AX1123" s="15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  <c r="FH1123" s="2"/>
    </row>
    <row r="1124" spans="1:164" x14ac:dyDescent="0.15">
      <c r="A1124" s="67"/>
      <c r="B1124" s="128"/>
      <c r="C1124" s="7"/>
      <c r="D1124" s="7"/>
      <c r="E1124" s="13"/>
      <c r="F1124" s="14"/>
      <c r="G1124" s="14"/>
      <c r="H1124" s="14"/>
      <c r="I1124" s="14"/>
      <c r="J1124" s="13"/>
      <c r="K1124" s="53"/>
      <c r="L1124" s="2"/>
      <c r="M1124" s="19"/>
      <c r="N1124" s="12"/>
      <c r="O1124" s="12"/>
      <c r="P1124" s="19"/>
      <c r="Q1124" s="14"/>
      <c r="R1124" s="28"/>
      <c r="S1124" s="14"/>
      <c r="T1124" s="14"/>
      <c r="U1124" s="14"/>
      <c r="V1124" s="4"/>
      <c r="W1124" s="53"/>
      <c r="X1124" s="14"/>
      <c r="Y1124" s="153"/>
      <c r="Z1124" s="3"/>
      <c r="AA1124" s="53"/>
      <c r="AB1124" s="3"/>
      <c r="AC1124" s="1"/>
      <c r="AD1124" s="3"/>
      <c r="AE1124" s="3"/>
      <c r="AF1124" s="3"/>
      <c r="AG1124" s="3"/>
      <c r="AH1124" s="3"/>
      <c r="AI1124" s="11"/>
      <c r="AJ1124" s="3"/>
      <c r="AK1124" s="2"/>
      <c r="AL1124" s="2"/>
      <c r="AM1124" s="2"/>
      <c r="AN1124" s="2"/>
      <c r="AO1124" s="2"/>
      <c r="AP1124" s="2"/>
      <c r="AQ1124" s="2"/>
      <c r="AR1124" s="15"/>
      <c r="AS1124" s="15"/>
      <c r="AT1124" s="15"/>
      <c r="AU1124" s="2"/>
      <c r="AV1124" s="2"/>
      <c r="AW1124" s="15"/>
      <c r="AX1124" s="15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  <c r="FH1124" s="2"/>
    </row>
    <row r="1125" spans="1:164" x14ac:dyDescent="0.15">
      <c r="A1125" s="67"/>
      <c r="B1125" s="128"/>
      <c r="C1125" s="7"/>
      <c r="D1125" s="7"/>
      <c r="E1125" s="13"/>
      <c r="F1125" s="14"/>
      <c r="G1125" s="14"/>
      <c r="H1125" s="14"/>
      <c r="I1125" s="14"/>
      <c r="J1125" s="13"/>
      <c r="K1125" s="53"/>
      <c r="L1125" s="2"/>
      <c r="M1125" s="19"/>
      <c r="N1125" s="12"/>
      <c r="O1125" s="12"/>
      <c r="P1125" s="19"/>
      <c r="Q1125" s="14"/>
      <c r="R1125" s="28"/>
      <c r="S1125" s="14"/>
      <c r="T1125" s="14"/>
      <c r="U1125" s="14"/>
      <c r="V1125" s="4"/>
      <c r="W1125" s="53"/>
      <c r="X1125" s="14"/>
      <c r="Y1125" s="153"/>
      <c r="Z1125" s="3"/>
      <c r="AA1125" s="53"/>
      <c r="AB1125" s="3"/>
      <c r="AC1125" s="1"/>
      <c r="AD1125" s="3"/>
      <c r="AE1125" s="3"/>
      <c r="AF1125" s="3"/>
      <c r="AG1125" s="3"/>
      <c r="AH1125" s="3"/>
      <c r="AI1125" s="11"/>
      <c r="AJ1125" s="3"/>
      <c r="AK1125" s="2"/>
      <c r="AL1125" s="2"/>
      <c r="AM1125" s="2"/>
      <c r="AN1125" s="2"/>
      <c r="AO1125" s="2"/>
      <c r="AP1125" s="2"/>
      <c r="AQ1125" s="2"/>
      <c r="AR1125" s="15"/>
      <c r="AS1125" s="15"/>
      <c r="AT1125" s="15"/>
      <c r="AU1125" s="2"/>
      <c r="AV1125" s="2"/>
      <c r="AW1125" s="15"/>
      <c r="AX1125" s="15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  <c r="FH1125" s="2"/>
    </row>
    <row r="1126" spans="1:164" x14ac:dyDescent="0.15">
      <c r="A1126" s="67"/>
      <c r="B1126" s="128"/>
      <c r="C1126" s="7"/>
      <c r="D1126" s="7"/>
      <c r="E1126" s="13"/>
      <c r="F1126" s="14"/>
      <c r="G1126" s="14"/>
      <c r="H1126" s="14"/>
      <c r="I1126" s="14"/>
      <c r="J1126" s="13"/>
      <c r="K1126" s="53"/>
      <c r="L1126" s="2"/>
      <c r="M1126" s="19"/>
      <c r="N1126" s="12"/>
      <c r="O1126" s="12"/>
      <c r="P1126" s="19"/>
      <c r="Q1126" s="14"/>
      <c r="R1126" s="28"/>
      <c r="S1126" s="14"/>
      <c r="T1126" s="14"/>
      <c r="U1126" s="14"/>
      <c r="V1126" s="4"/>
      <c r="W1126" s="53"/>
      <c r="X1126" s="14"/>
      <c r="Y1126" s="153"/>
      <c r="Z1126" s="3"/>
      <c r="AA1126" s="53"/>
      <c r="AB1126" s="3"/>
      <c r="AC1126" s="1"/>
      <c r="AD1126" s="3"/>
      <c r="AE1126" s="3"/>
      <c r="AF1126" s="3"/>
      <c r="AG1126" s="3"/>
      <c r="AH1126" s="3"/>
      <c r="AI1126" s="11"/>
      <c r="AJ1126" s="3"/>
      <c r="AK1126" s="2"/>
      <c r="AL1126" s="2"/>
      <c r="AM1126" s="2"/>
      <c r="AN1126" s="2"/>
      <c r="AO1126" s="2"/>
      <c r="AP1126" s="2"/>
      <c r="AQ1126" s="2"/>
      <c r="AR1126" s="15"/>
      <c r="AS1126" s="15"/>
      <c r="AT1126" s="15"/>
      <c r="AU1126" s="2"/>
      <c r="AV1126" s="2"/>
      <c r="AW1126" s="15"/>
      <c r="AX1126" s="15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  <c r="FH1126" s="2"/>
    </row>
    <row r="1127" spans="1:164" x14ac:dyDescent="0.15">
      <c r="A1127" s="67"/>
      <c r="B1127" s="128"/>
      <c r="C1127" s="7"/>
      <c r="D1127" s="7"/>
      <c r="E1127" s="13"/>
      <c r="F1127" s="14"/>
      <c r="G1127" s="14"/>
      <c r="H1127" s="14"/>
      <c r="I1127" s="14"/>
      <c r="J1127" s="13"/>
      <c r="K1127" s="53"/>
      <c r="L1127" s="2"/>
      <c r="M1127" s="19"/>
      <c r="N1127" s="12"/>
      <c r="O1127" s="12"/>
      <c r="P1127" s="19"/>
      <c r="Q1127" s="14"/>
      <c r="R1127" s="28"/>
      <c r="S1127" s="14"/>
      <c r="T1127" s="14"/>
      <c r="U1127" s="14"/>
      <c r="V1127" s="4"/>
      <c r="W1127" s="53"/>
      <c r="X1127" s="14"/>
      <c r="Y1127" s="153"/>
      <c r="Z1127" s="3"/>
      <c r="AA1127" s="53"/>
      <c r="AB1127" s="3"/>
      <c r="AC1127" s="1"/>
      <c r="AD1127" s="3"/>
      <c r="AE1127" s="3"/>
      <c r="AF1127" s="3"/>
      <c r="AG1127" s="3"/>
      <c r="AH1127" s="3"/>
      <c r="AI1127" s="11"/>
      <c r="AJ1127" s="3"/>
      <c r="AK1127" s="2"/>
      <c r="AL1127" s="2"/>
      <c r="AM1127" s="2"/>
      <c r="AN1127" s="2"/>
      <c r="AO1127" s="2"/>
      <c r="AP1127" s="2"/>
      <c r="AQ1127" s="2"/>
      <c r="AR1127" s="15"/>
      <c r="AS1127" s="15"/>
      <c r="AT1127" s="15"/>
      <c r="AU1127" s="2"/>
      <c r="AV1127" s="2"/>
      <c r="AW1127" s="15"/>
      <c r="AX1127" s="15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  <c r="FH1127" s="2"/>
    </row>
    <row r="1128" spans="1:164" x14ac:dyDescent="0.15">
      <c r="A1128" s="67"/>
      <c r="B1128" s="128"/>
      <c r="C1128" s="7"/>
      <c r="D1128" s="7"/>
      <c r="E1128" s="13"/>
      <c r="F1128" s="14"/>
      <c r="G1128" s="14"/>
      <c r="H1128" s="14"/>
      <c r="I1128" s="14"/>
      <c r="J1128" s="13"/>
      <c r="K1128" s="53"/>
      <c r="L1128" s="2"/>
      <c r="M1128" s="19"/>
      <c r="N1128" s="12"/>
      <c r="O1128" s="12"/>
      <c r="P1128" s="19"/>
      <c r="Q1128" s="14"/>
      <c r="R1128" s="28"/>
      <c r="S1128" s="14"/>
      <c r="T1128" s="14"/>
      <c r="U1128" s="14"/>
      <c r="V1128" s="4"/>
      <c r="W1128" s="53"/>
      <c r="X1128" s="14"/>
      <c r="Y1128" s="153"/>
      <c r="Z1128" s="3"/>
      <c r="AA1128" s="53"/>
      <c r="AB1128" s="3"/>
      <c r="AC1128" s="1"/>
      <c r="AD1128" s="3"/>
      <c r="AE1128" s="3"/>
      <c r="AF1128" s="3"/>
      <c r="AG1128" s="3"/>
      <c r="AH1128" s="3"/>
      <c r="AI1128" s="11"/>
      <c r="AJ1128" s="3"/>
      <c r="AK1128" s="2"/>
      <c r="AL1128" s="2"/>
      <c r="AM1128" s="2"/>
      <c r="AN1128" s="2"/>
      <c r="AO1128" s="2"/>
      <c r="AP1128" s="2"/>
      <c r="AQ1128" s="2"/>
      <c r="AR1128" s="15"/>
      <c r="AS1128" s="15"/>
      <c r="AT1128" s="15"/>
      <c r="AU1128" s="2"/>
      <c r="AV1128" s="2"/>
      <c r="AW1128" s="15"/>
      <c r="AX1128" s="15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  <c r="FH1128" s="2"/>
    </row>
    <row r="1129" spans="1:164" x14ac:dyDescent="0.15">
      <c r="A1129" s="67"/>
      <c r="B1129" s="128"/>
      <c r="C1129" s="7"/>
      <c r="D1129" s="7"/>
      <c r="E1129" s="13"/>
      <c r="F1129" s="14"/>
      <c r="G1129" s="14"/>
      <c r="H1129" s="14"/>
      <c r="I1129" s="14"/>
      <c r="J1129" s="13"/>
      <c r="K1129" s="53"/>
      <c r="L1129" s="2"/>
      <c r="M1129" s="19"/>
      <c r="N1129" s="12"/>
      <c r="O1129" s="12"/>
      <c r="P1129" s="19"/>
      <c r="Q1129" s="14"/>
      <c r="R1129" s="28"/>
      <c r="S1129" s="14"/>
      <c r="T1129" s="14"/>
      <c r="U1129" s="14"/>
      <c r="V1129" s="4"/>
      <c r="W1129" s="53"/>
      <c r="X1129" s="14"/>
      <c r="Y1129" s="153"/>
      <c r="Z1129" s="3"/>
      <c r="AA1129" s="53"/>
      <c r="AB1129" s="3"/>
      <c r="AC1129" s="1"/>
      <c r="AD1129" s="3"/>
      <c r="AE1129" s="3"/>
      <c r="AF1129" s="3"/>
      <c r="AG1129" s="3"/>
      <c r="AH1129" s="3"/>
      <c r="AI1129" s="11"/>
      <c r="AJ1129" s="3"/>
      <c r="AK1129" s="2"/>
      <c r="AL1129" s="2"/>
      <c r="AM1129" s="2"/>
      <c r="AN1129" s="2"/>
      <c r="AO1129" s="2"/>
      <c r="AP1129" s="2"/>
      <c r="AQ1129" s="2"/>
      <c r="AR1129" s="15"/>
      <c r="AS1129" s="15"/>
      <c r="AT1129" s="15"/>
      <c r="AU1129" s="2"/>
      <c r="AV1129" s="2"/>
      <c r="AW1129" s="15"/>
      <c r="AX1129" s="15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  <c r="FH1129" s="2"/>
    </row>
    <row r="1130" spans="1:164" x14ac:dyDescent="0.15">
      <c r="A1130" s="67"/>
      <c r="B1130" s="128"/>
      <c r="C1130" s="7"/>
      <c r="D1130" s="7"/>
      <c r="E1130" s="13"/>
      <c r="F1130" s="14"/>
      <c r="G1130" s="14"/>
      <c r="H1130" s="14"/>
      <c r="I1130" s="14"/>
      <c r="J1130" s="13"/>
      <c r="K1130" s="53"/>
      <c r="L1130" s="2"/>
      <c r="M1130" s="19"/>
      <c r="N1130" s="12"/>
      <c r="O1130" s="12"/>
      <c r="P1130" s="19"/>
      <c r="Q1130" s="14"/>
      <c r="R1130" s="28"/>
      <c r="S1130" s="14"/>
      <c r="T1130" s="14"/>
      <c r="U1130" s="14"/>
      <c r="V1130" s="4"/>
      <c r="W1130" s="53"/>
      <c r="X1130" s="14"/>
      <c r="Y1130" s="153"/>
      <c r="Z1130" s="3"/>
      <c r="AA1130" s="53"/>
      <c r="AB1130" s="3"/>
      <c r="AC1130" s="1"/>
      <c r="AD1130" s="3"/>
      <c r="AE1130" s="3"/>
      <c r="AF1130" s="3"/>
      <c r="AG1130" s="3"/>
      <c r="AH1130" s="3"/>
      <c r="AI1130" s="11"/>
      <c r="AJ1130" s="3"/>
      <c r="AK1130" s="2"/>
      <c r="AL1130" s="2"/>
      <c r="AM1130" s="2"/>
      <c r="AN1130" s="2"/>
      <c r="AO1130" s="2"/>
      <c r="AP1130" s="2"/>
      <c r="AQ1130" s="2"/>
      <c r="AR1130" s="15"/>
      <c r="AS1130" s="15"/>
      <c r="AT1130" s="15"/>
      <c r="AU1130" s="2"/>
      <c r="AV1130" s="2"/>
      <c r="AW1130" s="15"/>
      <c r="AX1130" s="15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  <c r="FH1130" s="2"/>
    </row>
    <row r="1131" spans="1:164" x14ac:dyDescent="0.15">
      <c r="A1131" s="67"/>
      <c r="B1131" s="128"/>
      <c r="C1131" s="7"/>
      <c r="D1131" s="7"/>
      <c r="E1131" s="13"/>
      <c r="F1131" s="14"/>
      <c r="G1131" s="14"/>
      <c r="H1131" s="14"/>
      <c r="I1131" s="14"/>
      <c r="J1131" s="13"/>
      <c r="K1131" s="53"/>
      <c r="L1131" s="2"/>
      <c r="M1131" s="19"/>
      <c r="N1131" s="12"/>
      <c r="O1131" s="12"/>
      <c r="P1131" s="19"/>
      <c r="Q1131" s="14"/>
      <c r="R1131" s="28"/>
      <c r="S1131" s="14"/>
      <c r="T1131" s="14"/>
      <c r="U1131" s="14"/>
      <c r="V1131" s="4"/>
      <c r="W1131" s="53"/>
      <c r="X1131" s="14"/>
      <c r="Y1131" s="153"/>
      <c r="Z1131" s="3"/>
      <c r="AA1131" s="53"/>
      <c r="AB1131" s="3"/>
      <c r="AC1131" s="1"/>
      <c r="AD1131" s="3"/>
      <c r="AE1131" s="3"/>
      <c r="AF1131" s="3"/>
      <c r="AG1131" s="3"/>
      <c r="AH1131" s="3"/>
      <c r="AI1131" s="11"/>
      <c r="AJ1131" s="3"/>
      <c r="AK1131" s="2"/>
      <c r="AL1131" s="2"/>
      <c r="AM1131" s="2"/>
      <c r="AN1131" s="2"/>
      <c r="AO1131" s="2"/>
      <c r="AP1131" s="2"/>
      <c r="AQ1131" s="2"/>
      <c r="AR1131" s="15"/>
      <c r="AS1131" s="15"/>
      <c r="AT1131" s="15"/>
      <c r="AU1131" s="2"/>
      <c r="AV1131" s="2"/>
      <c r="AW1131" s="15"/>
      <c r="AX1131" s="15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  <c r="FG1131" s="2"/>
      <c r="FH1131" s="2"/>
    </row>
    <row r="1132" spans="1:164" x14ac:dyDescent="0.15">
      <c r="A1132" s="67"/>
      <c r="B1132" s="128"/>
      <c r="C1132" s="7"/>
      <c r="D1132" s="7"/>
      <c r="E1132" s="13"/>
      <c r="F1132" s="14"/>
      <c r="G1132" s="14"/>
      <c r="H1132" s="14"/>
      <c r="I1132" s="14"/>
      <c r="J1132" s="13"/>
      <c r="K1132" s="53"/>
      <c r="L1132" s="2"/>
      <c r="M1132" s="19"/>
      <c r="N1132" s="12"/>
      <c r="O1132" s="12"/>
      <c r="P1132" s="19"/>
      <c r="Q1132" s="14"/>
      <c r="R1132" s="28"/>
      <c r="S1132" s="14"/>
      <c r="T1132" s="14"/>
      <c r="U1132" s="14"/>
      <c r="V1132" s="4"/>
      <c r="W1132" s="53"/>
      <c r="X1132" s="14"/>
      <c r="Y1132" s="153"/>
      <c r="Z1132" s="3"/>
      <c r="AA1132" s="53"/>
      <c r="AB1132" s="3"/>
      <c r="AC1132" s="1"/>
      <c r="AD1132" s="3"/>
      <c r="AE1132" s="3"/>
      <c r="AF1132" s="3"/>
      <c r="AG1132" s="3"/>
      <c r="AH1132" s="3"/>
      <c r="AI1132" s="11"/>
      <c r="AJ1132" s="3"/>
      <c r="AK1132" s="2"/>
      <c r="AL1132" s="2"/>
      <c r="AM1132" s="2"/>
      <c r="AN1132" s="2"/>
      <c r="AO1132" s="2"/>
      <c r="AP1132" s="2"/>
      <c r="AQ1132" s="2"/>
      <c r="AR1132" s="15"/>
      <c r="AS1132" s="15"/>
      <c r="AT1132" s="15"/>
      <c r="AU1132" s="2"/>
      <c r="AV1132" s="2"/>
      <c r="AW1132" s="15"/>
      <c r="AX1132" s="15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  <c r="FH1132" s="2"/>
    </row>
    <row r="1133" spans="1:164" x14ac:dyDescent="0.15">
      <c r="A1133" s="67"/>
      <c r="B1133" s="128"/>
      <c r="C1133" s="7"/>
      <c r="D1133" s="7"/>
      <c r="E1133" s="13"/>
      <c r="F1133" s="14"/>
      <c r="G1133" s="14"/>
      <c r="H1133" s="14"/>
      <c r="I1133" s="14"/>
      <c r="J1133" s="13"/>
      <c r="K1133" s="53"/>
      <c r="L1133" s="2"/>
      <c r="M1133" s="19"/>
      <c r="N1133" s="12"/>
      <c r="O1133" s="12"/>
      <c r="P1133" s="19"/>
      <c r="Q1133" s="14"/>
      <c r="R1133" s="28"/>
      <c r="S1133" s="14"/>
      <c r="T1133" s="14"/>
      <c r="U1133" s="14"/>
      <c r="V1133" s="4"/>
      <c r="W1133" s="53"/>
      <c r="X1133" s="14"/>
      <c r="Y1133" s="153"/>
      <c r="Z1133" s="3"/>
      <c r="AA1133" s="53"/>
      <c r="AB1133" s="3"/>
      <c r="AC1133" s="1"/>
      <c r="AD1133" s="3"/>
      <c r="AE1133" s="3"/>
      <c r="AF1133" s="3"/>
      <c r="AG1133" s="3"/>
      <c r="AH1133" s="3"/>
      <c r="AI1133" s="11"/>
      <c r="AJ1133" s="3"/>
      <c r="AK1133" s="2"/>
      <c r="AL1133" s="2"/>
      <c r="AM1133" s="2"/>
      <c r="AN1133" s="2"/>
      <c r="AO1133" s="2"/>
      <c r="AP1133" s="2"/>
      <c r="AQ1133" s="2"/>
      <c r="AR1133" s="15"/>
      <c r="AS1133" s="15"/>
      <c r="AT1133" s="15"/>
      <c r="AU1133" s="2"/>
      <c r="AV1133" s="2"/>
      <c r="AW1133" s="15"/>
      <c r="AX1133" s="15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  <c r="FH1133" s="2"/>
    </row>
    <row r="1134" spans="1:164" x14ac:dyDescent="0.15">
      <c r="A1134" s="67"/>
      <c r="B1134" s="128"/>
      <c r="C1134" s="7"/>
      <c r="D1134" s="7"/>
      <c r="E1134" s="13"/>
      <c r="F1134" s="14"/>
      <c r="G1134" s="14"/>
      <c r="H1134" s="14"/>
      <c r="I1134" s="14"/>
      <c r="J1134" s="13"/>
      <c r="K1134" s="53"/>
      <c r="L1134" s="2"/>
      <c r="M1134" s="19"/>
      <c r="N1134" s="12"/>
      <c r="O1134" s="12"/>
      <c r="P1134" s="19"/>
      <c r="Q1134" s="14"/>
      <c r="R1134" s="28"/>
      <c r="S1134" s="14"/>
      <c r="T1134" s="14"/>
      <c r="U1134" s="14"/>
      <c r="V1134" s="4"/>
      <c r="W1134" s="53"/>
      <c r="X1134" s="14"/>
      <c r="Y1134" s="153"/>
      <c r="Z1134" s="3"/>
      <c r="AA1134" s="53"/>
      <c r="AB1134" s="3"/>
      <c r="AC1134" s="1"/>
      <c r="AD1134" s="3"/>
      <c r="AE1134" s="3"/>
      <c r="AF1134" s="3"/>
      <c r="AG1134" s="3"/>
      <c r="AH1134" s="3"/>
      <c r="AI1134" s="11"/>
      <c r="AJ1134" s="3"/>
      <c r="AK1134" s="2"/>
      <c r="AL1134" s="2"/>
      <c r="AM1134" s="2"/>
      <c r="AN1134" s="2"/>
      <c r="AO1134" s="2"/>
      <c r="AP1134" s="2"/>
      <c r="AQ1134" s="2"/>
      <c r="AR1134" s="15"/>
      <c r="AS1134" s="15"/>
      <c r="AT1134" s="15"/>
      <c r="AU1134" s="2"/>
      <c r="AV1134" s="2"/>
      <c r="AW1134" s="15"/>
      <c r="AX1134" s="15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  <c r="FH1134" s="2"/>
    </row>
    <row r="1135" spans="1:164" x14ac:dyDescent="0.15">
      <c r="A1135" s="67"/>
      <c r="B1135" s="128"/>
      <c r="C1135" s="7"/>
      <c r="D1135" s="7"/>
      <c r="E1135" s="13"/>
      <c r="F1135" s="14"/>
      <c r="G1135" s="14"/>
      <c r="H1135" s="14"/>
      <c r="I1135" s="14"/>
      <c r="J1135" s="13"/>
      <c r="K1135" s="53"/>
      <c r="L1135" s="2"/>
      <c r="M1135" s="19"/>
      <c r="N1135" s="12"/>
      <c r="O1135" s="12"/>
      <c r="P1135" s="19"/>
      <c r="Q1135" s="14"/>
      <c r="R1135" s="28"/>
      <c r="S1135" s="14"/>
      <c r="T1135" s="14"/>
      <c r="U1135" s="14"/>
      <c r="V1135" s="4"/>
      <c r="W1135" s="53"/>
      <c r="X1135" s="14"/>
      <c r="Y1135" s="153"/>
      <c r="Z1135" s="3"/>
      <c r="AA1135" s="53"/>
      <c r="AB1135" s="3"/>
      <c r="AC1135" s="1"/>
      <c r="AD1135" s="3"/>
      <c r="AE1135" s="3"/>
      <c r="AF1135" s="3"/>
      <c r="AG1135" s="3"/>
      <c r="AH1135" s="3"/>
      <c r="AI1135" s="11"/>
      <c r="AJ1135" s="3"/>
      <c r="AK1135" s="2"/>
      <c r="AL1135" s="2"/>
      <c r="AM1135" s="2"/>
      <c r="AN1135" s="2"/>
      <c r="AO1135" s="2"/>
      <c r="AP1135" s="2"/>
      <c r="AQ1135" s="2"/>
      <c r="AR1135" s="15"/>
      <c r="AS1135" s="15"/>
      <c r="AT1135" s="15"/>
      <c r="AU1135" s="2"/>
      <c r="AV1135" s="2"/>
      <c r="AW1135" s="15"/>
      <c r="AX1135" s="15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  <c r="FH1135" s="2"/>
    </row>
    <row r="1136" spans="1:164" x14ac:dyDescent="0.15">
      <c r="A1136" s="67"/>
      <c r="B1136" s="128"/>
      <c r="C1136" s="7"/>
      <c r="D1136" s="7"/>
      <c r="E1136" s="13"/>
      <c r="F1136" s="14"/>
      <c r="G1136" s="14"/>
      <c r="H1136" s="14"/>
      <c r="I1136" s="14"/>
      <c r="J1136" s="13"/>
      <c r="K1136" s="53"/>
      <c r="L1136" s="2"/>
      <c r="M1136" s="19"/>
      <c r="N1136" s="12"/>
      <c r="O1136" s="12"/>
      <c r="P1136" s="19"/>
      <c r="Q1136" s="14"/>
      <c r="R1136" s="28"/>
      <c r="S1136" s="14"/>
      <c r="T1136" s="14"/>
      <c r="U1136" s="14"/>
      <c r="V1136" s="4"/>
      <c r="W1136" s="53"/>
      <c r="X1136" s="14"/>
      <c r="Y1136" s="153"/>
      <c r="Z1136" s="3"/>
      <c r="AA1136" s="53"/>
      <c r="AB1136" s="3"/>
      <c r="AC1136" s="1"/>
      <c r="AD1136" s="3"/>
      <c r="AE1136" s="3"/>
      <c r="AF1136" s="3"/>
      <c r="AG1136" s="3"/>
      <c r="AH1136" s="3"/>
      <c r="AI1136" s="11"/>
      <c r="AJ1136" s="3"/>
      <c r="AK1136" s="2"/>
      <c r="AL1136" s="2"/>
      <c r="AM1136" s="2"/>
      <c r="AN1136" s="2"/>
      <c r="AO1136" s="2"/>
      <c r="AP1136" s="2"/>
      <c r="AQ1136" s="2"/>
      <c r="AR1136" s="15"/>
      <c r="AS1136" s="15"/>
      <c r="AT1136" s="15"/>
      <c r="AU1136" s="2"/>
      <c r="AV1136" s="2"/>
      <c r="AW1136" s="15"/>
      <c r="AX1136" s="15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  <c r="FH1136" s="2"/>
    </row>
    <row r="1137" spans="1:164" x14ac:dyDescent="0.15">
      <c r="A1137" s="67"/>
      <c r="B1137" s="128"/>
      <c r="C1137" s="7"/>
      <c r="D1137" s="7"/>
      <c r="E1137" s="13"/>
      <c r="F1137" s="14"/>
      <c r="G1137" s="14"/>
      <c r="H1137" s="14"/>
      <c r="I1137" s="14"/>
      <c r="J1137" s="13"/>
      <c r="K1137" s="53"/>
      <c r="L1137" s="2"/>
      <c r="M1137" s="19"/>
      <c r="N1137" s="12"/>
      <c r="O1137" s="12"/>
      <c r="P1137" s="19"/>
      <c r="Q1137" s="14"/>
      <c r="R1137" s="28"/>
      <c r="S1137" s="14"/>
      <c r="T1137" s="14"/>
      <c r="U1137" s="14"/>
      <c r="V1137" s="4"/>
      <c r="W1137" s="53"/>
      <c r="X1137" s="14"/>
      <c r="Y1137" s="153"/>
      <c r="Z1137" s="3"/>
      <c r="AA1137" s="53"/>
      <c r="AB1137" s="3"/>
      <c r="AC1137" s="1"/>
      <c r="AD1137" s="3"/>
      <c r="AE1137" s="3"/>
      <c r="AF1137" s="3"/>
      <c r="AG1137" s="3"/>
      <c r="AH1137" s="3"/>
      <c r="AI1137" s="11"/>
      <c r="AJ1137" s="3"/>
      <c r="AK1137" s="2"/>
      <c r="AL1137" s="2"/>
      <c r="AM1137" s="2"/>
      <c r="AN1137" s="2"/>
      <c r="AO1137" s="2"/>
      <c r="AP1137" s="2"/>
      <c r="AQ1137" s="2"/>
      <c r="AR1137" s="15"/>
      <c r="AS1137" s="15"/>
      <c r="AT1137" s="15"/>
      <c r="AU1137" s="2"/>
      <c r="AV1137" s="2"/>
      <c r="AW1137" s="15"/>
      <c r="AX1137" s="15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  <c r="FG1137" s="2"/>
      <c r="FH1137" s="2"/>
    </row>
    <row r="1138" spans="1:164" x14ac:dyDescent="0.15">
      <c r="A1138" s="67"/>
      <c r="B1138" s="128"/>
      <c r="C1138" s="7"/>
      <c r="D1138" s="7"/>
      <c r="E1138" s="13"/>
      <c r="F1138" s="14"/>
      <c r="G1138" s="14"/>
      <c r="H1138" s="14"/>
      <c r="I1138" s="14"/>
      <c r="J1138" s="13"/>
      <c r="K1138" s="53"/>
      <c r="L1138" s="2"/>
      <c r="M1138" s="19"/>
      <c r="N1138" s="12"/>
      <c r="O1138" s="12"/>
      <c r="P1138" s="19"/>
      <c r="Q1138" s="14"/>
      <c r="R1138" s="28"/>
      <c r="S1138" s="14"/>
      <c r="T1138" s="14"/>
      <c r="U1138" s="14"/>
      <c r="V1138" s="4"/>
      <c r="W1138" s="53"/>
      <c r="X1138" s="14"/>
      <c r="Y1138" s="153"/>
      <c r="Z1138" s="3"/>
      <c r="AA1138" s="53"/>
      <c r="AB1138" s="3"/>
      <c r="AC1138" s="1"/>
      <c r="AD1138" s="3"/>
      <c r="AE1138" s="3"/>
      <c r="AF1138" s="3"/>
      <c r="AG1138" s="3"/>
      <c r="AH1138" s="3"/>
      <c r="AI1138" s="11"/>
      <c r="AJ1138" s="3"/>
      <c r="AK1138" s="2"/>
      <c r="AL1138" s="2"/>
      <c r="AM1138" s="2"/>
      <c r="AN1138" s="2"/>
      <c r="AO1138" s="2"/>
      <c r="AP1138" s="2"/>
      <c r="AQ1138" s="2"/>
      <c r="AR1138" s="15"/>
      <c r="AS1138" s="15"/>
      <c r="AT1138" s="15"/>
      <c r="AU1138" s="2"/>
      <c r="AV1138" s="2"/>
      <c r="AW1138" s="15"/>
      <c r="AX1138" s="15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  <c r="FH1138" s="2"/>
    </row>
    <row r="1139" spans="1:164" x14ac:dyDescent="0.15">
      <c r="A1139" s="67"/>
      <c r="B1139" s="128"/>
      <c r="C1139" s="7"/>
      <c r="D1139" s="7"/>
      <c r="E1139" s="13"/>
      <c r="F1139" s="14"/>
      <c r="G1139" s="14"/>
      <c r="H1139" s="14"/>
      <c r="I1139" s="14"/>
      <c r="J1139" s="13"/>
      <c r="K1139" s="53"/>
      <c r="L1139" s="2"/>
      <c r="M1139" s="19"/>
      <c r="N1139" s="12"/>
      <c r="O1139" s="12"/>
      <c r="P1139" s="19"/>
      <c r="Q1139" s="14"/>
      <c r="R1139" s="28"/>
      <c r="S1139" s="14"/>
      <c r="T1139" s="14"/>
      <c r="U1139" s="14"/>
      <c r="V1139" s="4"/>
      <c r="W1139" s="53"/>
      <c r="X1139" s="14"/>
      <c r="Y1139" s="153"/>
      <c r="Z1139" s="3"/>
      <c r="AA1139" s="53"/>
      <c r="AB1139" s="3"/>
      <c r="AC1139" s="1"/>
      <c r="AD1139" s="3"/>
      <c r="AE1139" s="3"/>
      <c r="AF1139" s="3"/>
      <c r="AG1139" s="3"/>
      <c r="AH1139" s="3"/>
      <c r="AI1139" s="11"/>
      <c r="AJ1139" s="3"/>
      <c r="AK1139" s="2"/>
      <c r="AL1139" s="2"/>
      <c r="AM1139" s="2"/>
      <c r="AN1139" s="2"/>
      <c r="AO1139" s="2"/>
      <c r="AP1139" s="2"/>
      <c r="AQ1139" s="2"/>
      <c r="AR1139" s="15"/>
      <c r="AS1139" s="15"/>
      <c r="AT1139" s="15"/>
      <c r="AU1139" s="2"/>
      <c r="AV1139" s="2"/>
      <c r="AW1139" s="15"/>
      <c r="AX1139" s="15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  <c r="FH1139" s="2"/>
    </row>
    <row r="1140" spans="1:164" x14ac:dyDescent="0.15">
      <c r="A1140" s="67"/>
      <c r="B1140" s="128"/>
      <c r="C1140" s="7"/>
      <c r="D1140" s="7"/>
      <c r="E1140" s="13"/>
      <c r="F1140" s="14"/>
      <c r="G1140" s="14"/>
      <c r="H1140" s="14"/>
      <c r="I1140" s="14"/>
      <c r="J1140" s="13"/>
      <c r="K1140" s="53"/>
      <c r="L1140" s="2"/>
      <c r="M1140" s="19"/>
      <c r="N1140" s="12"/>
      <c r="O1140" s="12"/>
      <c r="P1140" s="19"/>
      <c r="Q1140" s="14"/>
      <c r="R1140" s="28"/>
      <c r="S1140" s="14"/>
      <c r="T1140" s="14"/>
      <c r="U1140" s="14"/>
      <c r="V1140" s="4"/>
      <c r="W1140" s="53"/>
      <c r="X1140" s="14"/>
      <c r="Y1140" s="153"/>
      <c r="Z1140" s="3"/>
      <c r="AA1140" s="53"/>
      <c r="AB1140" s="3"/>
      <c r="AC1140" s="1"/>
      <c r="AD1140" s="3"/>
      <c r="AE1140" s="3"/>
      <c r="AF1140" s="3"/>
      <c r="AG1140" s="3"/>
      <c r="AH1140" s="3"/>
      <c r="AI1140" s="11"/>
      <c r="AJ1140" s="3"/>
      <c r="AK1140" s="2"/>
      <c r="AL1140" s="2"/>
      <c r="AM1140" s="2"/>
      <c r="AN1140" s="2"/>
      <c r="AO1140" s="2"/>
      <c r="AP1140" s="2"/>
      <c r="AQ1140" s="2"/>
      <c r="AR1140" s="15"/>
      <c r="AS1140" s="15"/>
      <c r="AT1140" s="15"/>
      <c r="AU1140" s="2"/>
      <c r="AV1140" s="2"/>
      <c r="AW1140" s="15"/>
      <c r="AX1140" s="15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  <c r="FH1140" s="2"/>
    </row>
    <row r="1141" spans="1:164" x14ac:dyDescent="0.15">
      <c r="A1141" s="67"/>
      <c r="B1141" s="128"/>
      <c r="C1141" s="7"/>
      <c r="D1141" s="7"/>
      <c r="E1141" s="13"/>
      <c r="F1141" s="14"/>
      <c r="G1141" s="14"/>
      <c r="H1141" s="14"/>
      <c r="I1141" s="14"/>
      <c r="J1141" s="13"/>
      <c r="K1141" s="53"/>
      <c r="L1141" s="2"/>
      <c r="M1141" s="19"/>
      <c r="N1141" s="12"/>
      <c r="O1141" s="12"/>
      <c r="P1141" s="19"/>
      <c r="Q1141" s="14"/>
      <c r="R1141" s="28"/>
      <c r="S1141" s="14"/>
      <c r="T1141" s="14"/>
      <c r="U1141" s="14"/>
      <c r="V1141" s="4"/>
      <c r="W1141" s="53"/>
      <c r="X1141" s="14"/>
      <c r="Y1141" s="153"/>
      <c r="Z1141" s="3"/>
      <c r="AA1141" s="53"/>
      <c r="AB1141" s="3"/>
      <c r="AC1141" s="1"/>
      <c r="AD1141" s="3"/>
      <c r="AE1141" s="3"/>
      <c r="AF1141" s="3"/>
      <c r="AG1141" s="3"/>
      <c r="AH1141" s="3"/>
      <c r="AI1141" s="11"/>
      <c r="AJ1141" s="3"/>
      <c r="AK1141" s="2"/>
      <c r="AL1141" s="2"/>
      <c r="AM1141" s="2"/>
      <c r="AN1141" s="2"/>
      <c r="AO1141" s="2"/>
      <c r="AP1141" s="2"/>
      <c r="AQ1141" s="2"/>
      <c r="AR1141" s="15"/>
      <c r="AS1141" s="15"/>
      <c r="AT1141" s="15"/>
      <c r="AU1141" s="2"/>
      <c r="AV1141" s="2"/>
      <c r="AW1141" s="15"/>
      <c r="AX1141" s="15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  <c r="FH1141" s="2"/>
    </row>
    <row r="1142" spans="1:164" x14ac:dyDescent="0.15">
      <c r="A1142" s="67"/>
      <c r="B1142" s="128"/>
      <c r="C1142" s="7"/>
      <c r="D1142" s="7"/>
      <c r="E1142" s="13"/>
      <c r="F1142" s="14"/>
      <c r="G1142" s="14"/>
      <c r="H1142" s="14"/>
      <c r="I1142" s="14"/>
      <c r="J1142" s="13"/>
      <c r="K1142" s="53"/>
      <c r="L1142" s="2"/>
      <c r="M1142" s="19"/>
      <c r="N1142" s="12"/>
      <c r="O1142" s="12"/>
      <c r="P1142" s="19"/>
      <c r="Q1142" s="14"/>
      <c r="R1142" s="28"/>
      <c r="S1142" s="14"/>
      <c r="T1142" s="14"/>
      <c r="U1142" s="14"/>
      <c r="V1142" s="4"/>
      <c r="W1142" s="53"/>
      <c r="X1142" s="14"/>
      <c r="Y1142" s="153"/>
      <c r="Z1142" s="3"/>
      <c r="AA1142" s="53"/>
      <c r="AB1142" s="3"/>
      <c r="AC1142" s="1"/>
      <c r="AD1142" s="3"/>
      <c r="AE1142" s="3"/>
      <c r="AF1142" s="3"/>
      <c r="AG1142" s="3"/>
      <c r="AH1142" s="3"/>
      <c r="AI1142" s="11"/>
      <c r="AJ1142" s="3"/>
      <c r="AK1142" s="2"/>
      <c r="AL1142" s="2"/>
      <c r="AM1142" s="2"/>
      <c r="AN1142" s="2"/>
      <c r="AO1142" s="2"/>
      <c r="AP1142" s="2"/>
      <c r="AQ1142" s="2"/>
      <c r="AR1142" s="15"/>
      <c r="AS1142" s="15"/>
      <c r="AT1142" s="15"/>
      <c r="AU1142" s="2"/>
      <c r="AV1142" s="2"/>
      <c r="AW1142" s="15"/>
      <c r="AX1142" s="15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  <c r="FH1142" s="2"/>
    </row>
    <row r="1143" spans="1:164" x14ac:dyDescent="0.15">
      <c r="A1143" s="67"/>
      <c r="B1143" s="128"/>
      <c r="C1143" s="7"/>
      <c r="D1143" s="7"/>
      <c r="E1143" s="13"/>
      <c r="F1143" s="14"/>
      <c r="G1143" s="14"/>
      <c r="H1143" s="14"/>
      <c r="I1143" s="14"/>
      <c r="J1143" s="13"/>
      <c r="K1143" s="53"/>
      <c r="L1143" s="2"/>
      <c r="M1143" s="19"/>
      <c r="N1143" s="12"/>
      <c r="O1143" s="12"/>
      <c r="P1143" s="19"/>
      <c r="Q1143" s="14"/>
      <c r="R1143" s="28"/>
      <c r="S1143" s="14"/>
      <c r="T1143" s="14"/>
      <c r="U1143" s="14"/>
      <c r="V1143" s="4"/>
      <c r="W1143" s="53"/>
      <c r="X1143" s="14"/>
      <c r="Y1143" s="153"/>
      <c r="Z1143" s="3"/>
      <c r="AA1143" s="53"/>
      <c r="AB1143" s="3"/>
      <c r="AC1143" s="1"/>
      <c r="AD1143" s="3"/>
      <c r="AE1143" s="3"/>
      <c r="AF1143" s="3"/>
      <c r="AG1143" s="3"/>
      <c r="AH1143" s="3"/>
      <c r="AI1143" s="11"/>
      <c r="AJ1143" s="3"/>
      <c r="AK1143" s="2"/>
      <c r="AL1143" s="2"/>
      <c r="AM1143" s="2"/>
      <c r="AN1143" s="2"/>
      <c r="AO1143" s="2"/>
      <c r="AP1143" s="2"/>
      <c r="AQ1143" s="2"/>
      <c r="AR1143" s="15"/>
      <c r="AS1143" s="15"/>
      <c r="AT1143" s="15"/>
      <c r="AU1143" s="2"/>
      <c r="AV1143" s="2"/>
      <c r="AW1143" s="15"/>
      <c r="AX1143" s="15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  <c r="FG1143" s="2"/>
      <c r="FH1143" s="2"/>
    </row>
    <row r="1144" spans="1:164" x14ac:dyDescent="0.15">
      <c r="A1144" s="67"/>
      <c r="B1144" s="128"/>
      <c r="C1144" s="7"/>
      <c r="D1144" s="7"/>
      <c r="E1144" s="13"/>
      <c r="F1144" s="14"/>
      <c r="G1144" s="14"/>
      <c r="H1144" s="14"/>
      <c r="I1144" s="14"/>
      <c r="J1144" s="13"/>
      <c r="K1144" s="53"/>
      <c r="L1144" s="2"/>
      <c r="M1144" s="19"/>
      <c r="N1144" s="12"/>
      <c r="O1144" s="12"/>
      <c r="P1144" s="19"/>
      <c r="Q1144" s="14"/>
      <c r="R1144" s="28"/>
      <c r="S1144" s="14"/>
      <c r="T1144" s="14"/>
      <c r="U1144" s="14"/>
      <c r="V1144" s="4"/>
      <c r="W1144" s="53"/>
      <c r="X1144" s="14"/>
      <c r="Y1144" s="153"/>
      <c r="Z1144" s="3"/>
      <c r="AA1144" s="53"/>
      <c r="AB1144" s="3"/>
      <c r="AC1144" s="1"/>
      <c r="AD1144" s="3"/>
      <c r="AE1144" s="3"/>
      <c r="AF1144" s="3"/>
      <c r="AG1144" s="3"/>
      <c r="AH1144" s="3"/>
      <c r="AI1144" s="11"/>
      <c r="AJ1144" s="3"/>
      <c r="AK1144" s="2"/>
      <c r="AL1144" s="2"/>
      <c r="AM1144" s="2"/>
      <c r="AN1144" s="2"/>
      <c r="AO1144" s="2"/>
      <c r="AP1144" s="2"/>
      <c r="AQ1144" s="2"/>
      <c r="AR1144" s="15"/>
      <c r="AS1144" s="15"/>
      <c r="AT1144" s="15"/>
      <c r="AU1144" s="2"/>
      <c r="AV1144" s="2"/>
      <c r="AW1144" s="15"/>
      <c r="AX1144" s="15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  <c r="FH1144" s="2"/>
    </row>
    <row r="1145" spans="1:164" x14ac:dyDescent="0.15">
      <c r="A1145" s="67"/>
      <c r="B1145" s="128"/>
      <c r="C1145" s="7"/>
      <c r="D1145" s="7"/>
      <c r="E1145" s="13"/>
      <c r="F1145" s="14"/>
      <c r="G1145" s="14"/>
      <c r="H1145" s="14"/>
      <c r="I1145" s="14"/>
      <c r="J1145" s="13"/>
      <c r="K1145" s="53"/>
      <c r="L1145" s="2"/>
      <c r="M1145" s="19"/>
      <c r="N1145" s="12"/>
      <c r="O1145" s="12"/>
      <c r="P1145" s="19"/>
      <c r="Q1145" s="14"/>
      <c r="R1145" s="28"/>
      <c r="S1145" s="14"/>
      <c r="T1145" s="14"/>
      <c r="U1145" s="14"/>
      <c r="V1145" s="4"/>
      <c r="W1145" s="53"/>
      <c r="X1145" s="14"/>
      <c r="Y1145" s="153"/>
      <c r="Z1145" s="3"/>
      <c r="AA1145" s="53"/>
      <c r="AB1145" s="3"/>
      <c r="AC1145" s="1"/>
      <c r="AD1145" s="3"/>
      <c r="AE1145" s="3"/>
      <c r="AF1145" s="3"/>
      <c r="AG1145" s="3"/>
      <c r="AH1145" s="3"/>
      <c r="AI1145" s="11"/>
      <c r="AJ1145" s="3"/>
      <c r="AK1145" s="2"/>
      <c r="AL1145" s="2"/>
      <c r="AM1145" s="2"/>
      <c r="AN1145" s="2"/>
      <c r="AO1145" s="2"/>
      <c r="AP1145" s="2"/>
      <c r="AQ1145" s="2"/>
      <c r="AR1145" s="15"/>
      <c r="AS1145" s="15"/>
      <c r="AT1145" s="15"/>
      <c r="AU1145" s="2"/>
      <c r="AV1145" s="2"/>
      <c r="AW1145" s="15"/>
      <c r="AX1145" s="15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  <c r="FG1145" s="2"/>
      <c r="FH1145" s="2"/>
    </row>
    <row r="1146" spans="1:164" x14ac:dyDescent="0.15">
      <c r="A1146" s="67"/>
      <c r="B1146" s="128"/>
      <c r="C1146" s="7"/>
      <c r="D1146" s="7"/>
      <c r="E1146" s="13"/>
      <c r="F1146" s="14"/>
      <c r="G1146" s="14"/>
      <c r="H1146" s="14"/>
      <c r="I1146" s="14"/>
      <c r="J1146" s="13"/>
      <c r="K1146" s="53"/>
      <c r="L1146" s="2"/>
      <c r="M1146" s="19"/>
      <c r="N1146" s="12"/>
      <c r="O1146" s="12"/>
      <c r="P1146" s="19"/>
      <c r="Q1146" s="14"/>
      <c r="R1146" s="28"/>
      <c r="S1146" s="14"/>
      <c r="T1146" s="14"/>
      <c r="U1146" s="14"/>
      <c r="V1146" s="4"/>
      <c r="W1146" s="53"/>
      <c r="X1146" s="14"/>
      <c r="Y1146" s="153"/>
      <c r="Z1146" s="3"/>
      <c r="AA1146" s="53"/>
      <c r="AB1146" s="3"/>
      <c r="AC1146" s="1"/>
      <c r="AD1146" s="3"/>
      <c r="AE1146" s="3"/>
      <c r="AF1146" s="3"/>
      <c r="AG1146" s="3"/>
      <c r="AH1146" s="3"/>
      <c r="AI1146" s="11"/>
      <c r="AJ1146" s="3"/>
      <c r="AK1146" s="2"/>
      <c r="AL1146" s="2"/>
      <c r="AM1146" s="2"/>
      <c r="AN1146" s="2"/>
      <c r="AO1146" s="2"/>
      <c r="AP1146" s="2"/>
      <c r="AQ1146" s="2"/>
      <c r="AR1146" s="15"/>
      <c r="AS1146" s="15"/>
      <c r="AT1146" s="15"/>
      <c r="AU1146" s="2"/>
      <c r="AV1146" s="2"/>
      <c r="AW1146" s="15"/>
      <c r="AX1146" s="15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  <c r="FG1146" s="2"/>
      <c r="FH1146" s="2"/>
    </row>
    <row r="1147" spans="1:164" x14ac:dyDescent="0.15">
      <c r="A1147" s="67"/>
      <c r="B1147" s="128"/>
      <c r="C1147" s="7"/>
      <c r="D1147" s="7"/>
      <c r="E1147" s="13"/>
      <c r="F1147" s="14"/>
      <c r="G1147" s="14"/>
      <c r="H1147" s="14"/>
      <c r="I1147" s="14"/>
      <c r="J1147" s="13"/>
      <c r="K1147" s="53"/>
      <c r="L1147" s="2"/>
      <c r="M1147" s="19"/>
      <c r="N1147" s="12"/>
      <c r="O1147" s="12"/>
      <c r="P1147" s="19"/>
      <c r="Q1147" s="14"/>
      <c r="R1147" s="28"/>
      <c r="S1147" s="14"/>
      <c r="T1147" s="14"/>
      <c r="U1147" s="14"/>
      <c r="V1147" s="4"/>
      <c r="W1147" s="53"/>
      <c r="X1147" s="14"/>
      <c r="Y1147" s="153"/>
      <c r="Z1147" s="3"/>
      <c r="AA1147" s="53"/>
      <c r="AB1147" s="3"/>
      <c r="AC1147" s="1"/>
      <c r="AD1147" s="3"/>
      <c r="AE1147" s="3"/>
      <c r="AF1147" s="3"/>
      <c r="AG1147" s="3"/>
      <c r="AH1147" s="3"/>
      <c r="AI1147" s="11"/>
      <c r="AJ1147" s="3"/>
      <c r="AK1147" s="2"/>
      <c r="AL1147" s="2"/>
      <c r="AM1147" s="2"/>
      <c r="AN1147" s="2"/>
      <c r="AO1147" s="2"/>
      <c r="AP1147" s="2"/>
      <c r="AQ1147" s="2"/>
      <c r="AR1147" s="15"/>
      <c r="AS1147" s="15"/>
      <c r="AT1147" s="15"/>
      <c r="AU1147" s="2"/>
      <c r="AV1147" s="2"/>
      <c r="AW1147" s="15"/>
      <c r="AX1147" s="15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  <c r="FH1147" s="2"/>
    </row>
    <row r="1148" spans="1:164" x14ac:dyDescent="0.15">
      <c r="A1148" s="67"/>
      <c r="B1148" s="128"/>
      <c r="C1148" s="7"/>
      <c r="D1148" s="7"/>
      <c r="E1148" s="13"/>
      <c r="F1148" s="14"/>
      <c r="G1148" s="14"/>
      <c r="H1148" s="14"/>
      <c r="I1148" s="14"/>
      <c r="J1148" s="13"/>
      <c r="K1148" s="53"/>
      <c r="L1148" s="2"/>
      <c r="M1148" s="19"/>
      <c r="N1148" s="12"/>
      <c r="O1148" s="12"/>
      <c r="P1148" s="19"/>
      <c r="Q1148" s="14"/>
      <c r="R1148" s="28"/>
      <c r="S1148" s="14"/>
      <c r="T1148" s="14"/>
      <c r="U1148" s="14"/>
      <c r="V1148" s="4"/>
      <c r="W1148" s="53"/>
      <c r="X1148" s="14"/>
      <c r="Y1148" s="153"/>
      <c r="Z1148" s="3"/>
      <c r="AA1148" s="53"/>
      <c r="AB1148" s="3"/>
      <c r="AC1148" s="1"/>
      <c r="AD1148" s="3"/>
      <c r="AE1148" s="3"/>
      <c r="AF1148" s="3"/>
      <c r="AG1148" s="3"/>
      <c r="AH1148" s="3"/>
      <c r="AI1148" s="11"/>
      <c r="AJ1148" s="3"/>
      <c r="AK1148" s="2"/>
      <c r="AL1148" s="2"/>
      <c r="AM1148" s="2"/>
      <c r="AN1148" s="2"/>
      <c r="AO1148" s="2"/>
      <c r="AP1148" s="2"/>
      <c r="AQ1148" s="2"/>
      <c r="AR1148" s="15"/>
      <c r="AS1148" s="15"/>
      <c r="AT1148" s="15"/>
      <c r="AU1148" s="2"/>
      <c r="AV1148" s="2"/>
      <c r="AW1148" s="15"/>
      <c r="AX1148" s="15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  <c r="FG1148" s="2"/>
      <c r="FH1148" s="2"/>
    </row>
    <row r="1149" spans="1:164" x14ac:dyDescent="0.15">
      <c r="A1149" s="67"/>
      <c r="B1149" s="128"/>
      <c r="C1149" s="7"/>
      <c r="D1149" s="7"/>
      <c r="E1149" s="13"/>
      <c r="F1149" s="14"/>
      <c r="G1149" s="14"/>
      <c r="H1149" s="14"/>
      <c r="I1149" s="14"/>
      <c r="J1149" s="13"/>
      <c r="K1149" s="53"/>
      <c r="L1149" s="2"/>
      <c r="M1149" s="19"/>
      <c r="N1149" s="12"/>
      <c r="O1149" s="12"/>
      <c r="P1149" s="19"/>
      <c r="Q1149" s="14"/>
      <c r="R1149" s="28"/>
      <c r="S1149" s="14"/>
      <c r="T1149" s="14"/>
      <c r="U1149" s="14"/>
      <c r="V1149" s="4"/>
      <c r="W1149" s="53"/>
      <c r="X1149" s="14"/>
      <c r="Y1149" s="153"/>
      <c r="Z1149" s="3"/>
      <c r="AA1149" s="53"/>
      <c r="AB1149" s="3"/>
      <c r="AC1149" s="1"/>
      <c r="AD1149" s="3"/>
      <c r="AE1149" s="3"/>
      <c r="AF1149" s="3"/>
      <c r="AG1149" s="3"/>
      <c r="AH1149" s="3"/>
      <c r="AI1149" s="11"/>
      <c r="AJ1149" s="3"/>
      <c r="AK1149" s="2"/>
      <c r="AL1149" s="2"/>
      <c r="AM1149" s="2"/>
      <c r="AN1149" s="2"/>
      <c r="AO1149" s="2"/>
      <c r="AP1149" s="2"/>
      <c r="AQ1149" s="2"/>
      <c r="AR1149" s="15"/>
      <c r="AS1149" s="15"/>
      <c r="AT1149" s="15"/>
      <c r="AU1149" s="2"/>
      <c r="AV1149" s="2"/>
      <c r="AW1149" s="15"/>
      <c r="AX1149" s="15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  <c r="FG1149" s="2"/>
      <c r="FH1149" s="2"/>
    </row>
    <row r="1150" spans="1:164" x14ac:dyDescent="0.15">
      <c r="A1150" s="67"/>
      <c r="B1150" s="128"/>
      <c r="C1150" s="7"/>
      <c r="D1150" s="7"/>
      <c r="E1150" s="13"/>
      <c r="F1150" s="14"/>
      <c r="G1150" s="14"/>
      <c r="H1150" s="14"/>
      <c r="I1150" s="14"/>
      <c r="J1150" s="13"/>
      <c r="K1150" s="53"/>
      <c r="L1150" s="2"/>
      <c r="M1150" s="19"/>
      <c r="N1150" s="12"/>
      <c r="O1150" s="12"/>
      <c r="P1150" s="19"/>
      <c r="Q1150" s="14"/>
      <c r="R1150" s="28"/>
      <c r="S1150" s="14"/>
      <c r="T1150" s="14"/>
      <c r="U1150" s="14"/>
      <c r="V1150" s="4"/>
      <c r="W1150" s="53"/>
      <c r="X1150" s="14"/>
      <c r="Y1150" s="153"/>
      <c r="Z1150" s="3"/>
      <c r="AA1150" s="53"/>
      <c r="AB1150" s="3"/>
      <c r="AC1150" s="1"/>
      <c r="AD1150" s="3"/>
      <c r="AE1150" s="3"/>
      <c r="AF1150" s="3"/>
      <c r="AG1150" s="3"/>
      <c r="AH1150" s="3"/>
      <c r="AI1150" s="11"/>
      <c r="AJ1150" s="3"/>
      <c r="AK1150" s="2"/>
      <c r="AL1150" s="2"/>
      <c r="AM1150" s="2"/>
      <c r="AN1150" s="2"/>
      <c r="AO1150" s="2"/>
      <c r="AP1150" s="2"/>
      <c r="AQ1150" s="2"/>
      <c r="AR1150" s="15"/>
      <c r="AS1150" s="15"/>
      <c r="AT1150" s="15"/>
      <c r="AU1150" s="2"/>
      <c r="AV1150" s="2"/>
      <c r="AW1150" s="15"/>
      <c r="AX1150" s="15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  <c r="FH1150" s="2"/>
    </row>
    <row r="1151" spans="1:164" x14ac:dyDescent="0.15">
      <c r="A1151" s="67"/>
      <c r="B1151" s="128"/>
      <c r="C1151" s="7"/>
      <c r="D1151" s="7"/>
      <c r="E1151" s="13"/>
      <c r="F1151" s="14"/>
      <c r="G1151" s="14"/>
      <c r="H1151" s="14"/>
      <c r="I1151" s="14"/>
      <c r="J1151" s="13"/>
      <c r="K1151" s="53"/>
      <c r="L1151" s="2"/>
      <c r="M1151" s="19"/>
      <c r="N1151" s="12"/>
      <c r="O1151" s="12"/>
      <c r="P1151" s="19"/>
      <c r="Q1151" s="14"/>
      <c r="R1151" s="28"/>
      <c r="S1151" s="14"/>
      <c r="T1151" s="14"/>
      <c r="U1151" s="14"/>
      <c r="V1151" s="4"/>
      <c r="W1151" s="53"/>
      <c r="X1151" s="14"/>
      <c r="Y1151" s="153"/>
      <c r="Z1151" s="3"/>
      <c r="AA1151" s="53"/>
      <c r="AB1151" s="3"/>
      <c r="AC1151" s="1"/>
      <c r="AD1151" s="3"/>
      <c r="AE1151" s="3"/>
      <c r="AF1151" s="3"/>
      <c r="AG1151" s="3"/>
      <c r="AH1151" s="3"/>
      <c r="AI1151" s="11"/>
      <c r="AJ1151" s="3"/>
      <c r="AK1151" s="2"/>
      <c r="AL1151" s="2"/>
      <c r="AM1151" s="2"/>
      <c r="AN1151" s="2"/>
      <c r="AO1151" s="2"/>
      <c r="AP1151" s="2"/>
      <c r="AQ1151" s="2"/>
      <c r="AR1151" s="15"/>
      <c r="AS1151" s="15"/>
      <c r="AT1151" s="15"/>
      <c r="AU1151" s="2"/>
      <c r="AV1151" s="2"/>
      <c r="AW1151" s="15"/>
      <c r="AX1151" s="15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  <c r="FG1151" s="2"/>
      <c r="FH1151" s="2"/>
    </row>
    <row r="1152" spans="1:164" x14ac:dyDescent="0.15">
      <c r="A1152" s="67"/>
      <c r="B1152" s="128"/>
      <c r="C1152" s="7"/>
      <c r="D1152" s="7"/>
      <c r="E1152" s="13"/>
      <c r="F1152" s="14"/>
      <c r="G1152" s="14"/>
      <c r="H1152" s="14"/>
      <c r="I1152" s="14"/>
      <c r="J1152" s="13"/>
      <c r="K1152" s="53"/>
      <c r="L1152" s="2"/>
      <c r="M1152" s="19"/>
      <c r="N1152" s="12"/>
      <c r="O1152" s="12"/>
      <c r="P1152" s="19"/>
      <c r="Q1152" s="14"/>
      <c r="R1152" s="28"/>
      <c r="S1152" s="14"/>
      <c r="T1152" s="14"/>
      <c r="U1152" s="14"/>
      <c r="V1152" s="4"/>
      <c r="W1152" s="53"/>
      <c r="X1152" s="14"/>
      <c r="Y1152" s="153"/>
      <c r="Z1152" s="3"/>
      <c r="AA1152" s="53"/>
      <c r="AB1152" s="3"/>
      <c r="AC1152" s="1"/>
      <c r="AD1152" s="3"/>
      <c r="AE1152" s="3"/>
      <c r="AF1152" s="3"/>
      <c r="AG1152" s="3"/>
      <c r="AH1152" s="3"/>
      <c r="AI1152" s="11"/>
      <c r="AJ1152" s="3"/>
      <c r="AK1152" s="2"/>
      <c r="AL1152" s="2"/>
      <c r="AM1152" s="2"/>
      <c r="AN1152" s="2"/>
      <c r="AO1152" s="2"/>
      <c r="AP1152" s="2"/>
      <c r="AQ1152" s="2"/>
      <c r="AR1152" s="15"/>
      <c r="AS1152" s="15"/>
      <c r="AT1152" s="15"/>
      <c r="AU1152" s="2"/>
      <c r="AV1152" s="2"/>
      <c r="AW1152" s="15"/>
      <c r="AX1152" s="15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  <c r="FG1152" s="2"/>
      <c r="FH1152" s="2"/>
    </row>
    <row r="1153" spans="1:164" x14ac:dyDescent="0.15">
      <c r="A1153" s="67"/>
      <c r="B1153" s="128"/>
      <c r="C1153" s="7"/>
      <c r="D1153" s="7"/>
      <c r="E1153" s="13"/>
      <c r="F1153" s="14"/>
      <c r="G1153" s="14"/>
      <c r="H1153" s="14"/>
      <c r="I1153" s="14"/>
      <c r="J1153" s="13"/>
      <c r="K1153" s="53"/>
      <c r="L1153" s="2"/>
      <c r="M1153" s="19"/>
      <c r="N1153" s="12"/>
      <c r="O1153" s="12"/>
      <c r="P1153" s="19"/>
      <c r="Q1153" s="14"/>
      <c r="R1153" s="28"/>
      <c r="S1153" s="14"/>
      <c r="T1153" s="14"/>
      <c r="U1153" s="14"/>
      <c r="V1153" s="4"/>
      <c r="W1153" s="53"/>
      <c r="X1153" s="14"/>
      <c r="Y1153" s="153"/>
      <c r="Z1153" s="3"/>
      <c r="AA1153" s="53"/>
      <c r="AB1153" s="3"/>
      <c r="AC1153" s="1"/>
      <c r="AD1153" s="3"/>
      <c r="AE1153" s="3"/>
      <c r="AF1153" s="3"/>
      <c r="AG1153" s="3"/>
      <c r="AH1153" s="3"/>
      <c r="AI1153" s="11"/>
      <c r="AJ1153" s="3"/>
      <c r="AK1153" s="2"/>
      <c r="AL1153" s="2"/>
      <c r="AM1153" s="2"/>
      <c r="AN1153" s="2"/>
      <c r="AO1153" s="2"/>
      <c r="AP1153" s="2"/>
      <c r="AQ1153" s="2"/>
      <c r="AR1153" s="15"/>
      <c r="AS1153" s="15"/>
      <c r="AT1153" s="15"/>
      <c r="AU1153" s="2"/>
      <c r="AV1153" s="2"/>
      <c r="AW1153" s="15"/>
      <c r="AX1153" s="15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  <c r="FG1153" s="2"/>
      <c r="FH1153" s="2"/>
    </row>
    <row r="1154" spans="1:164" x14ac:dyDescent="0.15">
      <c r="A1154" s="67"/>
      <c r="B1154" s="128"/>
      <c r="C1154" s="7"/>
      <c r="D1154" s="7"/>
      <c r="E1154" s="13"/>
      <c r="F1154" s="14"/>
      <c r="G1154" s="14"/>
      <c r="H1154" s="14"/>
      <c r="I1154" s="14"/>
      <c r="J1154" s="13"/>
      <c r="K1154" s="53"/>
      <c r="L1154" s="2"/>
      <c r="M1154" s="19"/>
      <c r="N1154" s="12"/>
      <c r="O1154" s="12"/>
      <c r="P1154" s="19"/>
      <c r="Q1154" s="14"/>
      <c r="R1154" s="28"/>
      <c r="S1154" s="14"/>
      <c r="T1154" s="14"/>
      <c r="U1154" s="14"/>
      <c r="V1154" s="4"/>
      <c r="W1154" s="53"/>
      <c r="X1154" s="14"/>
      <c r="Y1154" s="153"/>
      <c r="Z1154" s="3"/>
      <c r="AA1154" s="53"/>
      <c r="AB1154" s="3"/>
      <c r="AC1154" s="1"/>
      <c r="AD1154" s="3"/>
      <c r="AE1154" s="3"/>
      <c r="AF1154" s="3"/>
      <c r="AG1154" s="3"/>
      <c r="AH1154" s="3"/>
      <c r="AI1154" s="11"/>
      <c r="AJ1154" s="3"/>
      <c r="AK1154" s="2"/>
      <c r="AL1154" s="2"/>
      <c r="AM1154" s="2"/>
      <c r="AN1154" s="2"/>
      <c r="AO1154" s="2"/>
      <c r="AP1154" s="2"/>
      <c r="AQ1154" s="2"/>
      <c r="AR1154" s="15"/>
      <c r="AS1154" s="15"/>
      <c r="AT1154" s="15"/>
      <c r="AU1154" s="2"/>
      <c r="AV1154" s="2"/>
      <c r="AW1154" s="15"/>
      <c r="AX1154" s="15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  <c r="FH1154" s="2"/>
    </row>
    <row r="1155" spans="1:164" x14ac:dyDescent="0.15">
      <c r="A1155" s="67"/>
      <c r="B1155" s="128"/>
      <c r="C1155" s="7"/>
      <c r="D1155" s="7"/>
      <c r="E1155" s="13"/>
      <c r="F1155" s="14"/>
      <c r="G1155" s="14"/>
      <c r="H1155" s="14"/>
      <c r="I1155" s="14"/>
      <c r="J1155" s="13"/>
      <c r="K1155" s="53"/>
      <c r="L1155" s="2"/>
      <c r="M1155" s="19"/>
      <c r="N1155" s="12"/>
      <c r="O1155" s="12"/>
      <c r="P1155" s="19"/>
      <c r="Q1155" s="14"/>
      <c r="R1155" s="28"/>
      <c r="S1155" s="14"/>
      <c r="T1155" s="14"/>
      <c r="U1155" s="14"/>
      <c r="V1155" s="4"/>
      <c r="W1155" s="53"/>
      <c r="X1155" s="14"/>
      <c r="Y1155" s="153"/>
      <c r="Z1155" s="3"/>
      <c r="AA1155" s="53"/>
      <c r="AB1155" s="3"/>
      <c r="AC1155" s="1"/>
      <c r="AD1155" s="3"/>
      <c r="AE1155" s="3"/>
      <c r="AF1155" s="3"/>
      <c r="AG1155" s="3"/>
      <c r="AH1155" s="3"/>
      <c r="AI1155" s="11"/>
      <c r="AJ1155" s="3"/>
      <c r="AK1155" s="2"/>
      <c r="AL1155" s="2"/>
      <c r="AM1155" s="2"/>
      <c r="AN1155" s="2"/>
      <c r="AO1155" s="2"/>
      <c r="AP1155" s="2"/>
      <c r="AQ1155" s="2"/>
      <c r="AR1155" s="15"/>
      <c r="AS1155" s="15"/>
      <c r="AT1155" s="15"/>
      <c r="AU1155" s="2"/>
      <c r="AV1155" s="2"/>
      <c r="AW1155" s="15"/>
      <c r="AX1155" s="15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  <c r="FH1155" s="2"/>
    </row>
    <row r="1156" spans="1:164" x14ac:dyDescent="0.15">
      <c r="A1156" s="67"/>
      <c r="B1156" s="128"/>
      <c r="C1156" s="7"/>
      <c r="D1156" s="7"/>
      <c r="E1156" s="13"/>
      <c r="F1156" s="14"/>
      <c r="G1156" s="14"/>
      <c r="H1156" s="14"/>
      <c r="I1156" s="14"/>
      <c r="J1156" s="13"/>
      <c r="K1156" s="53"/>
      <c r="L1156" s="2"/>
      <c r="M1156" s="19"/>
      <c r="N1156" s="12"/>
      <c r="O1156" s="12"/>
      <c r="P1156" s="19"/>
      <c r="Q1156" s="14"/>
      <c r="R1156" s="28"/>
      <c r="S1156" s="14"/>
      <c r="T1156" s="14"/>
      <c r="U1156" s="14"/>
      <c r="V1156" s="4"/>
      <c r="W1156" s="53"/>
      <c r="X1156" s="14"/>
      <c r="Y1156" s="153"/>
      <c r="Z1156" s="3"/>
      <c r="AA1156" s="53"/>
      <c r="AB1156" s="3"/>
      <c r="AC1156" s="1"/>
      <c r="AD1156" s="3"/>
      <c r="AE1156" s="3"/>
      <c r="AF1156" s="3"/>
      <c r="AG1156" s="3"/>
      <c r="AH1156" s="3"/>
      <c r="AI1156" s="11"/>
      <c r="AJ1156" s="3"/>
      <c r="AK1156" s="2"/>
      <c r="AL1156" s="2"/>
      <c r="AM1156" s="2"/>
      <c r="AN1156" s="2"/>
      <c r="AO1156" s="2"/>
      <c r="AP1156" s="2"/>
      <c r="AQ1156" s="2"/>
      <c r="AR1156" s="15"/>
      <c r="AS1156" s="15"/>
      <c r="AT1156" s="15"/>
      <c r="AU1156" s="2"/>
      <c r="AV1156" s="2"/>
      <c r="AW1156" s="15"/>
      <c r="AX1156" s="15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  <c r="FH1156" s="2"/>
    </row>
    <row r="1157" spans="1:164" x14ac:dyDescent="0.15">
      <c r="A1157" s="67"/>
      <c r="B1157" s="128"/>
      <c r="C1157" s="7"/>
      <c r="D1157" s="7"/>
      <c r="E1157" s="13"/>
      <c r="F1157" s="14"/>
      <c r="G1157" s="14"/>
      <c r="H1157" s="14"/>
      <c r="I1157" s="14"/>
      <c r="J1157" s="13"/>
      <c r="K1157" s="53"/>
      <c r="L1157" s="2"/>
      <c r="M1157" s="19"/>
      <c r="N1157" s="12"/>
      <c r="O1157" s="12"/>
      <c r="P1157" s="19"/>
      <c r="Q1157" s="14"/>
      <c r="R1157" s="28"/>
      <c r="S1157" s="14"/>
      <c r="T1157" s="14"/>
      <c r="U1157" s="14"/>
      <c r="V1157" s="4"/>
      <c r="W1157" s="53"/>
      <c r="X1157" s="14"/>
      <c r="Y1157" s="153"/>
      <c r="Z1157" s="3"/>
      <c r="AA1157" s="53"/>
      <c r="AB1157" s="3"/>
      <c r="AC1157" s="1"/>
      <c r="AD1157" s="3"/>
      <c r="AE1157" s="3"/>
      <c r="AF1157" s="3"/>
      <c r="AG1157" s="3"/>
      <c r="AH1157" s="3"/>
      <c r="AI1157" s="11"/>
      <c r="AJ1157" s="3"/>
      <c r="AK1157" s="2"/>
      <c r="AL1157" s="2"/>
      <c r="AM1157" s="2"/>
      <c r="AN1157" s="2"/>
      <c r="AO1157" s="2"/>
      <c r="AP1157" s="2"/>
      <c r="AQ1157" s="2"/>
      <c r="AR1157" s="15"/>
      <c r="AS1157" s="15"/>
      <c r="AT1157" s="15"/>
      <c r="AU1157" s="2"/>
      <c r="AV1157" s="2"/>
      <c r="AW1157" s="15"/>
      <c r="AX1157" s="15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</row>
    <row r="1158" spans="1:164" x14ac:dyDescent="0.15">
      <c r="A1158" s="67"/>
      <c r="B1158" s="128"/>
      <c r="C1158" s="7"/>
      <c r="D1158" s="7"/>
      <c r="E1158" s="13"/>
      <c r="F1158" s="14"/>
      <c r="G1158" s="14"/>
      <c r="H1158" s="14"/>
      <c r="I1158" s="14"/>
      <c r="J1158" s="13"/>
      <c r="K1158" s="53"/>
      <c r="L1158" s="2"/>
      <c r="M1158" s="19"/>
      <c r="N1158" s="12"/>
      <c r="O1158" s="12"/>
      <c r="P1158" s="19"/>
      <c r="Q1158" s="14"/>
      <c r="R1158" s="28"/>
      <c r="S1158" s="14"/>
      <c r="T1158" s="14"/>
      <c r="U1158" s="14"/>
      <c r="V1158" s="4"/>
      <c r="W1158" s="53"/>
      <c r="X1158" s="14"/>
      <c r="Y1158" s="153"/>
      <c r="Z1158" s="3"/>
      <c r="AA1158" s="53"/>
      <c r="AB1158" s="3"/>
      <c r="AC1158" s="1"/>
      <c r="AD1158" s="3"/>
      <c r="AE1158" s="3"/>
      <c r="AF1158" s="3"/>
      <c r="AG1158" s="3"/>
      <c r="AH1158" s="3"/>
      <c r="AI1158" s="11"/>
      <c r="AJ1158" s="3"/>
      <c r="AK1158" s="2"/>
      <c r="AL1158" s="2"/>
      <c r="AM1158" s="2"/>
      <c r="AN1158" s="2"/>
      <c r="AO1158" s="2"/>
      <c r="AP1158" s="2"/>
      <c r="AQ1158" s="2"/>
      <c r="AR1158" s="15"/>
      <c r="AS1158" s="15"/>
      <c r="AT1158" s="15"/>
      <c r="AU1158" s="2"/>
      <c r="AV1158" s="2"/>
      <c r="AW1158" s="15"/>
      <c r="AX1158" s="15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  <c r="FH1158" s="2"/>
    </row>
    <row r="1159" spans="1:164" x14ac:dyDescent="0.15">
      <c r="A1159" s="67"/>
      <c r="B1159" s="128"/>
      <c r="C1159" s="7"/>
      <c r="D1159" s="7"/>
      <c r="E1159" s="13"/>
      <c r="F1159" s="14"/>
      <c r="G1159" s="14"/>
      <c r="H1159" s="14"/>
      <c r="I1159" s="14"/>
      <c r="J1159" s="13"/>
      <c r="K1159" s="53"/>
      <c r="L1159" s="2"/>
      <c r="M1159" s="19"/>
      <c r="N1159" s="12"/>
      <c r="O1159" s="12"/>
      <c r="P1159" s="19"/>
      <c r="Q1159" s="14"/>
      <c r="R1159" s="28"/>
      <c r="S1159" s="14"/>
      <c r="T1159" s="14"/>
      <c r="U1159" s="14"/>
      <c r="V1159" s="4"/>
      <c r="W1159" s="53"/>
      <c r="X1159" s="14"/>
      <c r="Y1159" s="153"/>
      <c r="Z1159" s="3"/>
      <c r="AA1159" s="53"/>
      <c r="AB1159" s="3"/>
      <c r="AC1159" s="1"/>
      <c r="AD1159" s="3"/>
      <c r="AE1159" s="3"/>
      <c r="AF1159" s="3"/>
      <c r="AG1159" s="3"/>
      <c r="AH1159" s="3"/>
      <c r="AI1159" s="11"/>
      <c r="AJ1159" s="3"/>
      <c r="AK1159" s="2"/>
      <c r="AL1159" s="2"/>
      <c r="AM1159" s="2"/>
      <c r="AN1159" s="2"/>
      <c r="AO1159" s="2"/>
      <c r="AP1159" s="2"/>
      <c r="AQ1159" s="2"/>
      <c r="AR1159" s="15"/>
      <c r="AS1159" s="15"/>
      <c r="AT1159" s="15"/>
      <c r="AU1159" s="2"/>
      <c r="AV1159" s="2"/>
      <c r="AW1159" s="15"/>
      <c r="AX1159" s="15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  <c r="FH1159" s="2"/>
    </row>
    <row r="1160" spans="1:164" x14ac:dyDescent="0.15">
      <c r="A1160" s="67"/>
      <c r="B1160" s="128"/>
      <c r="C1160" s="7"/>
      <c r="D1160" s="7"/>
      <c r="E1160" s="13"/>
      <c r="F1160" s="14"/>
      <c r="G1160" s="14"/>
      <c r="H1160" s="14"/>
      <c r="I1160" s="14"/>
      <c r="J1160" s="13"/>
      <c r="K1160" s="53"/>
      <c r="L1160" s="2"/>
      <c r="M1160" s="19"/>
      <c r="N1160" s="12"/>
      <c r="O1160" s="12"/>
      <c r="P1160" s="19"/>
      <c r="Q1160" s="14"/>
      <c r="R1160" s="28"/>
      <c r="S1160" s="14"/>
      <c r="T1160" s="14"/>
      <c r="U1160" s="14"/>
      <c r="V1160" s="4"/>
      <c r="W1160" s="53"/>
      <c r="X1160" s="14"/>
      <c r="Y1160" s="153"/>
      <c r="Z1160" s="3"/>
      <c r="AA1160" s="53"/>
      <c r="AB1160" s="3"/>
      <c r="AC1160" s="1"/>
      <c r="AD1160" s="3"/>
      <c r="AE1160" s="3"/>
      <c r="AF1160" s="3"/>
      <c r="AG1160" s="3"/>
      <c r="AH1160" s="3"/>
      <c r="AI1160" s="11"/>
      <c r="AJ1160" s="3"/>
      <c r="AK1160" s="2"/>
      <c r="AL1160" s="2"/>
      <c r="AM1160" s="2"/>
      <c r="AN1160" s="2"/>
      <c r="AO1160" s="2"/>
      <c r="AP1160" s="2"/>
      <c r="AQ1160" s="2"/>
      <c r="AR1160" s="15"/>
      <c r="AS1160" s="15"/>
      <c r="AT1160" s="15"/>
      <c r="AU1160" s="2"/>
      <c r="AV1160" s="2"/>
      <c r="AW1160" s="15"/>
      <c r="AX1160" s="15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  <c r="FH1160" s="2"/>
    </row>
    <row r="1161" spans="1:164" x14ac:dyDescent="0.15">
      <c r="A1161" s="67"/>
      <c r="B1161" s="128"/>
      <c r="C1161" s="7"/>
      <c r="D1161" s="7"/>
      <c r="E1161" s="13"/>
      <c r="F1161" s="14"/>
      <c r="G1161" s="14"/>
      <c r="H1161" s="14"/>
      <c r="I1161" s="14"/>
      <c r="J1161" s="13"/>
      <c r="K1161" s="53"/>
      <c r="L1161" s="2"/>
      <c r="M1161" s="19"/>
      <c r="N1161" s="12"/>
      <c r="O1161" s="12"/>
      <c r="P1161" s="19"/>
      <c r="Q1161" s="14"/>
      <c r="R1161" s="28"/>
      <c r="S1161" s="14"/>
      <c r="T1161" s="14"/>
      <c r="U1161" s="14"/>
      <c r="V1161" s="4"/>
      <c r="W1161" s="53"/>
      <c r="X1161" s="14"/>
      <c r="Y1161" s="153"/>
      <c r="Z1161" s="3"/>
      <c r="AA1161" s="53"/>
      <c r="AB1161" s="3"/>
      <c r="AC1161" s="1"/>
      <c r="AD1161" s="3"/>
      <c r="AE1161" s="3"/>
      <c r="AF1161" s="3"/>
      <c r="AG1161" s="3"/>
      <c r="AH1161" s="3"/>
      <c r="AI1161" s="11"/>
      <c r="AJ1161" s="3"/>
      <c r="AK1161" s="2"/>
      <c r="AL1161" s="2"/>
      <c r="AM1161" s="2"/>
      <c r="AN1161" s="2"/>
      <c r="AO1161" s="2"/>
      <c r="AP1161" s="2"/>
      <c r="AQ1161" s="2"/>
      <c r="AR1161" s="15"/>
      <c r="AS1161" s="15"/>
      <c r="AT1161" s="15"/>
      <c r="AU1161" s="2"/>
      <c r="AV1161" s="2"/>
      <c r="AW1161" s="15"/>
      <c r="AX1161" s="15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  <c r="FH1161" s="2"/>
    </row>
    <row r="1162" spans="1:164" x14ac:dyDescent="0.15">
      <c r="A1162" s="67"/>
      <c r="B1162" s="128"/>
      <c r="C1162" s="7"/>
      <c r="D1162" s="7"/>
      <c r="E1162" s="13"/>
      <c r="F1162" s="14"/>
      <c r="G1162" s="14"/>
      <c r="H1162" s="14"/>
      <c r="I1162" s="14"/>
      <c r="J1162" s="13"/>
      <c r="K1162" s="53"/>
      <c r="L1162" s="2"/>
      <c r="M1162" s="19"/>
      <c r="N1162" s="12"/>
      <c r="O1162" s="12"/>
      <c r="P1162" s="19"/>
      <c r="Q1162" s="14"/>
      <c r="R1162" s="28"/>
      <c r="S1162" s="14"/>
      <c r="T1162" s="14"/>
      <c r="U1162" s="14"/>
      <c r="V1162" s="4"/>
      <c r="W1162" s="53"/>
      <c r="X1162" s="14"/>
      <c r="Y1162" s="153"/>
      <c r="Z1162" s="3"/>
      <c r="AA1162" s="53"/>
      <c r="AB1162" s="3"/>
      <c r="AC1162" s="1"/>
      <c r="AD1162" s="3"/>
      <c r="AE1162" s="3"/>
      <c r="AF1162" s="3"/>
      <c r="AG1162" s="3"/>
      <c r="AH1162" s="3"/>
      <c r="AI1162" s="11"/>
      <c r="AJ1162" s="3"/>
      <c r="AK1162" s="2"/>
      <c r="AL1162" s="2"/>
      <c r="AM1162" s="2"/>
      <c r="AN1162" s="2"/>
      <c r="AO1162" s="2"/>
      <c r="AP1162" s="2"/>
      <c r="AQ1162" s="2"/>
      <c r="AR1162" s="15"/>
      <c r="AS1162" s="15"/>
      <c r="AT1162" s="15"/>
      <c r="AU1162" s="2"/>
      <c r="AV1162" s="2"/>
      <c r="AW1162" s="15"/>
      <c r="AX1162" s="15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  <c r="FG1162" s="2"/>
      <c r="FH1162" s="2"/>
    </row>
    <row r="1163" spans="1:164" x14ac:dyDescent="0.15">
      <c r="A1163" s="67"/>
      <c r="B1163" s="128"/>
      <c r="C1163" s="7"/>
      <c r="D1163" s="7"/>
      <c r="E1163" s="13"/>
      <c r="F1163" s="14"/>
      <c r="G1163" s="14"/>
      <c r="H1163" s="14"/>
      <c r="I1163" s="14"/>
      <c r="J1163" s="13"/>
      <c r="K1163" s="53"/>
      <c r="L1163" s="2"/>
      <c r="M1163" s="19"/>
      <c r="N1163" s="12"/>
      <c r="O1163" s="12"/>
      <c r="P1163" s="19"/>
      <c r="Q1163" s="14"/>
      <c r="R1163" s="28"/>
      <c r="S1163" s="14"/>
      <c r="T1163" s="14"/>
      <c r="U1163" s="14"/>
      <c r="V1163" s="4"/>
      <c r="W1163" s="53"/>
      <c r="X1163" s="14"/>
      <c r="Y1163" s="153"/>
      <c r="Z1163" s="3"/>
      <c r="AA1163" s="53"/>
      <c r="AB1163" s="3"/>
      <c r="AC1163" s="1"/>
      <c r="AD1163" s="3"/>
      <c r="AE1163" s="3"/>
      <c r="AF1163" s="3"/>
      <c r="AG1163" s="3"/>
      <c r="AH1163" s="3"/>
      <c r="AI1163" s="11"/>
      <c r="AJ1163" s="3"/>
      <c r="AK1163" s="2"/>
      <c r="AL1163" s="2"/>
      <c r="AM1163" s="2"/>
      <c r="AN1163" s="2"/>
      <c r="AO1163" s="2"/>
      <c r="AP1163" s="2"/>
      <c r="AQ1163" s="2"/>
      <c r="AR1163" s="15"/>
      <c r="AS1163" s="15"/>
      <c r="AT1163" s="15"/>
      <c r="AU1163" s="2"/>
      <c r="AV1163" s="2"/>
      <c r="AW1163" s="15"/>
      <c r="AX1163" s="15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  <c r="FH1163" s="2"/>
    </row>
    <row r="1164" spans="1:164" x14ac:dyDescent="0.15">
      <c r="A1164" s="67"/>
      <c r="B1164" s="128"/>
      <c r="C1164" s="7"/>
      <c r="D1164" s="7"/>
      <c r="E1164" s="13"/>
      <c r="F1164" s="14"/>
      <c r="G1164" s="14"/>
      <c r="H1164" s="14"/>
      <c r="I1164" s="14"/>
      <c r="J1164" s="13"/>
      <c r="K1164" s="53"/>
      <c r="L1164" s="2"/>
      <c r="M1164" s="19"/>
      <c r="N1164" s="12"/>
      <c r="O1164" s="12"/>
      <c r="P1164" s="19"/>
      <c r="Q1164" s="14"/>
      <c r="R1164" s="28"/>
      <c r="S1164" s="14"/>
      <c r="T1164" s="14"/>
      <c r="U1164" s="14"/>
      <c r="V1164" s="4"/>
      <c r="W1164" s="53"/>
      <c r="X1164" s="14"/>
      <c r="Y1164" s="153"/>
      <c r="Z1164" s="3"/>
      <c r="AA1164" s="53"/>
      <c r="AB1164" s="3"/>
      <c r="AC1164" s="1"/>
      <c r="AD1164" s="3"/>
      <c r="AE1164" s="3"/>
      <c r="AF1164" s="3"/>
      <c r="AG1164" s="3"/>
      <c r="AH1164" s="3"/>
      <c r="AI1164" s="11"/>
      <c r="AJ1164" s="3"/>
      <c r="AK1164" s="2"/>
      <c r="AL1164" s="2"/>
      <c r="AM1164" s="2"/>
      <c r="AN1164" s="2"/>
      <c r="AO1164" s="2"/>
      <c r="AP1164" s="2"/>
      <c r="AQ1164" s="2"/>
      <c r="AR1164" s="15"/>
      <c r="AS1164" s="15"/>
      <c r="AT1164" s="15"/>
      <c r="AU1164" s="2"/>
      <c r="AV1164" s="2"/>
      <c r="AW1164" s="15"/>
      <c r="AX1164" s="15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  <c r="FH1164" s="2"/>
    </row>
    <row r="1165" spans="1:164" x14ac:dyDescent="0.15">
      <c r="A1165" s="67"/>
      <c r="B1165" s="128"/>
      <c r="C1165" s="7"/>
      <c r="D1165" s="7"/>
      <c r="E1165" s="13"/>
      <c r="F1165" s="14"/>
      <c r="G1165" s="14"/>
      <c r="H1165" s="14"/>
      <c r="I1165" s="14"/>
      <c r="J1165" s="13"/>
      <c r="K1165" s="53"/>
      <c r="L1165" s="2"/>
      <c r="M1165" s="19"/>
      <c r="N1165" s="12"/>
      <c r="O1165" s="12"/>
      <c r="P1165" s="19"/>
      <c r="Q1165" s="14"/>
      <c r="R1165" s="28"/>
      <c r="S1165" s="14"/>
      <c r="T1165" s="14"/>
      <c r="U1165" s="14"/>
      <c r="V1165" s="4"/>
      <c r="W1165" s="53"/>
      <c r="X1165" s="14"/>
      <c r="Y1165" s="153"/>
      <c r="Z1165" s="3"/>
      <c r="AA1165" s="53"/>
      <c r="AB1165" s="3"/>
      <c r="AC1165" s="1"/>
      <c r="AD1165" s="3"/>
      <c r="AE1165" s="3"/>
      <c r="AF1165" s="3"/>
      <c r="AG1165" s="3"/>
      <c r="AH1165" s="3"/>
      <c r="AI1165" s="11"/>
      <c r="AJ1165" s="3"/>
      <c r="AK1165" s="2"/>
      <c r="AL1165" s="2"/>
      <c r="AM1165" s="2"/>
      <c r="AN1165" s="2"/>
      <c r="AO1165" s="2"/>
      <c r="AP1165" s="2"/>
      <c r="AQ1165" s="2"/>
      <c r="AR1165" s="15"/>
      <c r="AS1165" s="15"/>
      <c r="AT1165" s="15"/>
      <c r="AU1165" s="2"/>
      <c r="AV1165" s="2"/>
      <c r="AW1165" s="15"/>
      <c r="AX1165" s="15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  <c r="FH1165" s="2"/>
    </row>
    <row r="1166" spans="1:164" x14ac:dyDescent="0.15">
      <c r="A1166" s="67"/>
      <c r="B1166" s="128"/>
      <c r="C1166" s="7"/>
      <c r="D1166" s="7"/>
      <c r="E1166" s="13"/>
      <c r="F1166" s="14"/>
      <c r="G1166" s="14"/>
      <c r="H1166" s="14"/>
      <c r="I1166" s="14"/>
      <c r="J1166" s="13"/>
      <c r="K1166" s="53"/>
      <c r="L1166" s="2"/>
      <c r="M1166" s="19"/>
      <c r="N1166" s="12"/>
      <c r="O1166" s="12"/>
      <c r="P1166" s="19"/>
      <c r="Q1166" s="14"/>
      <c r="R1166" s="28"/>
      <c r="S1166" s="14"/>
      <c r="T1166" s="14"/>
      <c r="U1166" s="14"/>
      <c r="V1166" s="4"/>
      <c r="W1166" s="53"/>
      <c r="X1166" s="14"/>
      <c r="Y1166" s="153"/>
      <c r="Z1166" s="3"/>
      <c r="AA1166" s="53"/>
      <c r="AB1166" s="3"/>
      <c r="AC1166" s="1"/>
      <c r="AD1166" s="3"/>
      <c r="AE1166" s="3"/>
      <c r="AF1166" s="3"/>
      <c r="AG1166" s="3"/>
      <c r="AH1166" s="3"/>
      <c r="AI1166" s="11"/>
      <c r="AJ1166" s="3"/>
      <c r="AK1166" s="2"/>
      <c r="AL1166" s="2"/>
      <c r="AM1166" s="2"/>
      <c r="AN1166" s="2"/>
      <c r="AO1166" s="2"/>
      <c r="AP1166" s="2"/>
      <c r="AQ1166" s="2"/>
      <c r="AR1166" s="15"/>
      <c r="AS1166" s="15"/>
      <c r="AT1166" s="15"/>
      <c r="AU1166" s="2"/>
      <c r="AV1166" s="2"/>
      <c r="AW1166" s="15"/>
      <c r="AX1166" s="15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  <c r="FH1166" s="2"/>
    </row>
    <row r="1167" spans="1:164" x14ac:dyDescent="0.15">
      <c r="A1167" s="67"/>
      <c r="B1167" s="128"/>
      <c r="C1167" s="7"/>
      <c r="D1167" s="7"/>
      <c r="E1167" s="13"/>
      <c r="F1167" s="14"/>
      <c r="G1167" s="14"/>
      <c r="H1167" s="14"/>
      <c r="I1167" s="14"/>
      <c r="J1167" s="13"/>
      <c r="K1167" s="53"/>
      <c r="L1167" s="2"/>
      <c r="M1167" s="19"/>
      <c r="N1167" s="12"/>
      <c r="O1167" s="12"/>
      <c r="P1167" s="19"/>
      <c r="Q1167" s="14"/>
      <c r="R1167" s="28"/>
      <c r="S1167" s="14"/>
      <c r="T1167" s="14"/>
      <c r="U1167" s="14"/>
      <c r="V1167" s="4"/>
      <c r="W1167" s="53"/>
      <c r="X1167" s="14"/>
      <c r="Y1167" s="153"/>
      <c r="Z1167" s="3"/>
      <c r="AA1167" s="53"/>
      <c r="AB1167" s="3"/>
      <c r="AC1167" s="1"/>
      <c r="AD1167" s="3"/>
      <c r="AE1167" s="3"/>
      <c r="AF1167" s="3"/>
      <c r="AG1167" s="3"/>
      <c r="AH1167" s="3"/>
      <c r="AI1167" s="11"/>
      <c r="AJ1167" s="3"/>
      <c r="AK1167" s="2"/>
      <c r="AL1167" s="2"/>
      <c r="AM1167" s="2"/>
      <c r="AN1167" s="2"/>
      <c r="AO1167" s="2"/>
      <c r="AP1167" s="2"/>
      <c r="AQ1167" s="2"/>
      <c r="AR1167" s="15"/>
      <c r="AS1167" s="15"/>
      <c r="AT1167" s="15"/>
      <c r="AU1167" s="2"/>
      <c r="AV1167" s="2"/>
      <c r="AW1167" s="15"/>
      <c r="AX1167" s="15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  <c r="FG1167" s="2"/>
      <c r="FH1167" s="2"/>
    </row>
    <row r="1168" spans="1:164" x14ac:dyDescent="0.15">
      <c r="A1168" s="67"/>
      <c r="B1168" s="128"/>
      <c r="C1168" s="7"/>
      <c r="D1168" s="7"/>
      <c r="E1168" s="13"/>
      <c r="F1168" s="14"/>
      <c r="G1168" s="14"/>
      <c r="H1168" s="14"/>
      <c r="I1168" s="14"/>
      <c r="J1168" s="13"/>
      <c r="K1168" s="53"/>
      <c r="L1168" s="2"/>
      <c r="M1168" s="19"/>
      <c r="N1168" s="12"/>
      <c r="O1168" s="12"/>
      <c r="P1168" s="19"/>
      <c r="Q1168" s="14"/>
      <c r="R1168" s="28"/>
      <c r="S1168" s="14"/>
      <c r="T1168" s="14"/>
      <c r="U1168" s="14"/>
      <c r="V1168" s="4"/>
      <c r="W1168" s="53"/>
      <c r="X1168" s="14"/>
      <c r="Y1168" s="153"/>
      <c r="Z1168" s="3"/>
      <c r="AA1168" s="53"/>
      <c r="AB1168" s="3"/>
      <c r="AC1168" s="1"/>
      <c r="AD1168" s="3"/>
      <c r="AE1168" s="3"/>
      <c r="AF1168" s="3"/>
      <c r="AG1168" s="3"/>
      <c r="AH1168" s="3"/>
      <c r="AI1168" s="11"/>
      <c r="AJ1168" s="3"/>
      <c r="AK1168" s="2"/>
      <c r="AL1168" s="2"/>
      <c r="AM1168" s="2"/>
      <c r="AN1168" s="2"/>
      <c r="AO1168" s="2"/>
      <c r="AP1168" s="2"/>
      <c r="AQ1168" s="2"/>
      <c r="AR1168" s="15"/>
      <c r="AS1168" s="15"/>
      <c r="AT1168" s="15"/>
      <c r="AU1168" s="2"/>
      <c r="AV1168" s="2"/>
      <c r="AW1168" s="15"/>
      <c r="AX1168" s="15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</row>
    <row r="1169" spans="1:164" x14ac:dyDescent="0.15">
      <c r="A1169" s="67"/>
      <c r="B1169" s="128"/>
      <c r="C1169" s="7"/>
      <c r="D1169" s="7"/>
      <c r="E1169" s="13"/>
      <c r="F1169" s="14"/>
      <c r="G1169" s="14"/>
      <c r="H1169" s="14"/>
      <c r="I1169" s="14"/>
      <c r="J1169" s="13"/>
      <c r="K1169" s="53"/>
      <c r="L1169" s="2"/>
      <c r="M1169" s="19"/>
      <c r="N1169" s="12"/>
      <c r="O1169" s="12"/>
      <c r="P1169" s="19"/>
      <c r="Q1169" s="14"/>
      <c r="R1169" s="28"/>
      <c r="S1169" s="14"/>
      <c r="T1169" s="14"/>
      <c r="U1169" s="14"/>
      <c r="V1169" s="4"/>
      <c r="W1169" s="53"/>
      <c r="X1169" s="14"/>
      <c r="Y1169" s="153"/>
      <c r="Z1169" s="3"/>
      <c r="AA1169" s="53"/>
      <c r="AB1169" s="3"/>
      <c r="AC1169" s="1"/>
      <c r="AD1169" s="3"/>
      <c r="AE1169" s="3"/>
      <c r="AF1169" s="3"/>
      <c r="AG1169" s="3"/>
      <c r="AH1169" s="3"/>
      <c r="AI1169" s="11"/>
      <c r="AJ1169" s="3"/>
      <c r="AK1169" s="2"/>
      <c r="AL1169" s="2"/>
      <c r="AM1169" s="2"/>
      <c r="AN1169" s="2"/>
      <c r="AO1169" s="2"/>
      <c r="AP1169" s="2"/>
      <c r="AQ1169" s="2"/>
      <c r="AR1169" s="15"/>
      <c r="AS1169" s="15"/>
      <c r="AT1169" s="15"/>
      <c r="AU1169" s="2"/>
      <c r="AV1169" s="2"/>
      <c r="AW1169" s="15"/>
      <c r="AX1169" s="15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</row>
    <row r="1170" spans="1:164" x14ac:dyDescent="0.15">
      <c r="A1170" s="67"/>
      <c r="B1170" s="128"/>
      <c r="C1170" s="7"/>
      <c r="D1170" s="7"/>
      <c r="E1170" s="13"/>
      <c r="F1170" s="14"/>
      <c r="G1170" s="14"/>
      <c r="H1170" s="14"/>
      <c r="I1170" s="14"/>
      <c r="J1170" s="13"/>
      <c r="K1170" s="53"/>
      <c r="L1170" s="2"/>
      <c r="M1170" s="19"/>
      <c r="N1170" s="12"/>
      <c r="O1170" s="12"/>
      <c r="P1170" s="19"/>
      <c r="Q1170" s="14"/>
      <c r="R1170" s="28"/>
      <c r="S1170" s="14"/>
      <c r="T1170" s="14"/>
      <c r="U1170" s="14"/>
      <c r="V1170" s="4"/>
      <c r="W1170" s="53"/>
      <c r="X1170" s="14"/>
      <c r="Y1170" s="153"/>
      <c r="Z1170" s="3"/>
      <c r="AA1170" s="53"/>
      <c r="AB1170" s="3"/>
      <c r="AC1170" s="1"/>
      <c r="AD1170" s="3"/>
      <c r="AE1170" s="3"/>
      <c r="AF1170" s="3"/>
      <c r="AG1170" s="3"/>
      <c r="AH1170" s="3"/>
      <c r="AI1170" s="11"/>
      <c r="AJ1170" s="3"/>
      <c r="AK1170" s="2"/>
      <c r="AL1170" s="2"/>
      <c r="AM1170" s="2"/>
      <c r="AN1170" s="2"/>
      <c r="AO1170" s="2"/>
      <c r="AP1170" s="2"/>
      <c r="AQ1170" s="2"/>
      <c r="AR1170" s="15"/>
      <c r="AS1170" s="15"/>
      <c r="AT1170" s="15"/>
      <c r="AU1170" s="2"/>
      <c r="AV1170" s="2"/>
      <c r="AW1170" s="15"/>
      <c r="AX1170" s="15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</row>
    <row r="1171" spans="1:164" x14ac:dyDescent="0.15">
      <c r="A1171" s="67"/>
      <c r="B1171" s="128"/>
      <c r="C1171" s="7"/>
      <c r="D1171" s="7"/>
      <c r="E1171" s="13"/>
      <c r="F1171" s="14"/>
      <c r="G1171" s="14"/>
      <c r="H1171" s="14"/>
      <c r="I1171" s="14"/>
      <c r="J1171" s="13"/>
      <c r="K1171" s="53"/>
      <c r="L1171" s="2"/>
      <c r="M1171" s="19"/>
      <c r="N1171" s="12"/>
      <c r="O1171" s="12"/>
      <c r="P1171" s="19"/>
      <c r="Q1171" s="14"/>
      <c r="R1171" s="28"/>
      <c r="S1171" s="14"/>
      <c r="T1171" s="14"/>
      <c r="U1171" s="14"/>
      <c r="V1171" s="4"/>
      <c r="W1171" s="53"/>
      <c r="X1171" s="14"/>
      <c r="Y1171" s="153"/>
      <c r="Z1171" s="3"/>
      <c r="AA1171" s="53"/>
      <c r="AB1171" s="3"/>
      <c r="AC1171" s="1"/>
      <c r="AD1171" s="3"/>
      <c r="AE1171" s="3"/>
      <c r="AF1171" s="3"/>
      <c r="AG1171" s="3"/>
      <c r="AH1171" s="3"/>
      <c r="AI1171" s="11"/>
      <c r="AJ1171" s="3"/>
      <c r="AK1171" s="2"/>
      <c r="AL1171" s="2"/>
      <c r="AM1171" s="2"/>
      <c r="AN1171" s="2"/>
      <c r="AO1171" s="2"/>
      <c r="AP1171" s="2"/>
      <c r="AQ1171" s="2"/>
      <c r="AR1171" s="15"/>
      <c r="AS1171" s="15"/>
      <c r="AT1171" s="15"/>
      <c r="AU1171" s="2"/>
      <c r="AV1171" s="2"/>
      <c r="AW1171" s="15"/>
      <c r="AX1171" s="15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  <c r="FH1171" s="2"/>
    </row>
    <row r="1172" spans="1:164" x14ac:dyDescent="0.15">
      <c r="A1172" s="67"/>
      <c r="B1172" s="128"/>
      <c r="C1172" s="7"/>
      <c r="D1172" s="7"/>
      <c r="E1172" s="13"/>
      <c r="F1172" s="14"/>
      <c r="G1172" s="14"/>
      <c r="H1172" s="14"/>
      <c r="I1172" s="14"/>
      <c r="J1172" s="13"/>
      <c r="K1172" s="53"/>
      <c r="L1172" s="2"/>
      <c r="M1172" s="19"/>
      <c r="N1172" s="12"/>
      <c r="O1172" s="12"/>
      <c r="P1172" s="19"/>
      <c r="Q1172" s="14"/>
      <c r="R1172" s="28"/>
      <c r="S1172" s="14"/>
      <c r="T1172" s="14"/>
      <c r="U1172" s="14"/>
      <c r="V1172" s="4"/>
      <c r="W1172" s="53"/>
      <c r="X1172" s="14"/>
      <c r="Y1172" s="153"/>
      <c r="Z1172" s="3"/>
      <c r="AA1172" s="53"/>
      <c r="AB1172" s="3"/>
      <c r="AC1172" s="1"/>
      <c r="AD1172" s="3"/>
      <c r="AE1172" s="3"/>
      <c r="AF1172" s="3"/>
      <c r="AG1172" s="3"/>
      <c r="AH1172" s="3"/>
      <c r="AI1172" s="11"/>
      <c r="AJ1172" s="3"/>
      <c r="AK1172" s="2"/>
      <c r="AL1172" s="2"/>
      <c r="AM1172" s="2"/>
      <c r="AN1172" s="2"/>
      <c r="AO1172" s="2"/>
      <c r="AP1172" s="2"/>
      <c r="AQ1172" s="2"/>
      <c r="AR1172" s="15"/>
      <c r="AS1172" s="15"/>
      <c r="AT1172" s="15"/>
      <c r="AU1172" s="2"/>
      <c r="AV1172" s="2"/>
      <c r="AW1172" s="15"/>
      <c r="AX1172" s="15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  <c r="FH1172" s="2"/>
    </row>
    <row r="1173" spans="1:164" x14ac:dyDescent="0.15">
      <c r="A1173" s="67"/>
      <c r="B1173" s="128"/>
      <c r="C1173" s="7"/>
      <c r="D1173" s="7"/>
      <c r="E1173" s="13"/>
      <c r="F1173" s="14"/>
      <c r="G1173" s="14"/>
      <c r="H1173" s="14"/>
      <c r="I1173" s="14"/>
      <c r="J1173" s="13"/>
      <c r="K1173" s="53"/>
      <c r="L1173" s="2"/>
      <c r="M1173" s="19"/>
      <c r="N1173" s="12"/>
      <c r="O1173" s="12"/>
      <c r="P1173" s="19"/>
      <c r="Q1173" s="14"/>
      <c r="R1173" s="28"/>
      <c r="S1173" s="14"/>
      <c r="T1173" s="14"/>
      <c r="U1173" s="14"/>
      <c r="V1173" s="4"/>
      <c r="W1173" s="53"/>
      <c r="X1173" s="14"/>
      <c r="Y1173" s="153"/>
      <c r="Z1173" s="3"/>
      <c r="AA1173" s="53"/>
      <c r="AB1173" s="3"/>
      <c r="AC1173" s="1"/>
      <c r="AD1173" s="3"/>
      <c r="AE1173" s="3"/>
      <c r="AF1173" s="3"/>
      <c r="AG1173" s="3"/>
      <c r="AH1173" s="3"/>
      <c r="AI1173" s="11"/>
      <c r="AJ1173" s="3"/>
      <c r="AK1173" s="2"/>
      <c r="AL1173" s="2"/>
      <c r="AM1173" s="2"/>
      <c r="AN1173" s="2"/>
      <c r="AO1173" s="2"/>
      <c r="AP1173" s="2"/>
      <c r="AQ1173" s="2"/>
      <c r="AR1173" s="15"/>
      <c r="AS1173" s="15"/>
      <c r="AT1173" s="15"/>
      <c r="AU1173" s="2"/>
      <c r="AV1173" s="2"/>
      <c r="AW1173" s="15"/>
      <c r="AX1173" s="15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  <c r="FH1173" s="2"/>
    </row>
    <row r="1174" spans="1:164" x14ac:dyDescent="0.15">
      <c r="A1174" s="67"/>
      <c r="B1174" s="128"/>
      <c r="C1174" s="7"/>
      <c r="D1174" s="7"/>
      <c r="E1174" s="13"/>
      <c r="F1174" s="14"/>
      <c r="G1174" s="14"/>
      <c r="H1174" s="14"/>
      <c r="I1174" s="14"/>
      <c r="J1174" s="13"/>
      <c r="K1174" s="53"/>
      <c r="L1174" s="2"/>
      <c r="M1174" s="19"/>
      <c r="N1174" s="12"/>
      <c r="O1174" s="12"/>
      <c r="P1174" s="19"/>
      <c r="Q1174" s="14"/>
      <c r="R1174" s="28"/>
      <c r="S1174" s="14"/>
      <c r="T1174" s="14"/>
      <c r="U1174" s="14"/>
      <c r="V1174" s="4"/>
      <c r="W1174" s="53"/>
      <c r="X1174" s="14"/>
      <c r="Y1174" s="153"/>
      <c r="Z1174" s="3"/>
      <c r="AA1174" s="53"/>
      <c r="AB1174" s="3"/>
      <c r="AC1174" s="1"/>
      <c r="AD1174" s="3"/>
      <c r="AE1174" s="3"/>
      <c r="AF1174" s="3"/>
      <c r="AG1174" s="3"/>
      <c r="AH1174" s="3"/>
      <c r="AI1174" s="11"/>
      <c r="AJ1174" s="3"/>
      <c r="AK1174" s="2"/>
      <c r="AL1174" s="2"/>
      <c r="AM1174" s="2"/>
      <c r="AN1174" s="2"/>
      <c r="AO1174" s="2"/>
      <c r="AP1174" s="2"/>
      <c r="AQ1174" s="2"/>
      <c r="AR1174" s="15"/>
      <c r="AS1174" s="15"/>
      <c r="AT1174" s="15"/>
      <c r="AU1174" s="2"/>
      <c r="AV1174" s="2"/>
      <c r="AW1174" s="15"/>
      <c r="AX1174" s="15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  <c r="FH1174" s="2"/>
    </row>
    <row r="1175" spans="1:164" x14ac:dyDescent="0.15">
      <c r="A1175" s="67"/>
      <c r="B1175" s="128"/>
      <c r="C1175" s="7"/>
      <c r="D1175" s="7"/>
      <c r="E1175" s="13"/>
      <c r="F1175" s="14"/>
      <c r="G1175" s="14"/>
      <c r="H1175" s="14"/>
      <c r="I1175" s="14"/>
      <c r="J1175" s="13"/>
      <c r="K1175" s="53"/>
      <c r="L1175" s="2"/>
      <c r="M1175" s="19"/>
      <c r="N1175" s="12"/>
      <c r="O1175" s="12"/>
      <c r="P1175" s="19"/>
      <c r="Q1175" s="14"/>
      <c r="R1175" s="28"/>
      <c r="S1175" s="14"/>
      <c r="T1175" s="14"/>
      <c r="U1175" s="14"/>
      <c r="V1175" s="4"/>
      <c r="W1175" s="53"/>
      <c r="X1175" s="14"/>
      <c r="Y1175" s="153"/>
      <c r="Z1175" s="3"/>
      <c r="AA1175" s="53"/>
      <c r="AB1175" s="3"/>
      <c r="AC1175" s="1"/>
      <c r="AD1175" s="3"/>
      <c r="AE1175" s="3"/>
      <c r="AF1175" s="3"/>
      <c r="AG1175" s="3"/>
      <c r="AH1175" s="3"/>
      <c r="AI1175" s="11"/>
      <c r="AJ1175" s="3"/>
      <c r="AK1175" s="2"/>
      <c r="AL1175" s="2"/>
      <c r="AM1175" s="2"/>
      <c r="AN1175" s="2"/>
      <c r="AO1175" s="2"/>
      <c r="AP1175" s="2"/>
      <c r="AQ1175" s="2"/>
      <c r="AR1175" s="15"/>
      <c r="AS1175" s="15"/>
      <c r="AT1175" s="15"/>
      <c r="AU1175" s="2"/>
      <c r="AV1175" s="2"/>
      <c r="AW1175" s="15"/>
      <c r="AX1175" s="15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</row>
    <row r="1176" spans="1:164" x14ac:dyDescent="0.15">
      <c r="A1176" s="67"/>
      <c r="B1176" s="128"/>
      <c r="C1176" s="7"/>
      <c r="D1176" s="7"/>
      <c r="E1176" s="13"/>
      <c r="F1176" s="14"/>
      <c r="G1176" s="14"/>
      <c r="H1176" s="14"/>
      <c r="I1176" s="14"/>
      <c r="J1176" s="13"/>
      <c r="K1176" s="53"/>
      <c r="L1176" s="2"/>
      <c r="M1176" s="19"/>
      <c r="N1176" s="12"/>
      <c r="O1176" s="12"/>
      <c r="P1176" s="19"/>
      <c r="Q1176" s="14"/>
      <c r="R1176" s="28"/>
      <c r="S1176" s="14"/>
      <c r="T1176" s="14"/>
      <c r="U1176" s="14"/>
      <c r="V1176" s="4"/>
      <c r="W1176" s="53"/>
      <c r="X1176" s="14"/>
      <c r="Y1176" s="153"/>
      <c r="Z1176" s="3"/>
      <c r="AA1176" s="53"/>
      <c r="AB1176" s="3"/>
      <c r="AC1176" s="1"/>
      <c r="AD1176" s="3"/>
      <c r="AE1176" s="3"/>
      <c r="AF1176" s="3"/>
      <c r="AG1176" s="3"/>
      <c r="AH1176" s="3"/>
      <c r="AI1176" s="11"/>
      <c r="AJ1176" s="3"/>
      <c r="AK1176" s="2"/>
      <c r="AL1176" s="2"/>
      <c r="AM1176" s="2"/>
      <c r="AN1176" s="2"/>
      <c r="AO1176" s="2"/>
      <c r="AP1176" s="2"/>
      <c r="AQ1176" s="2"/>
      <c r="AR1176" s="15"/>
      <c r="AS1176" s="15"/>
      <c r="AT1176" s="15"/>
      <c r="AU1176" s="2"/>
      <c r="AV1176" s="2"/>
      <c r="AW1176" s="15"/>
      <c r="AX1176" s="15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</row>
    <row r="1177" spans="1:164" x14ac:dyDescent="0.15">
      <c r="A1177" s="67"/>
      <c r="B1177" s="128"/>
      <c r="C1177" s="7"/>
      <c r="D1177" s="7"/>
      <c r="E1177" s="13"/>
      <c r="F1177" s="14"/>
      <c r="G1177" s="14"/>
      <c r="H1177" s="14"/>
      <c r="I1177" s="14"/>
      <c r="J1177" s="13"/>
      <c r="K1177" s="53"/>
      <c r="L1177" s="2"/>
      <c r="M1177" s="19"/>
      <c r="N1177" s="12"/>
      <c r="O1177" s="12"/>
      <c r="P1177" s="19"/>
      <c r="Q1177" s="14"/>
      <c r="R1177" s="28"/>
      <c r="S1177" s="14"/>
      <c r="T1177" s="14"/>
      <c r="U1177" s="14"/>
      <c r="V1177" s="4"/>
      <c r="W1177" s="53"/>
      <c r="X1177" s="14"/>
      <c r="Y1177" s="153"/>
      <c r="Z1177" s="3"/>
      <c r="AA1177" s="53"/>
      <c r="AB1177" s="3"/>
      <c r="AC1177" s="1"/>
      <c r="AD1177" s="3"/>
      <c r="AE1177" s="3"/>
      <c r="AF1177" s="3"/>
      <c r="AG1177" s="3"/>
      <c r="AH1177" s="3"/>
      <c r="AI1177" s="11"/>
      <c r="AJ1177" s="3"/>
      <c r="AK1177" s="2"/>
      <c r="AL1177" s="2"/>
      <c r="AM1177" s="2"/>
      <c r="AN1177" s="2"/>
      <c r="AO1177" s="2"/>
      <c r="AP1177" s="2"/>
      <c r="AQ1177" s="2"/>
      <c r="AR1177" s="15"/>
      <c r="AS1177" s="15"/>
      <c r="AT1177" s="15"/>
      <c r="AU1177" s="2"/>
      <c r="AV1177" s="2"/>
      <c r="AW1177" s="15"/>
      <c r="AX1177" s="15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</row>
    <row r="1178" spans="1:164" x14ac:dyDescent="0.15">
      <c r="A1178" s="67"/>
      <c r="B1178" s="128"/>
      <c r="C1178" s="7"/>
      <c r="D1178" s="7"/>
      <c r="E1178" s="13"/>
      <c r="F1178" s="14"/>
      <c r="G1178" s="14"/>
      <c r="H1178" s="14"/>
      <c r="I1178" s="14"/>
      <c r="J1178" s="13"/>
      <c r="K1178" s="53"/>
      <c r="L1178" s="2"/>
      <c r="M1178" s="19"/>
      <c r="N1178" s="12"/>
      <c r="O1178" s="12"/>
      <c r="P1178" s="19"/>
      <c r="Q1178" s="14"/>
      <c r="R1178" s="28"/>
      <c r="S1178" s="14"/>
      <c r="T1178" s="14"/>
      <c r="U1178" s="14"/>
      <c r="V1178" s="4"/>
      <c r="W1178" s="53"/>
      <c r="X1178" s="14"/>
      <c r="Y1178" s="153"/>
      <c r="Z1178" s="3"/>
      <c r="AA1178" s="53"/>
      <c r="AB1178" s="3"/>
      <c r="AC1178" s="1"/>
      <c r="AD1178" s="3"/>
      <c r="AE1178" s="3"/>
      <c r="AF1178" s="3"/>
      <c r="AG1178" s="3"/>
      <c r="AH1178" s="3"/>
      <c r="AI1178" s="11"/>
      <c r="AJ1178" s="3"/>
      <c r="AK1178" s="2"/>
      <c r="AL1178" s="2"/>
      <c r="AM1178" s="2"/>
      <c r="AN1178" s="2"/>
      <c r="AO1178" s="2"/>
      <c r="AP1178" s="2"/>
      <c r="AQ1178" s="2"/>
      <c r="AR1178" s="15"/>
      <c r="AS1178" s="15"/>
      <c r="AT1178" s="15"/>
      <c r="AU1178" s="2"/>
      <c r="AV1178" s="2"/>
      <c r="AW1178" s="15"/>
      <c r="AX1178" s="15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</row>
    <row r="1179" spans="1:164" x14ac:dyDescent="0.15">
      <c r="A1179" s="67"/>
      <c r="B1179" s="128"/>
      <c r="C1179" s="7"/>
      <c r="D1179" s="7"/>
      <c r="E1179" s="13"/>
      <c r="F1179" s="14"/>
      <c r="G1179" s="14"/>
      <c r="H1179" s="14"/>
      <c r="I1179" s="14"/>
      <c r="J1179" s="13"/>
      <c r="K1179" s="53"/>
      <c r="L1179" s="2"/>
      <c r="M1179" s="19"/>
      <c r="N1179" s="12"/>
      <c r="O1179" s="12"/>
      <c r="P1179" s="19"/>
      <c r="Q1179" s="14"/>
      <c r="R1179" s="28"/>
      <c r="S1179" s="14"/>
      <c r="T1179" s="14"/>
      <c r="U1179" s="14"/>
      <c r="V1179" s="4"/>
      <c r="W1179" s="53"/>
      <c r="X1179" s="14"/>
      <c r="Y1179" s="153"/>
      <c r="Z1179" s="3"/>
      <c r="AA1179" s="53"/>
      <c r="AB1179" s="3"/>
      <c r="AC1179" s="1"/>
      <c r="AD1179" s="3"/>
      <c r="AE1179" s="3"/>
      <c r="AF1179" s="3"/>
      <c r="AG1179" s="3"/>
      <c r="AH1179" s="3"/>
      <c r="AI1179" s="11"/>
      <c r="AJ1179" s="3"/>
      <c r="AK1179" s="2"/>
      <c r="AL1179" s="2"/>
      <c r="AM1179" s="2"/>
      <c r="AN1179" s="2"/>
      <c r="AO1179" s="2"/>
      <c r="AP1179" s="2"/>
      <c r="AQ1179" s="2"/>
      <c r="AR1179" s="15"/>
      <c r="AS1179" s="15"/>
      <c r="AT1179" s="15"/>
      <c r="AU1179" s="2"/>
      <c r="AV1179" s="2"/>
      <c r="AW1179" s="15"/>
      <c r="AX1179" s="15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</row>
    <row r="1180" spans="1:164" x14ac:dyDescent="0.15">
      <c r="A1180" s="67"/>
      <c r="B1180" s="128"/>
      <c r="C1180" s="7"/>
      <c r="D1180" s="7"/>
      <c r="E1180" s="13"/>
      <c r="F1180" s="14"/>
      <c r="G1180" s="14"/>
      <c r="H1180" s="14"/>
      <c r="I1180" s="14"/>
      <c r="J1180" s="13"/>
      <c r="K1180" s="53"/>
      <c r="L1180" s="2"/>
      <c r="M1180" s="19"/>
      <c r="N1180" s="12"/>
      <c r="O1180" s="12"/>
      <c r="P1180" s="19"/>
      <c r="Q1180" s="14"/>
      <c r="R1180" s="28"/>
      <c r="S1180" s="14"/>
      <c r="T1180" s="14"/>
      <c r="U1180" s="14"/>
      <c r="V1180" s="4"/>
      <c r="W1180" s="53"/>
      <c r="X1180" s="14"/>
      <c r="Y1180" s="153"/>
      <c r="Z1180" s="3"/>
      <c r="AA1180" s="53"/>
      <c r="AB1180" s="3"/>
      <c r="AC1180" s="1"/>
      <c r="AD1180" s="3"/>
      <c r="AE1180" s="3"/>
      <c r="AF1180" s="3"/>
      <c r="AG1180" s="3"/>
      <c r="AH1180" s="3"/>
      <c r="AI1180" s="11"/>
      <c r="AJ1180" s="3"/>
      <c r="AK1180" s="2"/>
      <c r="AL1180" s="2"/>
      <c r="AM1180" s="2"/>
      <c r="AN1180" s="2"/>
      <c r="AO1180" s="2"/>
      <c r="AP1180" s="2"/>
      <c r="AQ1180" s="2"/>
      <c r="AR1180" s="15"/>
      <c r="AS1180" s="15"/>
      <c r="AT1180" s="15"/>
      <c r="AU1180" s="2"/>
      <c r="AV1180" s="2"/>
      <c r="AW1180" s="15"/>
      <c r="AX1180" s="15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</row>
    <row r="1181" spans="1:164" x14ac:dyDescent="0.15">
      <c r="A1181" s="67"/>
      <c r="B1181" s="128"/>
      <c r="C1181" s="7"/>
      <c r="D1181" s="7"/>
      <c r="E1181" s="13"/>
      <c r="F1181" s="14"/>
      <c r="G1181" s="14"/>
      <c r="H1181" s="14"/>
      <c r="I1181" s="14"/>
      <c r="J1181" s="13"/>
      <c r="K1181" s="53"/>
      <c r="L1181" s="2"/>
      <c r="M1181" s="19"/>
      <c r="N1181" s="12"/>
      <c r="O1181" s="12"/>
      <c r="P1181" s="19"/>
      <c r="Q1181" s="14"/>
      <c r="R1181" s="28"/>
      <c r="S1181" s="14"/>
      <c r="T1181" s="14"/>
      <c r="U1181" s="14"/>
      <c r="V1181" s="4"/>
      <c r="W1181" s="53"/>
      <c r="X1181" s="14"/>
      <c r="Y1181" s="153"/>
      <c r="Z1181" s="3"/>
      <c r="AA1181" s="53"/>
      <c r="AB1181" s="3"/>
      <c r="AC1181" s="1"/>
      <c r="AD1181" s="3"/>
      <c r="AE1181" s="3"/>
      <c r="AF1181" s="3"/>
      <c r="AG1181" s="3"/>
      <c r="AH1181" s="3"/>
      <c r="AI1181" s="11"/>
      <c r="AJ1181" s="3"/>
      <c r="AK1181" s="2"/>
      <c r="AL1181" s="2"/>
      <c r="AM1181" s="2"/>
      <c r="AN1181" s="2"/>
      <c r="AO1181" s="2"/>
      <c r="AP1181" s="2"/>
      <c r="AQ1181" s="2"/>
      <c r="AR1181" s="15"/>
      <c r="AS1181" s="15"/>
      <c r="AT1181" s="15"/>
      <c r="AU1181" s="2"/>
      <c r="AV1181" s="2"/>
      <c r="AW1181" s="15"/>
      <c r="AX1181" s="15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</row>
    <row r="1182" spans="1:164" x14ac:dyDescent="0.15">
      <c r="A1182" s="67"/>
      <c r="B1182" s="128"/>
      <c r="C1182" s="7"/>
      <c r="D1182" s="7"/>
      <c r="E1182" s="13"/>
      <c r="F1182" s="14"/>
      <c r="G1182" s="14"/>
      <c r="H1182" s="14"/>
      <c r="I1182" s="14"/>
      <c r="J1182" s="13"/>
      <c r="K1182" s="53"/>
      <c r="L1182" s="2"/>
      <c r="M1182" s="19"/>
      <c r="N1182" s="12"/>
      <c r="O1182" s="12"/>
      <c r="P1182" s="19"/>
      <c r="Q1182" s="14"/>
      <c r="R1182" s="28"/>
      <c r="S1182" s="14"/>
      <c r="T1182" s="14"/>
      <c r="U1182" s="14"/>
      <c r="V1182" s="4"/>
      <c r="W1182" s="53"/>
      <c r="X1182" s="14"/>
      <c r="Y1182" s="153"/>
      <c r="Z1182" s="3"/>
      <c r="AA1182" s="53"/>
      <c r="AB1182" s="3"/>
      <c r="AC1182" s="1"/>
      <c r="AD1182" s="3"/>
      <c r="AE1182" s="3"/>
      <c r="AF1182" s="3"/>
      <c r="AG1182" s="3"/>
      <c r="AH1182" s="3"/>
      <c r="AI1182" s="11"/>
      <c r="AJ1182" s="3"/>
      <c r="AK1182" s="2"/>
      <c r="AL1182" s="2"/>
      <c r="AM1182" s="2"/>
      <c r="AN1182" s="2"/>
      <c r="AO1182" s="2"/>
      <c r="AP1182" s="2"/>
      <c r="AQ1182" s="2"/>
      <c r="AR1182" s="15"/>
      <c r="AS1182" s="15"/>
      <c r="AT1182" s="15"/>
      <c r="AU1182" s="2"/>
      <c r="AV1182" s="2"/>
      <c r="AW1182" s="15"/>
      <c r="AX1182" s="15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</row>
    <row r="1183" spans="1:164" x14ac:dyDescent="0.15">
      <c r="A1183" s="67"/>
      <c r="B1183" s="128"/>
      <c r="C1183" s="7"/>
      <c r="D1183" s="7"/>
      <c r="E1183" s="13"/>
      <c r="F1183" s="14"/>
      <c r="G1183" s="14"/>
      <c r="H1183" s="14"/>
      <c r="I1183" s="14"/>
      <c r="J1183" s="13"/>
      <c r="K1183" s="53"/>
      <c r="L1183" s="2"/>
      <c r="M1183" s="19"/>
      <c r="N1183" s="12"/>
      <c r="O1183" s="12"/>
      <c r="P1183" s="19"/>
      <c r="Q1183" s="14"/>
      <c r="R1183" s="28"/>
      <c r="S1183" s="14"/>
      <c r="T1183" s="14"/>
      <c r="U1183" s="14"/>
      <c r="V1183" s="4"/>
      <c r="W1183" s="53"/>
      <c r="X1183" s="14"/>
      <c r="Y1183" s="153"/>
      <c r="Z1183" s="3"/>
      <c r="AA1183" s="53"/>
      <c r="AB1183" s="3"/>
      <c r="AC1183" s="1"/>
      <c r="AD1183" s="3"/>
      <c r="AE1183" s="3"/>
      <c r="AF1183" s="3"/>
      <c r="AG1183" s="3"/>
      <c r="AH1183" s="3"/>
      <c r="AI1183" s="11"/>
      <c r="AJ1183" s="3"/>
      <c r="AK1183" s="2"/>
      <c r="AL1183" s="2"/>
      <c r="AM1183" s="2"/>
      <c r="AN1183" s="2"/>
      <c r="AO1183" s="2"/>
      <c r="AP1183" s="2"/>
      <c r="AQ1183" s="2"/>
      <c r="AR1183" s="15"/>
      <c r="AS1183" s="15"/>
      <c r="AT1183" s="15"/>
      <c r="AU1183" s="2"/>
      <c r="AV1183" s="2"/>
      <c r="AW1183" s="15"/>
      <c r="AX1183" s="15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</row>
    <row r="1184" spans="1:164" x14ac:dyDescent="0.15">
      <c r="A1184" s="67"/>
      <c r="B1184" s="128"/>
      <c r="C1184" s="7"/>
      <c r="D1184" s="7"/>
      <c r="E1184" s="13"/>
      <c r="F1184" s="14"/>
      <c r="G1184" s="14"/>
      <c r="H1184" s="14"/>
      <c r="I1184" s="14"/>
      <c r="J1184" s="13"/>
      <c r="K1184" s="53"/>
      <c r="L1184" s="2"/>
      <c r="M1184" s="19"/>
      <c r="N1184" s="12"/>
      <c r="O1184" s="12"/>
      <c r="P1184" s="19"/>
      <c r="Q1184" s="14"/>
      <c r="R1184" s="28"/>
      <c r="S1184" s="14"/>
      <c r="T1184" s="14"/>
      <c r="U1184" s="14"/>
      <c r="V1184" s="4"/>
      <c r="W1184" s="53"/>
      <c r="X1184" s="14"/>
      <c r="Y1184" s="153"/>
      <c r="Z1184" s="3"/>
      <c r="AA1184" s="53"/>
      <c r="AB1184" s="3"/>
      <c r="AC1184" s="1"/>
      <c r="AD1184" s="3"/>
      <c r="AE1184" s="3"/>
      <c r="AF1184" s="3"/>
      <c r="AG1184" s="3"/>
      <c r="AH1184" s="3"/>
      <c r="AI1184" s="11"/>
      <c r="AJ1184" s="3"/>
      <c r="AK1184" s="2"/>
      <c r="AL1184" s="2"/>
      <c r="AM1184" s="2"/>
      <c r="AN1184" s="2"/>
      <c r="AO1184" s="2"/>
      <c r="AP1184" s="2"/>
      <c r="AQ1184" s="2"/>
      <c r="AR1184" s="15"/>
      <c r="AS1184" s="15"/>
      <c r="AT1184" s="15"/>
      <c r="AU1184" s="2"/>
      <c r="AV1184" s="2"/>
      <c r="AW1184" s="15"/>
      <c r="AX1184" s="15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</row>
    <row r="1185" spans="1:164" x14ac:dyDescent="0.15">
      <c r="A1185" s="67"/>
      <c r="B1185" s="128"/>
      <c r="C1185" s="7"/>
      <c r="D1185" s="7"/>
      <c r="E1185" s="13"/>
      <c r="F1185" s="14"/>
      <c r="G1185" s="14"/>
      <c r="H1185" s="14"/>
      <c r="I1185" s="14"/>
      <c r="J1185" s="13"/>
      <c r="K1185" s="53"/>
      <c r="L1185" s="2"/>
      <c r="M1185" s="19"/>
      <c r="N1185" s="12"/>
      <c r="O1185" s="12"/>
      <c r="P1185" s="19"/>
      <c r="Q1185" s="14"/>
      <c r="R1185" s="28"/>
      <c r="S1185" s="14"/>
      <c r="T1185" s="14"/>
      <c r="U1185" s="14"/>
      <c r="V1185" s="4"/>
      <c r="W1185" s="53"/>
      <c r="X1185" s="14"/>
      <c r="Y1185" s="153"/>
      <c r="Z1185" s="3"/>
      <c r="AA1185" s="53"/>
      <c r="AB1185" s="3"/>
      <c r="AC1185" s="1"/>
      <c r="AD1185" s="3"/>
      <c r="AE1185" s="3"/>
      <c r="AF1185" s="3"/>
      <c r="AG1185" s="3"/>
      <c r="AH1185" s="3"/>
      <c r="AI1185" s="11"/>
      <c r="AJ1185" s="3"/>
      <c r="AK1185" s="2"/>
      <c r="AL1185" s="2"/>
      <c r="AM1185" s="2"/>
      <c r="AN1185" s="2"/>
      <c r="AO1185" s="2"/>
      <c r="AP1185" s="2"/>
      <c r="AQ1185" s="2"/>
      <c r="AR1185" s="15"/>
      <c r="AS1185" s="15"/>
      <c r="AT1185" s="15"/>
      <c r="AU1185" s="2"/>
      <c r="AV1185" s="2"/>
      <c r="AW1185" s="15"/>
      <c r="AX1185" s="15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  <c r="FH1185" s="2"/>
    </row>
    <row r="1186" spans="1:164" x14ac:dyDescent="0.15">
      <c r="A1186" s="67"/>
      <c r="B1186" s="128"/>
      <c r="C1186" s="7"/>
      <c r="D1186" s="7"/>
      <c r="E1186" s="13"/>
      <c r="F1186" s="14"/>
      <c r="G1186" s="14"/>
      <c r="H1186" s="14"/>
      <c r="I1186" s="14"/>
      <c r="J1186" s="13"/>
      <c r="K1186" s="53"/>
      <c r="L1186" s="2"/>
      <c r="M1186" s="19"/>
      <c r="N1186" s="12"/>
      <c r="O1186" s="12"/>
      <c r="P1186" s="19"/>
      <c r="Q1186" s="14"/>
      <c r="R1186" s="28"/>
      <c r="S1186" s="14"/>
      <c r="T1186" s="14"/>
      <c r="U1186" s="14"/>
      <c r="V1186" s="4"/>
      <c r="W1186" s="53"/>
      <c r="X1186" s="14"/>
      <c r="Y1186" s="153"/>
      <c r="Z1186" s="3"/>
      <c r="AA1186" s="53"/>
      <c r="AB1186" s="3"/>
      <c r="AC1186" s="1"/>
      <c r="AD1186" s="3"/>
      <c r="AE1186" s="3"/>
      <c r="AF1186" s="3"/>
      <c r="AG1186" s="3"/>
      <c r="AH1186" s="3"/>
      <c r="AI1186" s="11"/>
      <c r="AJ1186" s="3"/>
      <c r="AK1186" s="2"/>
      <c r="AL1186" s="2"/>
      <c r="AM1186" s="2"/>
      <c r="AN1186" s="2"/>
      <c r="AO1186" s="2"/>
      <c r="AP1186" s="2"/>
      <c r="AQ1186" s="2"/>
      <c r="AR1186" s="15"/>
      <c r="AS1186" s="15"/>
      <c r="AT1186" s="15"/>
      <c r="AU1186" s="2"/>
      <c r="AV1186" s="2"/>
      <c r="AW1186" s="15"/>
      <c r="AX1186" s="15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  <c r="FH1186" s="2"/>
    </row>
    <row r="1187" spans="1:164" x14ac:dyDescent="0.15">
      <c r="A1187" s="67"/>
      <c r="B1187" s="128"/>
      <c r="C1187" s="7"/>
      <c r="D1187" s="7"/>
      <c r="E1187" s="13"/>
      <c r="F1187" s="14"/>
      <c r="G1187" s="14"/>
      <c r="H1187" s="14"/>
      <c r="I1187" s="14"/>
      <c r="J1187" s="13"/>
      <c r="K1187" s="53"/>
      <c r="L1187" s="2"/>
      <c r="M1187" s="19"/>
      <c r="N1187" s="12"/>
      <c r="O1187" s="12"/>
      <c r="P1187" s="19"/>
      <c r="Q1187" s="14"/>
      <c r="R1187" s="28"/>
      <c r="S1187" s="14"/>
      <c r="T1187" s="14"/>
      <c r="U1187" s="14"/>
      <c r="V1187" s="4"/>
      <c r="W1187" s="53"/>
      <c r="X1187" s="14"/>
      <c r="Y1187" s="153"/>
      <c r="Z1187" s="3"/>
      <c r="AA1187" s="53"/>
      <c r="AB1187" s="3"/>
      <c r="AC1187" s="1"/>
      <c r="AD1187" s="3"/>
      <c r="AE1187" s="3"/>
      <c r="AF1187" s="3"/>
      <c r="AG1187" s="3"/>
      <c r="AH1187" s="3"/>
      <c r="AI1187" s="11"/>
      <c r="AJ1187" s="3"/>
      <c r="AK1187" s="2"/>
      <c r="AL1187" s="2"/>
      <c r="AM1187" s="2"/>
      <c r="AN1187" s="2"/>
      <c r="AO1187" s="2"/>
      <c r="AP1187" s="2"/>
      <c r="AQ1187" s="2"/>
      <c r="AR1187" s="15"/>
      <c r="AS1187" s="15"/>
      <c r="AT1187" s="15"/>
      <c r="AU1187" s="2"/>
      <c r="AV1187" s="2"/>
      <c r="AW1187" s="15"/>
      <c r="AX1187" s="15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  <c r="FH1187" s="2"/>
    </row>
    <row r="1188" spans="1:164" x14ac:dyDescent="0.15">
      <c r="A1188" s="67"/>
      <c r="B1188" s="128"/>
      <c r="C1188" s="7"/>
      <c r="D1188" s="7"/>
      <c r="E1188" s="13"/>
      <c r="F1188" s="14"/>
      <c r="G1188" s="14"/>
      <c r="H1188" s="14"/>
      <c r="I1188" s="14"/>
      <c r="J1188" s="13"/>
      <c r="K1188" s="53"/>
      <c r="L1188" s="2"/>
      <c r="M1188" s="19"/>
      <c r="N1188" s="12"/>
      <c r="O1188" s="12"/>
      <c r="P1188" s="19"/>
      <c r="Q1188" s="14"/>
      <c r="R1188" s="28"/>
      <c r="S1188" s="14"/>
      <c r="T1188" s="14"/>
      <c r="U1188" s="14"/>
      <c r="V1188" s="4"/>
      <c r="W1188" s="53"/>
      <c r="X1188" s="14"/>
      <c r="Y1188" s="153"/>
      <c r="Z1188" s="3"/>
      <c r="AA1188" s="53"/>
      <c r="AB1188" s="3"/>
      <c r="AC1188" s="1"/>
      <c r="AD1188" s="3"/>
      <c r="AE1188" s="3"/>
      <c r="AF1188" s="3"/>
      <c r="AG1188" s="3"/>
      <c r="AH1188" s="3"/>
      <c r="AI1188" s="11"/>
      <c r="AJ1188" s="3"/>
      <c r="AK1188" s="2"/>
      <c r="AL1188" s="2"/>
      <c r="AM1188" s="2"/>
      <c r="AN1188" s="2"/>
      <c r="AO1188" s="2"/>
      <c r="AP1188" s="2"/>
      <c r="AQ1188" s="2"/>
      <c r="AR1188" s="15"/>
      <c r="AS1188" s="15"/>
      <c r="AT1188" s="15"/>
      <c r="AU1188" s="2"/>
      <c r="AV1188" s="2"/>
      <c r="AW1188" s="15"/>
      <c r="AX1188" s="15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  <c r="FH1188" s="2"/>
    </row>
    <row r="1189" spans="1:164" x14ac:dyDescent="0.15">
      <c r="A1189" s="67"/>
      <c r="B1189" s="128"/>
      <c r="C1189" s="7"/>
      <c r="D1189" s="7"/>
      <c r="E1189" s="13"/>
      <c r="F1189" s="14"/>
      <c r="G1189" s="14"/>
      <c r="H1189" s="14"/>
      <c r="I1189" s="14"/>
      <c r="J1189" s="13"/>
      <c r="K1189" s="53"/>
      <c r="L1189" s="2"/>
      <c r="M1189" s="19"/>
      <c r="N1189" s="12"/>
      <c r="O1189" s="12"/>
      <c r="P1189" s="19"/>
      <c r="Q1189" s="14"/>
      <c r="R1189" s="28"/>
      <c r="S1189" s="14"/>
      <c r="T1189" s="14"/>
      <c r="U1189" s="14"/>
      <c r="V1189" s="4"/>
      <c r="W1189" s="53"/>
      <c r="X1189" s="14"/>
      <c r="Y1189" s="153"/>
      <c r="Z1189" s="3"/>
      <c r="AA1189" s="53"/>
      <c r="AB1189" s="3"/>
      <c r="AC1189" s="1"/>
      <c r="AD1189" s="3"/>
      <c r="AE1189" s="3"/>
      <c r="AF1189" s="3"/>
      <c r="AG1189" s="3"/>
      <c r="AH1189" s="3"/>
      <c r="AI1189" s="11"/>
      <c r="AJ1189" s="3"/>
      <c r="AK1189" s="2"/>
      <c r="AL1189" s="2"/>
      <c r="AM1189" s="2"/>
      <c r="AN1189" s="2"/>
      <c r="AO1189" s="2"/>
      <c r="AP1189" s="2"/>
      <c r="AQ1189" s="2"/>
      <c r="AR1189" s="15"/>
      <c r="AS1189" s="15"/>
      <c r="AT1189" s="15"/>
      <c r="AU1189" s="2"/>
      <c r="AV1189" s="2"/>
      <c r="AW1189" s="15"/>
      <c r="AX1189" s="15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  <c r="FH1189" s="2"/>
    </row>
    <row r="1190" spans="1:164" x14ac:dyDescent="0.15">
      <c r="A1190" s="67"/>
      <c r="B1190" s="128"/>
      <c r="C1190" s="7"/>
      <c r="D1190" s="7"/>
      <c r="E1190" s="13"/>
      <c r="F1190" s="14"/>
      <c r="G1190" s="14"/>
      <c r="H1190" s="14"/>
      <c r="I1190" s="14"/>
      <c r="J1190" s="13"/>
      <c r="K1190" s="53"/>
      <c r="L1190" s="2"/>
      <c r="M1190" s="19"/>
      <c r="N1190" s="12"/>
      <c r="O1190" s="12"/>
      <c r="P1190" s="19"/>
      <c r="Q1190" s="14"/>
      <c r="R1190" s="28"/>
      <c r="S1190" s="14"/>
      <c r="T1190" s="14"/>
      <c r="U1190" s="14"/>
      <c r="V1190" s="4"/>
      <c r="W1190" s="53"/>
      <c r="X1190" s="14"/>
      <c r="Y1190" s="153"/>
      <c r="Z1190" s="3"/>
      <c r="AA1190" s="53"/>
      <c r="AB1190" s="3"/>
      <c r="AC1190" s="1"/>
      <c r="AD1190" s="3"/>
      <c r="AE1190" s="3"/>
      <c r="AF1190" s="3"/>
      <c r="AG1190" s="3"/>
      <c r="AH1190" s="3"/>
      <c r="AI1190" s="11"/>
      <c r="AJ1190" s="3"/>
      <c r="AK1190" s="2"/>
      <c r="AL1190" s="2"/>
      <c r="AM1190" s="2"/>
      <c r="AN1190" s="2"/>
      <c r="AO1190" s="2"/>
      <c r="AP1190" s="2"/>
      <c r="AQ1190" s="2"/>
      <c r="AR1190" s="15"/>
      <c r="AS1190" s="15"/>
      <c r="AT1190" s="15"/>
      <c r="AU1190" s="2"/>
      <c r="AV1190" s="2"/>
      <c r="AW1190" s="15"/>
      <c r="AX1190" s="15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  <c r="FH1190" s="2"/>
    </row>
    <row r="1191" spans="1:164" x14ac:dyDescent="0.15">
      <c r="A1191" s="67"/>
      <c r="B1191" s="128"/>
      <c r="C1191" s="7"/>
      <c r="D1191" s="7"/>
      <c r="E1191" s="13"/>
      <c r="F1191" s="14"/>
      <c r="G1191" s="14"/>
      <c r="H1191" s="14"/>
      <c r="I1191" s="14"/>
      <c r="J1191" s="13"/>
      <c r="K1191" s="53"/>
      <c r="L1191" s="2"/>
      <c r="M1191" s="19"/>
      <c r="N1191" s="12"/>
      <c r="O1191" s="12"/>
      <c r="P1191" s="19"/>
      <c r="Q1191" s="14"/>
      <c r="R1191" s="28"/>
      <c r="S1191" s="14"/>
      <c r="T1191" s="14"/>
      <c r="U1191" s="14"/>
      <c r="V1191" s="4"/>
      <c r="W1191" s="53"/>
      <c r="X1191" s="14"/>
      <c r="Y1191" s="153"/>
      <c r="Z1191" s="3"/>
      <c r="AA1191" s="53"/>
      <c r="AB1191" s="3"/>
      <c r="AC1191" s="1"/>
      <c r="AD1191" s="3"/>
      <c r="AE1191" s="3"/>
      <c r="AF1191" s="3"/>
      <c r="AG1191" s="3"/>
      <c r="AH1191" s="3"/>
      <c r="AI1191" s="11"/>
      <c r="AJ1191" s="3"/>
      <c r="AK1191" s="2"/>
      <c r="AL1191" s="2"/>
      <c r="AM1191" s="2"/>
      <c r="AN1191" s="2"/>
      <c r="AO1191" s="2"/>
      <c r="AP1191" s="2"/>
      <c r="AQ1191" s="2"/>
      <c r="AR1191" s="15"/>
      <c r="AS1191" s="15"/>
      <c r="AT1191" s="15"/>
      <c r="AU1191" s="2"/>
      <c r="AV1191" s="2"/>
      <c r="AW1191" s="15"/>
      <c r="AX1191" s="15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  <c r="FH1191" s="2"/>
    </row>
    <row r="1192" spans="1:164" x14ac:dyDescent="0.15">
      <c r="A1192" s="67"/>
      <c r="B1192" s="128"/>
      <c r="C1192" s="7"/>
      <c r="D1192" s="7"/>
      <c r="E1192" s="13"/>
      <c r="F1192" s="14"/>
      <c r="G1192" s="14"/>
      <c r="H1192" s="14"/>
      <c r="I1192" s="14"/>
      <c r="J1192" s="13"/>
      <c r="K1192" s="53"/>
      <c r="L1192" s="2"/>
      <c r="M1192" s="19"/>
      <c r="N1192" s="12"/>
      <c r="O1192" s="12"/>
      <c r="P1192" s="19"/>
      <c r="Q1192" s="14"/>
      <c r="R1192" s="28"/>
      <c r="S1192" s="14"/>
      <c r="T1192" s="14"/>
      <c r="U1192" s="14"/>
      <c r="V1192" s="4"/>
      <c r="W1192" s="53"/>
      <c r="X1192" s="14"/>
      <c r="Y1192" s="153"/>
      <c r="Z1192" s="3"/>
      <c r="AA1192" s="53"/>
      <c r="AB1192" s="3"/>
      <c r="AC1192" s="1"/>
      <c r="AD1192" s="3"/>
      <c r="AE1192" s="3"/>
      <c r="AF1192" s="3"/>
      <c r="AG1192" s="3"/>
      <c r="AH1192" s="3"/>
      <c r="AI1192" s="11"/>
      <c r="AJ1192" s="3"/>
      <c r="AK1192" s="2"/>
      <c r="AL1192" s="2"/>
      <c r="AM1192" s="2"/>
      <c r="AN1192" s="2"/>
      <c r="AO1192" s="2"/>
      <c r="AP1192" s="2"/>
      <c r="AQ1192" s="2"/>
      <c r="AR1192" s="15"/>
      <c r="AS1192" s="15"/>
      <c r="AT1192" s="15"/>
      <c r="AU1192" s="2"/>
      <c r="AV1192" s="2"/>
      <c r="AW1192" s="15"/>
      <c r="AX1192" s="15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  <c r="FG1192" s="2"/>
      <c r="FH1192" s="2"/>
    </row>
    <row r="1193" spans="1:164" x14ac:dyDescent="0.15">
      <c r="A1193" s="67"/>
      <c r="B1193" s="128"/>
      <c r="C1193" s="7"/>
      <c r="D1193" s="7"/>
      <c r="E1193" s="13"/>
      <c r="F1193" s="14"/>
      <c r="G1193" s="14"/>
      <c r="H1193" s="14"/>
      <c r="I1193" s="14"/>
      <c r="J1193" s="13"/>
      <c r="K1193" s="53"/>
      <c r="L1193" s="2"/>
      <c r="M1193" s="19"/>
      <c r="N1193" s="12"/>
      <c r="O1193" s="12"/>
      <c r="P1193" s="19"/>
      <c r="Q1193" s="14"/>
      <c r="R1193" s="28"/>
      <c r="S1193" s="14"/>
      <c r="T1193" s="14"/>
      <c r="U1193" s="14"/>
      <c r="V1193" s="4"/>
      <c r="W1193" s="53"/>
      <c r="X1193" s="14"/>
      <c r="Y1193" s="153"/>
      <c r="Z1193" s="3"/>
      <c r="AA1193" s="53"/>
      <c r="AB1193" s="3"/>
      <c r="AC1193" s="1"/>
      <c r="AD1193" s="3"/>
      <c r="AE1193" s="3"/>
      <c r="AF1193" s="3"/>
      <c r="AG1193" s="3"/>
      <c r="AH1193" s="3"/>
      <c r="AI1193" s="11"/>
      <c r="AJ1193" s="3"/>
      <c r="AK1193" s="2"/>
      <c r="AL1193" s="2"/>
      <c r="AM1193" s="2"/>
      <c r="AN1193" s="2"/>
      <c r="AO1193" s="2"/>
      <c r="AP1193" s="2"/>
      <c r="AQ1193" s="2"/>
      <c r="AR1193" s="15"/>
      <c r="AS1193" s="15"/>
      <c r="AT1193" s="15"/>
      <c r="AU1193" s="2"/>
      <c r="AV1193" s="2"/>
      <c r="AW1193" s="15"/>
      <c r="AX1193" s="15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  <c r="FH1193" s="2"/>
    </row>
    <row r="1194" spans="1:164" x14ac:dyDescent="0.15">
      <c r="A1194" s="67"/>
      <c r="B1194" s="128"/>
      <c r="C1194" s="7"/>
      <c r="D1194" s="7"/>
      <c r="E1194" s="13"/>
      <c r="F1194" s="14"/>
      <c r="G1194" s="14"/>
      <c r="H1194" s="14"/>
      <c r="I1194" s="14"/>
      <c r="J1194" s="13"/>
      <c r="K1194" s="53"/>
      <c r="L1194" s="2"/>
      <c r="M1194" s="19"/>
      <c r="N1194" s="12"/>
      <c r="O1194" s="12"/>
      <c r="P1194" s="19"/>
      <c r="Q1194" s="14"/>
      <c r="R1194" s="28"/>
      <c r="S1194" s="14"/>
      <c r="T1194" s="14"/>
      <c r="U1194" s="14"/>
      <c r="V1194" s="4"/>
      <c r="W1194" s="53"/>
      <c r="X1194" s="14"/>
      <c r="Y1194" s="153"/>
      <c r="Z1194" s="3"/>
      <c r="AA1194" s="53"/>
      <c r="AB1194" s="3"/>
      <c r="AC1194" s="1"/>
      <c r="AD1194" s="3"/>
      <c r="AE1194" s="3"/>
      <c r="AF1194" s="3"/>
      <c r="AG1194" s="3"/>
      <c r="AH1194" s="3"/>
      <c r="AI1194" s="11"/>
      <c r="AJ1194" s="3"/>
      <c r="AK1194" s="2"/>
      <c r="AL1194" s="2"/>
      <c r="AM1194" s="2"/>
      <c r="AN1194" s="2"/>
      <c r="AO1194" s="2"/>
      <c r="AP1194" s="2"/>
      <c r="AQ1194" s="2"/>
      <c r="AR1194" s="15"/>
      <c r="AS1194" s="15"/>
      <c r="AT1194" s="15"/>
      <c r="AU1194" s="2"/>
      <c r="AV1194" s="2"/>
      <c r="AW1194" s="15"/>
      <c r="AX1194" s="15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  <c r="FG1194" s="2"/>
      <c r="FH1194" s="2"/>
    </row>
    <row r="1195" spans="1:164" x14ac:dyDescent="0.15">
      <c r="A1195" s="67"/>
      <c r="B1195" s="128"/>
      <c r="C1195" s="7"/>
      <c r="D1195" s="7"/>
      <c r="E1195" s="13"/>
      <c r="F1195" s="14"/>
      <c r="G1195" s="14"/>
      <c r="H1195" s="14"/>
      <c r="I1195" s="14"/>
      <c r="J1195" s="13"/>
      <c r="K1195" s="53"/>
      <c r="L1195" s="2"/>
      <c r="M1195" s="19"/>
      <c r="N1195" s="12"/>
      <c r="O1195" s="12"/>
      <c r="P1195" s="19"/>
      <c r="Q1195" s="14"/>
      <c r="R1195" s="28"/>
      <c r="S1195" s="14"/>
      <c r="T1195" s="14"/>
      <c r="U1195" s="14"/>
      <c r="V1195" s="4"/>
      <c r="W1195" s="53"/>
      <c r="X1195" s="14"/>
      <c r="Y1195" s="153"/>
      <c r="Z1195" s="3"/>
      <c r="AA1195" s="53"/>
      <c r="AB1195" s="3"/>
      <c r="AC1195" s="1"/>
      <c r="AD1195" s="3"/>
      <c r="AE1195" s="3"/>
      <c r="AF1195" s="3"/>
      <c r="AG1195" s="3"/>
      <c r="AH1195" s="3"/>
      <c r="AI1195" s="11"/>
      <c r="AJ1195" s="3"/>
      <c r="AK1195" s="2"/>
      <c r="AL1195" s="2"/>
      <c r="AM1195" s="2"/>
      <c r="AN1195" s="2"/>
      <c r="AO1195" s="2"/>
      <c r="AP1195" s="2"/>
      <c r="AQ1195" s="2"/>
      <c r="AR1195" s="15"/>
      <c r="AS1195" s="15"/>
      <c r="AT1195" s="15"/>
      <c r="AU1195" s="2"/>
      <c r="AV1195" s="2"/>
      <c r="AW1195" s="15"/>
      <c r="AX1195" s="15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  <c r="FH1195" s="2"/>
    </row>
    <row r="1196" spans="1:164" x14ac:dyDescent="0.15">
      <c r="A1196" s="67"/>
      <c r="B1196" s="128"/>
      <c r="C1196" s="7"/>
      <c r="D1196" s="7"/>
      <c r="E1196" s="13"/>
      <c r="F1196" s="14"/>
      <c r="G1196" s="14"/>
      <c r="H1196" s="14"/>
      <c r="I1196" s="14"/>
      <c r="J1196" s="13"/>
      <c r="K1196" s="53"/>
      <c r="L1196" s="2"/>
      <c r="M1196" s="19"/>
      <c r="N1196" s="12"/>
      <c r="O1196" s="12"/>
      <c r="P1196" s="19"/>
      <c r="Q1196" s="14"/>
      <c r="R1196" s="28"/>
      <c r="S1196" s="14"/>
      <c r="T1196" s="14"/>
      <c r="U1196" s="14"/>
      <c r="V1196" s="4"/>
      <c r="W1196" s="53"/>
      <c r="X1196" s="14"/>
      <c r="Y1196" s="153"/>
      <c r="Z1196" s="3"/>
      <c r="AA1196" s="53"/>
      <c r="AB1196" s="3"/>
      <c r="AC1196" s="1"/>
      <c r="AD1196" s="3"/>
      <c r="AE1196" s="3"/>
      <c r="AF1196" s="3"/>
      <c r="AG1196" s="3"/>
      <c r="AH1196" s="3"/>
      <c r="AI1196" s="11"/>
      <c r="AJ1196" s="3"/>
      <c r="AK1196" s="2"/>
      <c r="AL1196" s="2"/>
      <c r="AM1196" s="2"/>
      <c r="AN1196" s="2"/>
      <c r="AO1196" s="2"/>
      <c r="AP1196" s="2"/>
      <c r="AQ1196" s="2"/>
      <c r="AR1196" s="15"/>
      <c r="AS1196" s="15"/>
      <c r="AT1196" s="15"/>
      <c r="AU1196" s="2"/>
      <c r="AV1196" s="2"/>
      <c r="AW1196" s="15"/>
      <c r="AX1196" s="15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  <c r="FG1196" s="2"/>
      <c r="FH1196" s="2"/>
    </row>
    <row r="1197" spans="1:164" x14ac:dyDescent="0.15">
      <c r="A1197" s="67"/>
      <c r="B1197" s="128"/>
      <c r="C1197" s="7"/>
      <c r="D1197" s="7"/>
      <c r="E1197" s="13"/>
      <c r="F1197" s="14"/>
      <c r="G1197" s="14"/>
      <c r="H1197" s="14"/>
      <c r="I1197" s="14"/>
      <c r="J1197" s="13"/>
      <c r="K1197" s="53"/>
      <c r="L1197" s="2"/>
      <c r="M1197" s="19"/>
      <c r="N1197" s="12"/>
      <c r="O1197" s="12"/>
      <c r="P1197" s="19"/>
      <c r="Q1197" s="14"/>
      <c r="R1197" s="28"/>
      <c r="S1197" s="14"/>
      <c r="T1197" s="14"/>
      <c r="U1197" s="14"/>
      <c r="V1197" s="4"/>
      <c r="W1197" s="53"/>
      <c r="X1197" s="14"/>
      <c r="Y1197" s="153"/>
      <c r="Z1197" s="3"/>
      <c r="AA1197" s="53"/>
      <c r="AB1197" s="3"/>
      <c r="AC1197" s="1"/>
      <c r="AD1197" s="3"/>
      <c r="AE1197" s="3"/>
      <c r="AF1197" s="3"/>
      <c r="AG1197" s="3"/>
      <c r="AH1197" s="3"/>
      <c r="AI1197" s="11"/>
      <c r="AJ1197" s="3"/>
      <c r="AK1197" s="2"/>
      <c r="AL1197" s="2"/>
      <c r="AM1197" s="2"/>
      <c r="AN1197" s="2"/>
      <c r="AO1197" s="2"/>
      <c r="AP1197" s="2"/>
      <c r="AQ1197" s="2"/>
      <c r="AR1197" s="15"/>
      <c r="AS1197" s="15"/>
      <c r="AT1197" s="15"/>
      <c r="AU1197" s="2"/>
      <c r="AV1197" s="2"/>
      <c r="AW1197" s="15"/>
      <c r="AX1197" s="15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  <c r="FG1197" s="2"/>
      <c r="FH1197" s="2"/>
    </row>
    <row r="1198" spans="1:164" x14ac:dyDescent="0.15">
      <c r="A1198" s="67"/>
      <c r="B1198" s="128"/>
      <c r="C1198" s="7"/>
      <c r="D1198" s="7"/>
      <c r="E1198" s="13"/>
      <c r="F1198" s="14"/>
      <c r="G1198" s="14"/>
      <c r="H1198" s="14"/>
      <c r="I1198" s="14"/>
      <c r="J1198" s="13"/>
      <c r="K1198" s="53"/>
      <c r="L1198" s="2"/>
      <c r="M1198" s="19"/>
      <c r="N1198" s="12"/>
      <c r="O1198" s="12"/>
      <c r="P1198" s="19"/>
      <c r="Q1198" s="14"/>
      <c r="R1198" s="28"/>
      <c r="S1198" s="14"/>
      <c r="T1198" s="14"/>
      <c r="U1198" s="14"/>
      <c r="V1198" s="4"/>
      <c r="W1198" s="53"/>
      <c r="X1198" s="14"/>
      <c r="Y1198" s="153"/>
      <c r="Z1198" s="3"/>
      <c r="AA1198" s="53"/>
      <c r="AB1198" s="3"/>
      <c r="AC1198" s="1"/>
      <c r="AD1198" s="3"/>
      <c r="AE1198" s="3"/>
      <c r="AF1198" s="3"/>
      <c r="AG1198" s="3"/>
      <c r="AH1198" s="3"/>
      <c r="AI1198" s="11"/>
      <c r="AJ1198" s="3"/>
      <c r="AK1198" s="2"/>
      <c r="AL1198" s="2"/>
      <c r="AM1198" s="2"/>
      <c r="AN1198" s="2"/>
      <c r="AO1198" s="2"/>
      <c r="AP1198" s="2"/>
      <c r="AQ1198" s="2"/>
      <c r="AR1198" s="15"/>
      <c r="AS1198" s="15"/>
      <c r="AT1198" s="15"/>
      <c r="AU1198" s="2"/>
      <c r="AV1198" s="2"/>
      <c r="AW1198" s="15"/>
      <c r="AX1198" s="15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  <c r="FG1198" s="2"/>
      <c r="FH1198" s="2"/>
    </row>
    <row r="1199" spans="1:164" x14ac:dyDescent="0.15">
      <c r="A1199" s="67"/>
      <c r="B1199" s="128"/>
      <c r="C1199" s="7"/>
      <c r="D1199" s="7"/>
      <c r="E1199" s="13"/>
      <c r="F1199" s="14"/>
      <c r="G1199" s="14"/>
      <c r="H1199" s="14"/>
      <c r="I1199" s="14"/>
      <c r="J1199" s="13"/>
      <c r="K1199" s="53"/>
      <c r="L1199" s="2"/>
      <c r="M1199" s="19"/>
      <c r="N1199" s="12"/>
      <c r="O1199" s="12"/>
      <c r="P1199" s="19"/>
      <c r="Q1199" s="14"/>
      <c r="R1199" s="28"/>
      <c r="S1199" s="14"/>
      <c r="T1199" s="14"/>
      <c r="U1199" s="14"/>
      <c r="V1199" s="4"/>
      <c r="W1199" s="53"/>
      <c r="X1199" s="14"/>
      <c r="Y1199" s="153"/>
      <c r="Z1199" s="3"/>
      <c r="AA1199" s="53"/>
      <c r="AB1199" s="3"/>
      <c r="AC1199" s="1"/>
      <c r="AD1199" s="3"/>
      <c r="AE1199" s="3"/>
      <c r="AF1199" s="3"/>
      <c r="AG1199" s="3"/>
      <c r="AH1199" s="3"/>
      <c r="AI1199" s="11"/>
      <c r="AJ1199" s="3"/>
      <c r="AK1199" s="2"/>
      <c r="AL1199" s="2"/>
      <c r="AM1199" s="2"/>
      <c r="AN1199" s="2"/>
      <c r="AO1199" s="2"/>
      <c r="AP1199" s="2"/>
      <c r="AQ1199" s="2"/>
      <c r="AR1199" s="15"/>
      <c r="AS1199" s="15"/>
      <c r="AT1199" s="15"/>
      <c r="AU1199" s="2"/>
      <c r="AV1199" s="2"/>
      <c r="AW1199" s="15"/>
      <c r="AX1199" s="15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  <c r="FG1199" s="2"/>
      <c r="FH1199" s="2"/>
    </row>
    <row r="1200" spans="1:164" x14ac:dyDescent="0.15">
      <c r="A1200" s="67"/>
      <c r="B1200" s="128"/>
      <c r="C1200" s="7"/>
      <c r="D1200" s="7"/>
      <c r="E1200" s="13"/>
      <c r="F1200" s="14"/>
      <c r="G1200" s="14"/>
      <c r="H1200" s="14"/>
      <c r="I1200" s="14"/>
      <c r="J1200" s="13"/>
      <c r="K1200" s="53"/>
      <c r="L1200" s="2"/>
      <c r="M1200" s="19"/>
      <c r="N1200" s="12"/>
      <c r="O1200" s="12"/>
      <c r="P1200" s="19"/>
      <c r="Q1200" s="14"/>
      <c r="R1200" s="28"/>
      <c r="S1200" s="14"/>
      <c r="T1200" s="14"/>
      <c r="U1200" s="14"/>
      <c r="V1200" s="4"/>
      <c r="W1200" s="53"/>
      <c r="X1200" s="14"/>
      <c r="Y1200" s="153"/>
      <c r="Z1200" s="3"/>
      <c r="AA1200" s="53"/>
      <c r="AB1200" s="3"/>
      <c r="AC1200" s="1"/>
      <c r="AD1200" s="3"/>
      <c r="AE1200" s="3"/>
      <c r="AF1200" s="3"/>
      <c r="AG1200" s="3"/>
      <c r="AH1200" s="3"/>
      <c r="AI1200" s="11"/>
      <c r="AJ1200" s="3"/>
      <c r="AK1200" s="2"/>
      <c r="AL1200" s="2"/>
      <c r="AM1200" s="2"/>
      <c r="AN1200" s="2"/>
      <c r="AO1200" s="2"/>
      <c r="AP1200" s="2"/>
      <c r="AQ1200" s="2"/>
      <c r="AR1200" s="15"/>
      <c r="AS1200" s="15"/>
      <c r="AT1200" s="15"/>
      <c r="AU1200" s="2"/>
      <c r="AV1200" s="2"/>
      <c r="AW1200" s="15"/>
      <c r="AX1200" s="15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  <c r="FG1200" s="2"/>
      <c r="FH1200" s="2"/>
    </row>
    <row r="1201" spans="1:164" x14ac:dyDescent="0.15">
      <c r="A1201" s="67"/>
      <c r="B1201" s="128"/>
      <c r="C1201" s="7"/>
      <c r="D1201" s="7"/>
      <c r="E1201" s="13"/>
      <c r="F1201" s="14"/>
      <c r="G1201" s="14"/>
      <c r="H1201" s="14"/>
      <c r="I1201" s="14"/>
      <c r="J1201" s="13"/>
      <c r="K1201" s="53"/>
      <c r="L1201" s="2"/>
      <c r="M1201" s="19"/>
      <c r="N1201" s="12"/>
      <c r="O1201" s="12"/>
      <c r="P1201" s="19"/>
      <c r="Q1201" s="14"/>
      <c r="R1201" s="28"/>
      <c r="S1201" s="14"/>
      <c r="T1201" s="14"/>
      <c r="U1201" s="14"/>
      <c r="V1201" s="4"/>
      <c r="W1201" s="53"/>
      <c r="X1201" s="14"/>
      <c r="Y1201" s="153"/>
      <c r="Z1201" s="3"/>
      <c r="AA1201" s="53"/>
      <c r="AB1201" s="3"/>
      <c r="AC1201" s="1"/>
      <c r="AD1201" s="3"/>
      <c r="AE1201" s="3"/>
      <c r="AF1201" s="3"/>
      <c r="AG1201" s="3"/>
      <c r="AH1201" s="3"/>
      <c r="AI1201" s="11"/>
      <c r="AJ1201" s="3"/>
      <c r="AK1201" s="2"/>
      <c r="AL1201" s="2"/>
      <c r="AM1201" s="2"/>
      <c r="AN1201" s="2"/>
      <c r="AO1201" s="2"/>
      <c r="AP1201" s="2"/>
      <c r="AQ1201" s="2"/>
      <c r="AR1201" s="15"/>
      <c r="AS1201" s="15"/>
      <c r="AT1201" s="15"/>
      <c r="AU1201" s="2"/>
      <c r="AV1201" s="2"/>
      <c r="AW1201" s="15"/>
      <c r="AX1201" s="15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  <c r="FG1201" s="2"/>
      <c r="FH1201" s="2"/>
    </row>
    <row r="1202" spans="1:164" x14ac:dyDescent="0.15">
      <c r="A1202" s="67"/>
      <c r="B1202" s="128"/>
      <c r="C1202" s="7"/>
      <c r="D1202" s="7"/>
      <c r="E1202" s="13"/>
      <c r="F1202" s="14"/>
      <c r="G1202" s="14"/>
      <c r="H1202" s="14"/>
      <c r="I1202" s="14"/>
      <c r="J1202" s="13"/>
      <c r="K1202" s="53"/>
      <c r="L1202" s="2"/>
      <c r="M1202" s="19"/>
      <c r="N1202" s="12"/>
      <c r="O1202" s="12"/>
      <c r="P1202" s="19"/>
      <c r="Q1202" s="14"/>
      <c r="R1202" s="28"/>
      <c r="S1202" s="14"/>
      <c r="T1202" s="14"/>
      <c r="U1202" s="14"/>
      <c r="V1202" s="4"/>
      <c r="W1202" s="53"/>
      <c r="X1202" s="14"/>
      <c r="Y1202" s="153"/>
      <c r="Z1202" s="3"/>
      <c r="AA1202" s="53"/>
      <c r="AB1202" s="3"/>
      <c r="AC1202" s="1"/>
      <c r="AD1202" s="3"/>
      <c r="AE1202" s="3"/>
      <c r="AF1202" s="3"/>
      <c r="AG1202" s="3"/>
      <c r="AH1202" s="3"/>
      <c r="AI1202" s="11"/>
      <c r="AJ1202" s="3"/>
      <c r="AK1202" s="2"/>
      <c r="AL1202" s="2"/>
      <c r="AM1202" s="2"/>
      <c r="AN1202" s="2"/>
      <c r="AO1202" s="2"/>
      <c r="AP1202" s="2"/>
      <c r="AQ1202" s="2"/>
      <c r="AR1202" s="15"/>
      <c r="AS1202" s="15"/>
      <c r="AT1202" s="15"/>
      <c r="AU1202" s="2"/>
      <c r="AV1202" s="2"/>
      <c r="AW1202" s="15"/>
      <c r="AX1202" s="15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  <c r="FG1202" s="2"/>
      <c r="FH1202" s="2"/>
    </row>
    <row r="1203" spans="1:164" x14ac:dyDescent="0.15">
      <c r="A1203" s="67"/>
      <c r="B1203" s="128"/>
      <c r="C1203" s="7"/>
      <c r="D1203" s="7"/>
      <c r="E1203" s="13"/>
      <c r="F1203" s="14"/>
      <c r="G1203" s="14"/>
      <c r="H1203" s="14"/>
      <c r="I1203" s="14"/>
      <c r="J1203" s="13"/>
      <c r="K1203" s="53"/>
      <c r="L1203" s="2"/>
      <c r="M1203" s="19"/>
      <c r="N1203" s="12"/>
      <c r="O1203" s="12"/>
      <c r="P1203" s="19"/>
      <c r="Q1203" s="14"/>
      <c r="R1203" s="28"/>
      <c r="S1203" s="14"/>
      <c r="T1203" s="14"/>
      <c r="U1203" s="14"/>
      <c r="V1203" s="4"/>
      <c r="W1203" s="53"/>
      <c r="X1203" s="14"/>
      <c r="Y1203" s="153"/>
      <c r="Z1203" s="3"/>
      <c r="AA1203" s="53"/>
      <c r="AB1203" s="3"/>
      <c r="AC1203" s="1"/>
      <c r="AD1203" s="3"/>
      <c r="AE1203" s="3"/>
      <c r="AF1203" s="3"/>
      <c r="AG1203" s="3"/>
      <c r="AH1203" s="3"/>
      <c r="AI1203" s="11"/>
      <c r="AJ1203" s="3"/>
      <c r="AK1203" s="2"/>
      <c r="AL1203" s="2"/>
      <c r="AM1203" s="2"/>
      <c r="AN1203" s="2"/>
      <c r="AO1203" s="2"/>
      <c r="AP1203" s="2"/>
      <c r="AQ1203" s="2"/>
      <c r="AR1203" s="15"/>
      <c r="AS1203" s="15"/>
      <c r="AT1203" s="15"/>
      <c r="AU1203" s="2"/>
      <c r="AV1203" s="2"/>
      <c r="AW1203" s="15"/>
      <c r="AX1203" s="15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  <c r="FG1203" s="2"/>
      <c r="FH1203" s="2"/>
    </row>
    <row r="1204" spans="1:164" x14ac:dyDescent="0.15">
      <c r="A1204" s="67"/>
      <c r="B1204" s="128"/>
      <c r="C1204" s="7"/>
      <c r="D1204" s="7"/>
      <c r="E1204" s="13"/>
      <c r="F1204" s="14"/>
      <c r="G1204" s="14"/>
      <c r="H1204" s="14"/>
      <c r="I1204" s="14"/>
      <c r="J1204" s="13"/>
      <c r="K1204" s="53"/>
      <c r="L1204" s="2"/>
      <c r="M1204" s="19"/>
      <c r="N1204" s="12"/>
      <c r="O1204" s="12"/>
      <c r="P1204" s="19"/>
      <c r="Q1204" s="14"/>
      <c r="R1204" s="28"/>
      <c r="S1204" s="14"/>
      <c r="T1204" s="14"/>
      <c r="U1204" s="14"/>
      <c r="V1204" s="4"/>
      <c r="W1204" s="53"/>
      <c r="X1204" s="14"/>
      <c r="Y1204" s="153"/>
      <c r="Z1204" s="3"/>
      <c r="AA1204" s="53"/>
      <c r="AB1204" s="3"/>
      <c r="AC1204" s="1"/>
      <c r="AD1204" s="3"/>
      <c r="AE1204" s="3"/>
      <c r="AF1204" s="3"/>
      <c r="AG1204" s="3"/>
      <c r="AH1204" s="3"/>
      <c r="AI1204" s="11"/>
      <c r="AJ1204" s="3"/>
      <c r="AK1204" s="2"/>
      <c r="AL1204" s="2"/>
      <c r="AM1204" s="2"/>
      <c r="AN1204" s="2"/>
      <c r="AO1204" s="2"/>
      <c r="AP1204" s="2"/>
      <c r="AQ1204" s="2"/>
      <c r="AR1204" s="15"/>
      <c r="AS1204" s="15"/>
      <c r="AT1204" s="15"/>
      <c r="AU1204" s="2"/>
      <c r="AV1204" s="2"/>
      <c r="AW1204" s="15"/>
      <c r="AX1204" s="15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  <c r="FG1204" s="2"/>
      <c r="FH1204" s="2"/>
    </row>
    <row r="1205" spans="1:164" x14ac:dyDescent="0.15">
      <c r="A1205" s="67"/>
      <c r="B1205" s="128"/>
      <c r="C1205" s="7"/>
      <c r="D1205" s="7"/>
      <c r="E1205" s="13"/>
      <c r="F1205" s="14"/>
      <c r="G1205" s="14"/>
      <c r="H1205" s="14"/>
      <c r="I1205" s="14"/>
      <c r="J1205" s="13"/>
      <c r="K1205" s="53"/>
      <c r="L1205" s="2"/>
      <c r="M1205" s="19"/>
      <c r="N1205" s="12"/>
      <c r="O1205" s="12"/>
      <c r="P1205" s="19"/>
      <c r="Q1205" s="14"/>
      <c r="R1205" s="28"/>
      <c r="S1205" s="14"/>
      <c r="T1205" s="14"/>
      <c r="U1205" s="14"/>
      <c r="V1205" s="4"/>
      <c r="W1205" s="53"/>
      <c r="X1205" s="14"/>
      <c r="Y1205" s="153"/>
      <c r="Z1205" s="3"/>
      <c r="AA1205" s="53"/>
      <c r="AB1205" s="3"/>
      <c r="AC1205" s="1"/>
      <c r="AD1205" s="3"/>
      <c r="AE1205" s="3"/>
      <c r="AF1205" s="3"/>
      <c r="AG1205" s="3"/>
      <c r="AH1205" s="3"/>
      <c r="AI1205" s="11"/>
      <c r="AJ1205" s="3"/>
      <c r="AK1205" s="2"/>
      <c r="AL1205" s="2"/>
      <c r="AM1205" s="2"/>
      <c r="AN1205" s="2"/>
      <c r="AO1205" s="2"/>
      <c r="AP1205" s="2"/>
      <c r="AQ1205" s="2"/>
      <c r="AR1205" s="15"/>
      <c r="AS1205" s="15"/>
      <c r="AT1205" s="15"/>
      <c r="AU1205" s="2"/>
      <c r="AV1205" s="2"/>
      <c r="AW1205" s="15"/>
      <c r="AX1205" s="15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  <c r="FG1205" s="2"/>
      <c r="FH1205" s="2"/>
    </row>
    <row r="1206" spans="1:164" x14ac:dyDescent="0.15">
      <c r="A1206" s="67"/>
      <c r="B1206" s="128"/>
      <c r="C1206" s="7"/>
      <c r="D1206" s="7"/>
      <c r="E1206" s="13"/>
      <c r="F1206" s="14"/>
      <c r="G1206" s="14"/>
      <c r="H1206" s="14"/>
      <c r="I1206" s="14"/>
      <c r="J1206" s="13"/>
      <c r="K1206" s="53"/>
      <c r="L1206" s="2"/>
      <c r="M1206" s="19"/>
      <c r="N1206" s="12"/>
      <c r="O1206" s="12"/>
      <c r="P1206" s="19"/>
      <c r="Q1206" s="14"/>
      <c r="R1206" s="28"/>
      <c r="S1206" s="14"/>
      <c r="T1206" s="14"/>
      <c r="U1206" s="14"/>
      <c r="V1206" s="4"/>
      <c r="W1206" s="53"/>
      <c r="X1206" s="14"/>
      <c r="Y1206" s="153"/>
      <c r="Z1206" s="3"/>
      <c r="AA1206" s="53"/>
      <c r="AB1206" s="3"/>
      <c r="AC1206" s="1"/>
      <c r="AD1206" s="3"/>
      <c r="AE1206" s="3"/>
      <c r="AF1206" s="3"/>
      <c r="AG1206" s="3"/>
      <c r="AH1206" s="3"/>
      <c r="AI1206" s="11"/>
      <c r="AJ1206" s="3"/>
      <c r="AK1206" s="2"/>
      <c r="AL1206" s="2"/>
      <c r="AM1206" s="2"/>
      <c r="AN1206" s="2"/>
      <c r="AO1206" s="2"/>
      <c r="AP1206" s="2"/>
      <c r="AQ1206" s="2"/>
      <c r="AR1206" s="15"/>
      <c r="AS1206" s="15"/>
      <c r="AT1206" s="15"/>
      <c r="AU1206" s="2"/>
      <c r="AV1206" s="2"/>
      <c r="AW1206" s="15"/>
      <c r="AX1206" s="15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  <c r="FH1206" s="2"/>
    </row>
    <row r="1207" spans="1:164" x14ac:dyDescent="0.15">
      <c r="A1207" s="67"/>
      <c r="B1207" s="128"/>
      <c r="C1207" s="7"/>
      <c r="D1207" s="7"/>
      <c r="E1207" s="13"/>
      <c r="F1207" s="14"/>
      <c r="G1207" s="14"/>
      <c r="H1207" s="14"/>
      <c r="I1207" s="14"/>
      <c r="J1207" s="13"/>
      <c r="K1207" s="53"/>
      <c r="L1207" s="2"/>
      <c r="M1207" s="19"/>
      <c r="N1207" s="12"/>
      <c r="O1207" s="12"/>
      <c r="P1207" s="19"/>
      <c r="Q1207" s="14"/>
      <c r="R1207" s="28"/>
      <c r="S1207" s="14"/>
      <c r="T1207" s="14"/>
      <c r="U1207" s="14"/>
      <c r="V1207" s="4"/>
      <c r="W1207" s="53"/>
      <c r="X1207" s="14"/>
      <c r="Y1207" s="153"/>
      <c r="Z1207" s="3"/>
      <c r="AA1207" s="53"/>
      <c r="AB1207" s="3"/>
      <c r="AC1207" s="1"/>
      <c r="AD1207" s="3"/>
      <c r="AE1207" s="3"/>
      <c r="AF1207" s="3"/>
      <c r="AG1207" s="3"/>
      <c r="AH1207" s="3"/>
      <c r="AI1207" s="11"/>
      <c r="AJ1207" s="3"/>
      <c r="AK1207" s="2"/>
      <c r="AL1207" s="2"/>
      <c r="AM1207" s="2"/>
      <c r="AN1207" s="2"/>
      <c r="AO1207" s="2"/>
      <c r="AP1207" s="2"/>
      <c r="AQ1207" s="2"/>
      <c r="AR1207" s="15"/>
      <c r="AS1207" s="15"/>
      <c r="AT1207" s="15"/>
      <c r="AU1207" s="2"/>
      <c r="AV1207" s="2"/>
      <c r="AW1207" s="15"/>
      <c r="AX1207" s="15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  <c r="FG1207" s="2"/>
      <c r="FH1207" s="2"/>
    </row>
    <row r="1208" spans="1:164" x14ac:dyDescent="0.15">
      <c r="A1208" s="67"/>
      <c r="B1208" s="128"/>
      <c r="C1208" s="7"/>
      <c r="D1208" s="7"/>
      <c r="E1208" s="13"/>
      <c r="F1208" s="14"/>
      <c r="G1208" s="14"/>
      <c r="H1208" s="14"/>
      <c r="I1208" s="14"/>
      <c r="J1208" s="13"/>
      <c r="K1208" s="53"/>
      <c r="L1208" s="2"/>
      <c r="M1208" s="19"/>
      <c r="N1208" s="12"/>
      <c r="O1208" s="12"/>
      <c r="P1208" s="19"/>
      <c r="Q1208" s="14"/>
      <c r="R1208" s="28"/>
      <c r="S1208" s="14"/>
      <c r="T1208" s="14"/>
      <c r="U1208" s="14"/>
      <c r="V1208" s="4"/>
      <c r="W1208" s="53"/>
      <c r="X1208" s="14"/>
      <c r="Y1208" s="153"/>
      <c r="Z1208" s="3"/>
      <c r="AA1208" s="53"/>
      <c r="AB1208" s="3"/>
      <c r="AC1208" s="1"/>
      <c r="AD1208" s="3"/>
      <c r="AE1208" s="3"/>
      <c r="AF1208" s="3"/>
      <c r="AG1208" s="3"/>
      <c r="AH1208" s="3"/>
      <c r="AI1208" s="11"/>
      <c r="AJ1208" s="3"/>
      <c r="AK1208" s="2"/>
      <c r="AL1208" s="2"/>
      <c r="AM1208" s="2"/>
      <c r="AN1208" s="2"/>
      <c r="AO1208" s="2"/>
      <c r="AP1208" s="2"/>
      <c r="AQ1208" s="2"/>
      <c r="AR1208" s="15"/>
      <c r="AS1208" s="15"/>
      <c r="AT1208" s="15"/>
      <c r="AU1208" s="2"/>
      <c r="AV1208" s="2"/>
      <c r="AW1208" s="15"/>
      <c r="AX1208" s="15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  <c r="FG1208" s="2"/>
      <c r="FH1208" s="2"/>
    </row>
    <row r="1209" spans="1:164" x14ac:dyDescent="0.15">
      <c r="A1209" s="67"/>
      <c r="B1209" s="128"/>
      <c r="C1209" s="7"/>
      <c r="D1209" s="7"/>
      <c r="E1209" s="13"/>
      <c r="F1209" s="14"/>
      <c r="G1209" s="14"/>
      <c r="H1209" s="14"/>
      <c r="I1209" s="14"/>
      <c r="J1209" s="13"/>
      <c r="K1209" s="53"/>
      <c r="L1209" s="2"/>
      <c r="M1209" s="19"/>
      <c r="N1209" s="12"/>
      <c r="O1209" s="12"/>
      <c r="P1209" s="19"/>
      <c r="Q1209" s="14"/>
      <c r="R1209" s="28"/>
      <c r="S1209" s="14"/>
      <c r="T1209" s="14"/>
      <c r="U1209" s="14"/>
      <c r="V1209" s="4"/>
      <c r="W1209" s="53"/>
      <c r="X1209" s="14"/>
      <c r="Y1209" s="153"/>
      <c r="Z1209" s="3"/>
      <c r="AA1209" s="53"/>
      <c r="AB1209" s="3"/>
      <c r="AC1209" s="1"/>
      <c r="AD1209" s="3"/>
      <c r="AE1209" s="3"/>
      <c r="AF1209" s="3"/>
      <c r="AG1209" s="3"/>
      <c r="AH1209" s="3"/>
      <c r="AI1209" s="11"/>
      <c r="AJ1209" s="3"/>
      <c r="AK1209" s="2"/>
      <c r="AL1209" s="2"/>
      <c r="AM1209" s="2"/>
      <c r="AN1209" s="2"/>
      <c r="AO1209" s="2"/>
      <c r="AP1209" s="2"/>
      <c r="AQ1209" s="2"/>
      <c r="AR1209" s="15"/>
      <c r="AS1209" s="15"/>
      <c r="AT1209" s="15"/>
      <c r="AU1209" s="2"/>
      <c r="AV1209" s="2"/>
      <c r="AW1209" s="15"/>
      <c r="AX1209" s="15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  <c r="FH1209" s="2"/>
    </row>
    <row r="1210" spans="1:164" x14ac:dyDescent="0.15">
      <c r="A1210" s="67"/>
      <c r="B1210" s="128"/>
      <c r="C1210" s="7"/>
      <c r="D1210" s="7"/>
      <c r="E1210" s="13"/>
      <c r="F1210" s="14"/>
      <c r="G1210" s="14"/>
      <c r="H1210" s="14"/>
      <c r="I1210" s="14"/>
      <c r="J1210" s="13"/>
      <c r="K1210" s="53"/>
      <c r="L1210" s="2"/>
      <c r="M1210" s="19"/>
      <c r="N1210" s="12"/>
      <c r="O1210" s="12"/>
      <c r="P1210" s="19"/>
      <c r="Q1210" s="14"/>
      <c r="R1210" s="28"/>
      <c r="S1210" s="14"/>
      <c r="T1210" s="14"/>
      <c r="U1210" s="14"/>
      <c r="V1210" s="4"/>
      <c r="W1210" s="53"/>
      <c r="X1210" s="14"/>
      <c r="Y1210" s="153"/>
      <c r="Z1210" s="3"/>
      <c r="AA1210" s="53"/>
      <c r="AB1210" s="3"/>
      <c r="AC1210" s="1"/>
      <c r="AD1210" s="3"/>
      <c r="AE1210" s="3"/>
      <c r="AF1210" s="3"/>
      <c r="AG1210" s="3"/>
      <c r="AH1210" s="3"/>
      <c r="AI1210" s="11"/>
      <c r="AJ1210" s="3"/>
      <c r="AK1210" s="2"/>
      <c r="AL1210" s="2"/>
      <c r="AM1210" s="2"/>
      <c r="AN1210" s="2"/>
      <c r="AO1210" s="2"/>
      <c r="AP1210" s="2"/>
      <c r="AQ1210" s="2"/>
      <c r="AR1210" s="15"/>
      <c r="AS1210" s="15"/>
      <c r="AT1210" s="15"/>
      <c r="AU1210" s="2"/>
      <c r="AV1210" s="2"/>
      <c r="AW1210" s="15"/>
      <c r="AX1210" s="15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  <c r="FG1210" s="2"/>
      <c r="FH1210" s="2"/>
    </row>
    <row r="1211" spans="1:164" x14ac:dyDescent="0.15">
      <c r="A1211" s="67"/>
      <c r="B1211" s="128"/>
      <c r="C1211" s="7"/>
      <c r="D1211" s="7"/>
      <c r="E1211" s="13"/>
      <c r="F1211" s="14"/>
      <c r="G1211" s="14"/>
      <c r="H1211" s="14"/>
      <c r="I1211" s="14"/>
      <c r="J1211" s="13"/>
      <c r="K1211" s="53"/>
      <c r="L1211" s="2"/>
      <c r="M1211" s="19"/>
      <c r="N1211" s="12"/>
      <c r="O1211" s="12"/>
      <c r="P1211" s="19"/>
      <c r="Q1211" s="14"/>
      <c r="R1211" s="28"/>
      <c r="S1211" s="14"/>
      <c r="T1211" s="14"/>
      <c r="U1211" s="14"/>
      <c r="V1211" s="4"/>
      <c r="W1211" s="53"/>
      <c r="X1211" s="14"/>
      <c r="Y1211" s="153"/>
      <c r="Z1211" s="3"/>
      <c r="AA1211" s="53"/>
      <c r="AB1211" s="3"/>
      <c r="AC1211" s="1"/>
      <c r="AD1211" s="3"/>
      <c r="AE1211" s="3"/>
      <c r="AF1211" s="3"/>
      <c r="AG1211" s="3"/>
      <c r="AH1211" s="3"/>
      <c r="AI1211" s="11"/>
      <c r="AJ1211" s="3"/>
      <c r="AK1211" s="2"/>
      <c r="AL1211" s="2"/>
      <c r="AM1211" s="2"/>
      <c r="AN1211" s="2"/>
      <c r="AO1211" s="2"/>
      <c r="AP1211" s="2"/>
      <c r="AQ1211" s="2"/>
      <c r="AR1211" s="15"/>
      <c r="AS1211" s="15"/>
      <c r="AT1211" s="15"/>
      <c r="AU1211" s="2"/>
      <c r="AV1211" s="2"/>
      <c r="AW1211" s="15"/>
      <c r="AX1211" s="15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  <c r="FH1211" s="2"/>
    </row>
    <row r="1212" spans="1:164" x14ac:dyDescent="0.15">
      <c r="A1212" s="67"/>
      <c r="B1212" s="128"/>
      <c r="C1212" s="7"/>
      <c r="D1212" s="7"/>
      <c r="E1212" s="13"/>
      <c r="F1212" s="14"/>
      <c r="G1212" s="14"/>
      <c r="H1212" s="14"/>
      <c r="I1212" s="14"/>
      <c r="J1212" s="13"/>
      <c r="K1212" s="53"/>
      <c r="L1212" s="2"/>
      <c r="M1212" s="19"/>
      <c r="N1212" s="12"/>
      <c r="O1212" s="12"/>
      <c r="P1212" s="19"/>
      <c r="Q1212" s="14"/>
      <c r="R1212" s="28"/>
      <c r="S1212" s="14"/>
      <c r="T1212" s="14"/>
      <c r="U1212" s="14"/>
      <c r="V1212" s="4"/>
      <c r="W1212" s="53"/>
      <c r="X1212" s="14"/>
      <c r="Y1212" s="153"/>
      <c r="Z1212" s="3"/>
      <c r="AA1212" s="53"/>
      <c r="AB1212" s="3"/>
      <c r="AC1212" s="1"/>
      <c r="AD1212" s="3"/>
      <c r="AE1212" s="3"/>
      <c r="AF1212" s="3"/>
      <c r="AG1212" s="3"/>
      <c r="AH1212" s="3"/>
      <c r="AI1212" s="11"/>
      <c r="AJ1212" s="3"/>
      <c r="AK1212" s="2"/>
      <c r="AL1212" s="2"/>
      <c r="AM1212" s="2"/>
      <c r="AN1212" s="2"/>
      <c r="AO1212" s="2"/>
      <c r="AP1212" s="2"/>
      <c r="AQ1212" s="2"/>
      <c r="AR1212" s="15"/>
      <c r="AS1212" s="15"/>
      <c r="AT1212" s="15"/>
      <c r="AU1212" s="2"/>
      <c r="AV1212" s="2"/>
      <c r="AW1212" s="15"/>
      <c r="AX1212" s="15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  <c r="FG1212" s="2"/>
      <c r="FH1212" s="2"/>
    </row>
    <row r="1213" spans="1:164" x14ac:dyDescent="0.15">
      <c r="A1213" s="67"/>
      <c r="B1213" s="128"/>
      <c r="C1213" s="7"/>
      <c r="D1213" s="7"/>
      <c r="E1213" s="13"/>
      <c r="F1213" s="14"/>
      <c r="G1213" s="14"/>
      <c r="H1213" s="14"/>
      <c r="I1213" s="14"/>
      <c r="J1213" s="13"/>
      <c r="K1213" s="53"/>
      <c r="L1213" s="2"/>
      <c r="M1213" s="19"/>
      <c r="N1213" s="12"/>
      <c r="O1213" s="12"/>
      <c r="P1213" s="19"/>
      <c r="Q1213" s="14"/>
      <c r="R1213" s="28"/>
      <c r="S1213" s="14"/>
      <c r="T1213" s="14"/>
      <c r="U1213" s="14"/>
      <c r="V1213" s="4"/>
      <c r="W1213" s="53"/>
      <c r="X1213" s="14"/>
      <c r="Y1213" s="153"/>
      <c r="Z1213" s="3"/>
      <c r="AA1213" s="53"/>
      <c r="AB1213" s="3"/>
      <c r="AC1213" s="1"/>
      <c r="AD1213" s="3"/>
      <c r="AE1213" s="3"/>
      <c r="AF1213" s="3"/>
      <c r="AG1213" s="3"/>
      <c r="AH1213" s="3"/>
      <c r="AI1213" s="11"/>
      <c r="AJ1213" s="3"/>
      <c r="AK1213" s="2"/>
      <c r="AL1213" s="2"/>
      <c r="AM1213" s="2"/>
      <c r="AN1213" s="2"/>
      <c r="AO1213" s="2"/>
      <c r="AP1213" s="2"/>
      <c r="AQ1213" s="2"/>
      <c r="AR1213" s="15"/>
      <c r="AS1213" s="15"/>
      <c r="AT1213" s="15"/>
      <c r="AU1213" s="2"/>
      <c r="AV1213" s="2"/>
      <c r="AW1213" s="15"/>
      <c r="AX1213" s="15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  <c r="FG1213" s="2"/>
      <c r="FH1213" s="2"/>
    </row>
    <row r="1214" spans="1:164" x14ac:dyDescent="0.15">
      <c r="A1214" s="67"/>
      <c r="B1214" s="128"/>
      <c r="C1214" s="7"/>
      <c r="D1214" s="7"/>
      <c r="E1214" s="13"/>
      <c r="F1214" s="14"/>
      <c r="G1214" s="14"/>
      <c r="H1214" s="14"/>
      <c r="I1214" s="14"/>
      <c r="J1214" s="13"/>
      <c r="K1214" s="53"/>
      <c r="L1214" s="2"/>
      <c r="M1214" s="19"/>
      <c r="N1214" s="12"/>
      <c r="O1214" s="12"/>
      <c r="P1214" s="19"/>
      <c r="Q1214" s="14"/>
      <c r="R1214" s="28"/>
      <c r="S1214" s="14"/>
      <c r="T1214" s="14"/>
      <c r="U1214" s="14"/>
      <c r="V1214" s="4"/>
      <c r="W1214" s="53"/>
      <c r="X1214" s="14"/>
      <c r="Y1214" s="153"/>
      <c r="Z1214" s="3"/>
      <c r="AA1214" s="53"/>
      <c r="AB1214" s="3"/>
      <c r="AC1214" s="1"/>
      <c r="AD1214" s="3"/>
      <c r="AE1214" s="3"/>
      <c r="AF1214" s="3"/>
      <c r="AG1214" s="3"/>
      <c r="AH1214" s="3"/>
      <c r="AI1214" s="11"/>
      <c r="AJ1214" s="3"/>
      <c r="AK1214" s="2"/>
      <c r="AL1214" s="2"/>
      <c r="AM1214" s="2"/>
      <c r="AN1214" s="2"/>
      <c r="AO1214" s="2"/>
      <c r="AP1214" s="2"/>
      <c r="AQ1214" s="2"/>
      <c r="AR1214" s="15"/>
      <c r="AS1214" s="15"/>
      <c r="AT1214" s="15"/>
      <c r="AU1214" s="2"/>
      <c r="AV1214" s="2"/>
      <c r="AW1214" s="15"/>
      <c r="AX1214" s="15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  <c r="FG1214" s="2"/>
      <c r="FH1214" s="2"/>
    </row>
    <row r="1215" spans="1:164" x14ac:dyDescent="0.15">
      <c r="A1215" s="67"/>
      <c r="B1215" s="128"/>
      <c r="C1215" s="7"/>
      <c r="D1215" s="7"/>
      <c r="E1215" s="13"/>
      <c r="F1215" s="14"/>
      <c r="G1215" s="14"/>
      <c r="H1215" s="14"/>
      <c r="I1215" s="14"/>
      <c r="J1215" s="13"/>
      <c r="K1215" s="53"/>
      <c r="L1215" s="2"/>
      <c r="M1215" s="19"/>
      <c r="N1215" s="12"/>
      <c r="O1215" s="12"/>
      <c r="P1215" s="19"/>
      <c r="Q1215" s="14"/>
      <c r="R1215" s="28"/>
      <c r="S1215" s="14"/>
      <c r="T1215" s="14"/>
      <c r="U1215" s="14"/>
      <c r="V1215" s="4"/>
      <c r="W1215" s="53"/>
      <c r="X1215" s="14"/>
      <c r="Y1215" s="153"/>
      <c r="Z1215" s="3"/>
      <c r="AA1215" s="53"/>
      <c r="AB1215" s="3"/>
      <c r="AC1215" s="1"/>
      <c r="AD1215" s="3"/>
      <c r="AE1215" s="3"/>
      <c r="AF1215" s="3"/>
      <c r="AG1215" s="3"/>
      <c r="AH1215" s="3"/>
      <c r="AI1215" s="11"/>
      <c r="AJ1215" s="3"/>
      <c r="AK1215" s="2"/>
      <c r="AL1215" s="2"/>
      <c r="AM1215" s="2"/>
      <c r="AN1215" s="2"/>
      <c r="AO1215" s="2"/>
      <c r="AP1215" s="2"/>
      <c r="AQ1215" s="2"/>
      <c r="AR1215" s="15"/>
      <c r="AS1215" s="15"/>
      <c r="AT1215" s="15"/>
      <c r="AU1215" s="2"/>
      <c r="AV1215" s="2"/>
      <c r="AW1215" s="15"/>
      <c r="AX1215" s="15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  <c r="FG1215" s="2"/>
      <c r="FH1215" s="2"/>
    </row>
    <row r="1216" spans="1:164" x14ac:dyDescent="0.15">
      <c r="A1216" s="67"/>
      <c r="B1216" s="128"/>
      <c r="C1216" s="7"/>
      <c r="D1216" s="7"/>
      <c r="E1216" s="13"/>
      <c r="F1216" s="14"/>
      <c r="G1216" s="14"/>
      <c r="H1216" s="14"/>
      <c r="I1216" s="14"/>
      <c r="J1216" s="13"/>
      <c r="K1216" s="53"/>
      <c r="L1216" s="2"/>
      <c r="M1216" s="19"/>
      <c r="N1216" s="12"/>
      <c r="O1216" s="12"/>
      <c r="P1216" s="19"/>
      <c r="Q1216" s="14"/>
      <c r="R1216" s="28"/>
      <c r="S1216" s="14"/>
      <c r="T1216" s="14"/>
      <c r="U1216" s="14"/>
      <c r="V1216" s="4"/>
      <c r="W1216" s="53"/>
      <c r="X1216" s="14"/>
      <c r="Y1216" s="153"/>
      <c r="Z1216" s="3"/>
      <c r="AA1216" s="53"/>
      <c r="AB1216" s="3"/>
      <c r="AC1216" s="1"/>
      <c r="AD1216" s="3"/>
      <c r="AE1216" s="3"/>
      <c r="AF1216" s="3"/>
      <c r="AG1216" s="3"/>
      <c r="AH1216" s="3"/>
      <c r="AI1216" s="11"/>
      <c r="AJ1216" s="3"/>
      <c r="AK1216" s="2"/>
      <c r="AL1216" s="2"/>
      <c r="AM1216" s="2"/>
      <c r="AN1216" s="2"/>
      <c r="AO1216" s="2"/>
      <c r="AP1216" s="2"/>
      <c r="AQ1216" s="2"/>
      <c r="AR1216" s="15"/>
      <c r="AS1216" s="15"/>
      <c r="AT1216" s="15"/>
      <c r="AU1216" s="2"/>
      <c r="AV1216" s="2"/>
      <c r="AW1216" s="15"/>
      <c r="AX1216" s="15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  <c r="FG1216" s="2"/>
      <c r="FH1216" s="2"/>
    </row>
    <row r="1217" spans="1:164" x14ac:dyDescent="0.15">
      <c r="A1217" s="67"/>
      <c r="B1217" s="128"/>
      <c r="C1217" s="7"/>
      <c r="D1217" s="7"/>
      <c r="E1217" s="13"/>
      <c r="F1217" s="14"/>
      <c r="G1217" s="14"/>
      <c r="H1217" s="14"/>
      <c r="I1217" s="14"/>
      <c r="J1217" s="13"/>
      <c r="K1217" s="53"/>
      <c r="L1217" s="2"/>
      <c r="M1217" s="19"/>
      <c r="N1217" s="12"/>
      <c r="O1217" s="12"/>
      <c r="P1217" s="19"/>
      <c r="Q1217" s="14"/>
      <c r="R1217" s="28"/>
      <c r="S1217" s="14"/>
      <c r="T1217" s="14"/>
      <c r="U1217" s="14"/>
      <c r="V1217" s="4"/>
      <c r="W1217" s="53"/>
      <c r="X1217" s="14"/>
      <c r="Y1217" s="153"/>
      <c r="Z1217" s="3"/>
      <c r="AA1217" s="53"/>
      <c r="AB1217" s="3"/>
      <c r="AC1217" s="1"/>
      <c r="AD1217" s="3"/>
      <c r="AE1217" s="3"/>
      <c r="AF1217" s="3"/>
      <c r="AG1217" s="3"/>
      <c r="AH1217" s="3"/>
      <c r="AI1217" s="11"/>
      <c r="AJ1217" s="3"/>
      <c r="AK1217" s="2"/>
      <c r="AL1217" s="2"/>
      <c r="AM1217" s="2"/>
      <c r="AN1217" s="2"/>
      <c r="AO1217" s="2"/>
      <c r="AP1217" s="2"/>
      <c r="AQ1217" s="2"/>
      <c r="AR1217" s="15"/>
      <c r="AS1217" s="15"/>
      <c r="AT1217" s="15"/>
      <c r="AU1217" s="2"/>
      <c r="AV1217" s="2"/>
      <c r="AW1217" s="15"/>
      <c r="AX1217" s="15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  <c r="FH1217" s="2"/>
    </row>
    <row r="1218" spans="1:164" x14ac:dyDescent="0.15">
      <c r="A1218" s="67"/>
      <c r="B1218" s="128"/>
      <c r="C1218" s="7"/>
      <c r="D1218" s="7"/>
      <c r="E1218" s="13"/>
      <c r="F1218" s="14"/>
      <c r="G1218" s="14"/>
      <c r="H1218" s="14"/>
      <c r="I1218" s="14"/>
      <c r="J1218" s="13"/>
      <c r="K1218" s="53"/>
      <c r="L1218" s="2"/>
      <c r="M1218" s="19"/>
      <c r="N1218" s="12"/>
      <c r="O1218" s="12"/>
      <c r="P1218" s="19"/>
      <c r="Q1218" s="14"/>
      <c r="R1218" s="28"/>
      <c r="S1218" s="14"/>
      <c r="T1218" s="14"/>
      <c r="U1218" s="14"/>
      <c r="V1218" s="4"/>
      <c r="W1218" s="53"/>
      <c r="X1218" s="14"/>
      <c r="Y1218" s="153"/>
      <c r="Z1218" s="3"/>
      <c r="AA1218" s="53"/>
      <c r="AB1218" s="3"/>
      <c r="AC1218" s="1"/>
      <c r="AD1218" s="3"/>
      <c r="AE1218" s="3"/>
      <c r="AF1218" s="3"/>
      <c r="AG1218" s="3"/>
      <c r="AH1218" s="3"/>
      <c r="AI1218" s="11"/>
      <c r="AJ1218" s="3"/>
      <c r="AK1218" s="2"/>
      <c r="AL1218" s="2"/>
      <c r="AM1218" s="2"/>
      <c r="AN1218" s="2"/>
      <c r="AO1218" s="2"/>
      <c r="AP1218" s="2"/>
      <c r="AQ1218" s="2"/>
      <c r="AR1218" s="15"/>
      <c r="AS1218" s="15"/>
      <c r="AT1218" s="15"/>
      <c r="AU1218" s="2"/>
      <c r="AV1218" s="2"/>
      <c r="AW1218" s="15"/>
      <c r="AX1218" s="15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  <c r="FG1218" s="2"/>
      <c r="FH1218" s="2"/>
    </row>
    <row r="1219" spans="1:164" x14ac:dyDescent="0.15">
      <c r="A1219" s="67"/>
      <c r="B1219" s="128"/>
      <c r="C1219" s="7"/>
      <c r="D1219" s="7"/>
      <c r="E1219" s="13"/>
      <c r="F1219" s="14"/>
      <c r="G1219" s="14"/>
      <c r="H1219" s="14"/>
      <c r="I1219" s="14"/>
      <c r="J1219" s="13"/>
      <c r="K1219" s="53"/>
      <c r="L1219" s="2"/>
      <c r="M1219" s="19"/>
      <c r="N1219" s="12"/>
      <c r="O1219" s="12"/>
      <c r="P1219" s="19"/>
      <c r="Q1219" s="14"/>
      <c r="R1219" s="28"/>
      <c r="S1219" s="14"/>
      <c r="T1219" s="14"/>
      <c r="U1219" s="14"/>
      <c r="V1219" s="4"/>
      <c r="W1219" s="53"/>
      <c r="X1219" s="14"/>
      <c r="Y1219" s="153"/>
      <c r="Z1219" s="3"/>
      <c r="AA1219" s="53"/>
      <c r="AB1219" s="3"/>
      <c r="AC1219" s="1"/>
      <c r="AD1219" s="3"/>
      <c r="AE1219" s="3"/>
      <c r="AF1219" s="3"/>
      <c r="AG1219" s="3"/>
      <c r="AH1219" s="3"/>
      <c r="AI1219" s="11"/>
      <c r="AJ1219" s="3"/>
      <c r="AK1219" s="2"/>
      <c r="AL1219" s="2"/>
      <c r="AM1219" s="2"/>
      <c r="AN1219" s="2"/>
      <c r="AO1219" s="2"/>
      <c r="AP1219" s="2"/>
      <c r="AQ1219" s="2"/>
      <c r="AR1219" s="15"/>
      <c r="AS1219" s="15"/>
      <c r="AT1219" s="15"/>
      <c r="AU1219" s="2"/>
      <c r="AV1219" s="2"/>
      <c r="AW1219" s="15"/>
      <c r="AX1219" s="15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  <c r="FG1219" s="2"/>
      <c r="FH1219" s="2"/>
    </row>
    <row r="1220" spans="1:164" x14ac:dyDescent="0.15">
      <c r="A1220" s="67"/>
      <c r="B1220" s="128"/>
      <c r="C1220" s="7"/>
      <c r="D1220" s="7"/>
      <c r="E1220" s="13"/>
      <c r="F1220" s="14"/>
      <c r="G1220" s="14"/>
      <c r="H1220" s="14"/>
      <c r="I1220" s="14"/>
      <c r="J1220" s="13"/>
      <c r="K1220" s="53"/>
      <c r="L1220" s="2"/>
      <c r="M1220" s="19"/>
      <c r="N1220" s="12"/>
      <c r="O1220" s="12"/>
      <c r="P1220" s="19"/>
      <c r="Q1220" s="14"/>
      <c r="R1220" s="28"/>
      <c r="S1220" s="14"/>
      <c r="T1220" s="14"/>
      <c r="U1220" s="14"/>
      <c r="V1220" s="4"/>
      <c r="W1220" s="53"/>
      <c r="X1220" s="14"/>
      <c r="Y1220" s="153"/>
      <c r="Z1220" s="3"/>
      <c r="AA1220" s="53"/>
      <c r="AB1220" s="3"/>
      <c r="AC1220" s="1"/>
      <c r="AD1220" s="3"/>
      <c r="AE1220" s="3"/>
      <c r="AF1220" s="3"/>
      <c r="AG1220" s="3"/>
      <c r="AH1220" s="3"/>
      <c r="AI1220" s="11"/>
      <c r="AJ1220" s="3"/>
      <c r="AK1220" s="2"/>
      <c r="AL1220" s="2"/>
      <c r="AM1220" s="2"/>
      <c r="AN1220" s="2"/>
      <c r="AO1220" s="2"/>
      <c r="AP1220" s="2"/>
      <c r="AQ1220" s="2"/>
      <c r="AR1220" s="15"/>
      <c r="AS1220" s="15"/>
      <c r="AT1220" s="15"/>
      <c r="AU1220" s="2"/>
      <c r="AV1220" s="2"/>
      <c r="AW1220" s="15"/>
      <c r="AX1220" s="15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  <c r="FH1220" s="2"/>
    </row>
    <row r="1221" spans="1:164" x14ac:dyDescent="0.15">
      <c r="A1221" s="67"/>
      <c r="B1221" s="128"/>
      <c r="C1221" s="7"/>
      <c r="D1221" s="7"/>
      <c r="E1221" s="13"/>
      <c r="F1221" s="14"/>
      <c r="G1221" s="14"/>
      <c r="H1221" s="14"/>
      <c r="I1221" s="14"/>
      <c r="J1221" s="13"/>
      <c r="K1221" s="53"/>
      <c r="L1221" s="2"/>
      <c r="M1221" s="19"/>
      <c r="N1221" s="12"/>
      <c r="O1221" s="12"/>
      <c r="P1221" s="19"/>
      <c r="Q1221" s="14"/>
      <c r="R1221" s="28"/>
      <c r="S1221" s="14"/>
      <c r="T1221" s="14"/>
      <c r="U1221" s="14"/>
      <c r="V1221" s="4"/>
      <c r="W1221" s="53"/>
      <c r="X1221" s="14"/>
      <c r="Y1221" s="153"/>
      <c r="Z1221" s="3"/>
      <c r="AA1221" s="53"/>
      <c r="AB1221" s="3"/>
      <c r="AC1221" s="1"/>
      <c r="AD1221" s="3"/>
      <c r="AE1221" s="3"/>
      <c r="AF1221" s="3"/>
      <c r="AG1221" s="3"/>
      <c r="AH1221" s="3"/>
      <c r="AI1221" s="11"/>
      <c r="AJ1221" s="3"/>
      <c r="AK1221" s="2"/>
      <c r="AL1221" s="2"/>
      <c r="AM1221" s="2"/>
      <c r="AN1221" s="2"/>
      <c r="AO1221" s="2"/>
      <c r="AP1221" s="2"/>
      <c r="AQ1221" s="2"/>
      <c r="AR1221" s="15"/>
      <c r="AS1221" s="15"/>
      <c r="AT1221" s="15"/>
      <c r="AU1221" s="2"/>
      <c r="AV1221" s="2"/>
      <c r="AW1221" s="15"/>
      <c r="AX1221" s="15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  <c r="FH1221" s="2"/>
    </row>
    <row r="1222" spans="1:164" x14ac:dyDescent="0.15">
      <c r="A1222" s="67"/>
      <c r="B1222" s="128"/>
      <c r="C1222" s="7"/>
      <c r="D1222" s="7"/>
      <c r="E1222" s="13"/>
      <c r="F1222" s="14"/>
      <c r="G1222" s="14"/>
      <c r="H1222" s="14"/>
      <c r="I1222" s="14"/>
      <c r="J1222" s="13"/>
      <c r="K1222" s="53"/>
      <c r="L1222" s="2"/>
      <c r="M1222" s="19"/>
      <c r="N1222" s="12"/>
      <c r="O1222" s="12"/>
      <c r="P1222" s="19"/>
      <c r="Q1222" s="14"/>
      <c r="R1222" s="28"/>
      <c r="S1222" s="14"/>
      <c r="T1222" s="14"/>
      <c r="U1222" s="14"/>
      <c r="V1222" s="4"/>
      <c r="W1222" s="53"/>
      <c r="X1222" s="14"/>
      <c r="Y1222" s="153"/>
      <c r="Z1222" s="3"/>
      <c r="AA1222" s="53"/>
      <c r="AB1222" s="3"/>
      <c r="AC1222" s="1"/>
      <c r="AD1222" s="3"/>
      <c r="AE1222" s="3"/>
      <c r="AF1222" s="3"/>
      <c r="AG1222" s="3"/>
      <c r="AH1222" s="3"/>
      <c r="AI1222" s="11"/>
      <c r="AJ1222" s="3"/>
      <c r="AK1222" s="2"/>
      <c r="AL1222" s="2"/>
      <c r="AM1222" s="2"/>
      <c r="AN1222" s="2"/>
      <c r="AO1222" s="2"/>
      <c r="AP1222" s="2"/>
      <c r="AQ1222" s="2"/>
      <c r="AR1222" s="15"/>
      <c r="AS1222" s="15"/>
      <c r="AT1222" s="15"/>
      <c r="AU1222" s="2"/>
      <c r="AV1222" s="2"/>
      <c r="AW1222" s="15"/>
      <c r="AX1222" s="15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  <c r="FH1222" s="2"/>
    </row>
    <row r="1223" spans="1:164" x14ac:dyDescent="0.15">
      <c r="A1223" s="67"/>
      <c r="B1223" s="128"/>
      <c r="C1223" s="7"/>
      <c r="D1223" s="7"/>
      <c r="E1223" s="13"/>
      <c r="F1223" s="14"/>
      <c r="G1223" s="14"/>
      <c r="H1223" s="14"/>
      <c r="I1223" s="14"/>
      <c r="J1223" s="13"/>
      <c r="K1223" s="53"/>
      <c r="L1223" s="2"/>
      <c r="M1223" s="19"/>
      <c r="N1223" s="12"/>
      <c r="O1223" s="12"/>
      <c r="P1223" s="19"/>
      <c r="Q1223" s="14"/>
      <c r="R1223" s="28"/>
      <c r="S1223" s="14"/>
      <c r="T1223" s="14"/>
      <c r="U1223" s="14"/>
      <c r="V1223" s="4"/>
      <c r="W1223" s="53"/>
      <c r="X1223" s="14"/>
      <c r="Y1223" s="153"/>
      <c r="Z1223" s="3"/>
      <c r="AA1223" s="53"/>
      <c r="AB1223" s="3"/>
      <c r="AC1223" s="1"/>
      <c r="AD1223" s="3"/>
      <c r="AE1223" s="3"/>
      <c r="AF1223" s="3"/>
      <c r="AG1223" s="3"/>
      <c r="AH1223" s="3"/>
      <c r="AI1223" s="11"/>
      <c r="AJ1223" s="3"/>
      <c r="AK1223" s="2"/>
      <c r="AL1223" s="2"/>
      <c r="AM1223" s="2"/>
      <c r="AN1223" s="2"/>
      <c r="AO1223" s="2"/>
      <c r="AP1223" s="2"/>
      <c r="AQ1223" s="2"/>
      <c r="AR1223" s="15"/>
      <c r="AS1223" s="15"/>
      <c r="AT1223" s="15"/>
      <c r="AU1223" s="2"/>
      <c r="AV1223" s="2"/>
      <c r="AW1223" s="15"/>
      <c r="AX1223" s="15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  <c r="FH1223" s="2"/>
    </row>
    <row r="1224" spans="1:164" x14ac:dyDescent="0.15">
      <c r="A1224" s="67"/>
      <c r="B1224" s="128"/>
      <c r="C1224" s="7"/>
      <c r="D1224" s="7"/>
      <c r="E1224" s="13"/>
      <c r="F1224" s="14"/>
      <c r="G1224" s="14"/>
      <c r="H1224" s="14"/>
      <c r="I1224" s="14"/>
      <c r="J1224" s="13"/>
      <c r="K1224" s="53"/>
      <c r="L1224" s="2"/>
      <c r="M1224" s="19"/>
      <c r="N1224" s="12"/>
      <c r="O1224" s="12"/>
      <c r="P1224" s="19"/>
      <c r="Q1224" s="14"/>
      <c r="R1224" s="28"/>
      <c r="S1224" s="14"/>
      <c r="T1224" s="14"/>
      <c r="U1224" s="14"/>
      <c r="V1224" s="4"/>
      <c r="W1224" s="53"/>
      <c r="X1224" s="14"/>
      <c r="Y1224" s="153"/>
      <c r="Z1224" s="3"/>
      <c r="AA1224" s="53"/>
      <c r="AB1224" s="3"/>
      <c r="AC1224" s="1"/>
      <c r="AD1224" s="3"/>
      <c r="AE1224" s="3"/>
      <c r="AF1224" s="3"/>
      <c r="AG1224" s="3"/>
      <c r="AH1224" s="3"/>
      <c r="AI1224" s="11"/>
      <c r="AJ1224" s="3"/>
      <c r="AK1224" s="2"/>
      <c r="AL1224" s="2"/>
      <c r="AM1224" s="2"/>
      <c r="AN1224" s="2"/>
      <c r="AO1224" s="2"/>
      <c r="AP1224" s="2"/>
      <c r="AQ1224" s="2"/>
      <c r="AR1224" s="15"/>
      <c r="AS1224" s="15"/>
      <c r="AT1224" s="15"/>
      <c r="AU1224" s="2"/>
      <c r="AV1224" s="2"/>
      <c r="AW1224" s="15"/>
      <c r="AX1224" s="15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  <c r="FH1224" s="2"/>
    </row>
    <row r="1225" spans="1:164" x14ac:dyDescent="0.15">
      <c r="A1225" s="67"/>
      <c r="B1225" s="128"/>
      <c r="C1225" s="7"/>
      <c r="D1225" s="7"/>
      <c r="E1225" s="13"/>
      <c r="F1225" s="14"/>
      <c r="G1225" s="14"/>
      <c r="H1225" s="14"/>
      <c r="I1225" s="14"/>
      <c r="J1225" s="13"/>
      <c r="K1225" s="53"/>
      <c r="L1225" s="2"/>
      <c r="M1225" s="19"/>
      <c r="N1225" s="12"/>
      <c r="O1225" s="12"/>
      <c r="P1225" s="19"/>
      <c r="Q1225" s="14"/>
      <c r="R1225" s="28"/>
      <c r="S1225" s="14"/>
      <c r="T1225" s="14"/>
      <c r="U1225" s="14"/>
      <c r="V1225" s="4"/>
      <c r="W1225" s="53"/>
      <c r="X1225" s="14"/>
      <c r="Y1225" s="153"/>
      <c r="Z1225" s="3"/>
      <c r="AA1225" s="53"/>
      <c r="AB1225" s="3"/>
      <c r="AC1225" s="1"/>
      <c r="AD1225" s="3"/>
      <c r="AE1225" s="3"/>
      <c r="AF1225" s="3"/>
      <c r="AG1225" s="3"/>
      <c r="AH1225" s="3"/>
      <c r="AI1225" s="11"/>
      <c r="AJ1225" s="3"/>
      <c r="AK1225" s="2"/>
      <c r="AL1225" s="2"/>
      <c r="AM1225" s="2"/>
      <c r="AN1225" s="2"/>
      <c r="AO1225" s="2"/>
      <c r="AP1225" s="2"/>
      <c r="AQ1225" s="2"/>
      <c r="AR1225" s="15"/>
      <c r="AS1225" s="15"/>
      <c r="AT1225" s="15"/>
      <c r="AU1225" s="2"/>
      <c r="AV1225" s="2"/>
      <c r="AW1225" s="15"/>
      <c r="AX1225" s="15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  <c r="FH1225" s="2"/>
    </row>
    <row r="1226" spans="1:164" x14ac:dyDescent="0.15">
      <c r="A1226" s="67"/>
      <c r="B1226" s="128"/>
      <c r="C1226" s="7"/>
      <c r="D1226" s="7"/>
      <c r="E1226" s="13"/>
      <c r="F1226" s="14"/>
      <c r="G1226" s="14"/>
      <c r="H1226" s="14"/>
      <c r="I1226" s="14"/>
      <c r="J1226" s="13"/>
      <c r="K1226" s="53"/>
      <c r="L1226" s="2"/>
      <c r="M1226" s="19"/>
      <c r="N1226" s="12"/>
      <c r="O1226" s="12"/>
      <c r="P1226" s="19"/>
      <c r="Q1226" s="14"/>
      <c r="R1226" s="28"/>
      <c r="S1226" s="14"/>
      <c r="T1226" s="14"/>
      <c r="U1226" s="14"/>
      <c r="V1226" s="4"/>
      <c r="W1226" s="53"/>
      <c r="X1226" s="14"/>
      <c r="Y1226" s="153"/>
      <c r="Z1226" s="3"/>
      <c r="AA1226" s="53"/>
      <c r="AB1226" s="3"/>
      <c r="AC1226" s="1"/>
      <c r="AD1226" s="3"/>
      <c r="AE1226" s="3"/>
      <c r="AF1226" s="3"/>
      <c r="AG1226" s="3"/>
      <c r="AH1226" s="3"/>
      <c r="AI1226" s="11"/>
      <c r="AJ1226" s="3"/>
      <c r="AK1226" s="2"/>
      <c r="AL1226" s="2"/>
      <c r="AM1226" s="2"/>
      <c r="AN1226" s="2"/>
      <c r="AO1226" s="2"/>
      <c r="AP1226" s="2"/>
      <c r="AQ1226" s="2"/>
      <c r="AR1226" s="15"/>
      <c r="AS1226" s="15"/>
      <c r="AT1226" s="15"/>
      <c r="AU1226" s="2"/>
      <c r="AV1226" s="2"/>
      <c r="AW1226" s="15"/>
      <c r="AX1226" s="15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  <c r="FG1226" s="2"/>
      <c r="FH1226" s="2"/>
    </row>
    <row r="1227" spans="1:164" x14ac:dyDescent="0.15">
      <c r="A1227" s="67"/>
      <c r="B1227" s="128"/>
      <c r="C1227" s="7"/>
      <c r="D1227" s="7"/>
      <c r="E1227" s="13"/>
      <c r="F1227" s="14"/>
      <c r="G1227" s="14"/>
      <c r="H1227" s="14"/>
      <c r="I1227" s="14"/>
      <c r="J1227" s="13"/>
      <c r="K1227" s="53"/>
      <c r="L1227" s="2"/>
      <c r="M1227" s="19"/>
      <c r="N1227" s="12"/>
      <c r="O1227" s="12"/>
      <c r="P1227" s="19"/>
      <c r="Q1227" s="14"/>
      <c r="R1227" s="28"/>
      <c r="S1227" s="14"/>
      <c r="T1227" s="14"/>
      <c r="U1227" s="14"/>
      <c r="V1227" s="4"/>
      <c r="W1227" s="53"/>
      <c r="X1227" s="14"/>
      <c r="Y1227" s="153"/>
      <c r="Z1227" s="3"/>
      <c r="AA1227" s="53"/>
      <c r="AB1227" s="3"/>
      <c r="AC1227" s="1"/>
      <c r="AD1227" s="3"/>
      <c r="AE1227" s="3"/>
      <c r="AF1227" s="3"/>
      <c r="AG1227" s="3"/>
      <c r="AH1227" s="3"/>
      <c r="AI1227" s="11"/>
      <c r="AJ1227" s="3"/>
      <c r="AK1227" s="2"/>
      <c r="AL1227" s="2"/>
      <c r="AM1227" s="2"/>
      <c r="AN1227" s="2"/>
      <c r="AO1227" s="2"/>
      <c r="AP1227" s="2"/>
      <c r="AQ1227" s="2"/>
      <c r="AR1227" s="15"/>
      <c r="AS1227" s="15"/>
      <c r="AT1227" s="15"/>
      <c r="AU1227" s="2"/>
      <c r="AV1227" s="2"/>
      <c r="AW1227" s="15"/>
      <c r="AX1227" s="15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  <c r="FH1227" s="2"/>
    </row>
    <row r="1228" spans="1:164" x14ac:dyDescent="0.15">
      <c r="A1228" s="67"/>
      <c r="B1228" s="128"/>
      <c r="C1228" s="7"/>
      <c r="D1228" s="7"/>
      <c r="E1228" s="13"/>
      <c r="F1228" s="14"/>
      <c r="G1228" s="14"/>
      <c r="H1228" s="14"/>
      <c r="I1228" s="14"/>
      <c r="J1228" s="13"/>
      <c r="K1228" s="53"/>
      <c r="L1228" s="2"/>
      <c r="M1228" s="19"/>
      <c r="N1228" s="12"/>
      <c r="O1228" s="12"/>
      <c r="P1228" s="19"/>
      <c r="Q1228" s="14"/>
      <c r="R1228" s="28"/>
      <c r="S1228" s="14"/>
      <c r="T1228" s="14"/>
      <c r="U1228" s="14"/>
      <c r="V1228" s="4"/>
      <c r="W1228" s="53"/>
      <c r="X1228" s="14"/>
      <c r="Y1228" s="153"/>
      <c r="Z1228" s="3"/>
      <c r="AA1228" s="53"/>
      <c r="AB1228" s="3"/>
      <c r="AC1228" s="1"/>
      <c r="AD1228" s="3"/>
      <c r="AE1228" s="3"/>
      <c r="AF1228" s="3"/>
      <c r="AG1228" s="3"/>
      <c r="AH1228" s="3"/>
      <c r="AI1228" s="11"/>
      <c r="AJ1228" s="3"/>
      <c r="AK1228" s="2"/>
      <c r="AL1228" s="2"/>
      <c r="AM1228" s="2"/>
      <c r="AN1228" s="2"/>
      <c r="AO1228" s="2"/>
      <c r="AP1228" s="2"/>
      <c r="AQ1228" s="2"/>
      <c r="AR1228" s="15"/>
      <c r="AS1228" s="15"/>
      <c r="AT1228" s="15"/>
      <c r="AU1228" s="2"/>
      <c r="AV1228" s="2"/>
      <c r="AW1228" s="15"/>
      <c r="AX1228" s="15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  <c r="FG1228" s="2"/>
      <c r="FH1228" s="2"/>
    </row>
    <row r="1229" spans="1:164" x14ac:dyDescent="0.15">
      <c r="A1229" s="67"/>
      <c r="B1229" s="128"/>
      <c r="C1229" s="7"/>
      <c r="D1229" s="7"/>
      <c r="E1229" s="13"/>
      <c r="F1229" s="14"/>
      <c r="G1229" s="14"/>
      <c r="H1229" s="14"/>
      <c r="I1229" s="14"/>
      <c r="J1229" s="13"/>
      <c r="K1229" s="53"/>
      <c r="L1229" s="2"/>
      <c r="M1229" s="19"/>
      <c r="N1229" s="12"/>
      <c r="O1229" s="12"/>
      <c r="P1229" s="19"/>
      <c r="Q1229" s="14"/>
      <c r="R1229" s="28"/>
      <c r="S1229" s="14"/>
      <c r="T1229" s="14"/>
      <c r="U1229" s="14"/>
      <c r="V1229" s="4"/>
      <c r="W1229" s="53"/>
      <c r="X1229" s="14"/>
      <c r="Y1229" s="153"/>
      <c r="Z1229" s="3"/>
      <c r="AA1229" s="53"/>
      <c r="AB1229" s="3"/>
      <c r="AC1229" s="1"/>
      <c r="AD1229" s="3"/>
      <c r="AE1229" s="3"/>
      <c r="AF1229" s="3"/>
      <c r="AG1229" s="3"/>
      <c r="AH1229" s="3"/>
      <c r="AI1229" s="11"/>
      <c r="AJ1229" s="3"/>
      <c r="AK1229" s="2"/>
      <c r="AL1229" s="2"/>
      <c r="AM1229" s="2"/>
      <c r="AN1229" s="2"/>
      <c r="AO1229" s="2"/>
      <c r="AP1229" s="2"/>
      <c r="AQ1229" s="2"/>
      <c r="AR1229" s="15"/>
      <c r="AS1229" s="15"/>
      <c r="AT1229" s="15"/>
      <c r="AU1229" s="2"/>
      <c r="AV1229" s="2"/>
      <c r="AW1229" s="15"/>
      <c r="AX1229" s="15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  <c r="FG1229" s="2"/>
      <c r="FH1229" s="2"/>
    </row>
    <row r="1230" spans="1:164" x14ac:dyDescent="0.15">
      <c r="A1230" s="67"/>
      <c r="B1230" s="128"/>
      <c r="C1230" s="7"/>
      <c r="D1230" s="7"/>
      <c r="E1230" s="13"/>
      <c r="F1230" s="14"/>
      <c r="G1230" s="14"/>
      <c r="H1230" s="14"/>
      <c r="I1230" s="14"/>
      <c r="J1230" s="13"/>
      <c r="K1230" s="53"/>
      <c r="L1230" s="2"/>
      <c r="M1230" s="19"/>
      <c r="N1230" s="12"/>
      <c r="O1230" s="12"/>
      <c r="P1230" s="19"/>
      <c r="Q1230" s="14"/>
      <c r="R1230" s="28"/>
      <c r="S1230" s="14"/>
      <c r="T1230" s="14"/>
      <c r="U1230" s="14"/>
      <c r="V1230" s="4"/>
      <c r="W1230" s="53"/>
      <c r="X1230" s="14"/>
      <c r="Y1230" s="153"/>
      <c r="Z1230" s="3"/>
      <c r="AA1230" s="53"/>
      <c r="AB1230" s="3"/>
      <c r="AC1230" s="1"/>
      <c r="AD1230" s="3"/>
      <c r="AE1230" s="3"/>
      <c r="AF1230" s="3"/>
      <c r="AG1230" s="3"/>
      <c r="AH1230" s="3"/>
      <c r="AI1230" s="11"/>
      <c r="AJ1230" s="3"/>
      <c r="AK1230" s="2"/>
      <c r="AL1230" s="2"/>
      <c r="AM1230" s="2"/>
      <c r="AN1230" s="2"/>
      <c r="AO1230" s="2"/>
      <c r="AP1230" s="2"/>
      <c r="AQ1230" s="2"/>
      <c r="AR1230" s="15"/>
      <c r="AS1230" s="15"/>
      <c r="AT1230" s="15"/>
      <c r="AU1230" s="2"/>
      <c r="AV1230" s="2"/>
      <c r="AW1230" s="15"/>
      <c r="AX1230" s="15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  <c r="FG1230" s="2"/>
      <c r="FH1230" s="2"/>
    </row>
    <row r="1231" spans="1:164" x14ac:dyDescent="0.15">
      <c r="A1231" s="67"/>
      <c r="B1231" s="128"/>
      <c r="C1231" s="7"/>
      <c r="D1231" s="7"/>
      <c r="E1231" s="13"/>
      <c r="F1231" s="14"/>
      <c r="G1231" s="14"/>
      <c r="H1231" s="14"/>
      <c r="I1231" s="14"/>
      <c r="J1231" s="13"/>
      <c r="K1231" s="53"/>
      <c r="L1231" s="2"/>
      <c r="M1231" s="19"/>
      <c r="N1231" s="12"/>
      <c r="O1231" s="12"/>
      <c r="P1231" s="19"/>
      <c r="Q1231" s="14"/>
      <c r="R1231" s="28"/>
      <c r="S1231" s="14"/>
      <c r="T1231" s="14"/>
      <c r="U1231" s="14"/>
      <c r="V1231" s="4"/>
      <c r="W1231" s="53"/>
      <c r="X1231" s="14"/>
      <c r="Y1231" s="153"/>
      <c r="Z1231" s="3"/>
      <c r="AA1231" s="53"/>
      <c r="AB1231" s="3"/>
      <c r="AC1231" s="1"/>
      <c r="AD1231" s="3"/>
      <c r="AE1231" s="3"/>
      <c r="AF1231" s="3"/>
      <c r="AG1231" s="3"/>
      <c r="AH1231" s="3"/>
      <c r="AI1231" s="11"/>
      <c r="AJ1231" s="3"/>
      <c r="AK1231" s="2"/>
      <c r="AL1231" s="2"/>
      <c r="AM1231" s="2"/>
      <c r="AN1231" s="2"/>
      <c r="AO1231" s="2"/>
      <c r="AP1231" s="2"/>
      <c r="AQ1231" s="2"/>
      <c r="AR1231" s="15"/>
      <c r="AS1231" s="15"/>
      <c r="AT1231" s="15"/>
      <c r="AU1231" s="2"/>
      <c r="AV1231" s="2"/>
      <c r="AW1231" s="15"/>
      <c r="AX1231" s="15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  <c r="FH1231" s="2"/>
    </row>
    <row r="1232" spans="1:164" x14ac:dyDescent="0.15">
      <c r="A1232" s="67"/>
      <c r="B1232" s="128"/>
      <c r="C1232" s="7"/>
      <c r="D1232" s="7"/>
      <c r="E1232" s="13"/>
      <c r="F1232" s="14"/>
      <c r="G1232" s="14"/>
      <c r="H1232" s="14"/>
      <c r="I1232" s="14"/>
      <c r="J1232" s="13"/>
      <c r="K1232" s="53"/>
      <c r="L1232" s="2"/>
      <c r="M1232" s="19"/>
      <c r="N1232" s="12"/>
      <c r="O1232" s="12"/>
      <c r="P1232" s="19"/>
      <c r="Q1232" s="14"/>
      <c r="R1232" s="28"/>
      <c r="S1232" s="14"/>
      <c r="T1232" s="14"/>
      <c r="U1232" s="14"/>
      <c r="V1232" s="4"/>
      <c r="W1232" s="53"/>
      <c r="X1232" s="14"/>
      <c r="Y1232" s="153"/>
      <c r="Z1232" s="3"/>
      <c r="AA1232" s="53"/>
      <c r="AB1232" s="3"/>
      <c r="AC1232" s="1"/>
      <c r="AD1232" s="3"/>
      <c r="AE1232" s="3"/>
      <c r="AF1232" s="3"/>
      <c r="AG1232" s="3"/>
      <c r="AH1232" s="3"/>
      <c r="AI1232" s="11"/>
      <c r="AJ1232" s="3"/>
      <c r="AK1232" s="2"/>
      <c r="AL1232" s="2"/>
      <c r="AM1232" s="2"/>
      <c r="AN1232" s="2"/>
      <c r="AO1232" s="2"/>
      <c r="AP1232" s="2"/>
      <c r="AQ1232" s="2"/>
      <c r="AR1232" s="15"/>
      <c r="AS1232" s="15"/>
      <c r="AT1232" s="15"/>
      <c r="AU1232" s="2"/>
      <c r="AV1232" s="2"/>
      <c r="AW1232" s="15"/>
      <c r="AX1232" s="15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  <c r="FH1232" s="2"/>
    </row>
    <row r="1233" spans="1:164" x14ac:dyDescent="0.15">
      <c r="A1233" s="67"/>
      <c r="B1233" s="128"/>
      <c r="C1233" s="7"/>
      <c r="D1233" s="7"/>
      <c r="E1233" s="13"/>
      <c r="F1233" s="14"/>
      <c r="G1233" s="14"/>
      <c r="H1233" s="14"/>
      <c r="I1233" s="14"/>
      <c r="J1233" s="13"/>
      <c r="K1233" s="53"/>
      <c r="L1233" s="2"/>
      <c r="M1233" s="19"/>
      <c r="N1233" s="12"/>
      <c r="O1233" s="12"/>
      <c r="P1233" s="19"/>
      <c r="Q1233" s="14"/>
      <c r="R1233" s="28"/>
      <c r="S1233" s="14"/>
      <c r="T1233" s="14"/>
      <c r="U1233" s="14"/>
      <c r="V1233" s="4"/>
      <c r="W1233" s="53"/>
      <c r="X1233" s="14"/>
      <c r="Y1233" s="153"/>
      <c r="Z1233" s="3"/>
      <c r="AA1233" s="53"/>
      <c r="AB1233" s="3"/>
      <c r="AC1233" s="1"/>
      <c r="AD1233" s="3"/>
      <c r="AE1233" s="3"/>
      <c r="AF1233" s="3"/>
      <c r="AG1233" s="3"/>
      <c r="AH1233" s="3"/>
      <c r="AI1233" s="11"/>
      <c r="AJ1233" s="3"/>
      <c r="AK1233" s="2"/>
      <c r="AL1233" s="2"/>
      <c r="AM1233" s="2"/>
      <c r="AN1233" s="2"/>
      <c r="AO1233" s="2"/>
      <c r="AP1233" s="2"/>
      <c r="AQ1233" s="2"/>
      <c r="AR1233" s="15"/>
      <c r="AS1233" s="15"/>
      <c r="AT1233" s="15"/>
      <c r="AU1233" s="2"/>
      <c r="AV1233" s="2"/>
      <c r="AW1233" s="15"/>
      <c r="AX1233" s="15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  <c r="FH1233" s="2"/>
    </row>
    <row r="1234" spans="1:164" x14ac:dyDescent="0.15">
      <c r="A1234" s="67"/>
      <c r="B1234" s="128"/>
      <c r="C1234" s="7"/>
      <c r="D1234" s="7"/>
      <c r="E1234" s="13"/>
      <c r="F1234" s="14"/>
      <c r="G1234" s="14"/>
      <c r="H1234" s="14"/>
      <c r="I1234" s="14"/>
      <c r="J1234" s="13"/>
      <c r="K1234" s="53"/>
      <c r="L1234" s="2"/>
      <c r="M1234" s="19"/>
      <c r="N1234" s="12"/>
      <c r="O1234" s="12"/>
      <c r="P1234" s="19"/>
      <c r="Q1234" s="14"/>
      <c r="R1234" s="28"/>
      <c r="S1234" s="14"/>
      <c r="T1234" s="14"/>
      <c r="U1234" s="14"/>
      <c r="V1234" s="4"/>
      <c r="W1234" s="53"/>
      <c r="X1234" s="14"/>
      <c r="Y1234" s="153"/>
      <c r="Z1234" s="3"/>
      <c r="AA1234" s="53"/>
      <c r="AB1234" s="3"/>
      <c r="AC1234" s="1"/>
      <c r="AD1234" s="3"/>
      <c r="AE1234" s="3"/>
      <c r="AF1234" s="3"/>
      <c r="AG1234" s="3"/>
      <c r="AH1234" s="3"/>
      <c r="AI1234" s="11"/>
      <c r="AJ1234" s="3"/>
      <c r="AK1234" s="2"/>
      <c r="AL1234" s="2"/>
      <c r="AM1234" s="2"/>
      <c r="AN1234" s="2"/>
      <c r="AO1234" s="2"/>
      <c r="AP1234" s="2"/>
      <c r="AQ1234" s="2"/>
      <c r="AR1234" s="15"/>
      <c r="AS1234" s="15"/>
      <c r="AT1234" s="15"/>
      <c r="AU1234" s="2"/>
      <c r="AV1234" s="2"/>
      <c r="AW1234" s="15"/>
      <c r="AX1234" s="15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  <c r="FG1234" s="2"/>
      <c r="FH1234" s="2"/>
    </row>
    <row r="1235" spans="1:164" x14ac:dyDescent="0.15">
      <c r="A1235" s="67"/>
      <c r="B1235" s="128"/>
      <c r="C1235" s="7"/>
      <c r="D1235" s="7"/>
      <c r="E1235" s="13"/>
      <c r="F1235" s="14"/>
      <c r="G1235" s="14"/>
      <c r="H1235" s="14"/>
      <c r="I1235" s="14"/>
      <c r="J1235" s="13"/>
      <c r="K1235" s="53"/>
      <c r="L1235" s="2"/>
      <c r="M1235" s="19"/>
      <c r="N1235" s="12"/>
      <c r="O1235" s="12"/>
      <c r="P1235" s="19"/>
      <c r="Q1235" s="14"/>
      <c r="R1235" s="28"/>
      <c r="S1235" s="14"/>
      <c r="T1235" s="14"/>
      <c r="U1235" s="14"/>
      <c r="V1235" s="4"/>
      <c r="W1235" s="53"/>
      <c r="X1235" s="14"/>
      <c r="Y1235" s="153"/>
      <c r="Z1235" s="3"/>
      <c r="AA1235" s="53"/>
      <c r="AB1235" s="3"/>
      <c r="AC1235" s="1"/>
      <c r="AD1235" s="3"/>
      <c r="AE1235" s="3"/>
      <c r="AF1235" s="3"/>
      <c r="AG1235" s="3"/>
      <c r="AH1235" s="3"/>
      <c r="AI1235" s="11"/>
      <c r="AJ1235" s="3"/>
      <c r="AK1235" s="2"/>
      <c r="AL1235" s="2"/>
      <c r="AM1235" s="2"/>
      <c r="AN1235" s="2"/>
      <c r="AO1235" s="2"/>
      <c r="AP1235" s="2"/>
      <c r="AQ1235" s="2"/>
      <c r="AR1235" s="15"/>
      <c r="AS1235" s="15"/>
      <c r="AT1235" s="15"/>
      <c r="AU1235" s="2"/>
      <c r="AV1235" s="2"/>
      <c r="AW1235" s="15"/>
      <c r="AX1235" s="15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  <c r="FG1235" s="2"/>
      <c r="FH1235" s="2"/>
    </row>
    <row r="1236" spans="1:164" x14ac:dyDescent="0.15">
      <c r="A1236" s="67"/>
      <c r="B1236" s="128"/>
      <c r="C1236" s="7"/>
      <c r="D1236" s="7"/>
      <c r="E1236" s="13"/>
      <c r="F1236" s="14"/>
      <c r="G1236" s="14"/>
      <c r="H1236" s="14"/>
      <c r="I1236" s="14"/>
      <c r="J1236" s="13"/>
      <c r="K1236" s="53"/>
      <c r="L1236" s="2"/>
      <c r="M1236" s="19"/>
      <c r="N1236" s="12"/>
      <c r="O1236" s="12"/>
      <c r="P1236" s="19"/>
      <c r="Q1236" s="14"/>
      <c r="R1236" s="28"/>
      <c r="S1236" s="14"/>
      <c r="T1236" s="14"/>
      <c r="U1236" s="14"/>
      <c r="V1236" s="4"/>
      <c r="W1236" s="53"/>
      <c r="X1236" s="14"/>
      <c r="Y1236" s="153"/>
      <c r="Z1236" s="3"/>
      <c r="AA1236" s="53"/>
      <c r="AB1236" s="3"/>
      <c r="AC1236" s="1"/>
      <c r="AD1236" s="3"/>
      <c r="AE1236" s="3"/>
      <c r="AF1236" s="3"/>
      <c r="AG1236" s="3"/>
      <c r="AH1236" s="3"/>
      <c r="AI1236" s="11"/>
      <c r="AJ1236" s="3"/>
      <c r="AK1236" s="2"/>
      <c r="AL1236" s="2"/>
      <c r="AM1236" s="2"/>
      <c r="AN1236" s="2"/>
      <c r="AO1236" s="2"/>
      <c r="AP1236" s="2"/>
      <c r="AQ1236" s="2"/>
      <c r="AR1236" s="15"/>
      <c r="AS1236" s="15"/>
      <c r="AT1236" s="15"/>
      <c r="AU1236" s="2"/>
      <c r="AV1236" s="2"/>
      <c r="AW1236" s="15"/>
      <c r="AX1236" s="15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  <c r="FG1236" s="2"/>
      <c r="FH1236" s="2"/>
    </row>
    <row r="1237" spans="1:164" x14ac:dyDescent="0.15">
      <c r="A1237" s="67"/>
      <c r="B1237" s="128"/>
      <c r="C1237" s="7"/>
      <c r="D1237" s="7"/>
      <c r="E1237" s="13"/>
      <c r="F1237" s="14"/>
      <c r="G1237" s="14"/>
      <c r="H1237" s="14"/>
      <c r="I1237" s="14"/>
      <c r="J1237" s="13"/>
      <c r="K1237" s="53"/>
      <c r="L1237" s="2"/>
      <c r="M1237" s="19"/>
      <c r="N1237" s="12"/>
      <c r="O1237" s="12"/>
      <c r="P1237" s="19"/>
      <c r="Q1237" s="14"/>
      <c r="R1237" s="28"/>
      <c r="S1237" s="14"/>
      <c r="T1237" s="14"/>
      <c r="U1237" s="14"/>
      <c r="V1237" s="4"/>
      <c r="W1237" s="53"/>
      <c r="X1237" s="14"/>
      <c r="Y1237" s="153"/>
      <c r="Z1237" s="3"/>
      <c r="AA1237" s="53"/>
      <c r="AB1237" s="3"/>
      <c r="AC1237" s="1"/>
      <c r="AD1237" s="3"/>
      <c r="AE1237" s="3"/>
      <c r="AF1237" s="3"/>
      <c r="AG1237" s="3"/>
      <c r="AH1237" s="3"/>
      <c r="AI1237" s="11"/>
      <c r="AJ1237" s="3"/>
      <c r="AK1237" s="2"/>
      <c r="AL1237" s="2"/>
      <c r="AM1237" s="2"/>
      <c r="AN1237" s="2"/>
      <c r="AO1237" s="2"/>
      <c r="AP1237" s="2"/>
      <c r="AQ1237" s="2"/>
      <c r="AR1237" s="15"/>
      <c r="AS1237" s="15"/>
      <c r="AT1237" s="15"/>
      <c r="AU1237" s="2"/>
      <c r="AV1237" s="2"/>
      <c r="AW1237" s="15"/>
      <c r="AX1237" s="15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  <c r="FH1237" s="2"/>
    </row>
    <row r="1238" spans="1:164" x14ac:dyDescent="0.15">
      <c r="A1238" s="67"/>
      <c r="B1238" s="128"/>
      <c r="C1238" s="7"/>
      <c r="D1238" s="7"/>
      <c r="E1238" s="13"/>
      <c r="F1238" s="14"/>
      <c r="G1238" s="14"/>
      <c r="H1238" s="14"/>
      <c r="I1238" s="14"/>
      <c r="J1238" s="13"/>
      <c r="K1238" s="53"/>
      <c r="L1238" s="2"/>
      <c r="M1238" s="19"/>
      <c r="N1238" s="12"/>
      <c r="O1238" s="12"/>
      <c r="P1238" s="19"/>
      <c r="Q1238" s="14"/>
      <c r="R1238" s="28"/>
      <c r="S1238" s="14"/>
      <c r="T1238" s="14"/>
      <c r="U1238" s="14"/>
      <c r="V1238" s="4"/>
      <c r="W1238" s="53"/>
      <c r="X1238" s="14"/>
      <c r="Y1238" s="153"/>
      <c r="Z1238" s="3"/>
      <c r="AA1238" s="53"/>
      <c r="AB1238" s="3"/>
      <c r="AC1238" s="1"/>
      <c r="AD1238" s="3"/>
      <c r="AE1238" s="3"/>
      <c r="AF1238" s="3"/>
      <c r="AG1238" s="3"/>
      <c r="AH1238" s="3"/>
      <c r="AI1238" s="11"/>
      <c r="AJ1238" s="3"/>
      <c r="AK1238" s="2"/>
      <c r="AL1238" s="2"/>
      <c r="AM1238" s="2"/>
      <c r="AN1238" s="2"/>
      <c r="AO1238" s="2"/>
      <c r="AP1238" s="2"/>
      <c r="AQ1238" s="2"/>
      <c r="AR1238" s="15"/>
      <c r="AS1238" s="15"/>
      <c r="AT1238" s="15"/>
      <c r="AU1238" s="2"/>
      <c r="AV1238" s="2"/>
      <c r="AW1238" s="15"/>
      <c r="AX1238" s="15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  <c r="FG1238" s="2"/>
      <c r="FH1238" s="2"/>
    </row>
    <row r="1239" spans="1:164" x14ac:dyDescent="0.15">
      <c r="A1239" s="67"/>
      <c r="B1239" s="128"/>
      <c r="C1239" s="7"/>
      <c r="D1239" s="7"/>
      <c r="E1239" s="13"/>
      <c r="F1239" s="14"/>
      <c r="G1239" s="14"/>
      <c r="H1239" s="14"/>
      <c r="I1239" s="14"/>
      <c r="J1239" s="13"/>
      <c r="K1239" s="53"/>
      <c r="L1239" s="2"/>
      <c r="M1239" s="19"/>
      <c r="N1239" s="12"/>
      <c r="O1239" s="12"/>
      <c r="P1239" s="19"/>
      <c r="Q1239" s="14"/>
      <c r="R1239" s="28"/>
      <c r="S1239" s="14"/>
      <c r="T1239" s="14"/>
      <c r="U1239" s="14"/>
      <c r="V1239" s="4"/>
      <c r="W1239" s="53"/>
      <c r="X1239" s="14"/>
      <c r="Y1239" s="153"/>
      <c r="Z1239" s="3"/>
      <c r="AA1239" s="53"/>
      <c r="AB1239" s="3"/>
      <c r="AC1239" s="1"/>
      <c r="AD1239" s="3"/>
      <c r="AE1239" s="3"/>
      <c r="AF1239" s="3"/>
      <c r="AG1239" s="3"/>
      <c r="AH1239" s="3"/>
      <c r="AI1239" s="11"/>
      <c r="AJ1239" s="3"/>
      <c r="AK1239" s="2"/>
      <c r="AL1239" s="2"/>
      <c r="AM1239" s="2"/>
      <c r="AN1239" s="2"/>
      <c r="AO1239" s="2"/>
      <c r="AP1239" s="2"/>
      <c r="AQ1239" s="2"/>
      <c r="AR1239" s="15"/>
      <c r="AS1239" s="15"/>
      <c r="AT1239" s="15"/>
      <c r="AU1239" s="2"/>
      <c r="AV1239" s="2"/>
      <c r="AW1239" s="15"/>
      <c r="AX1239" s="15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  <c r="FG1239" s="2"/>
      <c r="FH1239" s="2"/>
    </row>
    <row r="1240" spans="1:164" x14ac:dyDescent="0.15">
      <c r="A1240" s="67"/>
      <c r="B1240" s="128"/>
      <c r="C1240" s="7"/>
      <c r="D1240" s="7"/>
      <c r="E1240" s="13"/>
      <c r="F1240" s="14"/>
      <c r="G1240" s="14"/>
      <c r="H1240" s="14"/>
      <c r="I1240" s="14"/>
      <c r="J1240" s="13"/>
      <c r="K1240" s="53"/>
      <c r="L1240" s="2"/>
      <c r="M1240" s="19"/>
      <c r="N1240" s="12"/>
      <c r="O1240" s="12"/>
      <c r="P1240" s="19"/>
      <c r="Q1240" s="14"/>
      <c r="R1240" s="28"/>
      <c r="S1240" s="14"/>
      <c r="T1240" s="14"/>
      <c r="U1240" s="14"/>
      <c r="V1240" s="4"/>
      <c r="W1240" s="53"/>
      <c r="X1240" s="14"/>
      <c r="Y1240" s="153"/>
      <c r="Z1240" s="3"/>
      <c r="AA1240" s="53"/>
      <c r="AB1240" s="3"/>
      <c r="AC1240" s="1"/>
      <c r="AD1240" s="3"/>
      <c r="AE1240" s="3"/>
      <c r="AF1240" s="3"/>
      <c r="AG1240" s="3"/>
      <c r="AH1240" s="3"/>
      <c r="AI1240" s="11"/>
      <c r="AJ1240" s="3"/>
      <c r="AK1240" s="2"/>
      <c r="AL1240" s="2"/>
      <c r="AM1240" s="2"/>
      <c r="AN1240" s="2"/>
      <c r="AO1240" s="2"/>
      <c r="AP1240" s="2"/>
      <c r="AQ1240" s="2"/>
      <c r="AR1240" s="15"/>
      <c r="AS1240" s="15"/>
      <c r="AT1240" s="15"/>
      <c r="AU1240" s="2"/>
      <c r="AV1240" s="2"/>
      <c r="AW1240" s="15"/>
      <c r="AX1240" s="15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  <c r="FH1240" s="2"/>
    </row>
    <row r="1241" spans="1:164" x14ac:dyDescent="0.15">
      <c r="A1241" s="67"/>
      <c r="B1241" s="128"/>
      <c r="C1241" s="7"/>
      <c r="D1241" s="7"/>
      <c r="E1241" s="13"/>
      <c r="F1241" s="14"/>
      <c r="G1241" s="14"/>
      <c r="H1241" s="14"/>
      <c r="I1241" s="14"/>
      <c r="J1241" s="13"/>
      <c r="K1241" s="53"/>
      <c r="L1241" s="2"/>
      <c r="M1241" s="19"/>
      <c r="N1241" s="12"/>
      <c r="O1241" s="12"/>
      <c r="P1241" s="19"/>
      <c r="Q1241" s="14"/>
      <c r="R1241" s="28"/>
      <c r="S1241" s="14"/>
      <c r="T1241" s="14"/>
      <c r="U1241" s="14"/>
      <c r="V1241" s="4"/>
      <c r="W1241" s="53"/>
      <c r="X1241" s="14"/>
      <c r="Y1241" s="153"/>
      <c r="Z1241" s="3"/>
      <c r="AA1241" s="53"/>
      <c r="AB1241" s="3"/>
      <c r="AC1241" s="1"/>
      <c r="AD1241" s="3"/>
      <c r="AE1241" s="3"/>
      <c r="AF1241" s="3"/>
      <c r="AG1241" s="3"/>
      <c r="AH1241" s="3"/>
      <c r="AI1241" s="11"/>
      <c r="AJ1241" s="3"/>
      <c r="AK1241" s="2"/>
      <c r="AL1241" s="2"/>
      <c r="AM1241" s="2"/>
      <c r="AN1241" s="2"/>
      <c r="AO1241" s="2"/>
      <c r="AP1241" s="2"/>
      <c r="AQ1241" s="2"/>
      <c r="AR1241" s="15"/>
      <c r="AS1241" s="15"/>
      <c r="AT1241" s="15"/>
      <c r="AU1241" s="2"/>
      <c r="AV1241" s="2"/>
      <c r="AW1241" s="15"/>
      <c r="AX1241" s="15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  <c r="FG1241" s="2"/>
      <c r="FH1241" s="2"/>
    </row>
    <row r="1242" spans="1:164" x14ac:dyDescent="0.15">
      <c r="A1242" s="67"/>
      <c r="B1242" s="128"/>
      <c r="C1242" s="7"/>
      <c r="D1242" s="7"/>
      <c r="E1242" s="13"/>
      <c r="F1242" s="14"/>
      <c r="G1242" s="14"/>
      <c r="H1242" s="14"/>
      <c r="I1242" s="14"/>
      <c r="J1242" s="13"/>
      <c r="K1242" s="53"/>
      <c r="L1242" s="2"/>
      <c r="M1242" s="19"/>
      <c r="N1242" s="12"/>
      <c r="O1242" s="12"/>
      <c r="P1242" s="19"/>
      <c r="Q1242" s="14"/>
      <c r="R1242" s="28"/>
      <c r="S1242" s="14"/>
      <c r="T1242" s="14"/>
      <c r="U1242" s="14"/>
      <c r="V1242" s="4"/>
      <c r="W1242" s="53"/>
      <c r="X1242" s="14"/>
      <c r="Y1242" s="153"/>
      <c r="Z1242" s="3"/>
      <c r="AA1242" s="53"/>
      <c r="AB1242" s="3"/>
      <c r="AC1242" s="1"/>
      <c r="AD1242" s="3"/>
      <c r="AE1242" s="3"/>
      <c r="AF1242" s="3"/>
      <c r="AG1242" s="3"/>
      <c r="AH1242" s="3"/>
      <c r="AI1242" s="11"/>
      <c r="AJ1242" s="3"/>
      <c r="AK1242" s="2"/>
      <c r="AL1242" s="2"/>
      <c r="AM1242" s="2"/>
      <c r="AN1242" s="2"/>
      <c r="AO1242" s="2"/>
      <c r="AP1242" s="2"/>
      <c r="AQ1242" s="2"/>
      <c r="AR1242" s="15"/>
      <c r="AS1242" s="15"/>
      <c r="AT1242" s="15"/>
      <c r="AU1242" s="2"/>
      <c r="AV1242" s="2"/>
      <c r="AW1242" s="15"/>
      <c r="AX1242" s="15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  <c r="FG1242" s="2"/>
      <c r="FH1242" s="2"/>
    </row>
    <row r="1243" spans="1:164" x14ac:dyDescent="0.15">
      <c r="A1243" s="67"/>
      <c r="B1243" s="128"/>
      <c r="C1243" s="7"/>
      <c r="D1243" s="7"/>
      <c r="E1243" s="13"/>
      <c r="F1243" s="14"/>
      <c r="G1243" s="14"/>
      <c r="H1243" s="14"/>
      <c r="I1243" s="14"/>
      <c r="J1243" s="13"/>
      <c r="K1243" s="53"/>
      <c r="L1243" s="2"/>
      <c r="M1243" s="19"/>
      <c r="N1243" s="12"/>
      <c r="O1243" s="12"/>
      <c r="P1243" s="19"/>
      <c r="Q1243" s="14"/>
      <c r="R1243" s="28"/>
      <c r="S1243" s="14"/>
      <c r="T1243" s="14"/>
      <c r="U1243" s="14"/>
      <c r="V1243" s="4"/>
      <c r="W1243" s="53"/>
      <c r="X1243" s="14"/>
      <c r="Y1243" s="153"/>
      <c r="Z1243" s="3"/>
      <c r="AA1243" s="53"/>
      <c r="AB1243" s="3"/>
      <c r="AC1243" s="1"/>
      <c r="AD1243" s="3"/>
      <c r="AE1243" s="3"/>
      <c r="AF1243" s="3"/>
      <c r="AG1243" s="3"/>
      <c r="AH1243" s="3"/>
      <c r="AI1243" s="11"/>
      <c r="AJ1243" s="3"/>
      <c r="AK1243" s="2"/>
      <c r="AL1243" s="2"/>
      <c r="AM1243" s="2"/>
      <c r="AN1243" s="2"/>
      <c r="AO1243" s="2"/>
      <c r="AP1243" s="2"/>
      <c r="AQ1243" s="2"/>
      <c r="AR1243" s="15"/>
      <c r="AS1243" s="15"/>
      <c r="AT1243" s="15"/>
      <c r="AU1243" s="2"/>
      <c r="AV1243" s="2"/>
      <c r="AW1243" s="15"/>
      <c r="AX1243" s="15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  <c r="FG1243" s="2"/>
      <c r="FH1243" s="2"/>
    </row>
    <row r="1244" spans="1:164" x14ac:dyDescent="0.15">
      <c r="A1244" s="67"/>
      <c r="B1244" s="128"/>
      <c r="C1244" s="7"/>
      <c r="D1244" s="7"/>
      <c r="E1244" s="13"/>
      <c r="F1244" s="14"/>
      <c r="G1244" s="14"/>
      <c r="H1244" s="14"/>
      <c r="I1244" s="14"/>
      <c r="J1244" s="13"/>
      <c r="K1244" s="53"/>
      <c r="L1244" s="2"/>
      <c r="M1244" s="19"/>
      <c r="N1244" s="12"/>
      <c r="O1244" s="12"/>
      <c r="P1244" s="19"/>
      <c r="Q1244" s="14"/>
      <c r="R1244" s="28"/>
      <c r="S1244" s="14"/>
      <c r="T1244" s="14"/>
      <c r="U1244" s="14"/>
      <c r="V1244" s="4"/>
      <c r="W1244" s="53"/>
      <c r="X1244" s="14"/>
      <c r="Y1244" s="153"/>
      <c r="Z1244" s="3"/>
      <c r="AA1244" s="53"/>
      <c r="AB1244" s="3"/>
      <c r="AC1244" s="1"/>
      <c r="AD1244" s="3"/>
      <c r="AE1244" s="3"/>
      <c r="AF1244" s="3"/>
      <c r="AG1244" s="3"/>
      <c r="AH1244" s="3"/>
      <c r="AI1244" s="11"/>
      <c r="AJ1244" s="3"/>
      <c r="AK1244" s="2"/>
      <c r="AL1244" s="2"/>
      <c r="AM1244" s="2"/>
      <c r="AN1244" s="2"/>
      <c r="AO1244" s="2"/>
      <c r="AP1244" s="2"/>
      <c r="AQ1244" s="2"/>
      <c r="AR1244" s="15"/>
      <c r="AS1244" s="15"/>
      <c r="AT1244" s="15"/>
      <c r="AU1244" s="2"/>
      <c r="AV1244" s="2"/>
      <c r="AW1244" s="15"/>
      <c r="AX1244" s="15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  <c r="FG1244" s="2"/>
      <c r="FH1244" s="2"/>
    </row>
    <row r="1245" spans="1:164" x14ac:dyDescent="0.15">
      <c r="A1245" s="67"/>
      <c r="B1245" s="128"/>
      <c r="C1245" s="7"/>
      <c r="D1245" s="7"/>
      <c r="E1245" s="13"/>
      <c r="F1245" s="14"/>
      <c r="G1245" s="14"/>
      <c r="H1245" s="14"/>
      <c r="I1245" s="14"/>
      <c r="J1245" s="13"/>
      <c r="K1245" s="53"/>
      <c r="L1245" s="2"/>
      <c r="M1245" s="19"/>
      <c r="N1245" s="12"/>
      <c r="O1245" s="12"/>
      <c r="P1245" s="19"/>
      <c r="Q1245" s="14"/>
      <c r="R1245" s="28"/>
      <c r="S1245" s="14"/>
      <c r="T1245" s="14"/>
      <c r="U1245" s="14"/>
      <c r="V1245" s="4"/>
      <c r="W1245" s="53"/>
      <c r="X1245" s="14"/>
      <c r="Y1245" s="153"/>
      <c r="Z1245" s="3"/>
      <c r="AA1245" s="53"/>
      <c r="AB1245" s="3"/>
      <c r="AC1245" s="1"/>
      <c r="AD1245" s="3"/>
      <c r="AE1245" s="3"/>
      <c r="AF1245" s="3"/>
      <c r="AG1245" s="3"/>
      <c r="AH1245" s="3"/>
      <c r="AI1245" s="11"/>
      <c r="AJ1245" s="3"/>
      <c r="AK1245" s="2"/>
      <c r="AL1245" s="2"/>
      <c r="AM1245" s="2"/>
      <c r="AN1245" s="2"/>
      <c r="AO1245" s="2"/>
      <c r="AP1245" s="2"/>
      <c r="AQ1245" s="2"/>
      <c r="AR1245" s="15"/>
      <c r="AS1245" s="15"/>
      <c r="AT1245" s="15"/>
      <c r="AU1245" s="2"/>
      <c r="AV1245" s="2"/>
      <c r="AW1245" s="15"/>
      <c r="AX1245" s="15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  <c r="FG1245" s="2"/>
      <c r="FH1245" s="2"/>
    </row>
    <row r="1246" spans="1:164" x14ac:dyDescent="0.15">
      <c r="A1246" s="67"/>
      <c r="B1246" s="128"/>
      <c r="C1246" s="7"/>
      <c r="D1246" s="7"/>
      <c r="E1246" s="13"/>
      <c r="F1246" s="14"/>
      <c r="G1246" s="14"/>
      <c r="H1246" s="14"/>
      <c r="I1246" s="14"/>
      <c r="J1246" s="13"/>
      <c r="K1246" s="53"/>
      <c r="L1246" s="2"/>
      <c r="M1246" s="19"/>
      <c r="N1246" s="12"/>
      <c r="O1246" s="12"/>
      <c r="P1246" s="19"/>
      <c r="Q1246" s="14"/>
      <c r="R1246" s="28"/>
      <c r="S1246" s="14"/>
      <c r="T1246" s="14"/>
      <c r="U1246" s="14"/>
      <c r="V1246" s="4"/>
      <c r="W1246" s="53"/>
      <c r="X1246" s="14"/>
      <c r="Y1246" s="153"/>
      <c r="Z1246" s="3"/>
      <c r="AA1246" s="53"/>
      <c r="AB1246" s="3"/>
      <c r="AC1246" s="1"/>
      <c r="AD1246" s="3"/>
      <c r="AE1246" s="3"/>
      <c r="AF1246" s="3"/>
      <c r="AG1246" s="3"/>
      <c r="AH1246" s="3"/>
      <c r="AI1246" s="11"/>
      <c r="AJ1246" s="3"/>
      <c r="AK1246" s="2"/>
      <c r="AL1246" s="2"/>
      <c r="AM1246" s="2"/>
      <c r="AN1246" s="2"/>
      <c r="AO1246" s="2"/>
      <c r="AP1246" s="2"/>
      <c r="AQ1246" s="2"/>
      <c r="AR1246" s="15"/>
      <c r="AS1246" s="15"/>
      <c r="AT1246" s="15"/>
      <c r="AU1246" s="2"/>
      <c r="AV1246" s="2"/>
      <c r="AW1246" s="15"/>
      <c r="AX1246" s="15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  <c r="FG1246" s="2"/>
      <c r="FH1246" s="2"/>
    </row>
    <row r="1247" spans="1:164" x14ac:dyDescent="0.15">
      <c r="A1247" s="67"/>
      <c r="B1247" s="128"/>
      <c r="C1247" s="7"/>
      <c r="D1247" s="7"/>
      <c r="E1247" s="13"/>
      <c r="F1247" s="14"/>
      <c r="G1247" s="14"/>
      <c r="H1247" s="14"/>
      <c r="I1247" s="14"/>
      <c r="J1247" s="13"/>
      <c r="K1247" s="53"/>
      <c r="L1247" s="2"/>
      <c r="M1247" s="19"/>
      <c r="N1247" s="12"/>
      <c r="O1247" s="12"/>
      <c r="P1247" s="19"/>
      <c r="Q1247" s="14"/>
      <c r="R1247" s="28"/>
      <c r="S1247" s="14"/>
      <c r="T1247" s="14"/>
      <c r="U1247" s="14"/>
      <c r="V1247" s="4"/>
      <c r="W1247" s="53"/>
      <c r="X1247" s="14"/>
      <c r="Y1247" s="153"/>
      <c r="Z1247" s="3"/>
      <c r="AA1247" s="53"/>
      <c r="AB1247" s="3"/>
      <c r="AC1247" s="1"/>
      <c r="AD1247" s="3"/>
      <c r="AE1247" s="3"/>
      <c r="AF1247" s="3"/>
      <c r="AG1247" s="3"/>
      <c r="AH1247" s="3"/>
      <c r="AI1247" s="11"/>
      <c r="AJ1247" s="3"/>
      <c r="AK1247" s="2"/>
      <c r="AL1247" s="2"/>
      <c r="AM1247" s="2"/>
      <c r="AN1247" s="2"/>
      <c r="AO1247" s="2"/>
      <c r="AP1247" s="2"/>
      <c r="AQ1247" s="2"/>
      <c r="AR1247" s="15"/>
      <c r="AS1247" s="15"/>
      <c r="AT1247" s="15"/>
      <c r="AU1247" s="2"/>
      <c r="AV1247" s="2"/>
      <c r="AW1247" s="15"/>
      <c r="AX1247" s="15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  <c r="FG1247" s="2"/>
      <c r="FH1247" s="2"/>
    </row>
    <row r="1248" spans="1:164" x14ac:dyDescent="0.15">
      <c r="A1248" s="67"/>
      <c r="B1248" s="128"/>
      <c r="C1248" s="7"/>
      <c r="D1248" s="7"/>
      <c r="E1248" s="13"/>
      <c r="F1248" s="14"/>
      <c r="G1248" s="14"/>
      <c r="H1248" s="14"/>
      <c r="I1248" s="14"/>
      <c r="J1248" s="13"/>
      <c r="K1248" s="53"/>
      <c r="L1248" s="2"/>
      <c r="M1248" s="19"/>
      <c r="N1248" s="12"/>
      <c r="O1248" s="12"/>
      <c r="P1248" s="19"/>
      <c r="Q1248" s="14"/>
      <c r="R1248" s="28"/>
      <c r="S1248" s="14"/>
      <c r="T1248" s="14"/>
      <c r="U1248" s="14"/>
      <c r="V1248" s="4"/>
      <c r="W1248" s="53"/>
      <c r="X1248" s="14"/>
      <c r="Y1248" s="153"/>
      <c r="Z1248" s="3"/>
      <c r="AA1248" s="53"/>
      <c r="AB1248" s="3"/>
      <c r="AC1248" s="1"/>
      <c r="AD1248" s="3"/>
      <c r="AE1248" s="3"/>
      <c r="AF1248" s="3"/>
      <c r="AG1248" s="3"/>
      <c r="AH1248" s="3"/>
      <c r="AI1248" s="11"/>
      <c r="AJ1248" s="3"/>
      <c r="AK1248" s="2"/>
      <c r="AL1248" s="2"/>
      <c r="AM1248" s="2"/>
      <c r="AN1248" s="2"/>
      <c r="AO1248" s="2"/>
      <c r="AP1248" s="2"/>
      <c r="AQ1248" s="2"/>
      <c r="AR1248" s="15"/>
      <c r="AS1248" s="15"/>
      <c r="AT1248" s="15"/>
      <c r="AU1248" s="2"/>
      <c r="AV1248" s="2"/>
      <c r="AW1248" s="15"/>
      <c r="AX1248" s="15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  <c r="FG1248" s="2"/>
      <c r="FH1248" s="2"/>
    </row>
    <row r="1249" spans="1:164" x14ac:dyDescent="0.15">
      <c r="A1249" s="67"/>
      <c r="B1249" s="128"/>
      <c r="C1249" s="7"/>
      <c r="D1249" s="7"/>
      <c r="E1249" s="13"/>
      <c r="F1249" s="14"/>
      <c r="G1249" s="14"/>
      <c r="H1249" s="14"/>
      <c r="I1249" s="14"/>
      <c r="J1249" s="13"/>
      <c r="K1249" s="53"/>
      <c r="L1249" s="2"/>
      <c r="M1249" s="19"/>
      <c r="N1249" s="12"/>
      <c r="O1249" s="12"/>
      <c r="P1249" s="19"/>
      <c r="Q1249" s="14"/>
      <c r="R1249" s="28"/>
      <c r="S1249" s="14"/>
      <c r="T1249" s="14"/>
      <c r="U1249" s="14"/>
      <c r="V1249" s="4"/>
      <c r="W1249" s="53"/>
      <c r="X1249" s="14"/>
      <c r="Y1249" s="153"/>
      <c r="Z1249" s="3"/>
      <c r="AA1249" s="53"/>
      <c r="AB1249" s="3"/>
      <c r="AC1249" s="1"/>
      <c r="AD1249" s="3"/>
      <c r="AE1249" s="3"/>
      <c r="AF1249" s="3"/>
      <c r="AG1249" s="3"/>
      <c r="AH1249" s="3"/>
      <c r="AI1249" s="11"/>
      <c r="AJ1249" s="3"/>
      <c r="AK1249" s="2"/>
      <c r="AL1249" s="2"/>
      <c r="AM1249" s="2"/>
      <c r="AN1249" s="2"/>
      <c r="AO1249" s="2"/>
      <c r="AP1249" s="2"/>
      <c r="AQ1249" s="2"/>
      <c r="AR1249" s="15"/>
      <c r="AS1249" s="15"/>
      <c r="AT1249" s="15"/>
      <c r="AU1249" s="2"/>
      <c r="AV1249" s="2"/>
      <c r="AW1249" s="15"/>
      <c r="AX1249" s="15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  <c r="FG1249" s="2"/>
      <c r="FH1249" s="2"/>
    </row>
    <row r="1250" spans="1:164" x14ac:dyDescent="0.15">
      <c r="A1250" s="67"/>
      <c r="B1250" s="128"/>
      <c r="C1250" s="7"/>
      <c r="D1250" s="7"/>
      <c r="E1250" s="13"/>
      <c r="F1250" s="14"/>
      <c r="G1250" s="14"/>
      <c r="H1250" s="14"/>
      <c r="I1250" s="14"/>
      <c r="J1250" s="13"/>
      <c r="K1250" s="53"/>
      <c r="L1250" s="2"/>
      <c r="M1250" s="19"/>
      <c r="N1250" s="12"/>
      <c r="O1250" s="12"/>
      <c r="P1250" s="19"/>
      <c r="Q1250" s="14"/>
      <c r="R1250" s="28"/>
      <c r="S1250" s="14"/>
      <c r="T1250" s="14"/>
      <c r="U1250" s="14"/>
      <c r="V1250" s="4"/>
      <c r="W1250" s="53"/>
      <c r="X1250" s="14"/>
      <c r="Y1250" s="153"/>
      <c r="Z1250" s="3"/>
      <c r="AA1250" s="53"/>
      <c r="AB1250" s="3"/>
      <c r="AC1250" s="1"/>
      <c r="AD1250" s="3"/>
      <c r="AE1250" s="3"/>
      <c r="AF1250" s="3"/>
      <c r="AG1250" s="3"/>
      <c r="AH1250" s="3"/>
      <c r="AI1250" s="11"/>
      <c r="AJ1250" s="3"/>
      <c r="AK1250" s="2"/>
      <c r="AL1250" s="2"/>
      <c r="AM1250" s="2"/>
      <c r="AN1250" s="2"/>
      <c r="AO1250" s="2"/>
      <c r="AP1250" s="2"/>
      <c r="AQ1250" s="2"/>
      <c r="AR1250" s="15"/>
      <c r="AS1250" s="15"/>
      <c r="AT1250" s="15"/>
      <c r="AU1250" s="2"/>
      <c r="AV1250" s="2"/>
      <c r="AW1250" s="15"/>
      <c r="AX1250" s="15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  <c r="FG1250" s="2"/>
      <c r="FH1250" s="2"/>
    </row>
    <row r="1251" spans="1:164" x14ac:dyDescent="0.15">
      <c r="A1251" s="67"/>
      <c r="B1251" s="128"/>
      <c r="C1251" s="7"/>
      <c r="D1251" s="7"/>
      <c r="E1251" s="13"/>
      <c r="F1251" s="14"/>
      <c r="G1251" s="14"/>
      <c r="H1251" s="14"/>
      <c r="I1251" s="14"/>
      <c r="J1251" s="13"/>
      <c r="K1251" s="53"/>
      <c r="L1251" s="2"/>
      <c r="M1251" s="19"/>
      <c r="N1251" s="12"/>
      <c r="O1251" s="12"/>
      <c r="P1251" s="19"/>
      <c r="Q1251" s="14"/>
      <c r="R1251" s="28"/>
      <c r="S1251" s="14"/>
      <c r="T1251" s="14"/>
      <c r="U1251" s="14"/>
      <c r="V1251" s="4"/>
      <c r="W1251" s="53"/>
      <c r="X1251" s="14"/>
      <c r="Y1251" s="153"/>
      <c r="Z1251" s="3"/>
      <c r="AA1251" s="53"/>
      <c r="AB1251" s="3"/>
      <c r="AC1251" s="1"/>
      <c r="AD1251" s="3"/>
      <c r="AE1251" s="3"/>
      <c r="AF1251" s="3"/>
      <c r="AG1251" s="3"/>
      <c r="AH1251" s="3"/>
      <c r="AI1251" s="11"/>
      <c r="AJ1251" s="3"/>
      <c r="AK1251" s="2"/>
      <c r="AL1251" s="2"/>
      <c r="AM1251" s="2"/>
      <c r="AN1251" s="2"/>
      <c r="AO1251" s="2"/>
      <c r="AP1251" s="2"/>
      <c r="AQ1251" s="2"/>
      <c r="AR1251" s="15"/>
      <c r="AS1251" s="15"/>
      <c r="AT1251" s="15"/>
      <c r="AU1251" s="2"/>
      <c r="AV1251" s="2"/>
      <c r="AW1251" s="15"/>
      <c r="AX1251" s="15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  <c r="FG1251" s="2"/>
      <c r="FH1251" s="2"/>
    </row>
    <row r="1252" spans="1:164" x14ac:dyDescent="0.15">
      <c r="A1252" s="67"/>
      <c r="B1252" s="128"/>
      <c r="C1252" s="7"/>
      <c r="D1252" s="7"/>
      <c r="E1252" s="13"/>
      <c r="F1252" s="14"/>
      <c r="G1252" s="14"/>
      <c r="H1252" s="14"/>
      <c r="I1252" s="14"/>
      <c r="J1252" s="13"/>
      <c r="K1252" s="53"/>
      <c r="L1252" s="2"/>
      <c r="M1252" s="19"/>
      <c r="N1252" s="12"/>
      <c r="O1252" s="12"/>
      <c r="P1252" s="19"/>
      <c r="Q1252" s="14"/>
      <c r="R1252" s="28"/>
      <c r="S1252" s="14"/>
      <c r="T1252" s="14"/>
      <c r="U1252" s="14"/>
      <c r="V1252" s="4"/>
      <c r="W1252" s="53"/>
      <c r="X1252" s="14"/>
      <c r="Y1252" s="153"/>
      <c r="Z1252" s="3"/>
      <c r="AA1252" s="53"/>
      <c r="AB1252" s="3"/>
      <c r="AC1252" s="1"/>
      <c r="AD1252" s="3"/>
      <c r="AE1252" s="3"/>
      <c r="AF1252" s="3"/>
      <c r="AG1252" s="3"/>
      <c r="AH1252" s="3"/>
      <c r="AI1252" s="11"/>
      <c r="AJ1252" s="3"/>
      <c r="AK1252" s="2"/>
      <c r="AL1252" s="2"/>
      <c r="AM1252" s="2"/>
      <c r="AN1252" s="2"/>
      <c r="AO1252" s="2"/>
      <c r="AP1252" s="2"/>
      <c r="AQ1252" s="2"/>
      <c r="AR1252" s="15"/>
      <c r="AS1252" s="15"/>
      <c r="AT1252" s="15"/>
      <c r="AU1252" s="2"/>
      <c r="AV1252" s="2"/>
      <c r="AW1252" s="15"/>
      <c r="AX1252" s="15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  <c r="FG1252" s="2"/>
      <c r="FH1252" s="2"/>
    </row>
    <row r="1253" spans="1:164" x14ac:dyDescent="0.15">
      <c r="A1253" s="67"/>
      <c r="B1253" s="128"/>
      <c r="C1253" s="7"/>
      <c r="D1253" s="7"/>
      <c r="E1253" s="13"/>
      <c r="F1253" s="14"/>
      <c r="G1253" s="14"/>
      <c r="H1253" s="14"/>
      <c r="I1253" s="14"/>
      <c r="J1253" s="13"/>
      <c r="K1253" s="53"/>
      <c r="L1253" s="2"/>
      <c r="M1253" s="19"/>
      <c r="N1253" s="12"/>
      <c r="O1253" s="12"/>
      <c r="P1253" s="19"/>
      <c r="Q1253" s="14"/>
      <c r="R1253" s="28"/>
      <c r="S1253" s="14"/>
      <c r="T1253" s="14"/>
      <c r="U1253" s="14"/>
      <c r="V1253" s="4"/>
      <c r="W1253" s="53"/>
      <c r="X1253" s="14"/>
      <c r="Y1253" s="153"/>
      <c r="Z1253" s="3"/>
      <c r="AA1253" s="53"/>
      <c r="AB1253" s="3"/>
      <c r="AC1253" s="1"/>
      <c r="AD1253" s="3"/>
      <c r="AE1253" s="3"/>
      <c r="AF1253" s="3"/>
      <c r="AG1253" s="3"/>
      <c r="AH1253" s="3"/>
      <c r="AI1253" s="11"/>
      <c r="AJ1253" s="3"/>
      <c r="AK1253" s="2"/>
      <c r="AL1253" s="2"/>
      <c r="AM1253" s="2"/>
      <c r="AN1253" s="2"/>
      <c r="AO1253" s="2"/>
      <c r="AP1253" s="2"/>
      <c r="AQ1253" s="2"/>
      <c r="AR1253" s="15"/>
      <c r="AS1253" s="15"/>
      <c r="AT1253" s="15"/>
      <c r="AU1253" s="2"/>
      <c r="AV1253" s="2"/>
      <c r="AW1253" s="15"/>
      <c r="AX1253" s="15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  <c r="FG1253" s="2"/>
      <c r="FH1253" s="2"/>
    </row>
    <row r="1254" spans="1:164" x14ac:dyDescent="0.15">
      <c r="A1254" s="67"/>
      <c r="B1254" s="128"/>
      <c r="C1254" s="7"/>
      <c r="D1254" s="7"/>
      <c r="E1254" s="13"/>
      <c r="F1254" s="14"/>
      <c r="G1254" s="14"/>
      <c r="H1254" s="14"/>
      <c r="I1254" s="14"/>
      <c r="J1254" s="13"/>
      <c r="K1254" s="53"/>
      <c r="L1254" s="2"/>
      <c r="M1254" s="19"/>
      <c r="N1254" s="12"/>
      <c r="O1254" s="12"/>
      <c r="P1254" s="19"/>
      <c r="Q1254" s="14"/>
      <c r="R1254" s="28"/>
      <c r="S1254" s="14"/>
      <c r="T1254" s="14"/>
      <c r="U1254" s="14"/>
      <c r="V1254" s="4"/>
      <c r="W1254" s="53"/>
      <c r="X1254" s="14"/>
      <c r="Y1254" s="153"/>
      <c r="Z1254" s="3"/>
      <c r="AA1254" s="53"/>
      <c r="AB1254" s="3"/>
      <c r="AC1254" s="1"/>
      <c r="AD1254" s="3"/>
      <c r="AE1254" s="3"/>
      <c r="AF1254" s="3"/>
      <c r="AG1254" s="3"/>
      <c r="AH1254" s="3"/>
      <c r="AI1254" s="11"/>
      <c r="AJ1254" s="3"/>
      <c r="AK1254" s="2"/>
      <c r="AL1254" s="2"/>
      <c r="AM1254" s="2"/>
      <c r="AN1254" s="2"/>
      <c r="AO1254" s="2"/>
      <c r="AP1254" s="2"/>
      <c r="AQ1254" s="2"/>
      <c r="AR1254" s="15"/>
      <c r="AS1254" s="15"/>
      <c r="AT1254" s="15"/>
      <c r="AU1254" s="2"/>
      <c r="AV1254" s="2"/>
      <c r="AW1254" s="15"/>
      <c r="AX1254" s="15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  <c r="FH1254" s="2"/>
    </row>
    <row r="1255" spans="1:164" x14ac:dyDescent="0.15">
      <c r="A1255" s="67"/>
      <c r="B1255" s="128"/>
      <c r="C1255" s="7"/>
      <c r="D1255" s="7"/>
      <c r="E1255" s="13"/>
      <c r="F1255" s="14"/>
      <c r="G1255" s="14"/>
      <c r="H1255" s="14"/>
      <c r="I1255" s="14"/>
      <c r="J1255" s="13"/>
      <c r="K1255" s="53"/>
      <c r="L1255" s="2"/>
      <c r="M1255" s="19"/>
      <c r="N1255" s="12"/>
      <c r="O1255" s="12"/>
      <c r="P1255" s="19"/>
      <c r="Q1255" s="14"/>
      <c r="R1255" s="28"/>
      <c r="S1255" s="14"/>
      <c r="T1255" s="14"/>
      <c r="U1255" s="14"/>
      <c r="V1255" s="4"/>
      <c r="W1255" s="53"/>
      <c r="X1255" s="14"/>
      <c r="Y1255" s="153"/>
      <c r="Z1255" s="3"/>
      <c r="AA1255" s="53"/>
      <c r="AB1255" s="3"/>
      <c r="AC1255" s="1"/>
      <c r="AD1255" s="3"/>
      <c r="AE1255" s="3"/>
      <c r="AF1255" s="3"/>
      <c r="AG1255" s="3"/>
      <c r="AH1255" s="3"/>
      <c r="AI1255" s="11"/>
      <c r="AJ1255" s="3"/>
      <c r="AK1255" s="2"/>
      <c r="AL1255" s="2"/>
      <c r="AM1255" s="2"/>
      <c r="AN1255" s="2"/>
      <c r="AO1255" s="2"/>
      <c r="AP1255" s="2"/>
      <c r="AQ1255" s="2"/>
      <c r="AR1255" s="15"/>
      <c r="AS1255" s="15"/>
      <c r="AT1255" s="15"/>
      <c r="AU1255" s="2"/>
      <c r="AV1255" s="2"/>
      <c r="AW1255" s="15"/>
      <c r="AX1255" s="15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  <c r="FG1255" s="2"/>
      <c r="FH1255" s="2"/>
    </row>
    <row r="1256" spans="1:164" x14ac:dyDescent="0.15">
      <c r="A1256" s="67"/>
      <c r="B1256" s="128"/>
      <c r="C1256" s="7"/>
      <c r="D1256" s="7"/>
      <c r="E1256" s="13"/>
      <c r="F1256" s="14"/>
      <c r="G1256" s="14"/>
      <c r="H1256" s="14"/>
      <c r="I1256" s="14"/>
      <c r="J1256" s="13"/>
      <c r="K1256" s="53"/>
      <c r="L1256" s="2"/>
      <c r="M1256" s="19"/>
      <c r="N1256" s="12"/>
      <c r="O1256" s="12"/>
      <c r="P1256" s="19"/>
      <c r="Q1256" s="14"/>
      <c r="R1256" s="28"/>
      <c r="S1256" s="14"/>
      <c r="T1256" s="14"/>
      <c r="U1256" s="14"/>
      <c r="V1256" s="4"/>
      <c r="W1256" s="53"/>
      <c r="X1256" s="14"/>
      <c r="Y1256" s="153"/>
      <c r="Z1256" s="3"/>
      <c r="AA1256" s="53"/>
      <c r="AB1256" s="3"/>
      <c r="AC1256" s="1"/>
      <c r="AD1256" s="3"/>
      <c r="AE1256" s="3"/>
      <c r="AF1256" s="3"/>
      <c r="AG1256" s="3"/>
      <c r="AH1256" s="3"/>
      <c r="AI1256" s="11"/>
      <c r="AJ1256" s="3"/>
      <c r="AK1256" s="2"/>
      <c r="AL1256" s="2"/>
      <c r="AM1256" s="2"/>
      <c r="AN1256" s="2"/>
      <c r="AO1256" s="2"/>
      <c r="AP1256" s="2"/>
      <c r="AQ1256" s="2"/>
      <c r="AR1256" s="15"/>
      <c r="AS1256" s="15"/>
      <c r="AT1256" s="15"/>
      <c r="AU1256" s="2"/>
      <c r="AV1256" s="2"/>
      <c r="AW1256" s="15"/>
      <c r="AX1256" s="15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  <c r="FG1256" s="2"/>
      <c r="FH1256" s="2"/>
    </row>
    <row r="1257" spans="1:164" x14ac:dyDescent="0.15">
      <c r="A1257" s="67"/>
      <c r="B1257" s="128"/>
      <c r="C1257" s="7"/>
      <c r="D1257" s="7"/>
      <c r="E1257" s="13"/>
      <c r="F1257" s="14"/>
      <c r="G1257" s="14"/>
      <c r="H1257" s="14"/>
      <c r="I1257" s="14"/>
      <c r="J1257" s="13"/>
      <c r="K1257" s="53"/>
      <c r="L1257" s="2"/>
      <c r="M1257" s="19"/>
      <c r="N1257" s="12"/>
      <c r="O1257" s="12"/>
      <c r="P1257" s="19"/>
      <c r="Q1257" s="14"/>
      <c r="R1257" s="28"/>
      <c r="S1257" s="14"/>
      <c r="T1257" s="14"/>
      <c r="U1257" s="14"/>
      <c r="V1257" s="4"/>
      <c r="W1257" s="53"/>
      <c r="X1257" s="14"/>
      <c r="Y1257" s="153"/>
      <c r="Z1257" s="3"/>
      <c r="AA1257" s="53"/>
      <c r="AB1257" s="3"/>
      <c r="AC1257" s="1"/>
      <c r="AD1257" s="3"/>
      <c r="AE1257" s="3"/>
      <c r="AF1257" s="3"/>
      <c r="AG1257" s="3"/>
      <c r="AH1257" s="3"/>
      <c r="AI1257" s="11"/>
      <c r="AJ1257" s="3"/>
      <c r="AK1257" s="2"/>
      <c r="AL1257" s="2"/>
      <c r="AM1257" s="2"/>
      <c r="AN1257" s="2"/>
      <c r="AO1257" s="2"/>
      <c r="AP1257" s="2"/>
      <c r="AQ1257" s="2"/>
      <c r="AR1257" s="15"/>
      <c r="AS1257" s="15"/>
      <c r="AT1257" s="15"/>
      <c r="AU1257" s="2"/>
      <c r="AV1257" s="2"/>
      <c r="AW1257" s="15"/>
      <c r="AX1257" s="15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  <c r="FG1257" s="2"/>
      <c r="FH1257" s="2"/>
    </row>
    <row r="1258" spans="1:164" x14ac:dyDescent="0.15">
      <c r="A1258" s="67"/>
      <c r="B1258" s="128"/>
      <c r="C1258" s="7"/>
      <c r="D1258" s="7"/>
      <c r="E1258" s="13"/>
      <c r="F1258" s="14"/>
      <c r="G1258" s="14"/>
      <c r="H1258" s="14"/>
      <c r="I1258" s="14"/>
      <c r="J1258" s="13"/>
      <c r="K1258" s="53"/>
      <c r="L1258" s="2"/>
      <c r="M1258" s="19"/>
      <c r="N1258" s="12"/>
      <c r="O1258" s="12"/>
      <c r="P1258" s="19"/>
      <c r="Q1258" s="14"/>
      <c r="R1258" s="28"/>
      <c r="S1258" s="14"/>
      <c r="T1258" s="14"/>
      <c r="U1258" s="14"/>
      <c r="V1258" s="4"/>
      <c r="W1258" s="53"/>
      <c r="X1258" s="14"/>
      <c r="Y1258" s="153"/>
      <c r="Z1258" s="3"/>
      <c r="AA1258" s="53"/>
      <c r="AB1258" s="3"/>
      <c r="AC1258" s="1"/>
      <c r="AD1258" s="3"/>
      <c r="AE1258" s="3"/>
      <c r="AF1258" s="3"/>
      <c r="AG1258" s="3"/>
      <c r="AH1258" s="3"/>
      <c r="AI1258" s="11"/>
      <c r="AJ1258" s="3"/>
      <c r="AK1258" s="2"/>
      <c r="AL1258" s="2"/>
      <c r="AM1258" s="2"/>
      <c r="AN1258" s="2"/>
      <c r="AO1258" s="2"/>
      <c r="AP1258" s="2"/>
      <c r="AQ1258" s="2"/>
      <c r="AR1258" s="15"/>
      <c r="AS1258" s="15"/>
      <c r="AT1258" s="15"/>
      <c r="AU1258" s="2"/>
      <c r="AV1258" s="2"/>
      <c r="AW1258" s="15"/>
      <c r="AX1258" s="15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  <c r="FG1258" s="2"/>
      <c r="FH1258" s="2"/>
    </row>
    <row r="1259" spans="1:164" x14ac:dyDescent="0.15">
      <c r="A1259" s="67"/>
      <c r="B1259" s="128"/>
      <c r="C1259" s="7"/>
      <c r="D1259" s="7"/>
      <c r="E1259" s="13"/>
      <c r="F1259" s="14"/>
      <c r="G1259" s="14"/>
      <c r="H1259" s="14"/>
      <c r="I1259" s="14"/>
      <c r="J1259" s="13"/>
      <c r="K1259" s="53"/>
      <c r="L1259" s="2"/>
      <c r="M1259" s="19"/>
      <c r="N1259" s="12"/>
      <c r="O1259" s="12"/>
      <c r="P1259" s="19"/>
      <c r="Q1259" s="14"/>
      <c r="R1259" s="28"/>
      <c r="S1259" s="14"/>
      <c r="T1259" s="14"/>
      <c r="U1259" s="14"/>
      <c r="V1259" s="4"/>
      <c r="W1259" s="53"/>
      <c r="X1259" s="14"/>
      <c r="Y1259" s="153"/>
      <c r="Z1259" s="3"/>
      <c r="AA1259" s="53"/>
      <c r="AB1259" s="3"/>
      <c r="AC1259" s="1"/>
      <c r="AD1259" s="3"/>
      <c r="AE1259" s="3"/>
      <c r="AF1259" s="3"/>
      <c r="AG1259" s="3"/>
      <c r="AH1259" s="3"/>
      <c r="AI1259" s="11"/>
      <c r="AJ1259" s="3"/>
      <c r="AK1259" s="2"/>
      <c r="AL1259" s="2"/>
      <c r="AM1259" s="2"/>
      <c r="AN1259" s="2"/>
      <c r="AO1259" s="2"/>
      <c r="AP1259" s="2"/>
      <c r="AQ1259" s="2"/>
      <c r="AR1259" s="15"/>
      <c r="AS1259" s="15"/>
      <c r="AT1259" s="15"/>
      <c r="AU1259" s="2"/>
      <c r="AV1259" s="2"/>
      <c r="AW1259" s="15"/>
      <c r="AX1259" s="15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  <c r="FG1259" s="2"/>
      <c r="FH1259" s="2"/>
    </row>
    <row r="1260" spans="1:164" x14ac:dyDescent="0.15">
      <c r="A1260" s="67"/>
      <c r="B1260" s="128"/>
      <c r="C1260" s="7"/>
      <c r="D1260" s="7"/>
      <c r="E1260" s="13"/>
      <c r="F1260" s="14"/>
      <c r="G1260" s="14"/>
      <c r="H1260" s="14"/>
      <c r="I1260" s="14"/>
      <c r="J1260" s="13"/>
      <c r="K1260" s="53"/>
      <c r="L1260" s="2"/>
      <c r="M1260" s="19"/>
      <c r="N1260" s="12"/>
      <c r="O1260" s="12"/>
      <c r="P1260" s="19"/>
      <c r="Q1260" s="14"/>
      <c r="R1260" s="28"/>
      <c r="S1260" s="14"/>
      <c r="T1260" s="14"/>
      <c r="U1260" s="14"/>
      <c r="V1260" s="4"/>
      <c r="W1260" s="53"/>
      <c r="X1260" s="14"/>
      <c r="Y1260" s="153"/>
      <c r="Z1260" s="3"/>
      <c r="AA1260" s="53"/>
      <c r="AB1260" s="3"/>
      <c r="AC1260" s="1"/>
      <c r="AD1260" s="3"/>
      <c r="AE1260" s="3"/>
      <c r="AF1260" s="3"/>
      <c r="AG1260" s="3"/>
      <c r="AH1260" s="3"/>
      <c r="AI1260" s="11"/>
      <c r="AJ1260" s="3"/>
      <c r="AK1260" s="2"/>
      <c r="AL1260" s="2"/>
      <c r="AM1260" s="2"/>
      <c r="AN1260" s="2"/>
      <c r="AO1260" s="2"/>
      <c r="AP1260" s="2"/>
      <c r="AQ1260" s="2"/>
      <c r="AR1260" s="15"/>
      <c r="AS1260" s="15"/>
      <c r="AT1260" s="15"/>
      <c r="AU1260" s="2"/>
      <c r="AV1260" s="2"/>
      <c r="AW1260" s="15"/>
      <c r="AX1260" s="15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  <c r="FG1260" s="2"/>
      <c r="FH1260" s="2"/>
    </row>
    <row r="1261" spans="1:164" x14ac:dyDescent="0.15">
      <c r="A1261" s="67"/>
      <c r="B1261" s="128"/>
      <c r="C1261" s="7"/>
      <c r="D1261" s="7"/>
      <c r="E1261" s="13"/>
      <c r="F1261" s="14"/>
      <c r="G1261" s="14"/>
      <c r="H1261" s="14"/>
      <c r="I1261" s="14"/>
      <c r="J1261" s="13"/>
      <c r="K1261" s="53"/>
      <c r="L1261" s="2"/>
      <c r="M1261" s="19"/>
      <c r="N1261" s="12"/>
      <c r="O1261" s="12"/>
      <c r="P1261" s="19"/>
      <c r="Q1261" s="14"/>
      <c r="R1261" s="28"/>
      <c r="S1261" s="14"/>
      <c r="T1261" s="14"/>
      <c r="U1261" s="14"/>
      <c r="V1261" s="4"/>
      <c r="W1261" s="53"/>
      <c r="X1261" s="14"/>
      <c r="Y1261" s="153"/>
      <c r="Z1261" s="3"/>
      <c r="AA1261" s="53"/>
      <c r="AB1261" s="3"/>
      <c r="AC1261" s="1"/>
      <c r="AD1261" s="3"/>
      <c r="AE1261" s="3"/>
      <c r="AF1261" s="3"/>
      <c r="AG1261" s="3"/>
      <c r="AH1261" s="3"/>
      <c r="AI1261" s="11"/>
      <c r="AJ1261" s="3"/>
      <c r="AK1261" s="2"/>
      <c r="AL1261" s="2"/>
      <c r="AM1261" s="2"/>
      <c r="AN1261" s="2"/>
      <c r="AO1261" s="2"/>
      <c r="AP1261" s="2"/>
      <c r="AQ1261" s="2"/>
      <c r="AR1261" s="15"/>
      <c r="AS1261" s="15"/>
      <c r="AT1261" s="15"/>
      <c r="AU1261" s="2"/>
      <c r="AV1261" s="2"/>
      <c r="AW1261" s="15"/>
      <c r="AX1261" s="15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  <c r="FG1261" s="2"/>
      <c r="FH1261" s="2"/>
    </row>
    <row r="1262" spans="1:164" x14ac:dyDescent="0.15">
      <c r="A1262" s="67"/>
      <c r="B1262" s="128"/>
      <c r="C1262" s="7"/>
      <c r="D1262" s="7"/>
      <c r="E1262" s="13"/>
      <c r="F1262" s="14"/>
      <c r="G1262" s="14"/>
      <c r="H1262" s="14"/>
      <c r="I1262" s="14"/>
      <c r="J1262" s="13"/>
      <c r="K1262" s="53"/>
      <c r="L1262" s="2"/>
      <c r="M1262" s="19"/>
      <c r="N1262" s="12"/>
      <c r="O1262" s="12"/>
      <c r="P1262" s="19"/>
      <c r="Q1262" s="14"/>
      <c r="R1262" s="28"/>
      <c r="S1262" s="14"/>
      <c r="T1262" s="14"/>
      <c r="U1262" s="14"/>
      <c r="V1262" s="4"/>
      <c r="W1262" s="53"/>
      <c r="X1262" s="14"/>
      <c r="Y1262" s="153"/>
      <c r="Z1262" s="3"/>
      <c r="AA1262" s="53"/>
      <c r="AB1262" s="3"/>
      <c r="AC1262" s="1"/>
      <c r="AD1262" s="3"/>
      <c r="AE1262" s="3"/>
      <c r="AF1262" s="3"/>
      <c r="AG1262" s="3"/>
      <c r="AH1262" s="3"/>
      <c r="AI1262" s="11"/>
      <c r="AJ1262" s="3"/>
      <c r="AK1262" s="2"/>
      <c r="AL1262" s="2"/>
      <c r="AM1262" s="2"/>
      <c r="AN1262" s="2"/>
      <c r="AO1262" s="2"/>
      <c r="AP1262" s="2"/>
      <c r="AQ1262" s="2"/>
      <c r="AR1262" s="15"/>
      <c r="AS1262" s="15"/>
      <c r="AT1262" s="15"/>
      <c r="AU1262" s="2"/>
      <c r="AV1262" s="2"/>
      <c r="AW1262" s="15"/>
      <c r="AX1262" s="15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  <c r="FG1262" s="2"/>
      <c r="FH1262" s="2"/>
    </row>
    <row r="1263" spans="1:164" x14ac:dyDescent="0.15">
      <c r="A1263" s="67"/>
      <c r="B1263" s="128"/>
      <c r="C1263" s="7"/>
      <c r="D1263" s="7"/>
      <c r="E1263" s="13"/>
      <c r="F1263" s="14"/>
      <c r="G1263" s="14"/>
      <c r="H1263" s="14"/>
      <c r="I1263" s="14"/>
      <c r="J1263" s="13"/>
      <c r="K1263" s="53"/>
      <c r="L1263" s="2"/>
      <c r="M1263" s="19"/>
      <c r="N1263" s="12"/>
      <c r="O1263" s="12"/>
      <c r="P1263" s="19"/>
      <c r="Q1263" s="14"/>
      <c r="R1263" s="28"/>
      <c r="S1263" s="14"/>
      <c r="T1263" s="14"/>
      <c r="U1263" s="14"/>
      <c r="V1263" s="4"/>
      <c r="W1263" s="53"/>
      <c r="X1263" s="14"/>
      <c r="Y1263" s="153"/>
      <c r="Z1263" s="3"/>
      <c r="AA1263" s="53"/>
      <c r="AB1263" s="3"/>
      <c r="AC1263" s="1"/>
      <c r="AD1263" s="3"/>
      <c r="AE1263" s="3"/>
      <c r="AF1263" s="3"/>
      <c r="AG1263" s="3"/>
      <c r="AH1263" s="3"/>
      <c r="AI1263" s="11"/>
      <c r="AJ1263" s="3"/>
      <c r="AK1263" s="2"/>
      <c r="AL1263" s="2"/>
      <c r="AM1263" s="2"/>
      <c r="AN1263" s="2"/>
      <c r="AO1263" s="2"/>
      <c r="AP1263" s="2"/>
      <c r="AQ1263" s="2"/>
      <c r="AR1263" s="15"/>
      <c r="AS1263" s="15"/>
      <c r="AT1263" s="15"/>
      <c r="AU1263" s="2"/>
      <c r="AV1263" s="2"/>
      <c r="AW1263" s="15"/>
      <c r="AX1263" s="15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  <c r="FG1263" s="2"/>
      <c r="FH1263" s="2"/>
    </row>
    <row r="1264" spans="1:164" x14ac:dyDescent="0.15">
      <c r="A1264" s="67"/>
      <c r="B1264" s="128"/>
      <c r="C1264" s="7"/>
      <c r="D1264" s="7"/>
      <c r="E1264" s="13"/>
      <c r="F1264" s="14"/>
      <c r="G1264" s="14"/>
      <c r="H1264" s="14"/>
      <c r="I1264" s="14"/>
      <c r="J1264" s="13"/>
      <c r="K1264" s="53"/>
      <c r="L1264" s="2"/>
      <c r="M1264" s="19"/>
      <c r="N1264" s="12"/>
      <c r="O1264" s="12"/>
      <c r="P1264" s="19"/>
      <c r="Q1264" s="14"/>
      <c r="R1264" s="28"/>
      <c r="S1264" s="14"/>
      <c r="T1264" s="14"/>
      <c r="U1264" s="14"/>
      <c r="V1264" s="4"/>
      <c r="W1264" s="53"/>
      <c r="X1264" s="14"/>
      <c r="Y1264" s="153"/>
      <c r="Z1264" s="3"/>
      <c r="AA1264" s="53"/>
      <c r="AB1264" s="3"/>
      <c r="AC1264" s="1"/>
      <c r="AD1264" s="3"/>
      <c r="AE1264" s="3"/>
      <c r="AF1264" s="3"/>
      <c r="AG1264" s="3"/>
      <c r="AH1264" s="3"/>
      <c r="AI1264" s="11"/>
      <c r="AJ1264" s="3"/>
      <c r="AK1264" s="2"/>
      <c r="AL1264" s="2"/>
      <c r="AM1264" s="2"/>
      <c r="AN1264" s="2"/>
      <c r="AO1264" s="2"/>
      <c r="AP1264" s="2"/>
      <c r="AQ1264" s="2"/>
      <c r="AR1264" s="15"/>
      <c r="AS1264" s="15"/>
      <c r="AT1264" s="15"/>
      <c r="AU1264" s="2"/>
      <c r="AV1264" s="2"/>
      <c r="AW1264" s="15"/>
      <c r="AX1264" s="15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  <c r="FG1264" s="2"/>
      <c r="FH1264" s="2"/>
    </row>
    <row r="1265" spans="1:164" x14ac:dyDescent="0.15">
      <c r="A1265" s="67"/>
      <c r="B1265" s="128"/>
      <c r="C1265" s="7"/>
      <c r="D1265" s="7"/>
      <c r="E1265" s="13"/>
      <c r="F1265" s="14"/>
      <c r="G1265" s="14"/>
      <c r="H1265" s="14"/>
      <c r="I1265" s="14"/>
      <c r="J1265" s="13"/>
      <c r="K1265" s="53"/>
      <c r="L1265" s="2"/>
      <c r="M1265" s="19"/>
      <c r="N1265" s="12"/>
      <c r="O1265" s="12"/>
      <c r="P1265" s="19"/>
      <c r="Q1265" s="14"/>
      <c r="R1265" s="28"/>
      <c r="S1265" s="14"/>
      <c r="T1265" s="14"/>
      <c r="U1265" s="14"/>
      <c r="V1265" s="4"/>
      <c r="W1265" s="53"/>
      <c r="X1265" s="14"/>
      <c r="Y1265" s="153"/>
      <c r="Z1265" s="3"/>
      <c r="AA1265" s="53"/>
      <c r="AB1265" s="3"/>
      <c r="AC1265" s="1"/>
      <c r="AD1265" s="3"/>
      <c r="AE1265" s="3"/>
      <c r="AF1265" s="3"/>
      <c r="AG1265" s="3"/>
      <c r="AH1265" s="3"/>
      <c r="AI1265" s="11"/>
      <c r="AJ1265" s="3"/>
      <c r="AK1265" s="2"/>
      <c r="AL1265" s="2"/>
      <c r="AM1265" s="2"/>
      <c r="AN1265" s="2"/>
      <c r="AO1265" s="2"/>
      <c r="AP1265" s="2"/>
      <c r="AQ1265" s="2"/>
      <c r="AR1265" s="15"/>
      <c r="AS1265" s="15"/>
      <c r="AT1265" s="15"/>
      <c r="AU1265" s="2"/>
      <c r="AV1265" s="2"/>
      <c r="AW1265" s="15"/>
      <c r="AX1265" s="15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  <c r="FG1265" s="2"/>
      <c r="FH1265" s="2"/>
    </row>
    <row r="1266" spans="1:164" x14ac:dyDescent="0.15">
      <c r="A1266" s="67"/>
      <c r="B1266" s="128"/>
      <c r="C1266" s="7"/>
      <c r="D1266" s="7"/>
      <c r="E1266" s="13"/>
      <c r="F1266" s="14"/>
      <c r="G1266" s="14"/>
      <c r="H1266" s="14"/>
      <c r="I1266" s="14"/>
      <c r="J1266" s="13"/>
      <c r="K1266" s="53"/>
      <c r="L1266" s="2"/>
      <c r="M1266" s="19"/>
      <c r="N1266" s="12"/>
      <c r="O1266" s="12"/>
      <c r="P1266" s="19"/>
      <c r="Q1266" s="14"/>
      <c r="R1266" s="28"/>
      <c r="S1266" s="14"/>
      <c r="T1266" s="14"/>
      <c r="U1266" s="14"/>
      <c r="V1266" s="4"/>
      <c r="W1266" s="53"/>
      <c r="X1266" s="14"/>
      <c r="Y1266" s="153"/>
      <c r="Z1266" s="3"/>
      <c r="AA1266" s="53"/>
      <c r="AB1266" s="3"/>
      <c r="AC1266" s="1"/>
      <c r="AD1266" s="3"/>
      <c r="AE1266" s="3"/>
      <c r="AF1266" s="3"/>
      <c r="AG1266" s="3"/>
      <c r="AH1266" s="3"/>
      <c r="AI1266" s="11"/>
      <c r="AJ1266" s="3"/>
      <c r="AK1266" s="2"/>
      <c r="AL1266" s="2"/>
      <c r="AM1266" s="2"/>
      <c r="AN1266" s="2"/>
      <c r="AO1266" s="2"/>
      <c r="AP1266" s="2"/>
      <c r="AQ1266" s="2"/>
      <c r="AR1266" s="15"/>
      <c r="AS1266" s="15"/>
      <c r="AT1266" s="15"/>
      <c r="AU1266" s="2"/>
      <c r="AV1266" s="2"/>
      <c r="AW1266" s="15"/>
      <c r="AX1266" s="15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  <c r="FG1266" s="2"/>
      <c r="FH1266" s="2"/>
    </row>
    <row r="1267" spans="1:164" x14ac:dyDescent="0.15">
      <c r="A1267" s="67"/>
      <c r="B1267" s="128"/>
      <c r="C1267" s="7"/>
      <c r="D1267" s="7"/>
      <c r="E1267" s="13"/>
      <c r="F1267" s="14"/>
      <c r="G1267" s="14"/>
      <c r="H1267" s="14"/>
      <c r="I1267" s="14"/>
      <c r="J1267" s="13"/>
      <c r="K1267" s="53"/>
      <c r="L1267" s="2"/>
      <c r="M1267" s="19"/>
      <c r="N1267" s="12"/>
      <c r="O1267" s="12"/>
      <c r="P1267" s="19"/>
      <c r="Q1267" s="14"/>
      <c r="R1267" s="28"/>
      <c r="S1267" s="14"/>
      <c r="T1267" s="14"/>
      <c r="U1267" s="14"/>
      <c r="V1267" s="4"/>
      <c r="W1267" s="53"/>
      <c r="X1267" s="14"/>
      <c r="Y1267" s="153"/>
      <c r="Z1267" s="3"/>
      <c r="AA1267" s="53"/>
      <c r="AB1267" s="3"/>
      <c r="AC1267" s="1"/>
      <c r="AD1267" s="3"/>
      <c r="AE1267" s="3"/>
      <c r="AF1267" s="3"/>
      <c r="AG1267" s="3"/>
      <c r="AH1267" s="3"/>
      <c r="AI1267" s="11"/>
      <c r="AJ1267" s="3"/>
      <c r="AK1267" s="2"/>
      <c r="AL1267" s="2"/>
      <c r="AM1267" s="2"/>
      <c r="AN1267" s="2"/>
      <c r="AO1267" s="2"/>
      <c r="AP1267" s="2"/>
      <c r="AQ1267" s="2"/>
      <c r="AR1267" s="15"/>
      <c r="AS1267" s="15"/>
      <c r="AT1267" s="15"/>
      <c r="AU1267" s="2"/>
      <c r="AV1267" s="2"/>
      <c r="AW1267" s="15"/>
      <c r="AX1267" s="15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  <c r="FG1267" s="2"/>
      <c r="FH1267" s="2"/>
    </row>
    <row r="1268" spans="1:164" x14ac:dyDescent="0.15">
      <c r="A1268" s="67"/>
      <c r="B1268" s="128"/>
      <c r="C1268" s="7"/>
      <c r="D1268" s="7"/>
      <c r="E1268" s="13"/>
      <c r="F1268" s="14"/>
      <c r="G1268" s="14"/>
      <c r="H1268" s="14"/>
      <c r="I1268" s="14"/>
      <c r="J1268" s="13"/>
      <c r="K1268" s="53"/>
      <c r="L1268" s="2"/>
      <c r="M1268" s="19"/>
      <c r="N1268" s="12"/>
      <c r="O1268" s="12"/>
      <c r="P1268" s="19"/>
      <c r="Q1268" s="14"/>
      <c r="R1268" s="28"/>
      <c r="S1268" s="14"/>
      <c r="T1268" s="14"/>
      <c r="U1268" s="14"/>
      <c r="V1268" s="4"/>
      <c r="W1268" s="53"/>
      <c r="X1268" s="14"/>
      <c r="Y1268" s="153"/>
      <c r="Z1268" s="3"/>
      <c r="AA1268" s="53"/>
      <c r="AB1268" s="3"/>
      <c r="AC1268" s="1"/>
      <c r="AD1268" s="3"/>
      <c r="AE1268" s="3"/>
      <c r="AF1268" s="3"/>
      <c r="AG1268" s="3"/>
      <c r="AH1268" s="3"/>
      <c r="AI1268" s="11"/>
      <c r="AJ1268" s="3"/>
      <c r="AK1268" s="2"/>
      <c r="AL1268" s="2"/>
      <c r="AM1268" s="2"/>
      <c r="AN1268" s="2"/>
      <c r="AO1268" s="2"/>
      <c r="AP1268" s="2"/>
      <c r="AQ1268" s="2"/>
      <c r="AR1268" s="15"/>
      <c r="AS1268" s="15"/>
      <c r="AT1268" s="15"/>
      <c r="AU1268" s="2"/>
      <c r="AV1268" s="2"/>
      <c r="AW1268" s="15"/>
      <c r="AX1268" s="15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  <c r="FG1268" s="2"/>
      <c r="FH1268" s="2"/>
    </row>
    <row r="1269" spans="1:164" x14ac:dyDescent="0.15">
      <c r="A1269" s="67"/>
      <c r="B1269" s="128"/>
      <c r="C1269" s="7"/>
      <c r="D1269" s="7"/>
      <c r="E1269" s="13"/>
      <c r="F1269" s="14"/>
      <c r="G1269" s="14"/>
      <c r="H1269" s="14"/>
      <c r="I1269" s="14"/>
      <c r="J1269" s="13"/>
      <c r="K1269" s="53"/>
      <c r="L1269" s="2"/>
      <c r="M1269" s="19"/>
      <c r="N1269" s="12"/>
      <c r="O1269" s="12"/>
      <c r="P1269" s="19"/>
      <c r="Q1269" s="14"/>
      <c r="R1269" s="28"/>
      <c r="S1269" s="14"/>
      <c r="T1269" s="14"/>
      <c r="U1269" s="14"/>
      <c r="V1269" s="4"/>
      <c r="W1269" s="53"/>
      <c r="X1269" s="14"/>
      <c r="Y1269" s="153"/>
      <c r="Z1269" s="3"/>
      <c r="AA1269" s="53"/>
      <c r="AB1269" s="3"/>
      <c r="AC1269" s="1"/>
      <c r="AD1269" s="3"/>
      <c r="AE1269" s="3"/>
      <c r="AF1269" s="3"/>
      <c r="AG1269" s="3"/>
      <c r="AH1269" s="3"/>
      <c r="AI1269" s="11"/>
      <c r="AJ1269" s="3"/>
      <c r="AK1269" s="2"/>
      <c r="AL1269" s="2"/>
      <c r="AM1269" s="2"/>
      <c r="AN1269" s="2"/>
      <c r="AO1269" s="2"/>
      <c r="AP1269" s="2"/>
      <c r="AQ1269" s="2"/>
      <c r="AR1269" s="15"/>
      <c r="AS1269" s="15"/>
      <c r="AT1269" s="15"/>
      <c r="AU1269" s="2"/>
      <c r="AV1269" s="2"/>
      <c r="AW1269" s="15"/>
      <c r="AX1269" s="15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  <c r="FG1269" s="2"/>
      <c r="FH1269" s="2"/>
    </row>
    <row r="1270" spans="1:164" x14ac:dyDescent="0.15">
      <c r="A1270" s="67"/>
      <c r="B1270" s="128"/>
      <c r="C1270" s="7"/>
      <c r="D1270" s="7"/>
      <c r="E1270" s="13"/>
      <c r="F1270" s="14"/>
      <c r="G1270" s="14"/>
      <c r="H1270" s="14"/>
      <c r="I1270" s="14"/>
      <c r="J1270" s="13"/>
      <c r="K1270" s="53"/>
      <c r="L1270" s="2"/>
      <c r="M1270" s="19"/>
      <c r="N1270" s="12"/>
      <c r="O1270" s="12"/>
      <c r="P1270" s="19"/>
      <c r="Q1270" s="14"/>
      <c r="R1270" s="28"/>
      <c r="S1270" s="14"/>
      <c r="T1270" s="14"/>
      <c r="U1270" s="14"/>
      <c r="V1270" s="4"/>
      <c r="W1270" s="53"/>
      <c r="X1270" s="14"/>
      <c r="Y1270" s="153"/>
      <c r="Z1270" s="3"/>
      <c r="AA1270" s="53"/>
      <c r="AB1270" s="3"/>
      <c r="AC1270" s="1"/>
      <c r="AD1270" s="3"/>
      <c r="AE1270" s="3"/>
      <c r="AF1270" s="3"/>
      <c r="AG1270" s="3"/>
      <c r="AH1270" s="3"/>
      <c r="AI1270" s="11"/>
      <c r="AJ1270" s="3"/>
      <c r="AK1270" s="2"/>
      <c r="AL1270" s="2"/>
      <c r="AM1270" s="2"/>
      <c r="AN1270" s="2"/>
      <c r="AO1270" s="2"/>
      <c r="AP1270" s="2"/>
      <c r="AQ1270" s="2"/>
      <c r="AR1270" s="15"/>
      <c r="AS1270" s="15"/>
      <c r="AT1270" s="15"/>
      <c r="AU1270" s="2"/>
      <c r="AV1270" s="2"/>
      <c r="AW1270" s="15"/>
      <c r="AX1270" s="15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  <c r="FG1270" s="2"/>
      <c r="FH1270" s="2"/>
    </row>
    <row r="1271" spans="1:164" x14ac:dyDescent="0.15">
      <c r="A1271" s="67"/>
      <c r="B1271" s="128"/>
      <c r="C1271" s="7"/>
      <c r="D1271" s="7"/>
      <c r="E1271" s="13"/>
      <c r="F1271" s="14"/>
      <c r="G1271" s="14"/>
      <c r="H1271" s="14"/>
      <c r="I1271" s="14"/>
      <c r="J1271" s="13"/>
      <c r="K1271" s="53"/>
      <c r="L1271" s="2"/>
      <c r="M1271" s="19"/>
      <c r="N1271" s="12"/>
      <c r="O1271" s="12"/>
      <c r="P1271" s="19"/>
      <c r="Q1271" s="14"/>
      <c r="R1271" s="28"/>
      <c r="S1271" s="14"/>
      <c r="T1271" s="14"/>
      <c r="U1271" s="14"/>
      <c r="V1271" s="4"/>
      <c r="W1271" s="53"/>
      <c r="X1271" s="14"/>
      <c r="Y1271" s="153"/>
      <c r="Z1271" s="3"/>
      <c r="AA1271" s="53"/>
      <c r="AB1271" s="3"/>
      <c r="AC1271" s="1"/>
      <c r="AD1271" s="3"/>
      <c r="AE1271" s="3"/>
      <c r="AF1271" s="3"/>
      <c r="AG1271" s="3"/>
      <c r="AH1271" s="3"/>
      <c r="AI1271" s="11"/>
      <c r="AJ1271" s="3"/>
      <c r="AK1271" s="2"/>
      <c r="AL1271" s="2"/>
      <c r="AM1271" s="2"/>
      <c r="AN1271" s="2"/>
      <c r="AO1271" s="2"/>
      <c r="AP1271" s="2"/>
      <c r="AQ1271" s="2"/>
      <c r="AR1271" s="15"/>
      <c r="AS1271" s="15"/>
      <c r="AT1271" s="15"/>
      <c r="AU1271" s="2"/>
      <c r="AV1271" s="2"/>
      <c r="AW1271" s="15"/>
      <c r="AX1271" s="15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  <c r="FG1271" s="2"/>
      <c r="FH1271" s="2"/>
    </row>
    <row r="1272" spans="1:164" x14ac:dyDescent="0.15">
      <c r="A1272" s="67"/>
      <c r="B1272" s="128"/>
      <c r="C1272" s="7"/>
      <c r="D1272" s="7"/>
      <c r="E1272" s="13"/>
      <c r="F1272" s="14"/>
      <c r="G1272" s="14"/>
      <c r="H1272" s="14"/>
      <c r="I1272" s="14"/>
      <c r="J1272" s="13"/>
      <c r="K1272" s="53"/>
      <c r="L1272" s="2"/>
      <c r="M1272" s="19"/>
      <c r="N1272" s="12"/>
      <c r="O1272" s="12"/>
      <c r="P1272" s="19"/>
      <c r="Q1272" s="14"/>
      <c r="R1272" s="28"/>
      <c r="S1272" s="14"/>
      <c r="T1272" s="14"/>
      <c r="U1272" s="14"/>
      <c r="V1272" s="4"/>
      <c r="W1272" s="53"/>
      <c r="X1272" s="14"/>
      <c r="Y1272" s="153"/>
      <c r="Z1272" s="3"/>
      <c r="AA1272" s="53"/>
      <c r="AB1272" s="3"/>
      <c r="AC1272" s="1"/>
      <c r="AD1272" s="3"/>
      <c r="AE1272" s="3"/>
      <c r="AF1272" s="3"/>
      <c r="AG1272" s="3"/>
      <c r="AH1272" s="3"/>
      <c r="AI1272" s="11"/>
      <c r="AJ1272" s="3"/>
      <c r="AK1272" s="2"/>
      <c r="AL1272" s="2"/>
      <c r="AM1272" s="2"/>
      <c r="AN1272" s="2"/>
      <c r="AO1272" s="2"/>
      <c r="AP1272" s="2"/>
      <c r="AQ1272" s="2"/>
      <c r="AR1272" s="15"/>
      <c r="AS1272" s="15"/>
      <c r="AT1272" s="15"/>
      <c r="AU1272" s="2"/>
      <c r="AV1272" s="2"/>
      <c r="AW1272" s="15"/>
      <c r="AX1272" s="15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  <c r="FG1272" s="2"/>
      <c r="FH1272" s="2"/>
    </row>
    <row r="1273" spans="1:164" x14ac:dyDescent="0.15">
      <c r="A1273" s="67"/>
      <c r="B1273" s="128"/>
      <c r="C1273" s="7"/>
      <c r="D1273" s="7"/>
      <c r="E1273" s="13"/>
      <c r="F1273" s="14"/>
      <c r="G1273" s="14"/>
      <c r="H1273" s="14"/>
      <c r="I1273" s="14"/>
      <c r="J1273" s="13"/>
      <c r="K1273" s="53"/>
      <c r="L1273" s="2"/>
      <c r="M1273" s="19"/>
      <c r="N1273" s="12"/>
      <c r="O1273" s="12"/>
      <c r="P1273" s="19"/>
      <c r="Q1273" s="14"/>
      <c r="R1273" s="28"/>
      <c r="S1273" s="14"/>
      <c r="T1273" s="14"/>
      <c r="U1273" s="14"/>
      <c r="V1273" s="4"/>
      <c r="W1273" s="53"/>
      <c r="X1273" s="14"/>
      <c r="Y1273" s="153"/>
      <c r="Z1273" s="3"/>
      <c r="AA1273" s="53"/>
      <c r="AB1273" s="3"/>
      <c r="AC1273" s="1"/>
      <c r="AD1273" s="3"/>
      <c r="AE1273" s="3"/>
      <c r="AF1273" s="3"/>
      <c r="AG1273" s="3"/>
      <c r="AH1273" s="3"/>
      <c r="AI1273" s="11"/>
      <c r="AJ1273" s="3"/>
      <c r="AK1273" s="2"/>
      <c r="AL1273" s="2"/>
      <c r="AM1273" s="2"/>
      <c r="AN1273" s="2"/>
      <c r="AO1273" s="2"/>
      <c r="AP1273" s="2"/>
      <c r="AQ1273" s="2"/>
      <c r="AR1273" s="15"/>
      <c r="AS1273" s="15"/>
      <c r="AT1273" s="15"/>
      <c r="AU1273" s="2"/>
      <c r="AV1273" s="2"/>
      <c r="AW1273" s="15"/>
      <c r="AX1273" s="15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  <c r="FG1273" s="2"/>
      <c r="FH1273" s="2"/>
    </row>
    <row r="1274" spans="1:164" x14ac:dyDescent="0.15">
      <c r="A1274" s="67"/>
      <c r="B1274" s="128"/>
      <c r="C1274" s="7"/>
      <c r="D1274" s="7"/>
      <c r="E1274" s="13"/>
      <c r="F1274" s="14"/>
      <c r="G1274" s="14"/>
      <c r="H1274" s="14"/>
      <c r="I1274" s="14"/>
      <c r="J1274" s="13"/>
      <c r="K1274" s="53"/>
      <c r="L1274" s="2"/>
      <c r="M1274" s="19"/>
      <c r="N1274" s="12"/>
      <c r="O1274" s="12"/>
      <c r="P1274" s="19"/>
      <c r="Q1274" s="14"/>
      <c r="R1274" s="28"/>
      <c r="S1274" s="14"/>
      <c r="T1274" s="14"/>
      <c r="U1274" s="14"/>
      <c r="V1274" s="4"/>
      <c r="W1274" s="53"/>
      <c r="X1274" s="14"/>
      <c r="Y1274" s="153"/>
      <c r="Z1274" s="3"/>
      <c r="AA1274" s="53"/>
      <c r="AB1274" s="3"/>
      <c r="AC1274" s="1"/>
      <c r="AD1274" s="3"/>
      <c r="AE1274" s="3"/>
      <c r="AF1274" s="3"/>
      <c r="AG1274" s="3"/>
      <c r="AH1274" s="3"/>
      <c r="AI1274" s="11"/>
      <c r="AJ1274" s="3"/>
      <c r="AK1274" s="2"/>
      <c r="AL1274" s="2"/>
      <c r="AM1274" s="2"/>
      <c r="AN1274" s="2"/>
      <c r="AO1274" s="2"/>
      <c r="AP1274" s="2"/>
      <c r="AQ1274" s="2"/>
      <c r="AR1274" s="15"/>
      <c r="AS1274" s="15"/>
      <c r="AT1274" s="15"/>
      <c r="AU1274" s="2"/>
      <c r="AV1274" s="2"/>
      <c r="AW1274" s="15"/>
      <c r="AX1274" s="15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  <c r="FG1274" s="2"/>
      <c r="FH1274" s="2"/>
    </row>
    <row r="1275" spans="1:164" x14ac:dyDescent="0.15">
      <c r="A1275" s="67"/>
      <c r="B1275" s="128"/>
      <c r="C1275" s="7"/>
      <c r="D1275" s="7"/>
      <c r="E1275" s="13"/>
      <c r="F1275" s="14"/>
      <c r="G1275" s="14"/>
      <c r="H1275" s="14"/>
      <c r="I1275" s="14"/>
      <c r="J1275" s="13"/>
      <c r="K1275" s="53"/>
      <c r="L1275" s="2"/>
      <c r="M1275" s="19"/>
      <c r="N1275" s="12"/>
      <c r="O1275" s="12"/>
      <c r="P1275" s="19"/>
      <c r="Q1275" s="14"/>
      <c r="R1275" s="28"/>
      <c r="S1275" s="14"/>
      <c r="T1275" s="14"/>
      <c r="U1275" s="14"/>
      <c r="V1275" s="4"/>
      <c r="W1275" s="53"/>
      <c r="X1275" s="14"/>
      <c r="Y1275" s="153"/>
      <c r="Z1275" s="3"/>
      <c r="AA1275" s="53"/>
      <c r="AB1275" s="3"/>
      <c r="AC1275" s="1"/>
      <c r="AD1275" s="3"/>
      <c r="AE1275" s="3"/>
      <c r="AF1275" s="3"/>
      <c r="AG1275" s="3"/>
      <c r="AH1275" s="3"/>
      <c r="AI1275" s="11"/>
      <c r="AJ1275" s="3"/>
      <c r="AK1275" s="2"/>
      <c r="AL1275" s="2"/>
      <c r="AM1275" s="2"/>
      <c r="AN1275" s="2"/>
      <c r="AO1275" s="2"/>
      <c r="AP1275" s="2"/>
      <c r="AQ1275" s="2"/>
      <c r="AR1275" s="15"/>
      <c r="AS1275" s="15"/>
      <c r="AT1275" s="15"/>
      <c r="AU1275" s="2"/>
      <c r="AV1275" s="2"/>
      <c r="AW1275" s="15"/>
      <c r="AX1275" s="15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  <c r="FG1275" s="2"/>
      <c r="FH1275" s="2"/>
    </row>
    <row r="1276" spans="1:164" x14ac:dyDescent="0.15">
      <c r="A1276" s="67"/>
      <c r="B1276" s="128"/>
      <c r="C1276" s="7"/>
      <c r="D1276" s="7"/>
      <c r="E1276" s="13"/>
      <c r="F1276" s="14"/>
      <c r="G1276" s="14"/>
      <c r="H1276" s="14"/>
      <c r="I1276" s="14"/>
      <c r="J1276" s="13"/>
      <c r="K1276" s="53"/>
      <c r="L1276" s="2"/>
      <c r="M1276" s="19"/>
      <c r="N1276" s="12"/>
      <c r="O1276" s="12"/>
      <c r="P1276" s="19"/>
      <c r="Q1276" s="14"/>
      <c r="R1276" s="28"/>
      <c r="S1276" s="14"/>
      <c r="T1276" s="14"/>
      <c r="U1276" s="14"/>
      <c r="V1276" s="4"/>
      <c r="W1276" s="53"/>
      <c r="X1276" s="14"/>
      <c r="Y1276" s="153"/>
      <c r="Z1276" s="3"/>
      <c r="AA1276" s="53"/>
      <c r="AB1276" s="3"/>
      <c r="AC1276" s="1"/>
      <c r="AD1276" s="3"/>
      <c r="AE1276" s="3"/>
      <c r="AF1276" s="3"/>
      <c r="AG1276" s="3"/>
      <c r="AH1276" s="3"/>
      <c r="AI1276" s="11"/>
      <c r="AJ1276" s="3"/>
      <c r="AK1276" s="2"/>
      <c r="AL1276" s="2"/>
      <c r="AM1276" s="2"/>
      <c r="AN1276" s="2"/>
      <c r="AO1276" s="2"/>
      <c r="AP1276" s="2"/>
      <c r="AQ1276" s="2"/>
      <c r="AR1276" s="15"/>
      <c r="AS1276" s="15"/>
      <c r="AT1276" s="15"/>
      <c r="AU1276" s="2"/>
      <c r="AV1276" s="2"/>
      <c r="AW1276" s="15"/>
      <c r="AX1276" s="15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  <c r="FG1276" s="2"/>
      <c r="FH1276" s="2"/>
    </row>
    <row r="1277" spans="1:164" x14ac:dyDescent="0.15">
      <c r="A1277" s="67"/>
      <c r="B1277" s="128"/>
      <c r="C1277" s="7"/>
      <c r="D1277" s="7"/>
      <c r="E1277" s="13"/>
      <c r="F1277" s="14"/>
      <c r="G1277" s="14"/>
      <c r="H1277" s="14"/>
      <c r="I1277" s="14"/>
      <c r="J1277" s="13"/>
      <c r="K1277" s="53"/>
      <c r="L1277" s="2"/>
      <c r="M1277" s="19"/>
      <c r="N1277" s="12"/>
      <c r="O1277" s="12"/>
      <c r="P1277" s="19"/>
      <c r="Q1277" s="14"/>
      <c r="R1277" s="28"/>
      <c r="S1277" s="14"/>
      <c r="T1277" s="14"/>
      <c r="U1277" s="14"/>
      <c r="V1277" s="4"/>
      <c r="W1277" s="53"/>
      <c r="X1277" s="14"/>
      <c r="Y1277" s="153"/>
      <c r="Z1277" s="3"/>
      <c r="AA1277" s="53"/>
      <c r="AB1277" s="3"/>
      <c r="AC1277" s="1"/>
      <c r="AD1277" s="3"/>
      <c r="AE1277" s="3"/>
      <c r="AF1277" s="3"/>
      <c r="AG1277" s="3"/>
      <c r="AH1277" s="3"/>
      <c r="AI1277" s="11"/>
      <c r="AJ1277" s="3"/>
      <c r="AK1277" s="2"/>
      <c r="AL1277" s="2"/>
      <c r="AM1277" s="2"/>
      <c r="AN1277" s="2"/>
      <c r="AO1277" s="2"/>
      <c r="AP1277" s="2"/>
      <c r="AQ1277" s="2"/>
      <c r="AR1277" s="15"/>
      <c r="AS1277" s="15"/>
      <c r="AT1277" s="15"/>
      <c r="AU1277" s="2"/>
      <c r="AV1277" s="2"/>
      <c r="AW1277" s="15"/>
      <c r="AX1277" s="15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  <c r="FG1277" s="2"/>
      <c r="FH1277" s="2"/>
    </row>
    <row r="1278" spans="1:164" x14ac:dyDescent="0.15">
      <c r="A1278" s="67"/>
      <c r="B1278" s="128"/>
      <c r="C1278" s="7"/>
      <c r="D1278" s="7"/>
      <c r="E1278" s="13"/>
      <c r="F1278" s="14"/>
      <c r="G1278" s="14"/>
      <c r="H1278" s="14"/>
      <c r="I1278" s="14"/>
      <c r="J1278" s="13"/>
      <c r="K1278" s="53"/>
      <c r="L1278" s="2"/>
      <c r="M1278" s="19"/>
      <c r="N1278" s="12"/>
      <c r="O1278" s="12"/>
      <c r="P1278" s="19"/>
      <c r="Q1278" s="14"/>
      <c r="R1278" s="28"/>
      <c r="S1278" s="14"/>
      <c r="T1278" s="14"/>
      <c r="U1278" s="14"/>
      <c r="V1278" s="4"/>
      <c r="W1278" s="53"/>
      <c r="X1278" s="14"/>
      <c r="Y1278" s="153"/>
      <c r="Z1278" s="3"/>
      <c r="AA1278" s="53"/>
      <c r="AB1278" s="3"/>
      <c r="AC1278" s="1"/>
      <c r="AD1278" s="3"/>
      <c r="AE1278" s="3"/>
      <c r="AF1278" s="3"/>
      <c r="AG1278" s="3"/>
      <c r="AH1278" s="3"/>
      <c r="AI1278" s="11"/>
      <c r="AJ1278" s="3"/>
      <c r="AK1278" s="2"/>
      <c r="AL1278" s="2"/>
      <c r="AM1278" s="2"/>
      <c r="AN1278" s="2"/>
      <c r="AO1278" s="2"/>
      <c r="AP1278" s="2"/>
      <c r="AQ1278" s="2"/>
      <c r="AR1278" s="15"/>
      <c r="AS1278" s="15"/>
      <c r="AT1278" s="15"/>
      <c r="AU1278" s="2"/>
      <c r="AV1278" s="2"/>
      <c r="AW1278" s="15"/>
      <c r="AX1278" s="15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  <c r="FG1278" s="2"/>
      <c r="FH1278" s="2"/>
    </row>
    <row r="1279" spans="1:164" x14ac:dyDescent="0.15">
      <c r="A1279" s="67"/>
      <c r="B1279" s="128"/>
      <c r="C1279" s="7"/>
      <c r="D1279" s="7"/>
      <c r="E1279" s="13"/>
      <c r="F1279" s="14"/>
      <c r="G1279" s="14"/>
      <c r="H1279" s="14"/>
      <c r="I1279" s="14"/>
      <c r="J1279" s="13"/>
      <c r="K1279" s="53"/>
      <c r="L1279" s="2"/>
      <c r="M1279" s="19"/>
      <c r="N1279" s="12"/>
      <c r="O1279" s="12"/>
      <c r="P1279" s="19"/>
      <c r="Q1279" s="14"/>
      <c r="R1279" s="28"/>
      <c r="S1279" s="14"/>
      <c r="T1279" s="14"/>
      <c r="U1279" s="14"/>
      <c r="V1279" s="4"/>
      <c r="W1279" s="53"/>
      <c r="X1279" s="14"/>
      <c r="Y1279" s="153"/>
      <c r="Z1279" s="3"/>
      <c r="AA1279" s="53"/>
      <c r="AB1279" s="3"/>
      <c r="AC1279" s="1"/>
      <c r="AD1279" s="3"/>
      <c r="AE1279" s="3"/>
      <c r="AF1279" s="3"/>
      <c r="AG1279" s="3"/>
      <c r="AH1279" s="3"/>
      <c r="AI1279" s="11"/>
      <c r="AJ1279" s="3"/>
      <c r="AK1279" s="2"/>
      <c r="AL1279" s="2"/>
      <c r="AM1279" s="2"/>
      <c r="AN1279" s="2"/>
      <c r="AO1279" s="2"/>
      <c r="AP1279" s="2"/>
      <c r="AQ1279" s="2"/>
      <c r="AR1279" s="15"/>
      <c r="AS1279" s="15"/>
      <c r="AT1279" s="15"/>
      <c r="AU1279" s="2"/>
      <c r="AV1279" s="2"/>
      <c r="AW1279" s="15"/>
      <c r="AX1279" s="15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  <c r="FG1279" s="2"/>
      <c r="FH1279" s="2"/>
    </row>
    <row r="1280" spans="1:164" x14ac:dyDescent="0.15">
      <c r="A1280" s="67"/>
      <c r="B1280" s="128"/>
      <c r="C1280" s="7"/>
      <c r="D1280" s="7"/>
      <c r="E1280" s="13"/>
      <c r="F1280" s="14"/>
      <c r="G1280" s="14"/>
      <c r="H1280" s="14"/>
      <c r="I1280" s="14"/>
      <c r="J1280" s="13"/>
      <c r="K1280" s="53"/>
      <c r="L1280" s="2"/>
      <c r="M1280" s="19"/>
      <c r="N1280" s="12"/>
      <c r="O1280" s="12"/>
      <c r="P1280" s="19"/>
      <c r="Q1280" s="14"/>
      <c r="R1280" s="28"/>
      <c r="S1280" s="14"/>
      <c r="T1280" s="14"/>
      <c r="U1280" s="14"/>
      <c r="V1280" s="4"/>
      <c r="W1280" s="53"/>
      <c r="X1280" s="14"/>
      <c r="Y1280" s="153"/>
      <c r="Z1280" s="3"/>
      <c r="AA1280" s="53"/>
      <c r="AB1280" s="3"/>
      <c r="AC1280" s="1"/>
      <c r="AD1280" s="3"/>
      <c r="AE1280" s="3"/>
      <c r="AF1280" s="3"/>
      <c r="AG1280" s="3"/>
      <c r="AH1280" s="3"/>
      <c r="AI1280" s="11"/>
      <c r="AJ1280" s="3"/>
      <c r="AK1280" s="2"/>
      <c r="AL1280" s="2"/>
      <c r="AM1280" s="2"/>
      <c r="AN1280" s="2"/>
      <c r="AO1280" s="2"/>
      <c r="AP1280" s="2"/>
      <c r="AQ1280" s="2"/>
      <c r="AR1280" s="15"/>
      <c r="AS1280" s="15"/>
      <c r="AT1280" s="15"/>
      <c r="AU1280" s="2"/>
      <c r="AV1280" s="2"/>
      <c r="AW1280" s="15"/>
      <c r="AX1280" s="15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  <c r="FG1280" s="2"/>
      <c r="FH1280" s="2"/>
    </row>
    <row r="1281" spans="1:164" x14ac:dyDescent="0.15">
      <c r="A1281" s="67"/>
      <c r="B1281" s="128"/>
      <c r="C1281" s="7"/>
      <c r="D1281" s="7"/>
      <c r="E1281" s="13"/>
      <c r="F1281" s="14"/>
      <c r="G1281" s="14"/>
      <c r="H1281" s="14"/>
      <c r="I1281" s="14"/>
      <c r="J1281" s="13"/>
      <c r="K1281" s="53"/>
      <c r="L1281" s="2"/>
      <c r="M1281" s="19"/>
      <c r="N1281" s="12"/>
      <c r="O1281" s="12"/>
      <c r="P1281" s="19"/>
      <c r="Q1281" s="14"/>
      <c r="R1281" s="28"/>
      <c r="S1281" s="14"/>
      <c r="T1281" s="14"/>
      <c r="U1281" s="14"/>
      <c r="V1281" s="4"/>
      <c r="W1281" s="53"/>
      <c r="X1281" s="14"/>
      <c r="Y1281" s="153"/>
      <c r="Z1281" s="3"/>
      <c r="AA1281" s="53"/>
      <c r="AB1281" s="3"/>
      <c r="AC1281" s="1"/>
      <c r="AD1281" s="3"/>
      <c r="AE1281" s="3"/>
      <c r="AF1281" s="3"/>
      <c r="AG1281" s="3"/>
      <c r="AH1281" s="3"/>
      <c r="AI1281" s="11"/>
      <c r="AJ1281" s="3"/>
      <c r="AK1281" s="2"/>
      <c r="AL1281" s="2"/>
      <c r="AM1281" s="2"/>
      <c r="AN1281" s="2"/>
      <c r="AO1281" s="2"/>
      <c r="AP1281" s="2"/>
      <c r="AQ1281" s="2"/>
      <c r="AR1281" s="15"/>
      <c r="AS1281" s="15"/>
      <c r="AT1281" s="15"/>
      <c r="AU1281" s="2"/>
      <c r="AV1281" s="2"/>
      <c r="AW1281" s="15"/>
      <c r="AX1281" s="15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  <c r="FG1281" s="2"/>
      <c r="FH1281" s="2"/>
    </row>
    <row r="1282" spans="1:164" x14ac:dyDescent="0.15">
      <c r="A1282" s="67"/>
      <c r="B1282" s="128"/>
      <c r="C1282" s="7"/>
      <c r="D1282" s="7"/>
      <c r="E1282" s="13"/>
      <c r="F1282" s="14"/>
      <c r="G1282" s="14"/>
      <c r="H1282" s="14"/>
      <c r="I1282" s="14"/>
      <c r="J1282" s="13"/>
      <c r="K1282" s="53"/>
      <c r="L1282" s="2"/>
      <c r="M1282" s="19"/>
      <c r="N1282" s="12"/>
      <c r="O1282" s="12"/>
      <c r="P1282" s="19"/>
      <c r="Q1282" s="14"/>
      <c r="R1282" s="28"/>
      <c r="S1282" s="14"/>
      <c r="T1282" s="14"/>
      <c r="U1282" s="14"/>
      <c r="V1282" s="4"/>
      <c r="W1282" s="53"/>
      <c r="X1282" s="14"/>
      <c r="Y1282" s="153"/>
      <c r="Z1282" s="3"/>
      <c r="AA1282" s="53"/>
      <c r="AB1282" s="3"/>
      <c r="AC1282" s="1"/>
      <c r="AD1282" s="3"/>
      <c r="AE1282" s="3"/>
      <c r="AF1282" s="3"/>
      <c r="AG1282" s="3"/>
      <c r="AH1282" s="3"/>
      <c r="AI1282" s="11"/>
      <c r="AJ1282" s="3"/>
      <c r="AK1282" s="2"/>
      <c r="AL1282" s="2"/>
      <c r="AM1282" s="2"/>
      <c r="AN1282" s="2"/>
      <c r="AO1282" s="2"/>
      <c r="AP1282" s="2"/>
      <c r="AQ1282" s="2"/>
      <c r="AR1282" s="15"/>
      <c r="AS1282" s="15"/>
      <c r="AT1282" s="15"/>
      <c r="AU1282" s="2"/>
      <c r="AV1282" s="2"/>
      <c r="AW1282" s="15"/>
      <c r="AX1282" s="15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  <c r="FG1282" s="2"/>
      <c r="FH1282" s="2"/>
    </row>
    <row r="1283" spans="1:164" x14ac:dyDescent="0.15">
      <c r="A1283" s="67"/>
      <c r="B1283" s="128"/>
      <c r="C1283" s="7"/>
      <c r="D1283" s="7"/>
      <c r="E1283" s="13"/>
      <c r="F1283" s="14"/>
      <c r="G1283" s="14"/>
      <c r="H1283" s="14"/>
      <c r="I1283" s="14"/>
      <c r="J1283" s="13"/>
      <c r="K1283" s="53"/>
      <c r="L1283" s="2"/>
      <c r="M1283" s="19"/>
      <c r="N1283" s="12"/>
      <c r="O1283" s="12"/>
      <c r="P1283" s="19"/>
      <c r="Q1283" s="14"/>
      <c r="R1283" s="28"/>
      <c r="S1283" s="14"/>
      <c r="T1283" s="14"/>
      <c r="U1283" s="14"/>
      <c r="V1283" s="4"/>
      <c r="W1283" s="53"/>
      <c r="X1283" s="14"/>
      <c r="Y1283" s="153"/>
      <c r="Z1283" s="3"/>
      <c r="AA1283" s="53"/>
      <c r="AB1283" s="3"/>
      <c r="AC1283" s="1"/>
      <c r="AD1283" s="3"/>
      <c r="AE1283" s="3"/>
      <c r="AF1283" s="3"/>
      <c r="AG1283" s="3"/>
      <c r="AH1283" s="3"/>
      <c r="AI1283" s="11"/>
      <c r="AJ1283" s="3"/>
      <c r="AK1283" s="2"/>
      <c r="AL1283" s="2"/>
      <c r="AM1283" s="2"/>
      <c r="AN1283" s="2"/>
      <c r="AO1283" s="2"/>
      <c r="AP1283" s="2"/>
      <c r="AQ1283" s="2"/>
      <c r="AR1283" s="15"/>
      <c r="AS1283" s="15"/>
      <c r="AT1283" s="15"/>
      <c r="AU1283" s="2"/>
      <c r="AV1283" s="2"/>
      <c r="AW1283" s="15"/>
      <c r="AX1283" s="15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  <c r="FG1283" s="2"/>
      <c r="FH1283" s="2"/>
    </row>
    <row r="1284" spans="1:164" x14ac:dyDescent="0.15">
      <c r="A1284" s="67"/>
      <c r="B1284" s="128"/>
      <c r="C1284" s="7"/>
      <c r="D1284" s="7"/>
      <c r="E1284" s="13"/>
      <c r="F1284" s="14"/>
      <c r="G1284" s="14"/>
      <c r="H1284" s="14"/>
      <c r="I1284" s="14"/>
      <c r="J1284" s="13"/>
      <c r="K1284" s="53"/>
      <c r="L1284" s="2"/>
      <c r="M1284" s="19"/>
      <c r="N1284" s="12"/>
      <c r="O1284" s="12"/>
      <c r="P1284" s="19"/>
      <c r="Q1284" s="14"/>
      <c r="R1284" s="28"/>
      <c r="S1284" s="14"/>
      <c r="T1284" s="14"/>
      <c r="U1284" s="14"/>
      <c r="V1284" s="4"/>
      <c r="W1284" s="53"/>
      <c r="X1284" s="14"/>
      <c r="Y1284" s="153"/>
      <c r="Z1284" s="3"/>
      <c r="AA1284" s="53"/>
      <c r="AB1284" s="3"/>
      <c r="AC1284" s="1"/>
      <c r="AD1284" s="3"/>
      <c r="AE1284" s="3"/>
      <c r="AF1284" s="3"/>
      <c r="AG1284" s="3"/>
      <c r="AH1284" s="3"/>
      <c r="AI1284" s="11"/>
      <c r="AJ1284" s="3"/>
      <c r="AK1284" s="2"/>
      <c r="AL1284" s="2"/>
      <c r="AM1284" s="2"/>
      <c r="AN1284" s="2"/>
      <c r="AO1284" s="2"/>
      <c r="AP1284" s="2"/>
      <c r="AQ1284" s="2"/>
      <c r="AR1284" s="15"/>
      <c r="AS1284" s="15"/>
      <c r="AT1284" s="15"/>
      <c r="AU1284" s="2"/>
      <c r="AV1284" s="2"/>
      <c r="AW1284" s="15"/>
      <c r="AX1284" s="15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  <c r="FG1284" s="2"/>
      <c r="FH1284" s="2"/>
    </row>
    <row r="1285" spans="1:164" x14ac:dyDescent="0.15">
      <c r="A1285" s="67"/>
      <c r="B1285" s="128"/>
      <c r="C1285" s="7"/>
      <c r="D1285" s="7"/>
      <c r="E1285" s="13"/>
      <c r="F1285" s="14"/>
      <c r="G1285" s="14"/>
      <c r="H1285" s="14"/>
      <c r="I1285" s="14"/>
      <c r="J1285" s="13"/>
      <c r="K1285" s="53"/>
      <c r="L1285" s="2"/>
      <c r="M1285" s="19"/>
      <c r="N1285" s="12"/>
      <c r="O1285" s="12"/>
      <c r="P1285" s="19"/>
      <c r="Q1285" s="14"/>
      <c r="R1285" s="28"/>
      <c r="S1285" s="14"/>
      <c r="T1285" s="14"/>
      <c r="U1285" s="14"/>
      <c r="V1285" s="4"/>
      <c r="W1285" s="53"/>
      <c r="X1285" s="14"/>
      <c r="Y1285" s="153"/>
      <c r="Z1285" s="3"/>
      <c r="AA1285" s="53"/>
      <c r="AB1285" s="3"/>
      <c r="AC1285" s="1"/>
      <c r="AD1285" s="3"/>
      <c r="AE1285" s="3"/>
      <c r="AF1285" s="3"/>
      <c r="AG1285" s="3"/>
      <c r="AH1285" s="3"/>
      <c r="AI1285" s="11"/>
      <c r="AJ1285" s="3"/>
      <c r="AK1285" s="2"/>
      <c r="AL1285" s="2"/>
      <c r="AM1285" s="2"/>
      <c r="AN1285" s="2"/>
      <c r="AO1285" s="2"/>
      <c r="AP1285" s="2"/>
      <c r="AQ1285" s="2"/>
      <c r="AR1285" s="15"/>
      <c r="AS1285" s="15"/>
      <c r="AT1285" s="15"/>
      <c r="AU1285" s="2"/>
      <c r="AV1285" s="2"/>
      <c r="AW1285" s="15"/>
      <c r="AX1285" s="15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  <c r="FG1285" s="2"/>
      <c r="FH1285" s="2"/>
    </row>
    <row r="1286" spans="1:164" x14ac:dyDescent="0.15">
      <c r="A1286" s="67"/>
      <c r="B1286" s="128"/>
      <c r="C1286" s="7"/>
      <c r="D1286" s="7"/>
      <c r="E1286" s="13"/>
      <c r="F1286" s="14"/>
      <c r="G1286" s="14"/>
      <c r="H1286" s="14"/>
      <c r="I1286" s="14"/>
      <c r="J1286" s="13"/>
      <c r="K1286" s="53"/>
      <c r="L1286" s="2"/>
      <c r="M1286" s="19"/>
      <c r="N1286" s="12"/>
      <c r="O1286" s="12"/>
      <c r="P1286" s="19"/>
      <c r="Q1286" s="14"/>
      <c r="R1286" s="28"/>
      <c r="S1286" s="14"/>
      <c r="T1286" s="14"/>
      <c r="U1286" s="14"/>
      <c r="V1286" s="4"/>
      <c r="W1286" s="53"/>
      <c r="X1286" s="14"/>
      <c r="Y1286" s="153"/>
      <c r="Z1286" s="3"/>
      <c r="AA1286" s="53"/>
      <c r="AB1286" s="3"/>
      <c r="AC1286" s="1"/>
      <c r="AD1286" s="3"/>
      <c r="AE1286" s="3"/>
      <c r="AF1286" s="3"/>
      <c r="AG1286" s="3"/>
      <c r="AH1286" s="3"/>
      <c r="AI1286" s="11"/>
      <c r="AJ1286" s="3"/>
      <c r="AK1286" s="2"/>
      <c r="AL1286" s="2"/>
      <c r="AM1286" s="2"/>
      <c r="AN1286" s="2"/>
      <c r="AO1286" s="2"/>
      <c r="AP1286" s="2"/>
      <c r="AQ1286" s="2"/>
      <c r="AR1286" s="15"/>
      <c r="AS1286" s="15"/>
      <c r="AT1286" s="15"/>
      <c r="AU1286" s="2"/>
      <c r="AV1286" s="2"/>
      <c r="AW1286" s="15"/>
      <c r="AX1286" s="15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  <c r="FG1286" s="2"/>
      <c r="FH1286" s="2"/>
    </row>
    <row r="1287" spans="1:164" x14ac:dyDescent="0.15">
      <c r="A1287" s="67"/>
      <c r="B1287" s="128"/>
      <c r="C1287" s="7"/>
      <c r="D1287" s="7"/>
      <c r="E1287" s="13"/>
      <c r="F1287" s="14"/>
      <c r="G1287" s="14"/>
      <c r="H1287" s="14"/>
      <c r="I1287" s="14"/>
      <c r="J1287" s="13"/>
      <c r="K1287" s="53"/>
      <c r="L1287" s="2"/>
      <c r="M1287" s="19"/>
      <c r="N1287" s="12"/>
      <c r="O1287" s="12"/>
      <c r="P1287" s="19"/>
      <c r="Q1287" s="14"/>
      <c r="R1287" s="28"/>
      <c r="S1287" s="14"/>
      <c r="T1287" s="14"/>
      <c r="U1287" s="14"/>
      <c r="V1287" s="4"/>
      <c r="W1287" s="53"/>
      <c r="X1287" s="14"/>
      <c r="Y1287" s="153"/>
      <c r="Z1287" s="3"/>
      <c r="AA1287" s="53"/>
      <c r="AB1287" s="3"/>
      <c r="AC1287" s="1"/>
      <c r="AD1287" s="3"/>
      <c r="AE1287" s="3"/>
      <c r="AF1287" s="3"/>
      <c r="AG1287" s="3"/>
      <c r="AH1287" s="3"/>
      <c r="AI1287" s="11"/>
      <c r="AJ1287" s="3"/>
      <c r="AK1287" s="2"/>
      <c r="AL1287" s="2"/>
      <c r="AM1287" s="2"/>
      <c r="AN1287" s="2"/>
      <c r="AO1287" s="2"/>
      <c r="AP1287" s="2"/>
      <c r="AQ1287" s="2"/>
      <c r="AR1287" s="15"/>
      <c r="AS1287" s="15"/>
      <c r="AT1287" s="15"/>
      <c r="AU1287" s="2"/>
      <c r="AV1287" s="2"/>
      <c r="AW1287" s="15"/>
      <c r="AX1287" s="15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  <c r="FG1287" s="2"/>
      <c r="FH1287" s="2"/>
    </row>
    <row r="1288" spans="1:164" x14ac:dyDescent="0.15">
      <c r="A1288" s="67"/>
      <c r="B1288" s="128"/>
      <c r="C1288" s="7"/>
      <c r="D1288" s="7"/>
      <c r="E1288" s="13"/>
      <c r="F1288" s="14"/>
      <c r="G1288" s="14"/>
      <c r="H1288" s="14"/>
      <c r="I1288" s="14"/>
      <c r="J1288" s="13"/>
      <c r="K1288" s="53"/>
      <c r="L1288" s="2"/>
      <c r="M1288" s="19"/>
      <c r="N1288" s="12"/>
      <c r="O1288" s="12"/>
      <c r="P1288" s="19"/>
      <c r="Q1288" s="14"/>
      <c r="R1288" s="28"/>
      <c r="S1288" s="14"/>
      <c r="T1288" s="14"/>
      <c r="U1288" s="14"/>
      <c r="V1288" s="4"/>
      <c r="W1288" s="53"/>
      <c r="X1288" s="14"/>
      <c r="Y1288" s="153"/>
      <c r="Z1288" s="3"/>
      <c r="AA1288" s="53"/>
      <c r="AB1288" s="3"/>
      <c r="AC1288" s="1"/>
      <c r="AD1288" s="3"/>
      <c r="AE1288" s="3"/>
      <c r="AF1288" s="3"/>
      <c r="AG1288" s="3"/>
      <c r="AH1288" s="3"/>
      <c r="AI1288" s="11"/>
      <c r="AJ1288" s="3"/>
      <c r="AK1288" s="2"/>
      <c r="AL1288" s="2"/>
      <c r="AM1288" s="2"/>
      <c r="AN1288" s="2"/>
      <c r="AO1288" s="2"/>
      <c r="AP1288" s="2"/>
      <c r="AQ1288" s="2"/>
      <c r="AR1288" s="15"/>
      <c r="AS1288" s="15"/>
      <c r="AT1288" s="15"/>
      <c r="AU1288" s="2"/>
      <c r="AV1288" s="2"/>
      <c r="AW1288" s="15"/>
      <c r="AX1288" s="15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  <c r="FG1288" s="2"/>
      <c r="FH1288" s="2"/>
    </row>
    <row r="1289" spans="1:164" x14ac:dyDescent="0.15">
      <c r="A1289" s="67"/>
      <c r="B1289" s="128"/>
      <c r="C1289" s="7"/>
      <c r="D1289" s="7"/>
      <c r="E1289" s="13"/>
      <c r="F1289" s="14"/>
      <c r="G1289" s="14"/>
      <c r="H1289" s="14"/>
      <c r="I1289" s="14"/>
      <c r="J1289" s="13"/>
      <c r="K1289" s="53"/>
      <c r="L1289" s="2"/>
      <c r="M1289" s="19"/>
      <c r="N1289" s="12"/>
      <c r="O1289" s="12"/>
      <c r="P1289" s="19"/>
      <c r="Q1289" s="14"/>
      <c r="R1289" s="28"/>
      <c r="S1289" s="14"/>
      <c r="T1289" s="14"/>
      <c r="U1289" s="14"/>
      <c r="V1289" s="4"/>
      <c r="W1289" s="53"/>
      <c r="X1289" s="37"/>
      <c r="Y1289" s="156"/>
      <c r="Z1289" s="35"/>
      <c r="AA1289" s="52"/>
      <c r="AB1289" s="35"/>
      <c r="AC1289" s="40"/>
      <c r="AD1289" s="35"/>
      <c r="AE1289" s="35"/>
      <c r="AF1289" s="35"/>
      <c r="AG1289" s="35"/>
      <c r="AH1289" s="35"/>
      <c r="AI1289" s="36"/>
      <c r="AJ1289" s="35"/>
      <c r="AK1289" s="38"/>
      <c r="AL1289" s="38"/>
      <c r="AM1289" s="38"/>
      <c r="AN1289" s="38"/>
      <c r="AO1289" s="38"/>
      <c r="AP1289" s="38"/>
      <c r="AQ1289" s="38"/>
      <c r="AR1289" s="41"/>
      <c r="AS1289" s="41"/>
      <c r="AT1289" s="41"/>
      <c r="AU1289" s="38"/>
      <c r="AV1289" s="38"/>
      <c r="AW1289" s="41"/>
      <c r="AX1289" s="41"/>
      <c r="AY1289" s="38"/>
      <c r="AZ1289" s="38"/>
      <c r="BA1289" s="38"/>
      <c r="BB1289" s="38"/>
      <c r="BC1289" s="38"/>
      <c r="BD1289" s="38"/>
      <c r="BE1289" s="38"/>
      <c r="BF1289" s="38"/>
      <c r="BG1289" s="38"/>
      <c r="BH1289" s="38"/>
      <c r="BI1289" s="38"/>
      <c r="BJ1289" s="38"/>
      <c r="BK1289" s="38"/>
      <c r="BL1289" s="38"/>
      <c r="BM1289" s="38"/>
      <c r="BN1289" s="38"/>
      <c r="BO1289" s="38"/>
      <c r="BP1289" s="38"/>
      <c r="BQ1289" s="38"/>
      <c r="BR1289" s="38"/>
      <c r="BS1289" s="38"/>
      <c r="BT1289" s="38"/>
      <c r="BU1289" s="38"/>
      <c r="BV1289" s="38"/>
      <c r="BW1289" s="38"/>
      <c r="BX1289" s="38"/>
      <c r="BY1289" s="38"/>
      <c r="BZ1289" s="38"/>
      <c r="CA1289" s="38"/>
      <c r="CB1289" s="38"/>
      <c r="CC1289" s="38"/>
      <c r="CD1289" s="38"/>
      <c r="CE1289" s="38"/>
      <c r="CF1289" s="38"/>
      <c r="CG1289" s="38"/>
      <c r="CH1289" s="38"/>
      <c r="CI1289" s="38"/>
      <c r="CJ1289" s="38"/>
      <c r="CK1289" s="38"/>
      <c r="CL1289" s="38"/>
      <c r="CM1289" s="38"/>
      <c r="CN1289" s="38"/>
      <c r="CO1289" s="38"/>
      <c r="CP1289" s="38"/>
      <c r="CQ1289" s="38"/>
      <c r="CR1289" s="38"/>
      <c r="CS1289" s="38"/>
      <c r="CT1289" s="38"/>
      <c r="CU1289" s="38"/>
      <c r="CV1289" s="38"/>
      <c r="CW1289" s="38"/>
      <c r="CX1289" s="38"/>
      <c r="CY1289" s="38"/>
      <c r="CZ1289" s="38"/>
      <c r="DA1289" s="38"/>
      <c r="DB1289" s="38"/>
      <c r="DC1289" s="38"/>
      <c r="DD1289" s="38"/>
      <c r="DE1289" s="38"/>
      <c r="DF1289" s="38"/>
      <c r="DG1289" s="38"/>
      <c r="DH1289" s="38"/>
      <c r="DI1289" s="38"/>
      <c r="DJ1289" s="38"/>
      <c r="DK1289" s="38"/>
      <c r="DL1289" s="38"/>
      <c r="DM1289" s="38"/>
      <c r="DN1289" s="38"/>
      <c r="DO1289" s="38"/>
      <c r="DP1289" s="38"/>
      <c r="DQ1289" s="38"/>
      <c r="DR1289" s="38"/>
      <c r="DS1289" s="38"/>
      <c r="DT1289" s="38"/>
      <c r="DU1289" s="38"/>
      <c r="DV1289" s="38"/>
      <c r="DW1289" s="38"/>
      <c r="DX1289" s="38"/>
      <c r="DY1289" s="38"/>
      <c r="DZ1289" s="38"/>
      <c r="EA1289" s="38"/>
      <c r="EB1289" s="38"/>
      <c r="EC1289" s="38"/>
      <c r="ED1289" s="38"/>
      <c r="EE1289" s="38"/>
      <c r="EF1289" s="38"/>
      <c r="EG1289" s="38"/>
      <c r="EH1289" s="38"/>
      <c r="EI1289" s="38"/>
      <c r="EJ1289" s="38"/>
      <c r="EK1289" s="38"/>
      <c r="EL1289" s="38"/>
      <c r="EM1289" s="38"/>
      <c r="EN1289" s="38"/>
      <c r="EO1289" s="38"/>
      <c r="EP1289" s="38"/>
      <c r="EQ1289" s="38"/>
      <c r="ER1289" s="38"/>
      <c r="ES1289" s="38"/>
      <c r="ET1289" s="38"/>
      <c r="EU1289" s="38"/>
      <c r="EV1289" s="38"/>
      <c r="EW1289" s="38"/>
      <c r="EX1289" s="38"/>
      <c r="EY1289" s="38"/>
      <c r="EZ1289" s="38"/>
      <c r="FA1289" s="38"/>
      <c r="FB1289" s="38"/>
      <c r="FC1289" s="38"/>
      <c r="FD1289" s="38"/>
      <c r="FE1289" s="38"/>
      <c r="FF1289" s="38"/>
      <c r="FG1289" s="38"/>
      <c r="FH1289" s="38"/>
    </row>
    <row r="1290" spans="1:164" x14ac:dyDescent="0.15">
      <c r="A1290" s="67"/>
      <c r="B1290" s="128"/>
      <c r="C1290" s="7"/>
      <c r="D1290" s="7"/>
      <c r="E1290" s="13"/>
      <c r="F1290" s="14"/>
      <c r="G1290" s="14"/>
      <c r="H1290" s="14"/>
      <c r="I1290" s="14"/>
      <c r="J1290" s="13"/>
      <c r="K1290" s="53"/>
      <c r="L1290" s="2"/>
      <c r="M1290" s="19"/>
      <c r="N1290" s="12"/>
      <c r="O1290" s="12"/>
      <c r="P1290" s="19"/>
      <c r="Q1290" s="14"/>
      <c r="R1290" s="28"/>
      <c r="S1290" s="14"/>
      <c r="T1290" s="14"/>
      <c r="U1290" s="14"/>
      <c r="V1290" s="4"/>
      <c r="W1290" s="53"/>
      <c r="X1290" s="37"/>
      <c r="Y1290" s="156"/>
      <c r="Z1290" s="35"/>
      <c r="AA1290" s="52"/>
      <c r="AB1290" s="35"/>
      <c r="AC1290" s="40"/>
      <c r="AD1290" s="35"/>
      <c r="AE1290" s="35"/>
      <c r="AF1290" s="35"/>
      <c r="AG1290" s="35"/>
      <c r="AH1290" s="35"/>
      <c r="AI1290" s="36"/>
      <c r="AJ1290" s="35"/>
      <c r="AK1290" s="38"/>
      <c r="AL1290" s="38"/>
      <c r="AM1290" s="38"/>
      <c r="AN1290" s="38"/>
      <c r="AO1290" s="38"/>
      <c r="AP1290" s="38"/>
      <c r="AQ1290" s="38"/>
      <c r="AR1290" s="41"/>
      <c r="AS1290" s="41"/>
      <c r="AT1290" s="41"/>
      <c r="AU1290" s="38"/>
      <c r="AV1290" s="38"/>
      <c r="AW1290" s="41"/>
      <c r="AX1290" s="41"/>
      <c r="AY1290" s="38"/>
      <c r="AZ1290" s="38"/>
      <c r="BA1290" s="38"/>
      <c r="BB1290" s="38"/>
      <c r="BC1290" s="38"/>
      <c r="BD1290" s="38"/>
      <c r="BE1290" s="38"/>
      <c r="BF1290" s="38"/>
      <c r="BG1290" s="38"/>
      <c r="BH1290" s="38"/>
      <c r="BI1290" s="38"/>
      <c r="BJ1290" s="38"/>
      <c r="BK1290" s="38"/>
      <c r="BL1290" s="38"/>
      <c r="BM1290" s="38"/>
      <c r="BN1290" s="38"/>
      <c r="BO1290" s="38"/>
      <c r="BP1290" s="38"/>
      <c r="BQ1290" s="38"/>
      <c r="BR1290" s="38"/>
      <c r="BS1290" s="38"/>
      <c r="BT1290" s="38"/>
      <c r="BU1290" s="38"/>
      <c r="BV1290" s="38"/>
      <c r="BW1290" s="38"/>
      <c r="BX1290" s="38"/>
      <c r="BY1290" s="38"/>
      <c r="BZ1290" s="38"/>
      <c r="CA1290" s="38"/>
      <c r="CB1290" s="38"/>
      <c r="CC1290" s="38"/>
      <c r="CD1290" s="38"/>
      <c r="CE1290" s="38"/>
      <c r="CF1290" s="38"/>
      <c r="CG1290" s="38"/>
      <c r="CH1290" s="38"/>
      <c r="CI1290" s="38"/>
      <c r="CJ1290" s="38"/>
      <c r="CK1290" s="38"/>
      <c r="CL1290" s="38"/>
      <c r="CM1290" s="38"/>
      <c r="CN1290" s="38"/>
      <c r="CO1290" s="38"/>
      <c r="CP1290" s="38"/>
      <c r="CQ1290" s="38"/>
      <c r="CR1290" s="38"/>
      <c r="CS1290" s="38"/>
      <c r="CT1290" s="38"/>
      <c r="CU1290" s="38"/>
      <c r="CV1290" s="38"/>
      <c r="CW1290" s="38"/>
      <c r="CX1290" s="38"/>
      <c r="CY1290" s="38"/>
      <c r="CZ1290" s="38"/>
      <c r="DA1290" s="38"/>
      <c r="DB1290" s="38"/>
      <c r="DC1290" s="38"/>
      <c r="DD1290" s="38"/>
      <c r="DE1290" s="38"/>
      <c r="DF1290" s="38"/>
      <c r="DG1290" s="38"/>
      <c r="DH1290" s="38"/>
      <c r="DI1290" s="38"/>
      <c r="DJ1290" s="38"/>
      <c r="DK1290" s="38"/>
      <c r="DL1290" s="38"/>
      <c r="DM1290" s="38"/>
      <c r="DN1290" s="38"/>
      <c r="DO1290" s="38"/>
      <c r="DP1290" s="38"/>
      <c r="DQ1290" s="38"/>
      <c r="DR1290" s="38"/>
      <c r="DS1290" s="38"/>
      <c r="DT1290" s="38"/>
      <c r="DU1290" s="38"/>
      <c r="DV1290" s="38"/>
      <c r="DW1290" s="38"/>
      <c r="DX1290" s="38"/>
      <c r="DY1290" s="38"/>
      <c r="DZ1290" s="38"/>
      <c r="EA1290" s="38"/>
      <c r="EB1290" s="38"/>
      <c r="EC1290" s="38"/>
      <c r="ED1290" s="38"/>
      <c r="EE1290" s="38"/>
      <c r="EF1290" s="38"/>
      <c r="EG1290" s="38"/>
      <c r="EH1290" s="38"/>
      <c r="EI1290" s="38"/>
      <c r="EJ1290" s="38"/>
      <c r="EK1290" s="38"/>
      <c r="EL1290" s="38"/>
      <c r="EM1290" s="38"/>
      <c r="EN1290" s="38"/>
      <c r="EO1290" s="38"/>
      <c r="EP1290" s="38"/>
      <c r="EQ1290" s="38"/>
      <c r="ER1290" s="38"/>
      <c r="ES1290" s="38"/>
      <c r="ET1290" s="38"/>
      <c r="EU1290" s="38"/>
      <c r="EV1290" s="38"/>
      <c r="EW1290" s="38"/>
      <c r="EX1290" s="38"/>
      <c r="EY1290" s="38"/>
      <c r="EZ1290" s="38"/>
      <c r="FA1290" s="38"/>
      <c r="FB1290" s="38"/>
      <c r="FC1290" s="38"/>
      <c r="FD1290" s="38"/>
      <c r="FE1290" s="38"/>
      <c r="FF1290" s="38"/>
      <c r="FG1290" s="38"/>
      <c r="FH1290" s="38"/>
    </row>
    <row r="1291" spans="1:164" x14ac:dyDescent="0.15">
      <c r="A1291" s="67"/>
      <c r="B1291" s="128"/>
      <c r="C1291" s="7"/>
      <c r="D1291" s="7"/>
      <c r="E1291" s="13"/>
      <c r="F1291" s="14"/>
      <c r="G1291" s="14"/>
      <c r="H1291" s="14"/>
      <c r="I1291" s="14"/>
      <c r="J1291" s="13"/>
      <c r="K1291" s="53"/>
      <c r="L1291" s="2"/>
      <c r="M1291" s="19"/>
      <c r="N1291" s="12"/>
      <c r="O1291" s="12"/>
      <c r="P1291" s="19"/>
      <c r="Q1291" s="14"/>
      <c r="R1291" s="28"/>
      <c r="S1291" s="14"/>
      <c r="T1291" s="14"/>
      <c r="U1291" s="14"/>
      <c r="V1291" s="4"/>
      <c r="W1291" s="53"/>
      <c r="X1291" s="37"/>
      <c r="Y1291" s="156"/>
      <c r="Z1291" s="35"/>
      <c r="AA1291" s="52"/>
      <c r="AB1291" s="35"/>
      <c r="AC1291" s="40"/>
      <c r="AD1291" s="35"/>
      <c r="AE1291" s="35"/>
      <c r="AF1291" s="35"/>
      <c r="AG1291" s="35"/>
      <c r="AH1291" s="35"/>
      <c r="AI1291" s="36"/>
      <c r="AJ1291" s="35"/>
      <c r="AK1291" s="38"/>
      <c r="AL1291" s="38"/>
      <c r="AM1291" s="38"/>
      <c r="AN1291" s="38"/>
      <c r="AO1291" s="38"/>
      <c r="AP1291" s="38"/>
      <c r="AQ1291" s="38"/>
      <c r="AR1291" s="41"/>
      <c r="AS1291" s="41"/>
      <c r="AT1291" s="41"/>
      <c r="AU1291" s="38"/>
      <c r="AV1291" s="38"/>
      <c r="AW1291" s="41"/>
      <c r="AX1291" s="41"/>
      <c r="AY1291" s="38"/>
      <c r="AZ1291" s="38"/>
      <c r="BA1291" s="38"/>
      <c r="BB1291" s="38"/>
      <c r="BC1291" s="38"/>
      <c r="BD1291" s="38"/>
      <c r="BE1291" s="38"/>
      <c r="BF1291" s="38"/>
      <c r="BG1291" s="38"/>
      <c r="BH1291" s="38"/>
      <c r="BI1291" s="38"/>
      <c r="BJ1291" s="38"/>
      <c r="BK1291" s="38"/>
      <c r="BL1291" s="38"/>
      <c r="BM1291" s="38"/>
      <c r="BN1291" s="38"/>
      <c r="BO1291" s="38"/>
      <c r="BP1291" s="38"/>
      <c r="BQ1291" s="38"/>
      <c r="BR1291" s="38"/>
      <c r="BS1291" s="38"/>
      <c r="BT1291" s="38"/>
      <c r="BU1291" s="38"/>
      <c r="BV1291" s="38"/>
      <c r="BW1291" s="38"/>
      <c r="BX1291" s="38"/>
      <c r="BY1291" s="38"/>
      <c r="BZ1291" s="38"/>
      <c r="CA1291" s="38"/>
      <c r="CB1291" s="38"/>
      <c r="CC1291" s="38"/>
      <c r="CD1291" s="38"/>
      <c r="CE1291" s="38"/>
      <c r="CF1291" s="38"/>
      <c r="CG1291" s="38"/>
      <c r="CH1291" s="38"/>
      <c r="CI1291" s="38"/>
      <c r="CJ1291" s="38"/>
      <c r="CK1291" s="38"/>
      <c r="CL1291" s="38"/>
      <c r="CM1291" s="38"/>
      <c r="CN1291" s="38"/>
      <c r="CO1291" s="38"/>
      <c r="CP1291" s="38"/>
      <c r="CQ1291" s="38"/>
      <c r="CR1291" s="38"/>
      <c r="CS1291" s="38"/>
      <c r="CT1291" s="38"/>
      <c r="CU1291" s="38"/>
      <c r="CV1291" s="38"/>
      <c r="CW1291" s="38"/>
      <c r="CX1291" s="38"/>
      <c r="CY1291" s="38"/>
      <c r="CZ1291" s="38"/>
      <c r="DA1291" s="38"/>
      <c r="DB1291" s="38"/>
      <c r="DC1291" s="38"/>
      <c r="DD1291" s="38"/>
      <c r="DE1291" s="38"/>
      <c r="DF1291" s="38"/>
      <c r="DG1291" s="38"/>
      <c r="DH1291" s="38"/>
      <c r="DI1291" s="38"/>
      <c r="DJ1291" s="38"/>
      <c r="DK1291" s="38"/>
      <c r="DL1291" s="38"/>
      <c r="DM1291" s="38"/>
      <c r="DN1291" s="38"/>
      <c r="DO1291" s="38"/>
      <c r="DP1291" s="38"/>
      <c r="DQ1291" s="38"/>
      <c r="DR1291" s="38"/>
      <c r="DS1291" s="38"/>
      <c r="DT1291" s="38"/>
      <c r="DU1291" s="38"/>
      <c r="DV1291" s="38"/>
      <c r="DW1291" s="38"/>
      <c r="DX1291" s="38"/>
      <c r="DY1291" s="38"/>
      <c r="DZ1291" s="38"/>
      <c r="EA1291" s="38"/>
      <c r="EB1291" s="38"/>
      <c r="EC1291" s="38"/>
      <c r="ED1291" s="38"/>
      <c r="EE1291" s="38"/>
      <c r="EF1291" s="38"/>
      <c r="EG1291" s="38"/>
      <c r="EH1291" s="38"/>
      <c r="EI1291" s="38"/>
      <c r="EJ1291" s="38"/>
      <c r="EK1291" s="38"/>
      <c r="EL1291" s="38"/>
      <c r="EM1291" s="38"/>
      <c r="EN1291" s="38"/>
      <c r="EO1291" s="38"/>
      <c r="EP1291" s="38"/>
      <c r="EQ1291" s="38"/>
      <c r="ER1291" s="38"/>
      <c r="ES1291" s="38"/>
      <c r="ET1291" s="38"/>
      <c r="EU1291" s="38"/>
      <c r="EV1291" s="38"/>
      <c r="EW1291" s="38"/>
      <c r="EX1291" s="38"/>
      <c r="EY1291" s="38"/>
      <c r="EZ1291" s="38"/>
      <c r="FA1291" s="38"/>
      <c r="FB1291" s="38"/>
      <c r="FC1291" s="38"/>
      <c r="FD1291" s="38"/>
      <c r="FE1291" s="38"/>
      <c r="FF1291" s="38"/>
      <c r="FG1291" s="38"/>
      <c r="FH1291" s="38"/>
    </row>
    <row r="1292" spans="1:164" x14ac:dyDescent="0.15">
      <c r="A1292" s="67"/>
      <c r="B1292" s="128"/>
      <c r="C1292" s="7"/>
      <c r="D1292" s="7"/>
      <c r="E1292" s="13"/>
      <c r="F1292" s="14"/>
      <c r="G1292" s="14"/>
      <c r="H1292" s="14"/>
      <c r="I1292" s="14"/>
      <c r="J1292" s="13"/>
      <c r="K1292" s="53"/>
      <c r="L1292" s="2"/>
      <c r="M1292" s="19"/>
      <c r="N1292" s="12"/>
      <c r="O1292" s="12"/>
      <c r="P1292" s="19"/>
      <c r="Q1292" s="14"/>
      <c r="R1292" s="28"/>
      <c r="S1292" s="14"/>
      <c r="T1292" s="14"/>
      <c r="U1292" s="14"/>
      <c r="V1292" s="4"/>
      <c r="W1292" s="53"/>
      <c r="X1292" s="14"/>
      <c r="Y1292" s="153"/>
      <c r="Z1292" s="3"/>
      <c r="AA1292" s="53"/>
      <c r="AB1292" s="3"/>
      <c r="AC1292" s="1"/>
      <c r="AD1292" s="3"/>
      <c r="AE1292" s="3"/>
      <c r="AF1292" s="3"/>
      <c r="AG1292" s="3"/>
      <c r="AH1292" s="3"/>
      <c r="AI1292" s="11"/>
      <c r="AJ1292" s="3"/>
      <c r="AK1292" s="2"/>
      <c r="AL1292" s="2"/>
      <c r="AM1292" s="2"/>
      <c r="AN1292" s="2"/>
      <c r="AO1292" s="2"/>
      <c r="AP1292" s="2"/>
      <c r="AQ1292" s="2"/>
      <c r="AR1292" s="15"/>
      <c r="AS1292" s="15"/>
      <c r="AT1292" s="15"/>
      <c r="AU1292" s="2"/>
      <c r="AV1292" s="2"/>
      <c r="AW1292" s="15"/>
      <c r="AX1292" s="15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  <c r="FG1292" s="2"/>
      <c r="FH1292" s="2"/>
    </row>
    <row r="1293" spans="1:164" x14ac:dyDescent="0.15">
      <c r="A1293" s="67"/>
      <c r="B1293" s="128"/>
      <c r="C1293" s="7"/>
      <c r="D1293" s="7"/>
      <c r="E1293" s="13"/>
      <c r="F1293" s="14"/>
      <c r="G1293" s="14"/>
      <c r="H1293" s="14"/>
      <c r="I1293" s="14"/>
      <c r="J1293" s="13"/>
      <c r="K1293" s="53"/>
      <c r="L1293" s="2"/>
      <c r="M1293" s="19"/>
      <c r="N1293" s="12"/>
      <c r="O1293" s="12"/>
      <c r="P1293" s="19"/>
      <c r="Q1293" s="14"/>
      <c r="R1293" s="28"/>
      <c r="S1293" s="14"/>
      <c r="T1293" s="14"/>
      <c r="U1293" s="14"/>
      <c r="V1293" s="4"/>
      <c r="W1293" s="53"/>
      <c r="X1293" s="14"/>
      <c r="Y1293" s="153"/>
      <c r="Z1293" s="3"/>
      <c r="AA1293" s="53"/>
      <c r="AB1293" s="3"/>
      <c r="AC1293" s="1"/>
      <c r="AD1293" s="3"/>
      <c r="AE1293" s="3"/>
      <c r="AF1293" s="3"/>
      <c r="AG1293" s="3"/>
      <c r="AH1293" s="3"/>
      <c r="AI1293" s="11"/>
      <c r="AJ1293" s="3"/>
      <c r="AK1293" s="2"/>
      <c r="AL1293" s="2"/>
      <c r="AM1293" s="2"/>
      <c r="AN1293" s="2"/>
      <c r="AO1293" s="2"/>
      <c r="AP1293" s="2"/>
      <c r="AQ1293" s="2"/>
      <c r="AR1293" s="15"/>
      <c r="AS1293" s="15"/>
      <c r="AT1293" s="15"/>
      <c r="AU1293" s="2"/>
      <c r="AV1293" s="2"/>
      <c r="AW1293" s="15"/>
      <c r="AX1293" s="15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  <c r="FG1293" s="2"/>
      <c r="FH1293" s="2"/>
    </row>
    <row r="1294" spans="1:164" x14ac:dyDescent="0.15">
      <c r="A1294" s="67"/>
      <c r="B1294" s="128"/>
      <c r="C1294" s="7"/>
      <c r="D1294" s="7"/>
      <c r="E1294" s="13"/>
      <c r="F1294" s="14"/>
      <c r="G1294" s="14"/>
      <c r="H1294" s="14"/>
      <c r="I1294" s="14"/>
      <c r="J1294" s="13"/>
      <c r="K1294" s="53"/>
      <c r="L1294" s="2"/>
      <c r="M1294" s="19"/>
      <c r="N1294" s="12"/>
      <c r="O1294" s="12"/>
      <c r="P1294" s="19"/>
      <c r="Q1294" s="14"/>
      <c r="R1294" s="28"/>
      <c r="S1294" s="14"/>
      <c r="T1294" s="14"/>
      <c r="U1294" s="14"/>
      <c r="V1294" s="4"/>
      <c r="W1294" s="53"/>
      <c r="X1294" s="14"/>
      <c r="Y1294" s="153"/>
      <c r="Z1294" s="3"/>
      <c r="AA1294" s="53"/>
      <c r="AB1294" s="3"/>
      <c r="AC1294" s="1"/>
      <c r="AD1294" s="3"/>
      <c r="AE1294" s="3"/>
      <c r="AF1294" s="3"/>
      <c r="AG1294" s="3"/>
      <c r="AH1294" s="3"/>
      <c r="AI1294" s="11"/>
      <c r="AJ1294" s="3"/>
      <c r="AK1294" s="2"/>
      <c r="AL1294" s="2"/>
      <c r="AM1294" s="2"/>
      <c r="AN1294" s="2"/>
      <c r="AO1294" s="2"/>
      <c r="AP1294" s="2"/>
      <c r="AQ1294" s="2"/>
      <c r="AR1294" s="15"/>
      <c r="AS1294" s="15"/>
      <c r="AT1294" s="15"/>
      <c r="AU1294" s="2"/>
      <c r="AV1294" s="2"/>
      <c r="AW1294" s="15"/>
      <c r="AX1294" s="15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  <c r="FG1294" s="2"/>
      <c r="FH1294" s="2"/>
    </row>
    <row r="1295" spans="1:164" x14ac:dyDescent="0.15">
      <c r="A1295" s="67"/>
      <c r="B1295" s="128"/>
      <c r="C1295" s="7"/>
      <c r="D1295" s="7"/>
      <c r="E1295" s="13"/>
      <c r="F1295" s="14"/>
      <c r="G1295" s="14"/>
      <c r="H1295" s="14"/>
      <c r="I1295" s="14"/>
      <c r="J1295" s="13"/>
      <c r="K1295" s="53"/>
      <c r="L1295" s="2"/>
      <c r="M1295" s="19"/>
      <c r="N1295" s="12"/>
      <c r="O1295" s="12"/>
      <c r="P1295" s="19"/>
      <c r="Q1295" s="14"/>
      <c r="R1295" s="28"/>
      <c r="S1295" s="14"/>
      <c r="T1295" s="14"/>
      <c r="U1295" s="14"/>
      <c r="V1295" s="4"/>
      <c r="W1295" s="53"/>
      <c r="X1295" s="14"/>
      <c r="Y1295" s="153"/>
      <c r="Z1295" s="3"/>
      <c r="AA1295" s="53"/>
      <c r="AB1295" s="3"/>
      <c r="AC1295" s="1"/>
      <c r="AD1295" s="3"/>
      <c r="AE1295" s="3"/>
      <c r="AF1295" s="3"/>
      <c r="AG1295" s="3"/>
      <c r="AH1295" s="3"/>
      <c r="AI1295" s="11"/>
      <c r="AJ1295" s="3"/>
      <c r="AK1295" s="2"/>
      <c r="AL1295" s="2"/>
      <c r="AM1295" s="2"/>
      <c r="AN1295" s="2"/>
      <c r="AO1295" s="2"/>
      <c r="AP1295" s="2"/>
      <c r="AQ1295" s="2"/>
      <c r="AR1295" s="15"/>
      <c r="AS1295" s="15"/>
      <c r="AT1295" s="15"/>
      <c r="AU1295" s="2"/>
      <c r="AV1295" s="2"/>
      <c r="AW1295" s="15"/>
      <c r="AX1295" s="15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  <c r="FG1295" s="2"/>
      <c r="FH1295" s="2"/>
    </row>
    <row r="1296" spans="1:164" x14ac:dyDescent="0.15">
      <c r="A1296" s="67"/>
      <c r="B1296" s="128"/>
      <c r="C1296" s="7"/>
      <c r="D1296" s="7"/>
      <c r="E1296" s="13"/>
      <c r="F1296" s="14"/>
      <c r="G1296" s="14"/>
      <c r="H1296" s="14"/>
      <c r="I1296" s="14"/>
      <c r="J1296" s="13"/>
      <c r="K1296" s="53"/>
      <c r="L1296" s="2"/>
      <c r="M1296" s="19"/>
      <c r="N1296" s="12"/>
      <c r="O1296" s="12"/>
      <c r="P1296" s="19"/>
      <c r="Q1296" s="14"/>
      <c r="R1296" s="28"/>
      <c r="S1296" s="14"/>
      <c r="T1296" s="14"/>
      <c r="U1296" s="14"/>
      <c r="V1296" s="4"/>
      <c r="W1296" s="53"/>
      <c r="X1296" s="14"/>
      <c r="Y1296" s="153"/>
      <c r="Z1296" s="3"/>
      <c r="AA1296" s="53"/>
      <c r="AB1296" s="3"/>
      <c r="AC1296" s="1"/>
      <c r="AD1296" s="3"/>
      <c r="AE1296" s="3"/>
      <c r="AF1296" s="3"/>
      <c r="AG1296" s="3"/>
      <c r="AH1296" s="3"/>
      <c r="AI1296" s="11"/>
      <c r="AJ1296" s="3"/>
      <c r="AK1296" s="2"/>
      <c r="AL1296" s="2"/>
      <c r="AM1296" s="2"/>
      <c r="AN1296" s="2"/>
      <c r="AO1296" s="2"/>
      <c r="AP1296" s="2"/>
      <c r="AQ1296" s="2"/>
      <c r="AR1296" s="15"/>
      <c r="AS1296" s="15"/>
      <c r="AT1296" s="15"/>
      <c r="AU1296" s="2"/>
      <c r="AV1296" s="2"/>
      <c r="AW1296" s="15"/>
      <c r="AX1296" s="15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  <c r="FG1296" s="2"/>
      <c r="FH1296" s="2"/>
    </row>
    <row r="1297" spans="1:164" x14ac:dyDescent="0.15">
      <c r="A1297" s="67"/>
      <c r="B1297" s="128"/>
      <c r="C1297" s="7"/>
      <c r="D1297" s="7"/>
      <c r="E1297" s="13"/>
      <c r="F1297" s="14"/>
      <c r="G1297" s="14"/>
      <c r="H1297" s="14"/>
      <c r="I1297" s="14"/>
      <c r="J1297" s="13"/>
      <c r="K1297" s="53"/>
      <c r="L1297" s="2"/>
      <c r="M1297" s="19"/>
      <c r="N1297" s="12"/>
      <c r="O1297" s="12"/>
      <c r="P1297" s="19"/>
      <c r="Q1297" s="14"/>
      <c r="R1297" s="28"/>
      <c r="S1297" s="14"/>
      <c r="T1297" s="14"/>
      <c r="U1297" s="14"/>
      <c r="V1297" s="4"/>
      <c r="W1297" s="53"/>
      <c r="X1297" s="14"/>
      <c r="Y1297" s="153"/>
      <c r="Z1297" s="3"/>
      <c r="AA1297" s="53"/>
      <c r="AB1297" s="3"/>
      <c r="AC1297" s="1"/>
      <c r="AD1297" s="3"/>
      <c r="AE1297" s="3"/>
      <c r="AF1297" s="3"/>
      <c r="AG1297" s="3"/>
      <c r="AH1297" s="3"/>
      <c r="AI1297" s="11"/>
      <c r="AJ1297" s="3"/>
      <c r="AK1297" s="2"/>
      <c r="AL1297" s="2"/>
      <c r="AM1297" s="2"/>
      <c r="AN1297" s="2"/>
      <c r="AO1297" s="2"/>
      <c r="AP1297" s="2"/>
      <c r="AQ1297" s="2"/>
      <c r="AR1297" s="15"/>
      <c r="AS1297" s="15"/>
      <c r="AT1297" s="15"/>
      <c r="AU1297" s="2"/>
      <c r="AV1297" s="2"/>
      <c r="AW1297" s="15"/>
      <c r="AX1297" s="15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  <c r="FH1297" s="2"/>
    </row>
    <row r="1298" spans="1:164" x14ac:dyDescent="0.15">
      <c r="A1298" s="67"/>
      <c r="B1298" s="128"/>
      <c r="C1298" s="7"/>
      <c r="D1298" s="7"/>
      <c r="E1298" s="13"/>
      <c r="F1298" s="14"/>
      <c r="G1298" s="14"/>
      <c r="H1298" s="14"/>
      <c r="I1298" s="14"/>
      <c r="J1298" s="13"/>
      <c r="K1298" s="53"/>
      <c r="L1298" s="2"/>
      <c r="M1298" s="19"/>
      <c r="N1298" s="12"/>
      <c r="O1298" s="12"/>
      <c r="P1298" s="19"/>
      <c r="Q1298" s="14"/>
      <c r="R1298" s="28"/>
      <c r="S1298" s="14"/>
      <c r="T1298" s="14"/>
      <c r="U1298" s="14"/>
      <c r="V1298" s="4"/>
      <c r="W1298" s="53"/>
      <c r="X1298" s="14"/>
      <c r="Y1298" s="153"/>
      <c r="Z1298" s="3"/>
      <c r="AA1298" s="53"/>
      <c r="AB1298" s="3"/>
      <c r="AC1298" s="1"/>
      <c r="AD1298" s="3"/>
      <c r="AE1298" s="3"/>
      <c r="AF1298" s="3"/>
      <c r="AG1298" s="3"/>
      <c r="AH1298" s="3"/>
      <c r="AI1298" s="11"/>
      <c r="AJ1298" s="3"/>
      <c r="AK1298" s="2"/>
      <c r="AL1298" s="2"/>
      <c r="AM1298" s="2"/>
      <c r="AN1298" s="2"/>
      <c r="AO1298" s="2"/>
      <c r="AP1298" s="2"/>
      <c r="AQ1298" s="2"/>
      <c r="AR1298" s="15"/>
      <c r="AS1298" s="15"/>
      <c r="AT1298" s="15"/>
      <c r="AU1298" s="2"/>
      <c r="AV1298" s="2"/>
      <c r="AW1298" s="15"/>
      <c r="AX1298" s="15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  <c r="FH1298" s="2"/>
    </row>
    <row r="1299" spans="1:164" x14ac:dyDescent="0.15">
      <c r="A1299" s="67"/>
      <c r="B1299" s="128"/>
      <c r="C1299" s="7"/>
      <c r="D1299" s="7"/>
      <c r="E1299" s="13"/>
      <c r="F1299" s="14"/>
      <c r="G1299" s="14"/>
      <c r="H1299" s="14"/>
      <c r="I1299" s="14"/>
      <c r="J1299" s="13"/>
      <c r="K1299" s="53"/>
      <c r="L1299" s="2"/>
      <c r="M1299" s="19"/>
      <c r="N1299" s="12"/>
      <c r="O1299" s="12"/>
      <c r="P1299" s="19"/>
      <c r="Q1299" s="14"/>
      <c r="R1299" s="28"/>
      <c r="S1299" s="14"/>
      <c r="T1299" s="14"/>
      <c r="U1299" s="14"/>
      <c r="V1299" s="4"/>
      <c r="W1299" s="53"/>
      <c r="X1299" s="14"/>
      <c r="Y1299" s="153"/>
      <c r="Z1299" s="3"/>
      <c r="AA1299" s="53"/>
      <c r="AB1299" s="3"/>
      <c r="AC1299" s="1"/>
      <c r="AD1299" s="3"/>
      <c r="AE1299" s="3"/>
      <c r="AF1299" s="3"/>
      <c r="AG1299" s="3"/>
      <c r="AH1299" s="3"/>
      <c r="AI1299" s="11"/>
      <c r="AJ1299" s="3"/>
      <c r="AK1299" s="2"/>
      <c r="AL1299" s="2"/>
      <c r="AM1299" s="2"/>
      <c r="AN1299" s="2"/>
      <c r="AO1299" s="2"/>
      <c r="AP1299" s="2"/>
      <c r="AQ1299" s="2"/>
      <c r="AR1299" s="15"/>
      <c r="AS1299" s="15"/>
      <c r="AT1299" s="15"/>
      <c r="AU1299" s="2"/>
      <c r="AV1299" s="2"/>
      <c r="AW1299" s="15"/>
      <c r="AX1299" s="15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  <c r="FG1299" s="2"/>
      <c r="FH1299" s="2"/>
    </row>
    <row r="1300" spans="1:164" x14ac:dyDescent="0.15">
      <c r="A1300" s="67"/>
      <c r="B1300" s="128"/>
      <c r="C1300" s="7"/>
      <c r="D1300" s="7"/>
      <c r="E1300" s="13"/>
      <c r="F1300" s="14"/>
      <c r="G1300" s="14"/>
      <c r="H1300" s="14"/>
      <c r="I1300" s="14"/>
      <c r="J1300" s="13"/>
      <c r="K1300" s="53"/>
      <c r="L1300" s="2"/>
      <c r="M1300" s="19"/>
      <c r="N1300" s="12"/>
      <c r="O1300" s="12"/>
      <c r="P1300" s="19"/>
      <c r="Q1300" s="14"/>
      <c r="R1300" s="28"/>
      <c r="S1300" s="14"/>
      <c r="T1300" s="14"/>
      <c r="U1300" s="14"/>
      <c r="V1300" s="4"/>
      <c r="W1300" s="53"/>
      <c r="X1300" s="14"/>
      <c r="Y1300" s="153"/>
      <c r="Z1300" s="3"/>
      <c r="AA1300" s="53"/>
      <c r="AB1300" s="3"/>
      <c r="AC1300" s="1"/>
      <c r="AD1300" s="3"/>
      <c r="AE1300" s="3"/>
      <c r="AF1300" s="3"/>
      <c r="AG1300" s="3"/>
      <c r="AH1300" s="3"/>
      <c r="AI1300" s="11"/>
      <c r="AJ1300" s="3"/>
      <c r="AK1300" s="2"/>
      <c r="AL1300" s="2"/>
      <c r="AM1300" s="2"/>
      <c r="AN1300" s="2"/>
      <c r="AO1300" s="2"/>
      <c r="AP1300" s="2"/>
      <c r="AQ1300" s="2"/>
      <c r="AR1300" s="15"/>
      <c r="AS1300" s="15"/>
      <c r="AT1300" s="15"/>
      <c r="AU1300" s="2"/>
      <c r="AV1300" s="2"/>
      <c r="AW1300" s="15"/>
      <c r="AX1300" s="15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  <c r="FG1300" s="2"/>
      <c r="FH1300" s="2"/>
    </row>
    <row r="1301" spans="1:164" x14ac:dyDescent="0.15">
      <c r="A1301" s="67"/>
      <c r="B1301" s="128"/>
      <c r="C1301" s="7"/>
      <c r="D1301" s="7"/>
      <c r="E1301" s="13"/>
      <c r="F1301" s="14"/>
      <c r="G1301" s="14"/>
      <c r="H1301" s="14"/>
      <c r="I1301" s="14"/>
      <c r="J1301" s="13"/>
      <c r="K1301" s="53"/>
      <c r="L1301" s="2"/>
      <c r="M1301" s="19"/>
      <c r="N1301" s="12"/>
      <c r="O1301" s="12"/>
      <c r="P1301" s="19"/>
      <c r="Q1301" s="14"/>
      <c r="R1301" s="28"/>
      <c r="S1301" s="14"/>
      <c r="T1301" s="14"/>
      <c r="U1301" s="14"/>
      <c r="V1301" s="4"/>
      <c r="W1301" s="53"/>
      <c r="X1301" s="14"/>
      <c r="Y1301" s="153"/>
      <c r="Z1301" s="3"/>
      <c r="AA1301" s="53"/>
      <c r="AB1301" s="3"/>
      <c r="AC1301" s="1"/>
      <c r="AD1301" s="3"/>
      <c r="AE1301" s="3"/>
      <c r="AF1301" s="3"/>
      <c r="AG1301" s="3"/>
      <c r="AH1301" s="3"/>
      <c r="AI1301" s="11"/>
      <c r="AJ1301" s="3"/>
      <c r="AK1301" s="2"/>
      <c r="AL1301" s="2"/>
      <c r="AM1301" s="2"/>
      <c r="AN1301" s="2"/>
      <c r="AO1301" s="2"/>
      <c r="AP1301" s="2"/>
      <c r="AQ1301" s="2"/>
      <c r="AR1301" s="15"/>
      <c r="AS1301" s="15"/>
      <c r="AT1301" s="15"/>
      <c r="AU1301" s="2"/>
      <c r="AV1301" s="2"/>
      <c r="AW1301" s="15"/>
      <c r="AX1301" s="15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  <c r="FH1301" s="2"/>
    </row>
    <row r="1302" spans="1:164" x14ac:dyDescent="0.15">
      <c r="A1302" s="67"/>
      <c r="B1302" s="128"/>
      <c r="C1302" s="7"/>
      <c r="D1302" s="7"/>
      <c r="E1302" s="13"/>
      <c r="F1302" s="14"/>
      <c r="G1302" s="14"/>
      <c r="H1302" s="14"/>
      <c r="I1302" s="14"/>
      <c r="J1302" s="13"/>
      <c r="K1302" s="53"/>
      <c r="L1302" s="2"/>
      <c r="M1302" s="19"/>
      <c r="N1302" s="12"/>
      <c r="O1302" s="12"/>
      <c r="P1302" s="19"/>
      <c r="Q1302" s="14"/>
      <c r="R1302" s="28"/>
      <c r="S1302" s="14"/>
      <c r="T1302" s="14"/>
      <c r="U1302" s="14"/>
      <c r="V1302" s="4"/>
      <c r="W1302" s="53"/>
      <c r="X1302" s="14"/>
      <c r="Y1302" s="153"/>
      <c r="Z1302" s="3"/>
      <c r="AA1302" s="53"/>
      <c r="AB1302" s="3"/>
      <c r="AC1302" s="1"/>
      <c r="AD1302" s="3"/>
      <c r="AE1302" s="3"/>
      <c r="AF1302" s="3"/>
      <c r="AG1302" s="3"/>
      <c r="AH1302" s="3"/>
      <c r="AI1302" s="11"/>
      <c r="AJ1302" s="3"/>
      <c r="AK1302" s="2"/>
      <c r="AL1302" s="2"/>
      <c r="AM1302" s="2"/>
      <c r="AN1302" s="2"/>
      <c r="AO1302" s="2"/>
      <c r="AP1302" s="2"/>
      <c r="AQ1302" s="2"/>
      <c r="AR1302" s="15"/>
      <c r="AS1302" s="15"/>
      <c r="AT1302" s="15"/>
      <c r="AU1302" s="2"/>
      <c r="AV1302" s="2"/>
      <c r="AW1302" s="15"/>
      <c r="AX1302" s="15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  <c r="FH1302" s="2"/>
    </row>
    <row r="1303" spans="1:164" x14ac:dyDescent="0.15">
      <c r="A1303" s="67"/>
      <c r="B1303" s="128"/>
      <c r="C1303" s="7"/>
      <c r="D1303" s="7"/>
      <c r="E1303" s="13"/>
      <c r="F1303" s="14"/>
      <c r="G1303" s="14"/>
      <c r="H1303" s="14"/>
      <c r="I1303" s="14"/>
      <c r="J1303" s="13"/>
      <c r="K1303" s="53"/>
      <c r="L1303" s="2"/>
      <c r="M1303" s="19"/>
      <c r="N1303" s="12"/>
      <c r="O1303" s="12"/>
      <c r="P1303" s="19"/>
      <c r="Q1303" s="14"/>
      <c r="R1303" s="28"/>
      <c r="S1303" s="14"/>
      <c r="T1303" s="14"/>
      <c r="U1303" s="14"/>
      <c r="V1303" s="4"/>
      <c r="W1303" s="53"/>
      <c r="X1303" s="14"/>
      <c r="Y1303" s="153"/>
      <c r="Z1303" s="3"/>
      <c r="AA1303" s="53"/>
      <c r="AB1303" s="3"/>
      <c r="AC1303" s="1"/>
      <c r="AD1303" s="3"/>
      <c r="AE1303" s="3"/>
      <c r="AF1303" s="3"/>
      <c r="AG1303" s="3"/>
      <c r="AH1303" s="3"/>
      <c r="AI1303" s="11"/>
      <c r="AJ1303" s="3"/>
      <c r="AK1303" s="2"/>
      <c r="AL1303" s="2"/>
      <c r="AM1303" s="2"/>
      <c r="AN1303" s="2"/>
      <c r="AO1303" s="2"/>
      <c r="AP1303" s="2"/>
      <c r="AQ1303" s="2"/>
      <c r="AR1303" s="15"/>
      <c r="AS1303" s="15"/>
      <c r="AT1303" s="15"/>
      <c r="AU1303" s="2"/>
      <c r="AV1303" s="2"/>
      <c r="AW1303" s="15"/>
      <c r="AX1303" s="15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  <c r="FG1303" s="2"/>
      <c r="FH1303" s="2"/>
    </row>
    <row r="1304" spans="1:164" x14ac:dyDescent="0.15">
      <c r="A1304" s="67"/>
      <c r="B1304" s="128"/>
      <c r="C1304" s="7"/>
      <c r="D1304" s="7"/>
      <c r="E1304" s="13"/>
      <c r="F1304" s="14"/>
      <c r="G1304" s="14"/>
      <c r="H1304" s="14"/>
      <c r="I1304" s="14"/>
      <c r="J1304" s="13"/>
      <c r="K1304" s="53"/>
      <c r="L1304" s="2"/>
      <c r="M1304" s="19"/>
      <c r="N1304" s="12"/>
      <c r="O1304" s="12"/>
      <c r="P1304" s="19"/>
      <c r="Q1304" s="14"/>
      <c r="R1304" s="28"/>
      <c r="S1304" s="14"/>
      <c r="T1304" s="14"/>
      <c r="U1304" s="14"/>
      <c r="V1304" s="4"/>
      <c r="W1304" s="53"/>
      <c r="X1304" s="14"/>
      <c r="Y1304" s="153"/>
      <c r="Z1304" s="3"/>
      <c r="AA1304" s="53"/>
      <c r="AB1304" s="3"/>
      <c r="AC1304" s="1"/>
      <c r="AD1304" s="3"/>
      <c r="AE1304" s="3"/>
      <c r="AF1304" s="3"/>
      <c r="AG1304" s="3"/>
      <c r="AH1304" s="3"/>
      <c r="AI1304" s="11"/>
      <c r="AJ1304" s="3"/>
      <c r="AK1304" s="2"/>
      <c r="AL1304" s="2"/>
      <c r="AM1304" s="2"/>
      <c r="AN1304" s="2"/>
      <c r="AO1304" s="2"/>
      <c r="AP1304" s="2"/>
      <c r="AQ1304" s="2"/>
      <c r="AR1304" s="15"/>
      <c r="AS1304" s="15"/>
      <c r="AT1304" s="15"/>
      <c r="AU1304" s="2"/>
      <c r="AV1304" s="2"/>
      <c r="AW1304" s="15"/>
      <c r="AX1304" s="15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  <c r="FH1304" s="2"/>
    </row>
    <row r="1305" spans="1:164" x14ac:dyDescent="0.15">
      <c r="A1305" s="67"/>
      <c r="B1305" s="128"/>
      <c r="C1305" s="7"/>
      <c r="D1305" s="7"/>
      <c r="E1305" s="13"/>
      <c r="F1305" s="14"/>
      <c r="G1305" s="14"/>
      <c r="H1305" s="14"/>
      <c r="I1305" s="14"/>
      <c r="J1305" s="13"/>
      <c r="K1305" s="53"/>
      <c r="L1305" s="2"/>
      <c r="M1305" s="19"/>
      <c r="N1305" s="12"/>
      <c r="O1305" s="12"/>
      <c r="P1305" s="19"/>
      <c r="Q1305" s="14"/>
      <c r="R1305" s="28"/>
      <c r="S1305" s="14"/>
      <c r="T1305" s="14"/>
      <c r="U1305" s="14"/>
      <c r="V1305" s="4"/>
      <c r="W1305" s="53"/>
      <c r="X1305" s="14"/>
      <c r="Y1305" s="153"/>
      <c r="Z1305" s="3"/>
      <c r="AA1305" s="53"/>
      <c r="AB1305" s="3"/>
      <c r="AC1305" s="1"/>
      <c r="AD1305" s="3"/>
      <c r="AE1305" s="3"/>
      <c r="AF1305" s="3"/>
      <c r="AG1305" s="3"/>
      <c r="AH1305" s="3"/>
      <c r="AI1305" s="11"/>
      <c r="AJ1305" s="3"/>
      <c r="AK1305" s="2"/>
      <c r="AL1305" s="2"/>
      <c r="AM1305" s="2"/>
      <c r="AN1305" s="2"/>
      <c r="AO1305" s="2"/>
      <c r="AP1305" s="2"/>
      <c r="AQ1305" s="2"/>
      <c r="AR1305" s="15"/>
      <c r="AS1305" s="15"/>
      <c r="AT1305" s="15"/>
      <c r="AU1305" s="2"/>
      <c r="AV1305" s="2"/>
      <c r="AW1305" s="15"/>
      <c r="AX1305" s="15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  <c r="FG1305" s="2"/>
      <c r="FH1305" s="2"/>
    </row>
    <row r="1306" spans="1:164" x14ac:dyDescent="0.15">
      <c r="A1306" s="67"/>
      <c r="B1306" s="128"/>
      <c r="C1306" s="7"/>
      <c r="D1306" s="7"/>
      <c r="E1306" s="13"/>
      <c r="F1306" s="14"/>
      <c r="G1306" s="14"/>
      <c r="H1306" s="14"/>
      <c r="I1306" s="14"/>
      <c r="J1306" s="13"/>
      <c r="K1306" s="53"/>
      <c r="L1306" s="2"/>
      <c r="M1306" s="19"/>
      <c r="N1306" s="12"/>
      <c r="O1306" s="12"/>
      <c r="P1306" s="19"/>
      <c r="Q1306" s="14"/>
      <c r="R1306" s="28"/>
      <c r="S1306" s="14"/>
      <c r="T1306" s="14"/>
      <c r="U1306" s="14"/>
      <c r="V1306" s="4"/>
      <c r="W1306" s="53"/>
      <c r="X1306" s="14"/>
      <c r="Y1306" s="153"/>
      <c r="Z1306" s="3"/>
      <c r="AA1306" s="53"/>
      <c r="AB1306" s="3"/>
      <c r="AC1306" s="1"/>
      <c r="AD1306" s="3"/>
      <c r="AE1306" s="3"/>
      <c r="AF1306" s="3"/>
      <c r="AG1306" s="3"/>
      <c r="AH1306" s="3"/>
      <c r="AI1306" s="11"/>
      <c r="AJ1306" s="3"/>
      <c r="AK1306" s="2"/>
      <c r="AL1306" s="2"/>
      <c r="AM1306" s="2"/>
      <c r="AN1306" s="2"/>
      <c r="AO1306" s="2"/>
      <c r="AP1306" s="2"/>
      <c r="AQ1306" s="2"/>
      <c r="AR1306" s="15"/>
      <c r="AS1306" s="15"/>
      <c r="AT1306" s="15"/>
      <c r="AU1306" s="2"/>
      <c r="AV1306" s="2"/>
      <c r="AW1306" s="15"/>
      <c r="AX1306" s="15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  <c r="FG1306" s="2"/>
      <c r="FH1306" s="2"/>
    </row>
    <row r="1307" spans="1:164" x14ac:dyDescent="0.15">
      <c r="A1307" s="67"/>
      <c r="B1307" s="128"/>
      <c r="C1307" s="7"/>
      <c r="D1307" s="7"/>
      <c r="E1307" s="13"/>
      <c r="F1307" s="14"/>
      <c r="G1307" s="14"/>
      <c r="H1307" s="14"/>
      <c r="I1307" s="14"/>
      <c r="J1307" s="13"/>
      <c r="K1307" s="53"/>
      <c r="L1307" s="2"/>
      <c r="M1307" s="19"/>
      <c r="N1307" s="12"/>
      <c r="O1307" s="12"/>
      <c r="P1307" s="19"/>
      <c r="Q1307" s="14"/>
      <c r="R1307" s="28"/>
      <c r="S1307" s="14"/>
      <c r="T1307" s="14"/>
      <c r="U1307" s="14"/>
      <c r="V1307" s="4"/>
      <c r="W1307" s="53"/>
      <c r="X1307" s="14"/>
      <c r="Y1307" s="153"/>
      <c r="Z1307" s="3"/>
      <c r="AA1307" s="53"/>
      <c r="AB1307" s="3"/>
      <c r="AC1307" s="1"/>
      <c r="AD1307" s="3"/>
      <c r="AE1307" s="3"/>
      <c r="AF1307" s="3"/>
      <c r="AG1307" s="3"/>
      <c r="AH1307" s="3"/>
      <c r="AI1307" s="11"/>
      <c r="AJ1307" s="3"/>
      <c r="AK1307" s="2"/>
      <c r="AL1307" s="2"/>
      <c r="AM1307" s="2"/>
      <c r="AN1307" s="2"/>
      <c r="AO1307" s="2"/>
      <c r="AP1307" s="2"/>
      <c r="AQ1307" s="2"/>
      <c r="AR1307" s="15"/>
      <c r="AS1307" s="15"/>
      <c r="AT1307" s="15"/>
      <c r="AU1307" s="2"/>
      <c r="AV1307" s="2"/>
      <c r="AW1307" s="15"/>
      <c r="AX1307" s="15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  <c r="FG1307" s="2"/>
      <c r="FH1307" s="2"/>
    </row>
    <row r="1308" spans="1:164" x14ac:dyDescent="0.15">
      <c r="A1308" s="67"/>
      <c r="B1308" s="128"/>
      <c r="C1308" s="7"/>
      <c r="D1308" s="7"/>
      <c r="E1308" s="13"/>
      <c r="F1308" s="14"/>
      <c r="G1308" s="14"/>
      <c r="H1308" s="14"/>
      <c r="I1308" s="14"/>
      <c r="J1308" s="13"/>
      <c r="K1308" s="53"/>
      <c r="L1308" s="2"/>
      <c r="M1308" s="19"/>
      <c r="N1308" s="12"/>
      <c r="O1308" s="12"/>
      <c r="P1308" s="19"/>
      <c r="Q1308" s="14"/>
      <c r="R1308" s="28"/>
      <c r="S1308" s="14"/>
      <c r="T1308" s="14"/>
      <c r="U1308" s="14"/>
      <c r="V1308" s="4"/>
      <c r="W1308" s="53"/>
      <c r="X1308" s="14"/>
      <c r="Y1308" s="153"/>
      <c r="Z1308" s="3"/>
      <c r="AA1308" s="53"/>
      <c r="AB1308" s="3"/>
      <c r="AC1308" s="1"/>
      <c r="AD1308" s="3"/>
      <c r="AE1308" s="3"/>
      <c r="AF1308" s="3"/>
      <c r="AG1308" s="3"/>
      <c r="AH1308" s="3"/>
      <c r="AI1308" s="11"/>
      <c r="AJ1308" s="3"/>
      <c r="AK1308" s="2"/>
      <c r="AL1308" s="2"/>
      <c r="AM1308" s="2"/>
      <c r="AN1308" s="2"/>
      <c r="AO1308" s="2"/>
      <c r="AP1308" s="2"/>
      <c r="AQ1308" s="2"/>
      <c r="AR1308" s="15"/>
      <c r="AS1308" s="15"/>
      <c r="AT1308" s="15"/>
      <c r="AU1308" s="2"/>
      <c r="AV1308" s="2"/>
      <c r="AW1308" s="15"/>
      <c r="AX1308" s="15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  <c r="FG1308" s="2"/>
      <c r="FH1308" s="2"/>
    </row>
    <row r="1309" spans="1:164" x14ac:dyDescent="0.15">
      <c r="A1309" s="67"/>
      <c r="B1309" s="128"/>
      <c r="C1309" s="7"/>
      <c r="D1309" s="7"/>
      <c r="E1309" s="13"/>
      <c r="F1309" s="14"/>
      <c r="G1309" s="14"/>
      <c r="H1309" s="14"/>
      <c r="I1309" s="14"/>
      <c r="J1309" s="13"/>
      <c r="K1309" s="53"/>
      <c r="L1309" s="2"/>
      <c r="M1309" s="19"/>
      <c r="N1309" s="12"/>
      <c r="O1309" s="12"/>
      <c r="P1309" s="19"/>
      <c r="Q1309" s="14"/>
      <c r="R1309" s="28"/>
      <c r="S1309" s="14"/>
      <c r="T1309" s="14"/>
      <c r="U1309" s="14"/>
      <c r="V1309" s="4"/>
      <c r="W1309" s="53"/>
      <c r="X1309" s="14"/>
      <c r="Y1309" s="153"/>
      <c r="Z1309" s="3"/>
      <c r="AA1309" s="53"/>
      <c r="AB1309" s="3"/>
      <c r="AC1309" s="1"/>
      <c r="AD1309" s="3"/>
      <c r="AE1309" s="3"/>
      <c r="AF1309" s="3"/>
      <c r="AG1309" s="3"/>
      <c r="AH1309" s="3"/>
      <c r="AI1309" s="11"/>
      <c r="AJ1309" s="3"/>
      <c r="AK1309" s="2"/>
      <c r="AL1309" s="2"/>
      <c r="AM1309" s="2"/>
      <c r="AN1309" s="2"/>
      <c r="AO1309" s="2"/>
      <c r="AP1309" s="2"/>
      <c r="AQ1309" s="2"/>
      <c r="AR1309" s="15"/>
      <c r="AS1309" s="15"/>
      <c r="AT1309" s="15"/>
      <c r="AU1309" s="2"/>
      <c r="AV1309" s="2"/>
      <c r="AW1309" s="15"/>
      <c r="AX1309" s="15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  <c r="FG1309" s="2"/>
      <c r="FH1309" s="2"/>
    </row>
    <row r="1310" spans="1:164" x14ac:dyDescent="0.15">
      <c r="A1310" s="67"/>
      <c r="B1310" s="128"/>
      <c r="C1310" s="7"/>
      <c r="D1310" s="7"/>
      <c r="E1310" s="13"/>
      <c r="F1310" s="14"/>
      <c r="G1310" s="14"/>
      <c r="H1310" s="14"/>
      <c r="I1310" s="14"/>
      <c r="J1310" s="13"/>
      <c r="K1310" s="53"/>
      <c r="L1310" s="2"/>
      <c r="M1310" s="19"/>
      <c r="N1310" s="12"/>
      <c r="O1310" s="12"/>
      <c r="P1310" s="19"/>
      <c r="Q1310" s="14"/>
      <c r="R1310" s="28"/>
      <c r="S1310" s="14"/>
      <c r="T1310" s="14"/>
      <c r="U1310" s="14"/>
      <c r="V1310" s="4"/>
      <c r="W1310" s="53"/>
      <c r="X1310" s="14"/>
      <c r="Y1310" s="153"/>
      <c r="Z1310" s="3"/>
      <c r="AA1310" s="53"/>
      <c r="AB1310" s="3"/>
      <c r="AC1310" s="1"/>
      <c r="AD1310" s="3"/>
      <c r="AE1310" s="3"/>
      <c r="AF1310" s="3"/>
      <c r="AG1310" s="3"/>
      <c r="AH1310" s="3"/>
      <c r="AI1310" s="11"/>
      <c r="AJ1310" s="3"/>
      <c r="AK1310" s="2"/>
      <c r="AL1310" s="2"/>
      <c r="AM1310" s="2"/>
      <c r="AN1310" s="2"/>
      <c r="AO1310" s="2"/>
      <c r="AP1310" s="2"/>
      <c r="AQ1310" s="2"/>
      <c r="AR1310" s="15"/>
      <c r="AS1310" s="15"/>
      <c r="AT1310" s="15"/>
      <c r="AU1310" s="2"/>
      <c r="AV1310" s="2"/>
      <c r="AW1310" s="15"/>
      <c r="AX1310" s="15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  <c r="FG1310" s="2"/>
      <c r="FH1310" s="2"/>
    </row>
    <row r="1311" spans="1:164" x14ac:dyDescent="0.15">
      <c r="A1311" s="67"/>
      <c r="B1311" s="128"/>
      <c r="C1311" s="7"/>
      <c r="D1311" s="7"/>
      <c r="E1311" s="13"/>
      <c r="F1311" s="14"/>
      <c r="G1311" s="14"/>
      <c r="H1311" s="14"/>
      <c r="I1311" s="14"/>
      <c r="J1311" s="13"/>
      <c r="K1311" s="53"/>
      <c r="L1311" s="2"/>
      <c r="M1311" s="19"/>
      <c r="N1311" s="12"/>
      <c r="O1311" s="12"/>
      <c r="P1311" s="19"/>
      <c r="Q1311" s="14"/>
      <c r="R1311" s="28"/>
      <c r="S1311" s="14"/>
      <c r="T1311" s="14"/>
      <c r="U1311" s="14"/>
      <c r="V1311" s="4"/>
      <c r="W1311" s="53"/>
      <c r="X1311" s="14"/>
      <c r="Y1311" s="153"/>
      <c r="Z1311" s="3"/>
      <c r="AA1311" s="53"/>
      <c r="AB1311" s="3"/>
      <c r="AC1311" s="1"/>
      <c r="AD1311" s="3"/>
      <c r="AE1311" s="3"/>
      <c r="AF1311" s="3"/>
      <c r="AG1311" s="3"/>
      <c r="AH1311" s="3"/>
      <c r="AI1311" s="11"/>
      <c r="AJ1311" s="3"/>
      <c r="AK1311" s="2"/>
      <c r="AL1311" s="2"/>
      <c r="AM1311" s="2"/>
      <c r="AN1311" s="2"/>
      <c r="AO1311" s="2"/>
      <c r="AP1311" s="2"/>
      <c r="AQ1311" s="2"/>
      <c r="AR1311" s="15"/>
      <c r="AS1311" s="15"/>
      <c r="AT1311" s="15"/>
      <c r="AU1311" s="2"/>
      <c r="AV1311" s="2"/>
      <c r="AW1311" s="15"/>
      <c r="AX1311" s="15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  <c r="FG1311" s="2"/>
      <c r="FH1311" s="2"/>
    </row>
    <row r="1312" spans="1:164" x14ac:dyDescent="0.15">
      <c r="A1312" s="67"/>
      <c r="B1312" s="128"/>
      <c r="C1312" s="7"/>
      <c r="D1312" s="7"/>
      <c r="E1312" s="13"/>
      <c r="F1312" s="14"/>
      <c r="G1312" s="14"/>
      <c r="H1312" s="14"/>
      <c r="I1312" s="14"/>
      <c r="J1312" s="13"/>
      <c r="K1312" s="53"/>
      <c r="L1312" s="2"/>
      <c r="M1312" s="19"/>
      <c r="N1312" s="12"/>
      <c r="O1312" s="12"/>
      <c r="P1312" s="19"/>
      <c r="Q1312" s="14"/>
      <c r="R1312" s="28"/>
      <c r="S1312" s="14"/>
      <c r="T1312" s="14"/>
      <c r="U1312" s="14"/>
      <c r="V1312" s="4"/>
      <c r="W1312" s="53"/>
      <c r="X1312" s="14"/>
      <c r="Y1312" s="153"/>
      <c r="Z1312" s="3"/>
      <c r="AA1312" s="53"/>
      <c r="AB1312" s="3"/>
      <c r="AC1312" s="1"/>
      <c r="AD1312" s="3"/>
      <c r="AE1312" s="3"/>
      <c r="AF1312" s="3"/>
      <c r="AG1312" s="3"/>
      <c r="AH1312" s="3"/>
      <c r="AI1312" s="11"/>
      <c r="AJ1312" s="3"/>
      <c r="AK1312" s="2"/>
      <c r="AL1312" s="2"/>
      <c r="AM1312" s="2"/>
      <c r="AN1312" s="2"/>
      <c r="AO1312" s="2"/>
      <c r="AP1312" s="2"/>
      <c r="AQ1312" s="2"/>
      <c r="AR1312" s="15"/>
      <c r="AS1312" s="15"/>
      <c r="AT1312" s="15"/>
      <c r="AU1312" s="2"/>
      <c r="AV1312" s="2"/>
      <c r="AW1312" s="15"/>
      <c r="AX1312" s="15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  <c r="FH1312" s="2"/>
    </row>
    <row r="1313" spans="1:164" x14ac:dyDescent="0.15">
      <c r="A1313" s="67"/>
      <c r="B1313" s="128"/>
      <c r="C1313" s="7"/>
      <c r="D1313" s="7"/>
      <c r="E1313" s="13"/>
      <c r="F1313" s="14"/>
      <c r="G1313" s="14"/>
      <c r="H1313" s="14"/>
      <c r="I1313" s="14"/>
      <c r="J1313" s="13"/>
      <c r="K1313" s="53"/>
      <c r="L1313" s="2"/>
      <c r="M1313" s="19"/>
      <c r="N1313" s="12"/>
      <c r="O1313" s="12"/>
      <c r="P1313" s="19"/>
      <c r="Q1313" s="14"/>
      <c r="R1313" s="28"/>
      <c r="S1313" s="14"/>
      <c r="T1313" s="14"/>
      <c r="U1313" s="14"/>
      <c r="V1313" s="4"/>
      <c r="W1313" s="53"/>
      <c r="X1313" s="14"/>
      <c r="Y1313" s="153"/>
      <c r="Z1313" s="3"/>
      <c r="AA1313" s="53"/>
      <c r="AB1313" s="3"/>
      <c r="AC1313" s="1"/>
      <c r="AD1313" s="3"/>
      <c r="AE1313" s="3"/>
      <c r="AF1313" s="3"/>
      <c r="AG1313" s="3"/>
      <c r="AH1313" s="3"/>
      <c r="AI1313" s="11"/>
      <c r="AJ1313" s="3"/>
      <c r="AK1313" s="2"/>
      <c r="AL1313" s="2"/>
      <c r="AM1313" s="2"/>
      <c r="AN1313" s="2"/>
      <c r="AO1313" s="2"/>
      <c r="AP1313" s="2"/>
      <c r="AQ1313" s="2"/>
      <c r="AR1313" s="15"/>
      <c r="AS1313" s="15"/>
      <c r="AT1313" s="15"/>
      <c r="AU1313" s="2"/>
      <c r="AV1313" s="2"/>
      <c r="AW1313" s="15"/>
      <c r="AX1313" s="15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  <c r="FG1313" s="2"/>
      <c r="FH1313" s="2"/>
    </row>
    <row r="1314" spans="1:164" x14ac:dyDescent="0.15">
      <c r="A1314" s="67"/>
      <c r="B1314" s="128"/>
      <c r="C1314" s="7"/>
      <c r="D1314" s="7"/>
      <c r="E1314" s="13"/>
      <c r="F1314" s="14"/>
      <c r="G1314" s="14"/>
      <c r="H1314" s="14"/>
      <c r="I1314" s="14"/>
      <c r="J1314" s="13"/>
      <c r="K1314" s="53"/>
      <c r="L1314" s="2"/>
      <c r="M1314" s="19"/>
      <c r="N1314" s="12"/>
      <c r="O1314" s="12"/>
      <c r="P1314" s="19"/>
      <c r="Q1314" s="14"/>
      <c r="R1314" s="28"/>
      <c r="S1314" s="14"/>
      <c r="T1314" s="14"/>
      <c r="U1314" s="14"/>
      <c r="V1314" s="4"/>
      <c r="W1314" s="53"/>
      <c r="X1314" s="14"/>
      <c r="Y1314" s="153"/>
      <c r="Z1314" s="3"/>
      <c r="AA1314" s="53"/>
      <c r="AB1314" s="3"/>
      <c r="AC1314" s="1"/>
      <c r="AD1314" s="3"/>
      <c r="AE1314" s="3"/>
      <c r="AF1314" s="3"/>
      <c r="AG1314" s="3"/>
      <c r="AH1314" s="3"/>
      <c r="AI1314" s="11"/>
      <c r="AJ1314" s="3"/>
      <c r="AK1314" s="2"/>
      <c r="AL1314" s="2"/>
      <c r="AM1314" s="2"/>
      <c r="AN1314" s="2"/>
      <c r="AO1314" s="2"/>
      <c r="AP1314" s="2"/>
      <c r="AQ1314" s="2"/>
      <c r="AR1314" s="15"/>
      <c r="AS1314" s="15"/>
      <c r="AT1314" s="15"/>
      <c r="AU1314" s="2"/>
      <c r="AV1314" s="2"/>
      <c r="AW1314" s="15"/>
      <c r="AX1314" s="15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  <c r="FG1314" s="2"/>
      <c r="FH1314" s="2"/>
    </row>
    <row r="1315" spans="1:164" x14ac:dyDescent="0.15">
      <c r="A1315" s="67"/>
      <c r="B1315" s="128"/>
      <c r="C1315" s="7"/>
      <c r="D1315" s="7"/>
      <c r="E1315" s="13"/>
      <c r="F1315" s="14"/>
      <c r="G1315" s="14"/>
      <c r="H1315" s="14"/>
      <c r="I1315" s="14"/>
      <c r="J1315" s="13"/>
      <c r="K1315" s="53"/>
      <c r="L1315" s="2"/>
      <c r="M1315" s="19"/>
      <c r="N1315" s="12"/>
      <c r="O1315" s="12"/>
      <c r="P1315" s="19"/>
      <c r="Q1315" s="14"/>
      <c r="R1315" s="28"/>
      <c r="S1315" s="14"/>
      <c r="T1315" s="14"/>
      <c r="U1315" s="14"/>
      <c r="V1315" s="4"/>
      <c r="W1315" s="53"/>
      <c r="X1315" s="14"/>
      <c r="Y1315" s="153"/>
      <c r="Z1315" s="3"/>
      <c r="AA1315" s="53"/>
      <c r="AB1315" s="3"/>
      <c r="AC1315" s="1"/>
      <c r="AD1315" s="3"/>
      <c r="AE1315" s="3"/>
      <c r="AF1315" s="3"/>
      <c r="AG1315" s="3"/>
      <c r="AH1315" s="3"/>
      <c r="AI1315" s="11"/>
      <c r="AJ1315" s="3"/>
      <c r="AK1315" s="2"/>
      <c r="AL1315" s="2"/>
      <c r="AM1315" s="2"/>
      <c r="AN1315" s="2"/>
      <c r="AO1315" s="2"/>
      <c r="AP1315" s="2"/>
      <c r="AQ1315" s="2"/>
      <c r="AR1315" s="15"/>
      <c r="AS1315" s="15"/>
      <c r="AT1315" s="15"/>
      <c r="AU1315" s="2"/>
      <c r="AV1315" s="2"/>
      <c r="AW1315" s="15"/>
      <c r="AX1315" s="15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  <c r="FG1315" s="2"/>
      <c r="FH1315" s="2"/>
    </row>
    <row r="1316" spans="1:164" x14ac:dyDescent="0.15">
      <c r="A1316" s="67"/>
      <c r="B1316" s="128"/>
      <c r="C1316" s="7"/>
      <c r="D1316" s="7"/>
      <c r="E1316" s="13"/>
      <c r="F1316" s="14"/>
      <c r="G1316" s="14"/>
      <c r="H1316" s="14"/>
      <c r="I1316" s="14"/>
      <c r="J1316" s="13"/>
      <c r="K1316" s="53"/>
      <c r="L1316" s="2"/>
      <c r="M1316" s="19"/>
      <c r="N1316" s="12"/>
      <c r="O1316" s="12"/>
      <c r="P1316" s="19"/>
      <c r="Q1316" s="14"/>
      <c r="R1316" s="28"/>
      <c r="S1316" s="14"/>
      <c r="T1316" s="14"/>
      <c r="U1316" s="14"/>
      <c r="V1316" s="4"/>
      <c r="W1316" s="53"/>
      <c r="X1316" s="14"/>
      <c r="Y1316" s="153"/>
      <c r="Z1316" s="3"/>
      <c r="AA1316" s="53"/>
      <c r="AB1316" s="3"/>
      <c r="AC1316" s="1"/>
      <c r="AD1316" s="3"/>
      <c r="AE1316" s="3"/>
      <c r="AF1316" s="3"/>
      <c r="AG1316" s="3"/>
      <c r="AH1316" s="3"/>
      <c r="AI1316" s="11"/>
      <c r="AJ1316" s="3"/>
      <c r="AK1316" s="2"/>
      <c r="AL1316" s="2"/>
      <c r="AM1316" s="2"/>
      <c r="AN1316" s="2"/>
      <c r="AO1316" s="2"/>
      <c r="AP1316" s="2"/>
      <c r="AQ1316" s="2"/>
      <c r="AR1316" s="15"/>
      <c r="AS1316" s="15"/>
      <c r="AT1316" s="15"/>
      <c r="AU1316" s="2"/>
      <c r="AV1316" s="2"/>
      <c r="AW1316" s="15"/>
      <c r="AX1316" s="15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  <c r="FG1316" s="2"/>
      <c r="FH1316" s="2"/>
    </row>
    <row r="1317" spans="1:164" x14ac:dyDescent="0.15">
      <c r="A1317" s="67"/>
      <c r="B1317" s="128"/>
      <c r="C1317" s="7"/>
      <c r="D1317" s="7"/>
      <c r="E1317" s="13"/>
      <c r="F1317" s="14"/>
      <c r="G1317" s="14"/>
      <c r="H1317" s="14"/>
      <c r="I1317" s="14"/>
      <c r="J1317" s="13"/>
      <c r="K1317" s="53"/>
      <c r="L1317" s="2"/>
      <c r="M1317" s="19"/>
      <c r="N1317" s="12"/>
      <c r="O1317" s="12"/>
      <c r="P1317" s="19"/>
      <c r="Q1317" s="14"/>
      <c r="R1317" s="28"/>
      <c r="S1317" s="14"/>
      <c r="T1317" s="14"/>
      <c r="U1317" s="14"/>
      <c r="V1317" s="4"/>
      <c r="W1317" s="53"/>
      <c r="X1317" s="14"/>
      <c r="Y1317" s="153"/>
      <c r="Z1317" s="3"/>
      <c r="AA1317" s="53"/>
      <c r="AB1317" s="3"/>
      <c r="AC1317" s="1"/>
      <c r="AD1317" s="3"/>
      <c r="AE1317" s="3"/>
      <c r="AF1317" s="3"/>
      <c r="AG1317" s="3"/>
      <c r="AH1317" s="3"/>
      <c r="AI1317" s="11"/>
      <c r="AJ1317" s="3"/>
      <c r="AK1317" s="2"/>
      <c r="AL1317" s="2"/>
      <c r="AM1317" s="2"/>
      <c r="AN1317" s="2"/>
      <c r="AO1317" s="2"/>
      <c r="AP1317" s="2"/>
      <c r="AQ1317" s="2"/>
      <c r="AR1317" s="15"/>
      <c r="AS1317" s="15"/>
      <c r="AT1317" s="15"/>
      <c r="AU1317" s="2"/>
      <c r="AV1317" s="2"/>
      <c r="AW1317" s="15"/>
      <c r="AX1317" s="15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  <c r="FG1317" s="2"/>
      <c r="FH1317" s="2"/>
    </row>
    <row r="1318" spans="1:164" x14ac:dyDescent="0.15">
      <c r="A1318" s="67"/>
      <c r="B1318" s="128"/>
      <c r="C1318" s="7"/>
      <c r="D1318" s="7"/>
      <c r="E1318" s="13"/>
      <c r="F1318" s="14"/>
      <c r="G1318" s="14"/>
      <c r="H1318" s="14"/>
      <c r="I1318" s="14"/>
      <c r="J1318" s="13"/>
      <c r="K1318" s="53"/>
      <c r="L1318" s="2"/>
      <c r="M1318" s="19"/>
      <c r="N1318" s="12"/>
      <c r="O1318" s="12"/>
      <c r="P1318" s="19"/>
      <c r="Q1318" s="14"/>
      <c r="R1318" s="28"/>
      <c r="S1318" s="14"/>
      <c r="T1318" s="14"/>
      <c r="U1318" s="14"/>
      <c r="V1318" s="4"/>
      <c r="W1318" s="53"/>
      <c r="X1318" s="14"/>
      <c r="Y1318" s="153"/>
      <c r="Z1318" s="3"/>
      <c r="AA1318" s="53"/>
      <c r="AB1318" s="3"/>
      <c r="AC1318" s="1"/>
      <c r="AD1318" s="3"/>
      <c r="AE1318" s="3"/>
      <c r="AF1318" s="3"/>
      <c r="AG1318" s="3"/>
      <c r="AH1318" s="3"/>
      <c r="AI1318" s="11"/>
      <c r="AJ1318" s="3"/>
      <c r="AK1318" s="2"/>
      <c r="AL1318" s="2"/>
      <c r="AM1318" s="2"/>
      <c r="AN1318" s="2"/>
      <c r="AO1318" s="2"/>
      <c r="AP1318" s="2"/>
      <c r="AQ1318" s="2"/>
      <c r="AR1318" s="15"/>
      <c r="AS1318" s="15"/>
      <c r="AT1318" s="15"/>
      <c r="AU1318" s="2"/>
      <c r="AV1318" s="2"/>
      <c r="AW1318" s="15"/>
      <c r="AX1318" s="15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  <c r="FG1318" s="2"/>
      <c r="FH1318" s="2"/>
    </row>
    <row r="1319" spans="1:164" x14ac:dyDescent="0.15">
      <c r="A1319" s="67"/>
      <c r="B1319" s="128"/>
      <c r="C1319" s="7"/>
      <c r="D1319" s="7"/>
      <c r="E1319" s="13"/>
      <c r="F1319" s="14"/>
      <c r="G1319" s="14"/>
      <c r="H1319" s="14"/>
      <c r="I1319" s="14"/>
      <c r="J1319" s="13"/>
      <c r="K1319" s="53"/>
      <c r="L1319" s="2"/>
      <c r="M1319" s="19"/>
      <c r="N1319" s="12"/>
      <c r="O1319" s="12"/>
      <c r="P1319" s="19"/>
      <c r="Q1319" s="14"/>
      <c r="R1319" s="28"/>
      <c r="S1319" s="14"/>
      <c r="T1319" s="14"/>
      <c r="U1319" s="14"/>
      <c r="V1319" s="4"/>
      <c r="W1319" s="53"/>
      <c r="X1319" s="14"/>
      <c r="Y1319" s="153"/>
      <c r="Z1319" s="3"/>
      <c r="AA1319" s="53"/>
      <c r="AB1319" s="3"/>
      <c r="AC1319" s="1"/>
      <c r="AD1319" s="3"/>
      <c r="AE1319" s="3"/>
      <c r="AF1319" s="3"/>
      <c r="AG1319" s="3"/>
      <c r="AH1319" s="3"/>
      <c r="AI1319" s="11"/>
      <c r="AJ1319" s="3"/>
      <c r="AK1319" s="2"/>
      <c r="AL1319" s="2"/>
      <c r="AM1319" s="2"/>
      <c r="AN1319" s="2"/>
      <c r="AO1319" s="2"/>
      <c r="AP1319" s="2"/>
      <c r="AQ1319" s="2"/>
      <c r="AR1319" s="15"/>
      <c r="AS1319" s="15"/>
      <c r="AT1319" s="15"/>
      <c r="AU1319" s="2"/>
      <c r="AV1319" s="2"/>
      <c r="AW1319" s="15"/>
      <c r="AX1319" s="15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  <c r="FG1319" s="2"/>
      <c r="FH1319" s="2"/>
    </row>
    <row r="1320" spans="1:164" x14ac:dyDescent="0.15">
      <c r="A1320" s="67"/>
      <c r="B1320" s="128"/>
      <c r="C1320" s="7"/>
      <c r="D1320" s="7"/>
      <c r="E1320" s="13"/>
      <c r="F1320" s="14"/>
      <c r="G1320" s="14"/>
      <c r="H1320" s="14"/>
      <c r="I1320" s="14"/>
      <c r="J1320" s="13"/>
      <c r="K1320" s="53"/>
      <c r="L1320" s="2"/>
      <c r="M1320" s="19"/>
      <c r="N1320" s="12"/>
      <c r="O1320" s="12"/>
      <c r="P1320" s="19"/>
      <c r="Q1320" s="14"/>
      <c r="R1320" s="28"/>
      <c r="S1320" s="14"/>
      <c r="T1320" s="14"/>
      <c r="U1320" s="14"/>
      <c r="V1320" s="4"/>
      <c r="W1320" s="53"/>
      <c r="X1320" s="14"/>
      <c r="Y1320" s="153"/>
      <c r="Z1320" s="3"/>
      <c r="AA1320" s="53"/>
      <c r="AB1320" s="3"/>
      <c r="AC1320" s="1"/>
      <c r="AD1320" s="3"/>
      <c r="AE1320" s="3"/>
      <c r="AF1320" s="3"/>
      <c r="AG1320" s="3"/>
      <c r="AH1320" s="3"/>
      <c r="AI1320" s="11"/>
      <c r="AJ1320" s="3"/>
      <c r="AK1320" s="2"/>
      <c r="AL1320" s="2"/>
      <c r="AM1320" s="2"/>
      <c r="AN1320" s="2"/>
      <c r="AO1320" s="2"/>
      <c r="AP1320" s="2"/>
      <c r="AQ1320" s="2"/>
      <c r="AR1320" s="15"/>
      <c r="AS1320" s="15"/>
      <c r="AT1320" s="15"/>
      <c r="AU1320" s="2"/>
      <c r="AV1320" s="2"/>
      <c r="AW1320" s="15"/>
      <c r="AX1320" s="15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  <c r="FG1320" s="2"/>
      <c r="FH1320" s="2"/>
    </row>
    <row r="1321" spans="1:164" x14ac:dyDescent="0.15">
      <c r="A1321" s="67"/>
      <c r="B1321" s="128"/>
      <c r="C1321" s="7"/>
      <c r="D1321" s="7"/>
      <c r="E1321" s="13"/>
      <c r="F1321" s="14"/>
      <c r="G1321" s="14"/>
      <c r="H1321" s="14"/>
      <c r="I1321" s="14"/>
      <c r="J1321" s="13"/>
      <c r="K1321" s="53"/>
      <c r="L1321" s="2"/>
      <c r="M1321" s="19"/>
      <c r="N1321" s="12"/>
      <c r="O1321" s="12"/>
      <c r="P1321" s="19"/>
      <c r="Q1321" s="14"/>
      <c r="R1321" s="28"/>
      <c r="S1321" s="14"/>
      <c r="T1321" s="14"/>
      <c r="U1321" s="14"/>
      <c r="V1321" s="4"/>
      <c r="W1321" s="53"/>
      <c r="X1321" s="14"/>
      <c r="Y1321" s="153"/>
      <c r="Z1321" s="3"/>
      <c r="AA1321" s="53"/>
      <c r="AB1321" s="3"/>
      <c r="AC1321" s="1"/>
      <c r="AD1321" s="3"/>
      <c r="AE1321" s="3"/>
      <c r="AF1321" s="3"/>
      <c r="AG1321" s="3"/>
      <c r="AH1321" s="3"/>
      <c r="AI1321" s="11"/>
      <c r="AJ1321" s="3"/>
      <c r="AK1321" s="2"/>
      <c r="AL1321" s="2"/>
      <c r="AM1321" s="2"/>
      <c r="AN1321" s="2"/>
      <c r="AO1321" s="2"/>
      <c r="AP1321" s="2"/>
      <c r="AQ1321" s="2"/>
      <c r="AR1321" s="15"/>
      <c r="AS1321" s="15"/>
      <c r="AT1321" s="15"/>
      <c r="AU1321" s="2"/>
      <c r="AV1321" s="2"/>
      <c r="AW1321" s="15"/>
      <c r="AX1321" s="15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  <c r="FG1321" s="2"/>
      <c r="FH1321" s="2"/>
    </row>
    <row r="1322" spans="1:164" x14ac:dyDescent="0.15">
      <c r="A1322" s="67"/>
      <c r="B1322" s="128"/>
      <c r="C1322" s="7"/>
      <c r="D1322" s="7"/>
      <c r="E1322" s="13"/>
      <c r="F1322" s="14"/>
      <c r="G1322" s="14"/>
      <c r="H1322" s="14"/>
      <c r="I1322" s="14"/>
      <c r="J1322" s="13"/>
      <c r="K1322" s="53"/>
      <c r="L1322" s="2"/>
      <c r="M1322" s="19"/>
      <c r="N1322" s="12"/>
      <c r="O1322" s="12"/>
      <c r="P1322" s="19"/>
      <c r="Q1322" s="14"/>
      <c r="R1322" s="28"/>
      <c r="S1322" s="14"/>
      <c r="T1322" s="14"/>
      <c r="U1322" s="14"/>
      <c r="V1322" s="4"/>
      <c r="W1322" s="53"/>
      <c r="X1322" s="14"/>
      <c r="Y1322" s="153"/>
      <c r="Z1322" s="3"/>
      <c r="AA1322" s="53"/>
      <c r="AB1322" s="3"/>
      <c r="AC1322" s="1"/>
      <c r="AD1322" s="3"/>
      <c r="AE1322" s="3"/>
      <c r="AF1322" s="3"/>
      <c r="AG1322" s="3"/>
      <c r="AH1322" s="3"/>
      <c r="AI1322" s="11"/>
      <c r="AJ1322" s="3"/>
      <c r="AK1322" s="2"/>
      <c r="AL1322" s="2"/>
      <c r="AM1322" s="2"/>
      <c r="AN1322" s="2"/>
      <c r="AO1322" s="2"/>
      <c r="AP1322" s="2"/>
      <c r="AQ1322" s="2"/>
      <c r="AR1322" s="15"/>
      <c r="AS1322" s="15"/>
      <c r="AT1322" s="15"/>
      <c r="AU1322" s="2"/>
      <c r="AV1322" s="2"/>
      <c r="AW1322" s="15"/>
      <c r="AX1322" s="15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  <c r="FG1322" s="2"/>
      <c r="FH1322" s="2"/>
    </row>
    <row r="1323" spans="1:164" x14ac:dyDescent="0.15">
      <c r="A1323" s="67"/>
      <c r="B1323" s="128"/>
      <c r="C1323" s="7"/>
      <c r="D1323" s="7"/>
      <c r="E1323" s="13"/>
      <c r="F1323" s="14"/>
      <c r="G1323" s="14"/>
      <c r="H1323" s="14"/>
      <c r="I1323" s="14"/>
      <c r="J1323" s="13"/>
      <c r="K1323" s="53"/>
      <c r="L1323" s="2"/>
      <c r="M1323" s="19"/>
      <c r="N1323" s="12"/>
      <c r="O1323" s="12"/>
      <c r="P1323" s="19"/>
      <c r="Q1323" s="14"/>
      <c r="R1323" s="28"/>
      <c r="S1323" s="14"/>
      <c r="T1323" s="14"/>
      <c r="U1323" s="14"/>
      <c r="V1323" s="4"/>
      <c r="W1323" s="53"/>
      <c r="X1323" s="14"/>
      <c r="Y1323" s="153"/>
      <c r="Z1323" s="3"/>
      <c r="AA1323" s="53"/>
      <c r="AB1323" s="3"/>
      <c r="AC1323" s="1"/>
      <c r="AD1323" s="3"/>
      <c r="AE1323" s="3"/>
      <c r="AF1323" s="3"/>
      <c r="AG1323" s="3"/>
      <c r="AH1323" s="3"/>
      <c r="AI1323" s="11"/>
      <c r="AJ1323" s="3"/>
      <c r="AK1323" s="2"/>
      <c r="AL1323" s="2"/>
      <c r="AM1323" s="2"/>
      <c r="AN1323" s="2"/>
      <c r="AO1323" s="2"/>
      <c r="AP1323" s="2"/>
      <c r="AQ1323" s="2"/>
      <c r="AR1323" s="15"/>
      <c r="AS1323" s="15"/>
      <c r="AT1323" s="15"/>
      <c r="AU1323" s="2"/>
      <c r="AV1323" s="2"/>
      <c r="AW1323" s="15"/>
      <c r="AX1323" s="15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  <c r="FG1323" s="2"/>
      <c r="FH1323" s="2"/>
    </row>
    <row r="1324" spans="1:164" x14ac:dyDescent="0.15">
      <c r="A1324" s="67"/>
      <c r="B1324" s="128"/>
      <c r="C1324" s="7"/>
      <c r="D1324" s="7"/>
      <c r="E1324" s="13"/>
      <c r="F1324" s="14"/>
      <c r="G1324" s="14"/>
      <c r="H1324" s="14"/>
      <c r="I1324" s="14"/>
      <c r="J1324" s="13"/>
      <c r="K1324" s="53"/>
      <c r="L1324" s="2"/>
      <c r="M1324" s="19"/>
      <c r="N1324" s="12"/>
      <c r="O1324" s="12"/>
      <c r="P1324" s="19"/>
      <c r="Q1324" s="14"/>
      <c r="R1324" s="28"/>
      <c r="S1324" s="14"/>
      <c r="T1324" s="14"/>
      <c r="U1324" s="14"/>
      <c r="V1324" s="4"/>
      <c r="W1324" s="53"/>
      <c r="X1324" s="14"/>
      <c r="Y1324" s="153"/>
      <c r="Z1324" s="3"/>
      <c r="AA1324" s="53"/>
      <c r="AB1324" s="3"/>
      <c r="AC1324" s="1"/>
      <c r="AD1324" s="3"/>
      <c r="AE1324" s="3"/>
      <c r="AF1324" s="3"/>
      <c r="AG1324" s="3"/>
      <c r="AH1324" s="3"/>
      <c r="AI1324" s="11"/>
      <c r="AJ1324" s="3"/>
      <c r="AK1324" s="2"/>
      <c r="AL1324" s="2"/>
      <c r="AM1324" s="2"/>
      <c r="AN1324" s="2"/>
      <c r="AO1324" s="2"/>
      <c r="AP1324" s="2"/>
      <c r="AQ1324" s="2"/>
      <c r="AR1324" s="15"/>
      <c r="AS1324" s="15"/>
      <c r="AT1324" s="15"/>
      <c r="AU1324" s="2"/>
      <c r="AV1324" s="2"/>
      <c r="AW1324" s="15"/>
      <c r="AX1324" s="15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  <c r="FG1324" s="2"/>
      <c r="FH1324" s="2"/>
    </row>
    <row r="1325" spans="1:164" x14ac:dyDescent="0.15">
      <c r="A1325" s="67"/>
      <c r="B1325" s="128"/>
      <c r="C1325" s="7"/>
      <c r="D1325" s="7"/>
      <c r="E1325" s="13"/>
      <c r="F1325" s="14"/>
      <c r="G1325" s="14"/>
      <c r="H1325" s="14"/>
      <c r="I1325" s="14"/>
      <c r="J1325" s="13"/>
      <c r="K1325" s="53"/>
      <c r="L1325" s="2"/>
      <c r="M1325" s="19"/>
      <c r="N1325" s="12"/>
      <c r="O1325" s="12"/>
      <c r="P1325" s="19"/>
      <c r="Q1325" s="14"/>
      <c r="R1325" s="28"/>
      <c r="S1325" s="14"/>
      <c r="T1325" s="14"/>
      <c r="U1325" s="14"/>
      <c r="V1325" s="4"/>
      <c r="W1325" s="53"/>
      <c r="X1325" s="14"/>
      <c r="Y1325" s="153"/>
      <c r="Z1325" s="3"/>
      <c r="AA1325" s="53"/>
      <c r="AB1325" s="3"/>
      <c r="AC1325" s="1"/>
      <c r="AD1325" s="3"/>
      <c r="AE1325" s="3"/>
      <c r="AF1325" s="3"/>
      <c r="AG1325" s="3"/>
      <c r="AH1325" s="3"/>
      <c r="AI1325" s="11"/>
      <c r="AJ1325" s="3"/>
      <c r="AK1325" s="2"/>
      <c r="AL1325" s="2"/>
      <c r="AM1325" s="2"/>
      <c r="AN1325" s="2"/>
      <c r="AO1325" s="2"/>
      <c r="AP1325" s="2"/>
      <c r="AQ1325" s="2"/>
      <c r="AR1325" s="15"/>
      <c r="AS1325" s="15"/>
      <c r="AT1325" s="15"/>
      <c r="AU1325" s="2"/>
      <c r="AV1325" s="2"/>
      <c r="AW1325" s="15"/>
      <c r="AX1325" s="15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  <c r="FE1325" s="2"/>
      <c r="FF1325" s="2"/>
      <c r="FG1325" s="2"/>
      <c r="FH1325" s="2"/>
    </row>
    <row r="1326" spans="1:164" x14ac:dyDescent="0.15">
      <c r="A1326" s="67"/>
      <c r="B1326" s="128"/>
      <c r="C1326" s="7"/>
      <c r="D1326" s="7"/>
      <c r="E1326" s="13"/>
      <c r="F1326" s="14"/>
      <c r="G1326" s="14"/>
      <c r="H1326" s="14"/>
      <c r="I1326" s="14"/>
      <c r="J1326" s="13"/>
      <c r="K1326" s="53"/>
      <c r="L1326" s="2"/>
      <c r="M1326" s="19"/>
      <c r="N1326" s="12"/>
      <c r="O1326" s="12"/>
      <c r="P1326" s="19"/>
      <c r="Q1326" s="14"/>
      <c r="R1326" s="28"/>
      <c r="S1326" s="14"/>
      <c r="T1326" s="14"/>
      <c r="U1326" s="14"/>
      <c r="V1326" s="4"/>
      <c r="W1326" s="53"/>
      <c r="X1326" s="14"/>
      <c r="Y1326" s="153"/>
      <c r="Z1326" s="3"/>
      <c r="AA1326" s="53"/>
      <c r="AB1326" s="3"/>
      <c r="AC1326" s="1"/>
      <c r="AD1326" s="3"/>
      <c r="AE1326" s="3"/>
      <c r="AF1326" s="3"/>
      <c r="AG1326" s="3"/>
      <c r="AH1326" s="3"/>
      <c r="AI1326" s="11"/>
      <c r="AJ1326" s="3"/>
      <c r="AK1326" s="2"/>
      <c r="AL1326" s="2"/>
      <c r="AM1326" s="2"/>
      <c r="AN1326" s="2"/>
      <c r="AO1326" s="2"/>
      <c r="AP1326" s="2"/>
      <c r="AQ1326" s="2"/>
      <c r="AR1326" s="15"/>
      <c r="AS1326" s="15"/>
      <c r="AT1326" s="15"/>
      <c r="AU1326" s="2"/>
      <c r="AV1326" s="2"/>
      <c r="AW1326" s="15"/>
      <c r="AX1326" s="15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  <c r="FG1326" s="2"/>
      <c r="FH1326" s="2"/>
    </row>
    <row r="1327" spans="1:164" x14ac:dyDescent="0.15">
      <c r="A1327" s="67"/>
      <c r="B1327" s="128"/>
      <c r="C1327" s="7"/>
      <c r="D1327" s="7"/>
      <c r="E1327" s="13"/>
      <c r="F1327" s="14"/>
      <c r="G1327" s="14"/>
      <c r="H1327" s="14"/>
      <c r="I1327" s="14"/>
      <c r="J1327" s="13"/>
      <c r="K1327" s="53"/>
      <c r="L1327" s="2"/>
      <c r="M1327" s="19"/>
      <c r="N1327" s="12"/>
      <c r="O1327" s="12"/>
      <c r="P1327" s="19"/>
      <c r="Q1327" s="14"/>
      <c r="R1327" s="28"/>
      <c r="S1327" s="14"/>
      <c r="T1327" s="14"/>
      <c r="U1327" s="14"/>
      <c r="V1327" s="4"/>
      <c r="W1327" s="53"/>
      <c r="X1327" s="14"/>
      <c r="Y1327" s="153"/>
      <c r="Z1327" s="3"/>
      <c r="AA1327" s="53"/>
      <c r="AB1327" s="3"/>
      <c r="AC1327" s="1"/>
      <c r="AD1327" s="3"/>
      <c r="AE1327" s="3"/>
      <c r="AF1327" s="3"/>
      <c r="AG1327" s="3"/>
      <c r="AH1327" s="3"/>
      <c r="AI1327" s="11"/>
      <c r="AJ1327" s="3"/>
      <c r="AK1327" s="2"/>
      <c r="AL1327" s="2"/>
      <c r="AM1327" s="2"/>
      <c r="AN1327" s="2"/>
      <c r="AO1327" s="2"/>
      <c r="AP1327" s="2"/>
      <c r="AQ1327" s="2"/>
      <c r="AR1327" s="15"/>
      <c r="AS1327" s="15"/>
      <c r="AT1327" s="15"/>
      <c r="AU1327" s="2"/>
      <c r="AV1327" s="2"/>
      <c r="AW1327" s="15"/>
      <c r="AX1327" s="15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  <c r="FE1327" s="2"/>
      <c r="FF1327" s="2"/>
      <c r="FG1327" s="2"/>
      <c r="FH1327" s="2"/>
    </row>
    <row r="1328" spans="1:164" x14ac:dyDescent="0.15">
      <c r="A1328" s="67"/>
      <c r="B1328" s="128"/>
      <c r="C1328" s="7"/>
      <c r="D1328" s="7"/>
      <c r="E1328" s="13"/>
      <c r="F1328" s="14"/>
      <c r="G1328" s="14"/>
      <c r="H1328" s="14"/>
      <c r="I1328" s="14"/>
      <c r="J1328" s="13"/>
      <c r="K1328" s="53"/>
      <c r="L1328" s="2"/>
      <c r="M1328" s="19"/>
      <c r="N1328" s="12"/>
      <c r="O1328" s="12"/>
      <c r="P1328" s="19"/>
      <c r="Q1328" s="14"/>
      <c r="R1328" s="28"/>
      <c r="S1328" s="14"/>
      <c r="T1328" s="14"/>
      <c r="U1328" s="14"/>
      <c r="V1328" s="4"/>
      <c r="W1328" s="53"/>
      <c r="X1328" s="14"/>
      <c r="Y1328" s="153"/>
      <c r="Z1328" s="3"/>
      <c r="AA1328" s="53"/>
      <c r="AB1328" s="3"/>
      <c r="AC1328" s="1"/>
      <c r="AD1328" s="3"/>
      <c r="AE1328" s="3"/>
      <c r="AF1328" s="3"/>
      <c r="AG1328" s="3"/>
      <c r="AH1328" s="3"/>
      <c r="AI1328" s="11"/>
      <c r="AJ1328" s="3"/>
      <c r="AK1328" s="2"/>
      <c r="AL1328" s="2"/>
      <c r="AM1328" s="2"/>
      <c r="AN1328" s="2"/>
      <c r="AO1328" s="2"/>
      <c r="AP1328" s="2"/>
      <c r="AQ1328" s="2"/>
      <c r="AR1328" s="15"/>
      <c r="AS1328" s="15"/>
      <c r="AT1328" s="15"/>
      <c r="AU1328" s="2"/>
      <c r="AV1328" s="2"/>
      <c r="AW1328" s="15"/>
      <c r="AX1328" s="15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  <c r="FG1328" s="2"/>
      <c r="FH1328" s="2"/>
    </row>
    <row r="1329" spans="1:164" x14ac:dyDescent="0.15">
      <c r="A1329" s="67"/>
      <c r="B1329" s="128"/>
      <c r="C1329" s="7"/>
      <c r="D1329" s="7"/>
      <c r="E1329" s="13"/>
      <c r="F1329" s="14"/>
      <c r="G1329" s="14"/>
      <c r="H1329" s="14"/>
      <c r="I1329" s="14"/>
      <c r="J1329" s="13"/>
      <c r="K1329" s="53"/>
      <c r="L1329" s="2"/>
      <c r="M1329" s="19"/>
      <c r="N1329" s="12"/>
      <c r="O1329" s="12"/>
      <c r="P1329" s="19"/>
      <c r="Q1329" s="14"/>
      <c r="R1329" s="28"/>
      <c r="S1329" s="14"/>
      <c r="T1329" s="14"/>
      <c r="U1329" s="14"/>
      <c r="V1329" s="4"/>
      <c r="W1329" s="53"/>
      <c r="X1329" s="14"/>
      <c r="Y1329" s="153"/>
      <c r="Z1329" s="3"/>
      <c r="AA1329" s="53"/>
      <c r="AB1329" s="3"/>
      <c r="AC1329" s="1"/>
      <c r="AD1329" s="3"/>
      <c r="AE1329" s="3"/>
      <c r="AF1329" s="3"/>
      <c r="AG1329" s="3"/>
      <c r="AH1329" s="3"/>
      <c r="AI1329" s="11"/>
      <c r="AJ1329" s="3"/>
      <c r="AK1329" s="2"/>
      <c r="AL1329" s="2"/>
      <c r="AM1329" s="2"/>
      <c r="AN1329" s="2"/>
      <c r="AO1329" s="2"/>
      <c r="AP1329" s="2"/>
      <c r="AQ1329" s="2"/>
      <c r="AR1329" s="15"/>
      <c r="AS1329" s="15"/>
      <c r="AT1329" s="15"/>
      <c r="AU1329" s="2"/>
      <c r="AV1329" s="2"/>
      <c r="AW1329" s="15"/>
      <c r="AX1329" s="15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  <c r="FG1329" s="2"/>
      <c r="FH1329" s="2"/>
    </row>
    <row r="1330" spans="1:164" x14ac:dyDescent="0.15">
      <c r="A1330" s="67"/>
      <c r="B1330" s="128"/>
      <c r="C1330" s="7"/>
      <c r="D1330" s="7"/>
      <c r="E1330" s="13"/>
      <c r="F1330" s="14"/>
      <c r="G1330" s="14"/>
      <c r="H1330" s="14"/>
      <c r="I1330" s="14"/>
      <c r="J1330" s="13"/>
      <c r="K1330" s="53"/>
      <c r="L1330" s="2"/>
      <c r="M1330" s="19"/>
      <c r="N1330" s="12"/>
      <c r="O1330" s="12"/>
      <c r="P1330" s="19"/>
      <c r="Q1330" s="14"/>
      <c r="R1330" s="28"/>
      <c r="S1330" s="14"/>
      <c r="T1330" s="14"/>
      <c r="U1330" s="14"/>
      <c r="V1330" s="4"/>
      <c r="W1330" s="53"/>
      <c r="X1330" s="14"/>
      <c r="Y1330" s="153"/>
      <c r="Z1330" s="3"/>
      <c r="AA1330" s="53"/>
      <c r="AB1330" s="3"/>
      <c r="AC1330" s="1"/>
      <c r="AD1330" s="3"/>
      <c r="AE1330" s="3"/>
      <c r="AF1330" s="3"/>
      <c r="AG1330" s="3"/>
      <c r="AH1330" s="3"/>
      <c r="AI1330" s="11"/>
      <c r="AJ1330" s="3"/>
      <c r="AK1330" s="2"/>
      <c r="AL1330" s="2"/>
      <c r="AM1330" s="2"/>
      <c r="AN1330" s="2"/>
      <c r="AO1330" s="2"/>
      <c r="AP1330" s="2"/>
      <c r="AQ1330" s="2"/>
      <c r="AR1330" s="15"/>
      <c r="AS1330" s="15"/>
      <c r="AT1330" s="15"/>
      <c r="AU1330" s="2"/>
      <c r="AV1330" s="2"/>
      <c r="AW1330" s="15"/>
      <c r="AX1330" s="15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  <c r="FG1330" s="2"/>
      <c r="FH1330" s="2"/>
    </row>
    <row r="1331" spans="1:164" x14ac:dyDescent="0.15">
      <c r="A1331" s="67"/>
      <c r="B1331" s="128"/>
      <c r="C1331" s="7"/>
      <c r="D1331" s="7"/>
      <c r="E1331" s="13"/>
      <c r="F1331" s="14"/>
      <c r="G1331" s="14"/>
      <c r="H1331" s="14"/>
      <c r="I1331" s="14"/>
      <c r="J1331" s="13"/>
      <c r="K1331" s="53"/>
      <c r="L1331" s="2"/>
      <c r="M1331" s="19"/>
      <c r="N1331" s="12"/>
      <c r="O1331" s="12"/>
      <c r="P1331" s="19"/>
      <c r="Q1331" s="14"/>
      <c r="R1331" s="28"/>
      <c r="S1331" s="14"/>
      <c r="T1331" s="14"/>
      <c r="U1331" s="14"/>
      <c r="V1331" s="4"/>
      <c r="W1331" s="53"/>
      <c r="X1331" s="14"/>
      <c r="Y1331" s="153"/>
      <c r="Z1331" s="3"/>
      <c r="AA1331" s="53"/>
      <c r="AB1331" s="3"/>
      <c r="AC1331" s="1"/>
      <c r="AD1331" s="3"/>
      <c r="AE1331" s="3"/>
      <c r="AF1331" s="3"/>
      <c r="AG1331" s="3"/>
      <c r="AH1331" s="3"/>
      <c r="AI1331" s="11"/>
      <c r="AJ1331" s="3"/>
      <c r="AK1331" s="2"/>
      <c r="AL1331" s="2"/>
      <c r="AM1331" s="2"/>
      <c r="AN1331" s="2"/>
      <c r="AO1331" s="2"/>
      <c r="AP1331" s="2"/>
      <c r="AQ1331" s="2"/>
      <c r="AR1331" s="15"/>
      <c r="AS1331" s="15"/>
      <c r="AT1331" s="15"/>
      <c r="AU1331" s="2"/>
      <c r="AV1331" s="2"/>
      <c r="AW1331" s="15"/>
      <c r="AX1331" s="15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  <c r="FG1331" s="2"/>
      <c r="FH1331" s="2"/>
    </row>
    <row r="1332" spans="1:164" x14ac:dyDescent="0.15">
      <c r="A1332" s="67"/>
      <c r="B1332" s="128"/>
      <c r="C1332" s="7"/>
      <c r="D1332" s="7"/>
      <c r="E1332" s="13"/>
      <c r="F1332" s="14"/>
      <c r="G1332" s="14"/>
      <c r="H1332" s="14"/>
      <c r="I1332" s="14"/>
      <c r="J1332" s="13"/>
      <c r="K1332" s="53"/>
      <c r="L1332" s="2"/>
      <c r="M1332" s="19"/>
      <c r="N1332" s="12"/>
      <c r="O1332" s="12"/>
      <c r="P1332" s="19"/>
      <c r="Q1332" s="14"/>
      <c r="R1332" s="28"/>
      <c r="S1332" s="14"/>
      <c r="T1332" s="14"/>
      <c r="U1332" s="14"/>
      <c r="V1332" s="4"/>
      <c r="W1332" s="53"/>
      <c r="X1332" s="14"/>
      <c r="Y1332" s="153"/>
      <c r="Z1332" s="3"/>
      <c r="AA1332" s="53"/>
      <c r="AB1332" s="3"/>
      <c r="AC1332" s="1"/>
      <c r="AD1332" s="3"/>
      <c r="AE1332" s="3"/>
      <c r="AF1332" s="3"/>
      <c r="AG1332" s="3"/>
      <c r="AH1332" s="3"/>
      <c r="AI1332" s="11"/>
      <c r="AJ1332" s="3"/>
      <c r="AK1332" s="2"/>
      <c r="AL1332" s="2"/>
      <c r="AM1332" s="2"/>
      <c r="AN1332" s="2"/>
      <c r="AO1332" s="2"/>
      <c r="AP1332" s="2"/>
      <c r="AQ1332" s="2"/>
      <c r="AR1332" s="15"/>
      <c r="AS1332" s="15"/>
      <c r="AT1332" s="15"/>
      <c r="AU1332" s="2"/>
      <c r="AV1332" s="2"/>
      <c r="AW1332" s="15"/>
      <c r="AX1332" s="15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  <c r="FG1332" s="2"/>
      <c r="FH1332" s="2"/>
    </row>
    <row r="1333" spans="1:164" x14ac:dyDescent="0.15">
      <c r="A1333" s="67"/>
      <c r="B1333" s="128"/>
      <c r="C1333" s="7"/>
      <c r="D1333" s="7"/>
      <c r="E1333" s="13"/>
      <c r="F1333" s="14"/>
      <c r="G1333" s="14"/>
      <c r="H1333" s="14"/>
      <c r="I1333" s="14"/>
      <c r="J1333" s="13"/>
      <c r="K1333" s="53"/>
      <c r="L1333" s="2"/>
      <c r="M1333" s="19"/>
      <c r="N1333" s="12"/>
      <c r="O1333" s="12"/>
      <c r="P1333" s="19"/>
      <c r="Q1333" s="14"/>
      <c r="R1333" s="28"/>
      <c r="S1333" s="14"/>
      <c r="T1333" s="14"/>
      <c r="U1333" s="14"/>
      <c r="V1333" s="4"/>
      <c r="W1333" s="53"/>
      <c r="X1333" s="14"/>
      <c r="Y1333" s="153"/>
      <c r="Z1333" s="3"/>
      <c r="AA1333" s="53"/>
      <c r="AB1333" s="3"/>
      <c r="AC1333" s="1"/>
      <c r="AD1333" s="3"/>
      <c r="AE1333" s="3"/>
      <c r="AF1333" s="3"/>
      <c r="AG1333" s="3"/>
      <c r="AH1333" s="3"/>
      <c r="AI1333" s="11"/>
      <c r="AJ1333" s="3"/>
      <c r="AK1333" s="2"/>
      <c r="AL1333" s="2"/>
      <c r="AM1333" s="2"/>
      <c r="AN1333" s="2"/>
      <c r="AO1333" s="2"/>
      <c r="AP1333" s="2"/>
      <c r="AQ1333" s="2"/>
      <c r="AR1333" s="15"/>
      <c r="AS1333" s="15"/>
      <c r="AT1333" s="15"/>
      <c r="AU1333" s="2"/>
      <c r="AV1333" s="2"/>
      <c r="AW1333" s="15"/>
      <c r="AX1333" s="15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  <c r="FG1333" s="2"/>
      <c r="FH1333" s="2"/>
    </row>
    <row r="1334" spans="1:164" x14ac:dyDescent="0.15">
      <c r="A1334" s="67"/>
      <c r="B1334" s="128"/>
      <c r="C1334" s="7"/>
      <c r="D1334" s="7"/>
      <c r="E1334" s="13"/>
      <c r="F1334" s="14"/>
      <c r="G1334" s="14"/>
      <c r="H1334" s="14"/>
      <c r="I1334" s="14"/>
      <c r="J1334" s="13"/>
      <c r="K1334" s="53"/>
      <c r="L1334" s="2"/>
      <c r="M1334" s="19"/>
      <c r="N1334" s="12"/>
      <c r="O1334" s="12"/>
      <c r="P1334" s="19"/>
      <c r="Q1334" s="14"/>
      <c r="R1334" s="28"/>
      <c r="S1334" s="14"/>
      <c r="T1334" s="14"/>
      <c r="U1334" s="14"/>
      <c r="V1334" s="4"/>
      <c r="W1334" s="53"/>
      <c r="X1334" s="14"/>
      <c r="Y1334" s="153"/>
      <c r="Z1334" s="3"/>
      <c r="AA1334" s="53"/>
      <c r="AB1334" s="3"/>
      <c r="AC1334" s="1"/>
      <c r="AD1334" s="3"/>
      <c r="AE1334" s="3"/>
      <c r="AF1334" s="3"/>
      <c r="AG1334" s="3"/>
      <c r="AH1334" s="3"/>
      <c r="AI1334" s="11"/>
      <c r="AJ1334" s="3"/>
      <c r="AK1334" s="2"/>
      <c r="AL1334" s="2"/>
      <c r="AM1334" s="2"/>
      <c r="AN1334" s="2"/>
      <c r="AO1334" s="2"/>
      <c r="AP1334" s="2"/>
      <c r="AQ1334" s="2"/>
      <c r="AR1334" s="15"/>
      <c r="AS1334" s="15"/>
      <c r="AT1334" s="15"/>
      <c r="AU1334" s="2"/>
      <c r="AV1334" s="2"/>
      <c r="AW1334" s="15"/>
      <c r="AX1334" s="15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  <c r="FG1334" s="2"/>
      <c r="FH1334" s="2"/>
    </row>
    <row r="1335" spans="1:164" x14ac:dyDescent="0.15">
      <c r="A1335" s="67"/>
      <c r="B1335" s="128"/>
      <c r="C1335" s="7"/>
      <c r="D1335" s="7"/>
      <c r="E1335" s="13"/>
      <c r="F1335" s="14"/>
      <c r="G1335" s="14"/>
      <c r="H1335" s="14"/>
      <c r="I1335" s="14"/>
      <c r="J1335" s="13"/>
      <c r="K1335" s="53"/>
      <c r="L1335" s="2"/>
      <c r="M1335" s="19"/>
      <c r="N1335" s="12"/>
      <c r="O1335" s="12"/>
      <c r="P1335" s="19"/>
      <c r="Q1335" s="14"/>
      <c r="R1335" s="28"/>
      <c r="S1335" s="14"/>
      <c r="T1335" s="14"/>
      <c r="U1335" s="14"/>
      <c r="V1335" s="4"/>
      <c r="W1335" s="53"/>
      <c r="X1335" s="14"/>
      <c r="Y1335" s="153"/>
      <c r="Z1335" s="3"/>
      <c r="AA1335" s="53"/>
      <c r="AB1335" s="3"/>
      <c r="AC1335" s="1"/>
      <c r="AD1335" s="3"/>
      <c r="AE1335" s="3"/>
      <c r="AF1335" s="3"/>
      <c r="AG1335" s="3"/>
      <c r="AH1335" s="3"/>
      <c r="AI1335" s="11"/>
      <c r="AJ1335" s="3"/>
      <c r="AK1335" s="2"/>
      <c r="AL1335" s="2"/>
      <c r="AM1335" s="2"/>
      <c r="AN1335" s="2"/>
      <c r="AO1335" s="2"/>
      <c r="AP1335" s="2"/>
      <c r="AQ1335" s="2"/>
      <c r="AR1335" s="15"/>
      <c r="AS1335" s="15"/>
      <c r="AT1335" s="15"/>
      <c r="AU1335" s="2"/>
      <c r="AV1335" s="2"/>
      <c r="AW1335" s="15"/>
      <c r="AX1335" s="15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  <c r="FH1335" s="2"/>
    </row>
    <row r="1336" spans="1:164" x14ac:dyDescent="0.15">
      <c r="A1336" s="67"/>
      <c r="B1336" s="128"/>
      <c r="C1336" s="7"/>
      <c r="D1336" s="7"/>
      <c r="E1336" s="13"/>
      <c r="F1336" s="14"/>
      <c r="G1336" s="14"/>
      <c r="H1336" s="14"/>
      <c r="I1336" s="14"/>
      <c r="J1336" s="13"/>
      <c r="K1336" s="53"/>
      <c r="L1336" s="2"/>
      <c r="M1336" s="19"/>
      <c r="N1336" s="12"/>
      <c r="O1336" s="12"/>
      <c r="P1336" s="19"/>
      <c r="Q1336" s="14"/>
      <c r="R1336" s="28"/>
      <c r="S1336" s="14"/>
      <c r="T1336" s="14"/>
      <c r="U1336" s="14"/>
      <c r="V1336" s="4"/>
      <c r="W1336" s="53"/>
      <c r="X1336" s="14"/>
      <c r="Y1336" s="153"/>
      <c r="Z1336" s="3"/>
      <c r="AA1336" s="53"/>
      <c r="AB1336" s="3"/>
      <c r="AC1336" s="1"/>
      <c r="AD1336" s="3"/>
      <c r="AE1336" s="3"/>
      <c r="AF1336" s="3"/>
      <c r="AG1336" s="3"/>
      <c r="AH1336" s="3"/>
      <c r="AI1336" s="11"/>
      <c r="AJ1336" s="3"/>
      <c r="AK1336" s="2"/>
      <c r="AL1336" s="2"/>
      <c r="AM1336" s="2"/>
      <c r="AN1336" s="2"/>
      <c r="AO1336" s="2"/>
      <c r="AP1336" s="2"/>
      <c r="AQ1336" s="2"/>
      <c r="AR1336" s="15"/>
      <c r="AS1336" s="15"/>
      <c r="AT1336" s="15"/>
      <c r="AU1336" s="2"/>
      <c r="AV1336" s="2"/>
      <c r="AW1336" s="15"/>
      <c r="AX1336" s="15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  <c r="FG1336" s="2"/>
      <c r="FH1336" s="2"/>
    </row>
    <row r="1337" spans="1:164" x14ac:dyDescent="0.15">
      <c r="A1337" s="67"/>
      <c r="B1337" s="128"/>
      <c r="C1337" s="7"/>
      <c r="D1337" s="7"/>
      <c r="E1337" s="13"/>
      <c r="F1337" s="14"/>
      <c r="G1337" s="14"/>
      <c r="H1337" s="14"/>
      <c r="I1337" s="14"/>
      <c r="J1337" s="13"/>
      <c r="K1337" s="53"/>
      <c r="L1337" s="2"/>
      <c r="M1337" s="19"/>
      <c r="N1337" s="12"/>
      <c r="O1337" s="12"/>
      <c r="P1337" s="19"/>
      <c r="Q1337" s="14"/>
      <c r="R1337" s="28"/>
      <c r="S1337" s="14"/>
      <c r="T1337" s="14"/>
      <c r="U1337" s="14"/>
      <c r="V1337" s="4"/>
      <c r="W1337" s="53"/>
      <c r="X1337" s="14"/>
      <c r="Y1337" s="153"/>
      <c r="Z1337" s="3"/>
      <c r="AA1337" s="53"/>
      <c r="AB1337" s="3"/>
      <c r="AC1337" s="1"/>
      <c r="AD1337" s="3"/>
      <c r="AE1337" s="3"/>
      <c r="AF1337" s="3"/>
      <c r="AG1337" s="3"/>
      <c r="AH1337" s="3"/>
      <c r="AI1337" s="11"/>
      <c r="AJ1337" s="3"/>
      <c r="AK1337" s="2"/>
      <c r="AL1337" s="2"/>
      <c r="AM1337" s="2"/>
      <c r="AN1337" s="2"/>
      <c r="AO1337" s="2"/>
      <c r="AP1337" s="2"/>
      <c r="AQ1337" s="2"/>
      <c r="AR1337" s="15"/>
      <c r="AS1337" s="15"/>
      <c r="AT1337" s="15"/>
      <c r="AU1337" s="2"/>
      <c r="AV1337" s="2"/>
      <c r="AW1337" s="15"/>
      <c r="AX1337" s="15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  <c r="FG1337" s="2"/>
      <c r="FH1337" s="2"/>
    </row>
    <row r="1338" spans="1:164" x14ac:dyDescent="0.15">
      <c r="A1338" s="67"/>
      <c r="B1338" s="128"/>
      <c r="C1338" s="7"/>
      <c r="D1338" s="7"/>
      <c r="E1338" s="13"/>
      <c r="F1338" s="14"/>
      <c r="G1338" s="14"/>
      <c r="H1338" s="14"/>
      <c r="I1338" s="14"/>
      <c r="J1338" s="13"/>
      <c r="K1338" s="53"/>
      <c r="L1338" s="2"/>
      <c r="M1338" s="19"/>
      <c r="N1338" s="12"/>
      <c r="O1338" s="12"/>
      <c r="P1338" s="19"/>
      <c r="Q1338" s="14"/>
      <c r="R1338" s="28"/>
      <c r="S1338" s="14"/>
      <c r="T1338" s="14"/>
      <c r="U1338" s="14"/>
      <c r="V1338" s="4"/>
      <c r="W1338" s="53"/>
      <c r="X1338" s="14"/>
      <c r="Y1338" s="153"/>
      <c r="Z1338" s="3"/>
      <c r="AA1338" s="53"/>
      <c r="AB1338" s="3"/>
      <c r="AC1338" s="1"/>
      <c r="AD1338" s="3"/>
      <c r="AE1338" s="3"/>
      <c r="AF1338" s="3"/>
      <c r="AG1338" s="3"/>
      <c r="AH1338" s="3"/>
      <c r="AI1338" s="11"/>
      <c r="AJ1338" s="3"/>
      <c r="AK1338" s="2"/>
      <c r="AL1338" s="2"/>
      <c r="AM1338" s="2"/>
      <c r="AN1338" s="2"/>
      <c r="AO1338" s="2"/>
      <c r="AP1338" s="2"/>
      <c r="AQ1338" s="2"/>
      <c r="AR1338" s="15"/>
      <c r="AS1338" s="15"/>
      <c r="AT1338" s="15"/>
      <c r="AU1338" s="2"/>
      <c r="AV1338" s="2"/>
      <c r="AW1338" s="15"/>
      <c r="AX1338" s="15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  <c r="FG1338" s="2"/>
      <c r="FH1338" s="2"/>
    </row>
    <row r="1339" spans="1:164" x14ac:dyDescent="0.15">
      <c r="A1339" s="67"/>
      <c r="B1339" s="128"/>
      <c r="C1339" s="7"/>
      <c r="D1339" s="7"/>
      <c r="E1339" s="13"/>
      <c r="F1339" s="14"/>
      <c r="G1339" s="14"/>
      <c r="H1339" s="14"/>
      <c r="I1339" s="14"/>
      <c r="J1339" s="13"/>
      <c r="K1339" s="53"/>
      <c r="L1339" s="2"/>
      <c r="M1339" s="19"/>
      <c r="N1339" s="12"/>
      <c r="O1339" s="12"/>
      <c r="P1339" s="19"/>
      <c r="Q1339" s="14"/>
      <c r="R1339" s="28"/>
      <c r="S1339" s="14"/>
      <c r="T1339" s="14"/>
      <c r="U1339" s="14"/>
      <c r="V1339" s="4"/>
      <c r="W1339" s="53"/>
      <c r="X1339" s="14"/>
      <c r="Y1339" s="153"/>
      <c r="Z1339" s="3"/>
      <c r="AA1339" s="53"/>
      <c r="AB1339" s="3"/>
      <c r="AC1339" s="1"/>
      <c r="AD1339" s="3"/>
      <c r="AE1339" s="3"/>
      <c r="AF1339" s="3"/>
      <c r="AG1339" s="3"/>
      <c r="AH1339" s="3"/>
      <c r="AI1339" s="11"/>
      <c r="AJ1339" s="3"/>
      <c r="AK1339" s="2"/>
      <c r="AL1339" s="2"/>
      <c r="AM1339" s="2"/>
      <c r="AN1339" s="2"/>
      <c r="AO1339" s="2"/>
      <c r="AP1339" s="2"/>
      <c r="AQ1339" s="2"/>
      <c r="AR1339" s="15"/>
      <c r="AS1339" s="15"/>
      <c r="AT1339" s="15"/>
      <c r="AU1339" s="2"/>
      <c r="AV1339" s="2"/>
      <c r="AW1339" s="15"/>
      <c r="AX1339" s="15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  <c r="FG1339" s="2"/>
      <c r="FH1339" s="2"/>
    </row>
    <row r="1340" spans="1:164" x14ac:dyDescent="0.15">
      <c r="A1340" s="67"/>
      <c r="B1340" s="128"/>
      <c r="C1340" s="7"/>
      <c r="D1340" s="7"/>
      <c r="E1340" s="13"/>
      <c r="F1340" s="14"/>
      <c r="G1340" s="14"/>
      <c r="H1340" s="14"/>
      <c r="I1340" s="14"/>
      <c r="J1340" s="13"/>
      <c r="K1340" s="53"/>
      <c r="L1340" s="2"/>
      <c r="M1340" s="19"/>
      <c r="N1340" s="12"/>
      <c r="O1340" s="12"/>
      <c r="P1340" s="19"/>
      <c r="Q1340" s="14"/>
      <c r="R1340" s="28"/>
      <c r="S1340" s="14"/>
      <c r="T1340" s="14"/>
      <c r="U1340" s="14"/>
      <c r="V1340" s="4"/>
      <c r="W1340" s="53"/>
      <c r="X1340" s="14"/>
      <c r="Y1340" s="153"/>
      <c r="Z1340" s="3"/>
      <c r="AA1340" s="53"/>
      <c r="AB1340" s="3"/>
      <c r="AC1340" s="1"/>
      <c r="AD1340" s="3"/>
      <c r="AE1340" s="3"/>
      <c r="AF1340" s="3"/>
      <c r="AG1340" s="3"/>
      <c r="AH1340" s="3"/>
      <c r="AI1340" s="11"/>
      <c r="AJ1340" s="3"/>
      <c r="AK1340" s="2"/>
      <c r="AL1340" s="2"/>
      <c r="AM1340" s="2"/>
      <c r="AN1340" s="2"/>
      <c r="AO1340" s="2"/>
      <c r="AP1340" s="2"/>
      <c r="AQ1340" s="2"/>
      <c r="AR1340" s="15"/>
      <c r="AS1340" s="15"/>
      <c r="AT1340" s="15"/>
      <c r="AU1340" s="2"/>
      <c r="AV1340" s="2"/>
      <c r="AW1340" s="15"/>
      <c r="AX1340" s="15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  <c r="FG1340" s="2"/>
      <c r="FH1340" s="2"/>
    </row>
    <row r="1341" spans="1:164" x14ac:dyDescent="0.15">
      <c r="A1341" s="67"/>
      <c r="B1341" s="128"/>
      <c r="C1341" s="7"/>
      <c r="D1341" s="7"/>
      <c r="E1341" s="13"/>
      <c r="F1341" s="14"/>
      <c r="G1341" s="14"/>
      <c r="H1341" s="14"/>
      <c r="I1341" s="14"/>
      <c r="J1341" s="13"/>
      <c r="K1341" s="53"/>
      <c r="L1341" s="2"/>
      <c r="M1341" s="19"/>
      <c r="N1341" s="12"/>
      <c r="O1341" s="12"/>
      <c r="P1341" s="19"/>
      <c r="Q1341" s="14"/>
      <c r="R1341" s="28"/>
      <c r="S1341" s="14"/>
      <c r="T1341" s="14"/>
      <c r="U1341" s="14"/>
      <c r="V1341" s="4"/>
      <c r="W1341" s="53"/>
      <c r="X1341" s="14"/>
      <c r="Y1341" s="153"/>
      <c r="Z1341" s="3"/>
      <c r="AA1341" s="53"/>
      <c r="AB1341" s="3"/>
      <c r="AC1341" s="1"/>
      <c r="AD1341" s="3"/>
      <c r="AE1341" s="3"/>
      <c r="AF1341" s="3"/>
      <c r="AG1341" s="3"/>
      <c r="AH1341" s="3"/>
      <c r="AI1341" s="11"/>
      <c r="AJ1341" s="3"/>
      <c r="AK1341" s="2"/>
      <c r="AL1341" s="2"/>
      <c r="AM1341" s="2"/>
      <c r="AN1341" s="2"/>
      <c r="AO1341" s="2"/>
      <c r="AP1341" s="2"/>
      <c r="AQ1341" s="2"/>
      <c r="AR1341" s="15"/>
      <c r="AS1341" s="15"/>
      <c r="AT1341" s="15"/>
      <c r="AU1341" s="2"/>
      <c r="AV1341" s="2"/>
      <c r="AW1341" s="15"/>
      <c r="AX1341" s="15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  <c r="FG1341" s="2"/>
      <c r="FH1341" s="2"/>
    </row>
    <row r="1342" spans="1:164" x14ac:dyDescent="0.15">
      <c r="A1342" s="67"/>
      <c r="B1342" s="128"/>
      <c r="C1342" s="7"/>
      <c r="D1342" s="7"/>
      <c r="E1342" s="13"/>
      <c r="F1342" s="14"/>
      <c r="G1342" s="14"/>
      <c r="H1342" s="14"/>
      <c r="I1342" s="14"/>
      <c r="J1342" s="13"/>
      <c r="K1342" s="53"/>
      <c r="L1342" s="2"/>
      <c r="M1342" s="19"/>
      <c r="N1342" s="12"/>
      <c r="O1342" s="12"/>
      <c r="P1342" s="19"/>
      <c r="Q1342" s="14"/>
      <c r="R1342" s="28"/>
      <c r="S1342" s="14"/>
      <c r="T1342" s="14"/>
      <c r="U1342" s="14"/>
      <c r="V1342" s="4"/>
      <c r="W1342" s="53"/>
      <c r="X1342" s="14"/>
      <c r="Y1342" s="153"/>
      <c r="Z1342" s="3"/>
      <c r="AA1342" s="53"/>
      <c r="AB1342" s="3"/>
      <c r="AC1342" s="1"/>
      <c r="AD1342" s="3"/>
      <c r="AE1342" s="3"/>
      <c r="AF1342" s="3"/>
      <c r="AG1342" s="3"/>
      <c r="AH1342" s="3"/>
      <c r="AI1342" s="11"/>
      <c r="AJ1342" s="3"/>
      <c r="AK1342" s="2"/>
      <c r="AL1342" s="2"/>
      <c r="AM1342" s="2"/>
      <c r="AN1342" s="2"/>
      <c r="AO1342" s="2"/>
      <c r="AP1342" s="2"/>
      <c r="AQ1342" s="2"/>
      <c r="AR1342" s="15"/>
      <c r="AS1342" s="15"/>
      <c r="AT1342" s="15"/>
      <c r="AU1342" s="2"/>
      <c r="AV1342" s="2"/>
      <c r="AW1342" s="15"/>
      <c r="AX1342" s="15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  <c r="FG1342" s="2"/>
      <c r="FH1342" s="2"/>
    </row>
    <row r="1343" spans="1:164" x14ac:dyDescent="0.15">
      <c r="A1343" s="67"/>
      <c r="B1343" s="128"/>
      <c r="C1343" s="7"/>
      <c r="D1343" s="7"/>
      <c r="E1343" s="13"/>
      <c r="F1343" s="14"/>
      <c r="G1343" s="14"/>
      <c r="H1343" s="14"/>
      <c r="I1343" s="14"/>
      <c r="J1343" s="13"/>
      <c r="K1343" s="53"/>
      <c r="L1343" s="2"/>
      <c r="M1343" s="19"/>
      <c r="N1343" s="12"/>
      <c r="O1343" s="12"/>
      <c r="P1343" s="19"/>
      <c r="Q1343" s="14"/>
      <c r="R1343" s="28"/>
      <c r="S1343" s="14"/>
      <c r="T1343" s="14"/>
      <c r="U1343" s="14"/>
      <c r="V1343" s="4"/>
      <c r="W1343" s="53"/>
      <c r="X1343" s="14"/>
      <c r="Y1343" s="153"/>
      <c r="Z1343" s="3"/>
      <c r="AA1343" s="53"/>
      <c r="AB1343" s="3"/>
      <c r="AC1343" s="1"/>
      <c r="AD1343" s="3"/>
      <c r="AE1343" s="3"/>
      <c r="AF1343" s="3"/>
      <c r="AG1343" s="3"/>
      <c r="AH1343" s="3"/>
      <c r="AI1343" s="11"/>
      <c r="AJ1343" s="3"/>
      <c r="AK1343" s="2"/>
      <c r="AL1343" s="2"/>
      <c r="AM1343" s="2"/>
      <c r="AN1343" s="2"/>
      <c r="AO1343" s="2"/>
      <c r="AP1343" s="2"/>
      <c r="AQ1343" s="2"/>
      <c r="AR1343" s="15"/>
      <c r="AS1343" s="15"/>
      <c r="AT1343" s="15"/>
      <c r="AU1343" s="2"/>
      <c r="AV1343" s="2"/>
      <c r="AW1343" s="15"/>
      <c r="AX1343" s="15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  <c r="FG1343" s="2"/>
      <c r="FH1343" s="2"/>
    </row>
    <row r="1344" spans="1:164" x14ac:dyDescent="0.15">
      <c r="A1344" s="67"/>
      <c r="B1344" s="128"/>
      <c r="C1344" s="7"/>
      <c r="D1344" s="7"/>
      <c r="E1344" s="13"/>
      <c r="F1344" s="14"/>
      <c r="G1344" s="14"/>
      <c r="H1344" s="14"/>
      <c r="I1344" s="14"/>
      <c r="J1344" s="13"/>
      <c r="K1344" s="53"/>
      <c r="L1344" s="2"/>
      <c r="M1344" s="19"/>
      <c r="N1344" s="12"/>
      <c r="O1344" s="12"/>
      <c r="P1344" s="19"/>
      <c r="Q1344" s="14"/>
      <c r="R1344" s="28"/>
      <c r="S1344" s="14"/>
      <c r="T1344" s="14"/>
      <c r="U1344" s="14"/>
      <c r="V1344" s="4"/>
      <c r="W1344" s="53"/>
      <c r="X1344" s="14"/>
      <c r="Y1344" s="153"/>
      <c r="Z1344" s="3"/>
      <c r="AA1344" s="53"/>
      <c r="AB1344" s="3"/>
      <c r="AC1344" s="1"/>
      <c r="AD1344" s="3"/>
      <c r="AE1344" s="3"/>
      <c r="AF1344" s="3"/>
      <c r="AG1344" s="3"/>
      <c r="AH1344" s="3"/>
      <c r="AI1344" s="11"/>
      <c r="AJ1344" s="3"/>
      <c r="AK1344" s="2"/>
      <c r="AL1344" s="2"/>
      <c r="AM1344" s="2"/>
      <c r="AN1344" s="2"/>
      <c r="AO1344" s="2"/>
      <c r="AP1344" s="2"/>
      <c r="AQ1344" s="2"/>
      <c r="AR1344" s="15"/>
      <c r="AS1344" s="15"/>
      <c r="AT1344" s="15"/>
      <c r="AU1344" s="2"/>
      <c r="AV1344" s="2"/>
      <c r="AW1344" s="15"/>
      <c r="AX1344" s="15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  <c r="FG1344" s="2"/>
      <c r="FH1344" s="2"/>
    </row>
    <row r="1345" spans="1:164" x14ac:dyDescent="0.15">
      <c r="A1345" s="67"/>
      <c r="B1345" s="128"/>
      <c r="C1345" s="7"/>
      <c r="D1345" s="7"/>
      <c r="E1345" s="13"/>
      <c r="F1345" s="14"/>
      <c r="G1345" s="14"/>
      <c r="H1345" s="14"/>
      <c r="I1345" s="14"/>
      <c r="J1345" s="13"/>
      <c r="K1345" s="53"/>
      <c r="L1345" s="2"/>
      <c r="M1345" s="19"/>
      <c r="N1345" s="12"/>
      <c r="O1345" s="12"/>
      <c r="P1345" s="19"/>
      <c r="Q1345" s="14"/>
      <c r="R1345" s="28"/>
      <c r="S1345" s="14"/>
      <c r="T1345" s="14"/>
      <c r="U1345" s="14"/>
      <c r="V1345" s="4"/>
      <c r="W1345" s="53"/>
      <c r="X1345" s="14"/>
      <c r="Y1345" s="153"/>
      <c r="Z1345" s="3"/>
      <c r="AA1345" s="53"/>
      <c r="AB1345" s="3"/>
      <c r="AC1345" s="1"/>
      <c r="AD1345" s="3"/>
      <c r="AE1345" s="3"/>
      <c r="AF1345" s="3"/>
      <c r="AG1345" s="3"/>
      <c r="AH1345" s="3"/>
      <c r="AI1345" s="11"/>
      <c r="AJ1345" s="3"/>
      <c r="AK1345" s="2"/>
      <c r="AL1345" s="2"/>
      <c r="AM1345" s="2"/>
      <c r="AN1345" s="2"/>
      <c r="AO1345" s="2"/>
      <c r="AP1345" s="2"/>
      <c r="AQ1345" s="2"/>
      <c r="AR1345" s="15"/>
      <c r="AS1345" s="15"/>
      <c r="AT1345" s="15"/>
      <c r="AU1345" s="2"/>
      <c r="AV1345" s="2"/>
      <c r="AW1345" s="15"/>
      <c r="AX1345" s="15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  <c r="FG1345" s="2"/>
      <c r="FH1345" s="2"/>
    </row>
    <row r="1346" spans="1:164" x14ac:dyDescent="0.15">
      <c r="A1346" s="67"/>
      <c r="B1346" s="128"/>
      <c r="C1346" s="7"/>
      <c r="D1346" s="7"/>
      <c r="E1346" s="13"/>
      <c r="F1346" s="14"/>
      <c r="G1346" s="14"/>
      <c r="H1346" s="14"/>
      <c r="I1346" s="14"/>
      <c r="J1346" s="13"/>
      <c r="K1346" s="53"/>
      <c r="L1346" s="2"/>
      <c r="M1346" s="19"/>
      <c r="N1346" s="12"/>
      <c r="O1346" s="12"/>
      <c r="P1346" s="19"/>
      <c r="Q1346" s="14"/>
      <c r="R1346" s="28"/>
      <c r="S1346" s="14"/>
      <c r="T1346" s="14"/>
      <c r="U1346" s="14"/>
      <c r="V1346" s="4"/>
      <c r="W1346" s="53"/>
      <c r="X1346" s="14"/>
      <c r="Y1346" s="153"/>
      <c r="Z1346" s="3"/>
      <c r="AA1346" s="53"/>
      <c r="AB1346" s="3"/>
      <c r="AC1346" s="1"/>
      <c r="AD1346" s="3"/>
      <c r="AE1346" s="3"/>
      <c r="AF1346" s="3"/>
      <c r="AG1346" s="3"/>
      <c r="AH1346" s="3"/>
      <c r="AI1346" s="11"/>
      <c r="AJ1346" s="3"/>
      <c r="AK1346" s="2"/>
      <c r="AL1346" s="2"/>
      <c r="AM1346" s="2"/>
      <c r="AN1346" s="2"/>
      <c r="AO1346" s="2"/>
      <c r="AP1346" s="2"/>
      <c r="AQ1346" s="2"/>
      <c r="AR1346" s="15"/>
      <c r="AS1346" s="15"/>
      <c r="AT1346" s="15"/>
      <c r="AU1346" s="2"/>
      <c r="AV1346" s="2"/>
      <c r="AW1346" s="15"/>
      <c r="AX1346" s="15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  <c r="FG1346" s="2"/>
      <c r="FH1346" s="2"/>
    </row>
    <row r="1347" spans="1:164" x14ac:dyDescent="0.15">
      <c r="A1347" s="67"/>
      <c r="B1347" s="128"/>
      <c r="C1347" s="7"/>
      <c r="D1347" s="7"/>
      <c r="E1347" s="13"/>
      <c r="F1347" s="14"/>
      <c r="G1347" s="14"/>
      <c r="H1347" s="14"/>
      <c r="I1347" s="14"/>
      <c r="J1347" s="13"/>
      <c r="K1347" s="53"/>
      <c r="L1347" s="2"/>
      <c r="M1347" s="19"/>
      <c r="N1347" s="12"/>
      <c r="O1347" s="12"/>
      <c r="P1347" s="19"/>
      <c r="Q1347" s="14"/>
      <c r="R1347" s="28"/>
      <c r="S1347" s="14"/>
      <c r="T1347" s="14"/>
      <c r="U1347" s="14"/>
      <c r="V1347" s="4"/>
      <c r="W1347" s="53"/>
      <c r="X1347" s="14"/>
      <c r="Y1347" s="153"/>
      <c r="Z1347" s="3"/>
      <c r="AA1347" s="53"/>
      <c r="AB1347" s="3"/>
      <c r="AC1347" s="1"/>
      <c r="AD1347" s="3"/>
      <c r="AE1347" s="3"/>
      <c r="AF1347" s="3"/>
      <c r="AG1347" s="3"/>
      <c r="AH1347" s="3"/>
      <c r="AI1347" s="11"/>
      <c r="AJ1347" s="3"/>
      <c r="AK1347" s="2"/>
      <c r="AL1347" s="2"/>
      <c r="AM1347" s="2"/>
      <c r="AN1347" s="2"/>
      <c r="AO1347" s="2"/>
      <c r="AP1347" s="2"/>
      <c r="AQ1347" s="2"/>
      <c r="AR1347" s="15"/>
      <c r="AS1347" s="15"/>
      <c r="AT1347" s="15"/>
      <c r="AU1347" s="2"/>
      <c r="AV1347" s="2"/>
      <c r="AW1347" s="15"/>
      <c r="AX1347" s="15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  <c r="FG1347" s="2"/>
      <c r="FH1347" s="2"/>
    </row>
    <row r="1348" spans="1:164" x14ac:dyDescent="0.15">
      <c r="A1348" s="67"/>
      <c r="B1348" s="128"/>
      <c r="C1348" s="7"/>
      <c r="D1348" s="7"/>
      <c r="E1348" s="13"/>
      <c r="F1348" s="14"/>
      <c r="G1348" s="14"/>
      <c r="H1348" s="14"/>
      <c r="I1348" s="14"/>
      <c r="J1348" s="13"/>
      <c r="K1348" s="53"/>
      <c r="L1348" s="2"/>
      <c r="M1348" s="19"/>
      <c r="N1348" s="12"/>
      <c r="O1348" s="12"/>
      <c r="P1348" s="19"/>
      <c r="Q1348" s="14"/>
      <c r="R1348" s="28"/>
      <c r="S1348" s="14"/>
      <c r="T1348" s="14"/>
      <c r="U1348" s="14"/>
      <c r="V1348" s="4"/>
      <c r="W1348" s="53"/>
      <c r="X1348" s="14"/>
      <c r="Y1348" s="153"/>
      <c r="Z1348" s="3"/>
      <c r="AA1348" s="53"/>
      <c r="AB1348" s="3"/>
      <c r="AC1348" s="1"/>
      <c r="AD1348" s="3"/>
      <c r="AE1348" s="3"/>
      <c r="AF1348" s="3"/>
      <c r="AG1348" s="3"/>
      <c r="AH1348" s="3"/>
      <c r="AI1348" s="11"/>
      <c r="AJ1348" s="3"/>
      <c r="AK1348" s="2"/>
      <c r="AL1348" s="2"/>
      <c r="AM1348" s="2"/>
      <c r="AN1348" s="2"/>
      <c r="AO1348" s="2"/>
      <c r="AP1348" s="2"/>
      <c r="AQ1348" s="2"/>
      <c r="AR1348" s="15"/>
      <c r="AS1348" s="15"/>
      <c r="AT1348" s="15"/>
      <c r="AU1348" s="2"/>
      <c r="AV1348" s="2"/>
      <c r="AW1348" s="15"/>
      <c r="AX1348" s="15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  <c r="FG1348" s="2"/>
      <c r="FH1348" s="2"/>
    </row>
    <row r="1349" spans="1:164" x14ac:dyDescent="0.15">
      <c r="A1349" s="67"/>
      <c r="B1349" s="128"/>
      <c r="C1349" s="7"/>
      <c r="D1349" s="7"/>
      <c r="E1349" s="13"/>
      <c r="F1349" s="14"/>
      <c r="G1349" s="14"/>
      <c r="H1349" s="14"/>
      <c r="I1349" s="14"/>
      <c r="J1349" s="13"/>
      <c r="K1349" s="53"/>
      <c r="L1349" s="2"/>
      <c r="M1349" s="19"/>
      <c r="N1349" s="12"/>
      <c r="O1349" s="12"/>
      <c r="P1349" s="19"/>
      <c r="Q1349" s="14"/>
      <c r="R1349" s="28"/>
      <c r="S1349" s="14"/>
      <c r="T1349" s="14"/>
      <c r="U1349" s="14"/>
      <c r="V1349" s="4"/>
      <c r="W1349" s="53"/>
      <c r="X1349" s="14"/>
      <c r="Y1349" s="153"/>
      <c r="Z1349" s="3"/>
      <c r="AA1349" s="53"/>
      <c r="AB1349" s="3"/>
      <c r="AC1349" s="1"/>
      <c r="AD1349" s="3"/>
      <c r="AE1349" s="3"/>
      <c r="AF1349" s="3"/>
      <c r="AG1349" s="3"/>
      <c r="AH1349" s="3"/>
      <c r="AI1349" s="11"/>
      <c r="AJ1349" s="3"/>
      <c r="AK1349" s="2"/>
      <c r="AL1349" s="2"/>
      <c r="AM1349" s="2"/>
      <c r="AN1349" s="2"/>
      <c r="AO1349" s="2"/>
      <c r="AP1349" s="2"/>
      <c r="AQ1349" s="2"/>
      <c r="AR1349" s="15"/>
      <c r="AS1349" s="15"/>
      <c r="AT1349" s="15"/>
      <c r="AU1349" s="2"/>
      <c r="AV1349" s="2"/>
      <c r="AW1349" s="15"/>
      <c r="AX1349" s="15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  <c r="FG1349" s="2"/>
      <c r="FH1349" s="2"/>
    </row>
    <row r="1350" spans="1:164" x14ac:dyDescent="0.15">
      <c r="A1350" s="67"/>
      <c r="B1350" s="128"/>
      <c r="C1350" s="7"/>
      <c r="D1350" s="7"/>
      <c r="E1350" s="13"/>
      <c r="F1350" s="14"/>
      <c r="G1350" s="14"/>
      <c r="H1350" s="14"/>
      <c r="I1350" s="14"/>
      <c r="J1350" s="13"/>
      <c r="K1350" s="53"/>
      <c r="L1350" s="2"/>
      <c r="M1350" s="19"/>
      <c r="N1350" s="12"/>
      <c r="O1350" s="12"/>
      <c r="P1350" s="19"/>
      <c r="Q1350" s="14"/>
      <c r="R1350" s="28"/>
      <c r="S1350" s="14"/>
      <c r="T1350" s="14"/>
      <c r="U1350" s="14"/>
      <c r="V1350" s="4"/>
      <c r="W1350" s="53"/>
      <c r="X1350" s="14"/>
      <c r="Y1350" s="153"/>
      <c r="Z1350" s="3"/>
      <c r="AA1350" s="53"/>
      <c r="AB1350" s="3"/>
      <c r="AC1350" s="1"/>
      <c r="AD1350" s="3"/>
      <c r="AE1350" s="3"/>
      <c r="AF1350" s="3"/>
      <c r="AG1350" s="3"/>
      <c r="AH1350" s="3"/>
      <c r="AI1350" s="11"/>
      <c r="AJ1350" s="3"/>
      <c r="AK1350" s="2"/>
      <c r="AL1350" s="2"/>
      <c r="AM1350" s="2"/>
      <c r="AN1350" s="2"/>
      <c r="AO1350" s="2"/>
      <c r="AP1350" s="2"/>
      <c r="AQ1350" s="2"/>
      <c r="AR1350" s="15"/>
      <c r="AS1350" s="15"/>
      <c r="AT1350" s="15"/>
      <c r="AU1350" s="2"/>
      <c r="AV1350" s="2"/>
      <c r="AW1350" s="15"/>
      <c r="AX1350" s="15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  <c r="FG1350" s="2"/>
      <c r="FH1350" s="2"/>
    </row>
    <row r="1351" spans="1:164" x14ac:dyDescent="0.15">
      <c r="A1351" s="67"/>
      <c r="B1351" s="128"/>
      <c r="C1351" s="7"/>
      <c r="D1351" s="7"/>
      <c r="E1351" s="13"/>
      <c r="F1351" s="14"/>
      <c r="G1351" s="14"/>
      <c r="H1351" s="14"/>
      <c r="I1351" s="14"/>
      <c r="J1351" s="13"/>
      <c r="K1351" s="53"/>
      <c r="L1351" s="2"/>
      <c r="M1351" s="19"/>
      <c r="N1351" s="12"/>
      <c r="O1351" s="12"/>
      <c r="P1351" s="19"/>
      <c r="Q1351" s="14"/>
      <c r="R1351" s="28"/>
      <c r="S1351" s="14"/>
      <c r="T1351" s="14"/>
      <c r="U1351" s="14"/>
      <c r="V1351" s="4"/>
      <c r="W1351" s="53"/>
      <c r="X1351" s="14"/>
      <c r="Y1351" s="153"/>
      <c r="Z1351" s="3"/>
      <c r="AA1351" s="53"/>
      <c r="AB1351" s="3"/>
      <c r="AC1351" s="1"/>
      <c r="AD1351" s="3"/>
      <c r="AE1351" s="3"/>
      <c r="AF1351" s="3"/>
      <c r="AG1351" s="3"/>
      <c r="AH1351" s="3"/>
      <c r="AI1351" s="11"/>
      <c r="AJ1351" s="3"/>
      <c r="AK1351" s="2"/>
      <c r="AL1351" s="2"/>
      <c r="AM1351" s="2"/>
      <c r="AN1351" s="2"/>
      <c r="AO1351" s="2"/>
      <c r="AP1351" s="2"/>
      <c r="AQ1351" s="2"/>
      <c r="AR1351" s="15"/>
      <c r="AS1351" s="15"/>
      <c r="AT1351" s="15"/>
      <c r="AU1351" s="2"/>
      <c r="AV1351" s="2"/>
      <c r="AW1351" s="15"/>
      <c r="AX1351" s="15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  <c r="FG1351" s="2"/>
      <c r="FH1351" s="2"/>
    </row>
    <row r="1352" spans="1:164" x14ac:dyDescent="0.15">
      <c r="A1352" s="67"/>
      <c r="B1352" s="128"/>
      <c r="C1352" s="7"/>
      <c r="D1352" s="7"/>
      <c r="E1352" s="13"/>
      <c r="F1352" s="14"/>
      <c r="G1352" s="14"/>
      <c r="H1352" s="14"/>
      <c r="I1352" s="14"/>
      <c r="J1352" s="13"/>
      <c r="K1352" s="53"/>
      <c r="L1352" s="2"/>
      <c r="M1352" s="19"/>
      <c r="N1352" s="12"/>
      <c r="O1352" s="12"/>
      <c r="P1352" s="19"/>
      <c r="Q1352" s="14"/>
      <c r="R1352" s="28"/>
      <c r="S1352" s="14"/>
      <c r="T1352" s="14"/>
      <c r="U1352" s="14"/>
      <c r="V1352" s="4"/>
      <c r="W1352" s="53"/>
      <c r="X1352" s="14"/>
      <c r="Y1352" s="153"/>
      <c r="Z1352" s="3"/>
      <c r="AA1352" s="53"/>
      <c r="AB1352" s="3"/>
      <c r="AC1352" s="1"/>
      <c r="AD1352" s="3"/>
      <c r="AE1352" s="3"/>
      <c r="AF1352" s="3"/>
      <c r="AG1352" s="3"/>
      <c r="AH1352" s="3"/>
      <c r="AI1352" s="11"/>
      <c r="AJ1352" s="3"/>
      <c r="AK1352" s="2"/>
      <c r="AL1352" s="2"/>
      <c r="AM1352" s="2"/>
      <c r="AN1352" s="2"/>
      <c r="AO1352" s="2"/>
      <c r="AP1352" s="2"/>
      <c r="AQ1352" s="2"/>
      <c r="AR1352" s="15"/>
      <c r="AS1352" s="15"/>
      <c r="AT1352" s="15"/>
      <c r="AU1352" s="2"/>
      <c r="AV1352" s="2"/>
      <c r="AW1352" s="15"/>
      <c r="AX1352" s="15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  <c r="FG1352" s="2"/>
      <c r="FH1352" s="2"/>
    </row>
    <row r="1353" spans="1:164" x14ac:dyDescent="0.15">
      <c r="A1353" s="67"/>
      <c r="B1353" s="128"/>
      <c r="C1353" s="7"/>
      <c r="D1353" s="7"/>
      <c r="E1353" s="13"/>
      <c r="F1353" s="14"/>
      <c r="G1353" s="14"/>
      <c r="H1353" s="14"/>
      <c r="I1353" s="14"/>
      <c r="J1353" s="13"/>
      <c r="K1353" s="53"/>
      <c r="L1353" s="2"/>
      <c r="M1353" s="19"/>
      <c r="N1353" s="12"/>
      <c r="O1353" s="12"/>
      <c r="P1353" s="19"/>
      <c r="Q1353" s="14"/>
      <c r="R1353" s="28"/>
      <c r="S1353" s="14"/>
      <c r="T1353" s="14"/>
      <c r="U1353" s="14"/>
      <c r="V1353" s="4"/>
      <c r="W1353" s="53"/>
      <c r="X1353" s="14"/>
      <c r="Y1353" s="153"/>
      <c r="Z1353" s="3"/>
      <c r="AA1353" s="53"/>
      <c r="AB1353" s="3"/>
      <c r="AC1353" s="1"/>
      <c r="AD1353" s="3"/>
      <c r="AE1353" s="3"/>
      <c r="AF1353" s="3"/>
      <c r="AG1353" s="3"/>
      <c r="AH1353" s="3"/>
      <c r="AI1353" s="11"/>
      <c r="AJ1353" s="3"/>
      <c r="AK1353" s="2"/>
      <c r="AL1353" s="2"/>
      <c r="AM1353" s="2"/>
      <c r="AN1353" s="2"/>
      <c r="AO1353" s="2"/>
      <c r="AP1353" s="2"/>
      <c r="AQ1353" s="2"/>
      <c r="AR1353" s="15"/>
      <c r="AS1353" s="15"/>
      <c r="AT1353" s="15"/>
      <c r="AU1353" s="2"/>
      <c r="AV1353" s="2"/>
      <c r="AW1353" s="15"/>
      <c r="AX1353" s="15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  <c r="FG1353" s="2"/>
      <c r="FH1353" s="2"/>
    </row>
    <row r="1354" spans="1:164" x14ac:dyDescent="0.15">
      <c r="A1354" s="67"/>
      <c r="B1354" s="128"/>
      <c r="C1354" s="7"/>
      <c r="D1354" s="7"/>
      <c r="E1354" s="13"/>
      <c r="F1354" s="14"/>
      <c r="G1354" s="14"/>
      <c r="H1354" s="14"/>
      <c r="I1354" s="14"/>
      <c r="J1354" s="13"/>
      <c r="K1354" s="53"/>
      <c r="L1354" s="2"/>
      <c r="M1354" s="19"/>
      <c r="N1354" s="12"/>
      <c r="O1354" s="12"/>
      <c r="P1354" s="19"/>
      <c r="Q1354" s="14"/>
      <c r="R1354" s="28"/>
      <c r="S1354" s="14"/>
      <c r="T1354" s="14"/>
      <c r="U1354" s="14"/>
      <c r="V1354" s="4"/>
      <c r="W1354" s="53"/>
      <c r="X1354" s="14"/>
      <c r="Y1354" s="153"/>
      <c r="Z1354" s="3"/>
      <c r="AA1354" s="53"/>
      <c r="AB1354" s="3"/>
      <c r="AC1354" s="1"/>
      <c r="AD1354" s="3"/>
      <c r="AE1354" s="3"/>
      <c r="AF1354" s="3"/>
      <c r="AG1354" s="3"/>
      <c r="AH1354" s="3"/>
      <c r="AI1354" s="11"/>
      <c r="AJ1354" s="3"/>
      <c r="AK1354" s="2"/>
      <c r="AL1354" s="2"/>
      <c r="AM1354" s="2"/>
      <c r="AN1354" s="2"/>
      <c r="AO1354" s="2"/>
      <c r="AP1354" s="2"/>
      <c r="AQ1354" s="2"/>
      <c r="AR1354" s="15"/>
      <c r="AS1354" s="15"/>
      <c r="AT1354" s="15"/>
      <c r="AU1354" s="2"/>
      <c r="AV1354" s="2"/>
      <c r="AW1354" s="15"/>
      <c r="AX1354" s="15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  <c r="FG1354" s="2"/>
      <c r="FH1354" s="2"/>
    </row>
    <row r="1355" spans="1:164" x14ac:dyDescent="0.15">
      <c r="A1355" s="67"/>
      <c r="B1355" s="128"/>
      <c r="C1355" s="7"/>
      <c r="D1355" s="7"/>
      <c r="E1355" s="13"/>
      <c r="F1355" s="14"/>
      <c r="G1355" s="14"/>
      <c r="H1355" s="14"/>
      <c r="I1355" s="14"/>
      <c r="J1355" s="13"/>
      <c r="K1355" s="53"/>
      <c r="L1355" s="2"/>
      <c r="M1355" s="19"/>
      <c r="N1355" s="12"/>
      <c r="O1355" s="12"/>
      <c r="P1355" s="19"/>
      <c r="Q1355" s="14"/>
      <c r="R1355" s="28"/>
      <c r="S1355" s="14"/>
      <c r="T1355" s="14"/>
      <c r="U1355" s="14"/>
      <c r="V1355" s="4"/>
      <c r="W1355" s="53"/>
      <c r="X1355" s="14"/>
      <c r="Y1355" s="153"/>
      <c r="Z1355" s="3"/>
      <c r="AA1355" s="53"/>
      <c r="AB1355" s="3"/>
      <c r="AC1355" s="1"/>
      <c r="AD1355" s="3"/>
      <c r="AE1355" s="3"/>
      <c r="AF1355" s="3"/>
      <c r="AG1355" s="3"/>
      <c r="AH1355" s="3"/>
      <c r="AI1355" s="11"/>
      <c r="AJ1355" s="3"/>
      <c r="AK1355" s="2"/>
      <c r="AL1355" s="2"/>
      <c r="AM1355" s="2"/>
      <c r="AN1355" s="2"/>
      <c r="AO1355" s="2"/>
      <c r="AP1355" s="2"/>
      <c r="AQ1355" s="2"/>
      <c r="AR1355" s="15"/>
      <c r="AS1355" s="15"/>
      <c r="AT1355" s="15"/>
      <c r="AU1355" s="2"/>
      <c r="AV1355" s="2"/>
      <c r="AW1355" s="15"/>
      <c r="AX1355" s="15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  <c r="FG1355" s="2"/>
      <c r="FH1355" s="2"/>
    </row>
    <row r="1356" spans="1:164" x14ac:dyDescent="0.15">
      <c r="A1356" s="67"/>
      <c r="B1356" s="128"/>
      <c r="C1356" s="7"/>
      <c r="D1356" s="7"/>
      <c r="E1356" s="13"/>
      <c r="F1356" s="14"/>
      <c r="G1356" s="14"/>
      <c r="H1356" s="14"/>
      <c r="I1356" s="14"/>
      <c r="J1356" s="13"/>
      <c r="K1356" s="53"/>
      <c r="L1356" s="2"/>
      <c r="M1356" s="19"/>
      <c r="N1356" s="12"/>
      <c r="O1356" s="12"/>
      <c r="P1356" s="19"/>
      <c r="Q1356" s="14"/>
      <c r="R1356" s="28"/>
      <c r="S1356" s="14"/>
      <c r="T1356" s="14"/>
      <c r="U1356" s="14"/>
      <c r="V1356" s="4"/>
      <c r="W1356" s="53"/>
      <c r="X1356" s="14"/>
      <c r="Y1356" s="153"/>
      <c r="Z1356" s="3"/>
      <c r="AA1356" s="53"/>
      <c r="AB1356" s="3"/>
      <c r="AC1356" s="1"/>
      <c r="AD1356" s="3"/>
      <c r="AE1356" s="3"/>
      <c r="AF1356" s="3"/>
      <c r="AG1356" s="3"/>
      <c r="AH1356" s="3"/>
      <c r="AI1356" s="11"/>
      <c r="AJ1356" s="3"/>
      <c r="AK1356" s="2"/>
      <c r="AL1356" s="2"/>
      <c r="AM1356" s="2"/>
      <c r="AN1356" s="2"/>
      <c r="AO1356" s="2"/>
      <c r="AP1356" s="2"/>
      <c r="AQ1356" s="2"/>
      <c r="AR1356" s="15"/>
      <c r="AS1356" s="15"/>
      <c r="AT1356" s="15"/>
      <c r="AU1356" s="2"/>
      <c r="AV1356" s="2"/>
      <c r="AW1356" s="15"/>
      <c r="AX1356" s="15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  <c r="FG1356" s="2"/>
      <c r="FH1356" s="2"/>
    </row>
    <row r="1357" spans="1:164" x14ac:dyDescent="0.15">
      <c r="A1357" s="67"/>
      <c r="B1357" s="128"/>
      <c r="C1357" s="7"/>
      <c r="D1357" s="7"/>
      <c r="E1357" s="13"/>
      <c r="F1357" s="14"/>
      <c r="G1357" s="14"/>
      <c r="H1357" s="14"/>
      <c r="I1357" s="14"/>
      <c r="J1357" s="13"/>
      <c r="K1357" s="53"/>
      <c r="L1357" s="2"/>
      <c r="M1357" s="19"/>
      <c r="N1357" s="12"/>
      <c r="O1357" s="12"/>
      <c r="P1357" s="19"/>
      <c r="Q1357" s="14"/>
      <c r="R1357" s="28"/>
      <c r="S1357" s="14"/>
      <c r="T1357" s="14"/>
      <c r="U1357" s="14"/>
      <c r="V1357" s="4"/>
      <c r="W1357" s="53"/>
      <c r="X1357" s="14"/>
      <c r="Y1357" s="153"/>
      <c r="Z1357" s="3"/>
      <c r="AA1357" s="53"/>
      <c r="AB1357" s="3"/>
      <c r="AC1357" s="1"/>
      <c r="AD1357" s="3"/>
      <c r="AE1357" s="3"/>
      <c r="AF1357" s="3"/>
      <c r="AG1357" s="3"/>
      <c r="AH1357" s="3"/>
      <c r="AI1357" s="11"/>
      <c r="AJ1357" s="3"/>
      <c r="AK1357" s="2"/>
      <c r="AL1357" s="2"/>
      <c r="AM1357" s="2"/>
      <c r="AN1357" s="2"/>
      <c r="AO1357" s="2"/>
      <c r="AP1357" s="2"/>
      <c r="AQ1357" s="2"/>
      <c r="AR1357" s="15"/>
      <c r="AS1357" s="15"/>
      <c r="AT1357" s="15"/>
      <c r="AU1357" s="2"/>
      <c r="AV1357" s="2"/>
      <c r="AW1357" s="15"/>
      <c r="AX1357" s="15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  <c r="FG1357" s="2"/>
      <c r="FH1357" s="2"/>
    </row>
    <row r="1358" spans="1:164" x14ac:dyDescent="0.15">
      <c r="A1358" s="67"/>
      <c r="B1358" s="128"/>
      <c r="C1358" s="7"/>
      <c r="D1358" s="7"/>
      <c r="E1358" s="13"/>
      <c r="F1358" s="14"/>
      <c r="G1358" s="14"/>
      <c r="H1358" s="14"/>
      <c r="I1358" s="14"/>
      <c r="J1358" s="13"/>
      <c r="K1358" s="53"/>
      <c r="L1358" s="2"/>
      <c r="M1358" s="19"/>
      <c r="N1358" s="12"/>
      <c r="O1358" s="12"/>
      <c r="P1358" s="19"/>
      <c r="Q1358" s="14"/>
      <c r="R1358" s="28"/>
      <c r="S1358" s="14"/>
      <c r="T1358" s="14"/>
      <c r="U1358" s="14"/>
      <c r="V1358" s="4"/>
      <c r="W1358" s="53"/>
      <c r="X1358" s="14"/>
      <c r="Y1358" s="153"/>
      <c r="Z1358" s="3"/>
      <c r="AA1358" s="53"/>
      <c r="AB1358" s="3"/>
      <c r="AC1358" s="1"/>
      <c r="AD1358" s="3"/>
      <c r="AE1358" s="3"/>
      <c r="AF1358" s="3"/>
      <c r="AG1358" s="3"/>
      <c r="AH1358" s="3"/>
      <c r="AI1358" s="11"/>
      <c r="AJ1358" s="3"/>
      <c r="AK1358" s="2"/>
      <c r="AL1358" s="2"/>
      <c r="AM1358" s="2"/>
      <c r="AN1358" s="2"/>
      <c r="AO1358" s="2"/>
      <c r="AP1358" s="2"/>
      <c r="AQ1358" s="2"/>
      <c r="AR1358" s="15"/>
      <c r="AS1358" s="15"/>
      <c r="AT1358" s="15"/>
      <c r="AU1358" s="2"/>
      <c r="AV1358" s="2"/>
      <c r="AW1358" s="15"/>
      <c r="AX1358" s="15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  <c r="FE1358" s="2"/>
      <c r="FF1358" s="2"/>
      <c r="FG1358" s="2"/>
      <c r="FH1358" s="2"/>
    </row>
    <row r="1359" spans="1:164" x14ac:dyDescent="0.15">
      <c r="A1359" s="67"/>
      <c r="B1359" s="128"/>
      <c r="C1359" s="7"/>
      <c r="D1359" s="7"/>
      <c r="E1359" s="13"/>
      <c r="F1359" s="14"/>
      <c r="G1359" s="14"/>
      <c r="H1359" s="14"/>
      <c r="I1359" s="14"/>
      <c r="J1359" s="13"/>
      <c r="K1359" s="53"/>
      <c r="L1359" s="2"/>
      <c r="M1359" s="19"/>
      <c r="N1359" s="12"/>
      <c r="O1359" s="12"/>
      <c r="P1359" s="19"/>
      <c r="Q1359" s="14"/>
      <c r="R1359" s="28"/>
      <c r="S1359" s="14"/>
      <c r="T1359" s="14"/>
      <c r="U1359" s="14"/>
      <c r="V1359" s="4"/>
      <c r="W1359" s="53"/>
      <c r="X1359" s="14"/>
      <c r="Y1359" s="153"/>
      <c r="Z1359" s="3"/>
      <c r="AA1359" s="53"/>
      <c r="AB1359" s="3"/>
      <c r="AC1359" s="1"/>
      <c r="AD1359" s="3"/>
      <c r="AE1359" s="3"/>
      <c r="AF1359" s="3"/>
      <c r="AG1359" s="3"/>
      <c r="AH1359" s="3"/>
      <c r="AI1359" s="11"/>
      <c r="AJ1359" s="3"/>
      <c r="AK1359" s="2"/>
      <c r="AL1359" s="2"/>
      <c r="AM1359" s="2"/>
      <c r="AN1359" s="2"/>
      <c r="AO1359" s="2"/>
      <c r="AP1359" s="2"/>
      <c r="AQ1359" s="2"/>
      <c r="AR1359" s="15"/>
      <c r="AS1359" s="15"/>
      <c r="AT1359" s="15"/>
      <c r="AU1359" s="2"/>
      <c r="AV1359" s="2"/>
      <c r="AW1359" s="15"/>
      <c r="AX1359" s="15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  <c r="FE1359" s="2"/>
      <c r="FF1359" s="2"/>
      <c r="FG1359" s="2"/>
      <c r="FH1359" s="2"/>
    </row>
    <row r="1360" spans="1:164" x14ac:dyDescent="0.15">
      <c r="A1360" s="67"/>
      <c r="B1360" s="128"/>
      <c r="C1360" s="7"/>
      <c r="D1360" s="7"/>
      <c r="E1360" s="13"/>
      <c r="F1360" s="14"/>
      <c r="G1360" s="14"/>
      <c r="H1360" s="14"/>
      <c r="I1360" s="14"/>
      <c r="J1360" s="13"/>
      <c r="K1360" s="53"/>
      <c r="L1360" s="2"/>
      <c r="M1360" s="19"/>
      <c r="N1360" s="12"/>
      <c r="O1360" s="12"/>
      <c r="P1360" s="19"/>
      <c r="Q1360" s="14"/>
      <c r="R1360" s="28"/>
      <c r="S1360" s="14"/>
      <c r="T1360" s="14"/>
      <c r="U1360" s="14"/>
      <c r="V1360" s="4"/>
      <c r="W1360" s="53"/>
      <c r="X1360" s="14"/>
      <c r="Y1360" s="153"/>
      <c r="Z1360" s="3"/>
      <c r="AA1360" s="53"/>
      <c r="AB1360" s="3"/>
      <c r="AC1360" s="1"/>
      <c r="AD1360" s="3"/>
      <c r="AE1360" s="3"/>
      <c r="AF1360" s="3"/>
      <c r="AG1360" s="3"/>
      <c r="AH1360" s="3"/>
      <c r="AI1360" s="11"/>
      <c r="AJ1360" s="3"/>
      <c r="AK1360" s="2"/>
      <c r="AL1360" s="2"/>
      <c r="AM1360" s="2"/>
      <c r="AN1360" s="2"/>
      <c r="AO1360" s="2"/>
      <c r="AP1360" s="2"/>
      <c r="AQ1360" s="2"/>
      <c r="AR1360" s="15"/>
      <c r="AS1360" s="15"/>
      <c r="AT1360" s="15"/>
      <c r="AU1360" s="2"/>
      <c r="AV1360" s="2"/>
      <c r="AW1360" s="15"/>
      <c r="AX1360" s="15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  <c r="FE1360" s="2"/>
      <c r="FF1360" s="2"/>
      <c r="FG1360" s="2"/>
      <c r="FH1360" s="2"/>
    </row>
    <row r="1361" spans="1:164" x14ac:dyDescent="0.15">
      <c r="A1361" s="67"/>
      <c r="B1361" s="128"/>
      <c r="C1361" s="7"/>
      <c r="D1361" s="7"/>
      <c r="E1361" s="13"/>
      <c r="F1361" s="14"/>
      <c r="G1361" s="14"/>
      <c r="H1361" s="14"/>
      <c r="I1361" s="14"/>
      <c r="J1361" s="13"/>
      <c r="K1361" s="53"/>
      <c r="L1361" s="2"/>
      <c r="M1361" s="19"/>
      <c r="N1361" s="12"/>
      <c r="O1361" s="12"/>
      <c r="P1361" s="19"/>
      <c r="Q1361" s="14"/>
      <c r="R1361" s="28"/>
      <c r="S1361" s="14"/>
      <c r="T1361" s="14"/>
      <c r="U1361" s="14"/>
      <c r="V1361" s="4"/>
      <c r="W1361" s="53"/>
      <c r="X1361" s="14"/>
      <c r="Y1361" s="153"/>
      <c r="Z1361" s="3"/>
      <c r="AA1361" s="53"/>
      <c r="AB1361" s="3"/>
      <c r="AC1361" s="1"/>
      <c r="AD1361" s="3"/>
      <c r="AE1361" s="3"/>
      <c r="AF1361" s="3"/>
      <c r="AG1361" s="3"/>
      <c r="AH1361" s="3"/>
      <c r="AI1361" s="11"/>
      <c r="AJ1361" s="3"/>
      <c r="AK1361" s="2"/>
      <c r="AL1361" s="2"/>
      <c r="AM1361" s="2"/>
      <c r="AN1361" s="2"/>
      <c r="AO1361" s="2"/>
      <c r="AP1361" s="2"/>
      <c r="AQ1361" s="2"/>
      <c r="AR1361" s="15"/>
      <c r="AS1361" s="15"/>
      <c r="AT1361" s="15"/>
      <c r="AU1361" s="2"/>
      <c r="AV1361" s="2"/>
      <c r="AW1361" s="15"/>
      <c r="AX1361" s="15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  <c r="FE1361" s="2"/>
      <c r="FF1361" s="2"/>
      <c r="FG1361" s="2"/>
      <c r="FH1361" s="2"/>
    </row>
    <row r="1362" spans="1:164" x14ac:dyDescent="0.15">
      <c r="A1362" s="67"/>
      <c r="B1362" s="128"/>
      <c r="C1362" s="7"/>
      <c r="D1362" s="7"/>
      <c r="E1362" s="13"/>
      <c r="F1362" s="14"/>
      <c r="G1362" s="14"/>
      <c r="H1362" s="14"/>
      <c r="I1362" s="14"/>
      <c r="J1362" s="13"/>
      <c r="K1362" s="53"/>
      <c r="L1362" s="2"/>
      <c r="M1362" s="19"/>
      <c r="N1362" s="12"/>
      <c r="O1362" s="12"/>
      <c r="P1362" s="19"/>
      <c r="Q1362" s="14"/>
      <c r="R1362" s="28"/>
      <c r="S1362" s="14"/>
      <c r="T1362" s="14"/>
      <c r="U1362" s="14"/>
      <c r="V1362" s="4"/>
      <c r="W1362" s="53"/>
      <c r="X1362" s="14"/>
      <c r="Y1362" s="153"/>
      <c r="Z1362" s="3"/>
      <c r="AA1362" s="53"/>
      <c r="AB1362" s="3"/>
      <c r="AC1362" s="1"/>
      <c r="AD1362" s="3"/>
      <c r="AE1362" s="3"/>
      <c r="AF1362" s="3"/>
      <c r="AG1362" s="3"/>
      <c r="AH1362" s="3"/>
      <c r="AI1362" s="11"/>
      <c r="AJ1362" s="3"/>
      <c r="AK1362" s="2"/>
      <c r="AL1362" s="2"/>
      <c r="AM1362" s="2"/>
      <c r="AN1362" s="2"/>
      <c r="AO1362" s="2"/>
      <c r="AP1362" s="2"/>
      <c r="AQ1362" s="2"/>
      <c r="AR1362" s="15"/>
      <c r="AS1362" s="15"/>
      <c r="AT1362" s="15"/>
      <c r="AU1362" s="2"/>
      <c r="AV1362" s="2"/>
      <c r="AW1362" s="15"/>
      <c r="AX1362" s="15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  <c r="FE1362" s="2"/>
      <c r="FF1362" s="2"/>
      <c r="FG1362" s="2"/>
      <c r="FH1362" s="2"/>
    </row>
    <row r="1363" spans="1:164" x14ac:dyDescent="0.15">
      <c r="A1363" s="67"/>
      <c r="B1363" s="128"/>
      <c r="C1363" s="7"/>
      <c r="D1363" s="7"/>
      <c r="E1363" s="13"/>
      <c r="F1363" s="14"/>
      <c r="G1363" s="14"/>
      <c r="H1363" s="14"/>
      <c r="I1363" s="14"/>
      <c r="J1363" s="13"/>
      <c r="K1363" s="53"/>
      <c r="L1363" s="2"/>
      <c r="M1363" s="19"/>
      <c r="N1363" s="12"/>
      <c r="O1363" s="12"/>
      <c r="P1363" s="19"/>
      <c r="Q1363" s="14"/>
      <c r="R1363" s="28"/>
      <c r="S1363" s="14"/>
      <c r="T1363" s="14"/>
      <c r="U1363" s="14"/>
      <c r="V1363" s="4"/>
      <c r="W1363" s="53"/>
      <c r="X1363" s="14"/>
      <c r="Y1363" s="153"/>
      <c r="Z1363" s="3"/>
      <c r="AA1363" s="53"/>
      <c r="AB1363" s="3"/>
      <c r="AC1363" s="1"/>
      <c r="AD1363" s="3"/>
      <c r="AE1363" s="3"/>
      <c r="AF1363" s="3"/>
      <c r="AG1363" s="3"/>
      <c r="AH1363" s="3"/>
      <c r="AI1363" s="11"/>
      <c r="AJ1363" s="3"/>
      <c r="AK1363" s="2"/>
      <c r="AL1363" s="2"/>
      <c r="AM1363" s="2"/>
      <c r="AN1363" s="2"/>
      <c r="AO1363" s="2"/>
      <c r="AP1363" s="2"/>
      <c r="AQ1363" s="2"/>
      <c r="AR1363" s="15"/>
      <c r="AS1363" s="15"/>
      <c r="AT1363" s="15"/>
      <c r="AU1363" s="2"/>
      <c r="AV1363" s="2"/>
      <c r="AW1363" s="15"/>
      <c r="AX1363" s="15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  <c r="FE1363" s="2"/>
      <c r="FF1363" s="2"/>
      <c r="FG1363" s="2"/>
      <c r="FH1363" s="2"/>
    </row>
    <row r="1364" spans="1:164" x14ac:dyDescent="0.15">
      <c r="A1364" s="67"/>
      <c r="B1364" s="128"/>
      <c r="C1364" s="7"/>
      <c r="D1364" s="7"/>
      <c r="E1364" s="13"/>
      <c r="F1364" s="14"/>
      <c r="G1364" s="14"/>
      <c r="H1364" s="14"/>
      <c r="I1364" s="14"/>
      <c r="J1364" s="13"/>
      <c r="K1364" s="53"/>
      <c r="L1364" s="2"/>
      <c r="M1364" s="19"/>
      <c r="N1364" s="12"/>
      <c r="O1364" s="12"/>
      <c r="P1364" s="19"/>
      <c r="Q1364" s="14"/>
      <c r="R1364" s="28"/>
      <c r="S1364" s="14"/>
      <c r="T1364" s="14"/>
      <c r="U1364" s="14"/>
      <c r="V1364" s="4"/>
      <c r="W1364" s="53"/>
      <c r="X1364" s="14"/>
      <c r="Y1364" s="153"/>
      <c r="Z1364" s="3"/>
      <c r="AA1364" s="53"/>
      <c r="AB1364" s="3"/>
      <c r="AC1364" s="1"/>
      <c r="AD1364" s="3"/>
      <c r="AE1364" s="3"/>
      <c r="AF1364" s="3"/>
      <c r="AG1364" s="3"/>
      <c r="AH1364" s="3"/>
      <c r="AI1364" s="11"/>
      <c r="AJ1364" s="3"/>
      <c r="AK1364" s="2"/>
      <c r="AL1364" s="2"/>
      <c r="AM1364" s="2"/>
      <c r="AN1364" s="2"/>
      <c r="AO1364" s="2"/>
      <c r="AP1364" s="2"/>
      <c r="AQ1364" s="2"/>
      <c r="AR1364" s="15"/>
      <c r="AS1364" s="15"/>
      <c r="AT1364" s="15"/>
      <c r="AU1364" s="2"/>
      <c r="AV1364" s="2"/>
      <c r="AW1364" s="15"/>
      <c r="AX1364" s="15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  <c r="FG1364" s="2"/>
      <c r="FH1364" s="2"/>
    </row>
    <row r="1365" spans="1:164" x14ac:dyDescent="0.15">
      <c r="A1365" s="67"/>
      <c r="B1365" s="128"/>
      <c r="C1365" s="7"/>
      <c r="D1365" s="7"/>
      <c r="E1365" s="13"/>
      <c r="F1365" s="14"/>
      <c r="G1365" s="14"/>
      <c r="H1365" s="14"/>
      <c r="I1365" s="14"/>
      <c r="J1365" s="13"/>
      <c r="K1365" s="53"/>
      <c r="L1365" s="2"/>
      <c r="M1365" s="19"/>
      <c r="N1365" s="12"/>
      <c r="O1365" s="12"/>
      <c r="P1365" s="19"/>
      <c r="Q1365" s="14"/>
      <c r="R1365" s="28"/>
      <c r="S1365" s="14"/>
      <c r="T1365" s="14"/>
      <c r="U1365" s="14"/>
      <c r="V1365" s="4"/>
      <c r="W1365" s="53"/>
      <c r="X1365" s="14"/>
      <c r="Y1365" s="153"/>
      <c r="Z1365" s="3"/>
      <c r="AA1365" s="53"/>
      <c r="AB1365" s="3"/>
      <c r="AC1365" s="1"/>
      <c r="AD1365" s="3"/>
      <c r="AE1365" s="3"/>
      <c r="AF1365" s="3"/>
      <c r="AG1365" s="3"/>
      <c r="AH1365" s="3"/>
      <c r="AI1365" s="11"/>
      <c r="AJ1365" s="3"/>
      <c r="AK1365" s="2"/>
      <c r="AL1365" s="2"/>
      <c r="AM1365" s="2"/>
      <c r="AN1365" s="2"/>
      <c r="AO1365" s="2"/>
      <c r="AP1365" s="2"/>
      <c r="AQ1365" s="2"/>
      <c r="AR1365" s="15"/>
      <c r="AS1365" s="15"/>
      <c r="AT1365" s="15"/>
      <c r="AU1365" s="2"/>
      <c r="AV1365" s="2"/>
      <c r="AW1365" s="15"/>
      <c r="AX1365" s="15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  <c r="FE1365" s="2"/>
      <c r="FF1365" s="2"/>
      <c r="FG1365" s="2"/>
      <c r="FH1365" s="2"/>
    </row>
    <row r="1366" spans="1:164" x14ac:dyDescent="0.15">
      <c r="A1366" s="67"/>
      <c r="B1366" s="128"/>
      <c r="C1366" s="7"/>
      <c r="D1366" s="7"/>
      <c r="E1366" s="13"/>
      <c r="F1366" s="14"/>
      <c r="G1366" s="14"/>
      <c r="H1366" s="14"/>
      <c r="I1366" s="14"/>
      <c r="J1366" s="13"/>
      <c r="K1366" s="53"/>
      <c r="L1366" s="2"/>
      <c r="M1366" s="19"/>
      <c r="N1366" s="12"/>
      <c r="O1366" s="12"/>
      <c r="P1366" s="19"/>
      <c r="Q1366" s="14"/>
      <c r="R1366" s="28"/>
      <c r="S1366" s="14"/>
      <c r="T1366" s="14"/>
      <c r="U1366" s="14"/>
      <c r="V1366" s="4"/>
      <c r="W1366" s="53"/>
      <c r="X1366" s="14"/>
      <c r="Y1366" s="153"/>
      <c r="Z1366" s="3"/>
      <c r="AA1366" s="53"/>
      <c r="AB1366" s="3"/>
      <c r="AC1366" s="1"/>
      <c r="AD1366" s="3"/>
      <c r="AE1366" s="3"/>
      <c r="AF1366" s="3"/>
      <c r="AG1366" s="3"/>
      <c r="AH1366" s="3"/>
      <c r="AI1366" s="11"/>
      <c r="AJ1366" s="3"/>
      <c r="AK1366" s="2"/>
      <c r="AL1366" s="2"/>
      <c r="AM1366" s="2"/>
      <c r="AN1366" s="2"/>
      <c r="AO1366" s="2"/>
      <c r="AP1366" s="2"/>
      <c r="AQ1366" s="2"/>
      <c r="AR1366" s="15"/>
      <c r="AS1366" s="15"/>
      <c r="AT1366" s="15"/>
      <c r="AU1366" s="2"/>
      <c r="AV1366" s="2"/>
      <c r="AW1366" s="15"/>
      <c r="AX1366" s="15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  <c r="FG1366" s="2"/>
      <c r="FH1366" s="2"/>
    </row>
    <row r="1367" spans="1:164" x14ac:dyDescent="0.15">
      <c r="A1367" s="67"/>
      <c r="B1367" s="128"/>
      <c r="C1367" s="7"/>
      <c r="D1367" s="7"/>
      <c r="E1367" s="13"/>
      <c r="F1367" s="14"/>
      <c r="G1367" s="14"/>
      <c r="H1367" s="14"/>
      <c r="I1367" s="14"/>
      <c r="J1367" s="13"/>
      <c r="K1367" s="53"/>
      <c r="L1367" s="2"/>
      <c r="M1367" s="19"/>
      <c r="N1367" s="12"/>
      <c r="O1367" s="12"/>
      <c r="P1367" s="19"/>
      <c r="Q1367" s="14"/>
      <c r="R1367" s="28"/>
      <c r="S1367" s="14"/>
      <c r="T1367" s="14"/>
      <c r="U1367" s="14"/>
      <c r="V1367" s="4"/>
      <c r="W1367" s="53"/>
      <c r="X1367" s="14"/>
      <c r="Y1367" s="153"/>
      <c r="Z1367" s="3"/>
      <c r="AA1367" s="53"/>
      <c r="AB1367" s="3"/>
      <c r="AC1367" s="1"/>
      <c r="AD1367" s="3"/>
      <c r="AE1367" s="3"/>
      <c r="AF1367" s="3"/>
      <c r="AG1367" s="3"/>
      <c r="AH1367" s="3"/>
      <c r="AI1367" s="11"/>
      <c r="AJ1367" s="3"/>
      <c r="AK1367" s="2"/>
      <c r="AL1367" s="2"/>
      <c r="AM1367" s="2"/>
      <c r="AN1367" s="2"/>
      <c r="AO1367" s="2"/>
      <c r="AP1367" s="2"/>
      <c r="AQ1367" s="2"/>
      <c r="AR1367" s="15"/>
      <c r="AS1367" s="15"/>
      <c r="AT1367" s="15"/>
      <c r="AU1367" s="2"/>
      <c r="AV1367" s="2"/>
      <c r="AW1367" s="15"/>
      <c r="AX1367" s="15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  <c r="FE1367" s="2"/>
      <c r="FF1367" s="2"/>
      <c r="FG1367" s="2"/>
      <c r="FH1367" s="2"/>
    </row>
    <row r="1368" spans="1:164" x14ac:dyDescent="0.15">
      <c r="A1368" s="67"/>
      <c r="B1368" s="128"/>
      <c r="C1368" s="7"/>
      <c r="D1368" s="7"/>
      <c r="E1368" s="13"/>
      <c r="F1368" s="14"/>
      <c r="G1368" s="14"/>
      <c r="H1368" s="14"/>
      <c r="I1368" s="14"/>
      <c r="J1368" s="13"/>
      <c r="K1368" s="53"/>
      <c r="L1368" s="2"/>
      <c r="M1368" s="19"/>
      <c r="N1368" s="12"/>
      <c r="O1368" s="12"/>
      <c r="P1368" s="19"/>
      <c r="Q1368" s="14"/>
      <c r="R1368" s="28"/>
      <c r="S1368" s="14"/>
      <c r="T1368" s="14"/>
      <c r="U1368" s="14"/>
      <c r="V1368" s="4"/>
      <c r="W1368" s="53"/>
      <c r="X1368" s="14"/>
      <c r="Y1368" s="153"/>
      <c r="Z1368" s="3"/>
      <c r="AA1368" s="53"/>
      <c r="AB1368" s="3"/>
      <c r="AC1368" s="1"/>
      <c r="AD1368" s="3"/>
      <c r="AE1368" s="3"/>
      <c r="AF1368" s="3"/>
      <c r="AG1368" s="3"/>
      <c r="AH1368" s="3"/>
      <c r="AI1368" s="11"/>
      <c r="AJ1368" s="3"/>
      <c r="AK1368" s="2"/>
      <c r="AL1368" s="2"/>
      <c r="AM1368" s="2"/>
      <c r="AN1368" s="2"/>
      <c r="AO1368" s="2"/>
      <c r="AP1368" s="2"/>
      <c r="AQ1368" s="2"/>
      <c r="AR1368" s="15"/>
      <c r="AS1368" s="15"/>
      <c r="AT1368" s="15"/>
      <c r="AU1368" s="2"/>
      <c r="AV1368" s="2"/>
      <c r="AW1368" s="15"/>
      <c r="AX1368" s="15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  <c r="FG1368" s="2"/>
      <c r="FH1368" s="2"/>
    </row>
    <row r="1369" spans="1:164" x14ac:dyDescent="0.15">
      <c r="A1369" s="67"/>
      <c r="B1369" s="128"/>
      <c r="C1369" s="7"/>
      <c r="D1369" s="7"/>
      <c r="E1369" s="13"/>
      <c r="F1369" s="14"/>
      <c r="G1369" s="14"/>
      <c r="H1369" s="14"/>
      <c r="I1369" s="14"/>
      <c r="J1369" s="13"/>
      <c r="K1369" s="53"/>
      <c r="L1369" s="2"/>
      <c r="M1369" s="19"/>
      <c r="N1369" s="12"/>
      <c r="O1369" s="12"/>
      <c r="P1369" s="19"/>
      <c r="Q1369" s="14"/>
      <c r="R1369" s="28"/>
      <c r="S1369" s="14"/>
      <c r="T1369" s="14"/>
      <c r="U1369" s="14"/>
      <c r="V1369" s="4"/>
      <c r="W1369" s="53"/>
      <c r="X1369" s="14"/>
      <c r="Y1369" s="153"/>
      <c r="Z1369" s="3"/>
      <c r="AA1369" s="53"/>
      <c r="AB1369" s="3"/>
      <c r="AC1369" s="1"/>
      <c r="AD1369" s="3"/>
      <c r="AE1369" s="3"/>
      <c r="AF1369" s="3"/>
      <c r="AG1369" s="3"/>
      <c r="AH1369" s="3"/>
      <c r="AI1369" s="11"/>
      <c r="AJ1369" s="3"/>
      <c r="AK1369" s="2"/>
      <c r="AL1369" s="2"/>
      <c r="AM1369" s="2"/>
      <c r="AN1369" s="2"/>
      <c r="AO1369" s="2"/>
      <c r="AP1369" s="2"/>
      <c r="AQ1369" s="2"/>
      <c r="AR1369" s="15"/>
      <c r="AS1369" s="15"/>
      <c r="AT1369" s="15"/>
      <c r="AU1369" s="2"/>
      <c r="AV1369" s="2"/>
      <c r="AW1369" s="15"/>
      <c r="AX1369" s="15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  <c r="FE1369" s="2"/>
      <c r="FF1369" s="2"/>
      <c r="FG1369" s="2"/>
      <c r="FH1369" s="2"/>
    </row>
    <row r="1370" spans="1:164" x14ac:dyDescent="0.15">
      <c r="A1370" s="67"/>
      <c r="B1370" s="128"/>
      <c r="C1370" s="7"/>
      <c r="D1370" s="7"/>
      <c r="E1370" s="13"/>
      <c r="F1370" s="14"/>
      <c r="G1370" s="14"/>
      <c r="H1370" s="14"/>
      <c r="I1370" s="14"/>
      <c r="J1370" s="13"/>
      <c r="K1370" s="53"/>
      <c r="L1370" s="2"/>
      <c r="M1370" s="19"/>
      <c r="N1370" s="12"/>
      <c r="O1370" s="12"/>
      <c r="P1370" s="19"/>
      <c r="Q1370" s="14"/>
      <c r="R1370" s="28"/>
      <c r="S1370" s="14"/>
      <c r="T1370" s="14"/>
      <c r="U1370" s="14"/>
      <c r="V1370" s="4"/>
      <c r="W1370" s="53"/>
      <c r="X1370" s="14"/>
      <c r="Y1370" s="153"/>
      <c r="Z1370" s="3"/>
      <c r="AA1370" s="53"/>
      <c r="AB1370" s="3"/>
      <c r="AC1370" s="1"/>
      <c r="AD1370" s="3"/>
      <c r="AE1370" s="3"/>
      <c r="AF1370" s="3"/>
      <c r="AG1370" s="3"/>
      <c r="AH1370" s="3"/>
      <c r="AI1370" s="11"/>
      <c r="AJ1370" s="3"/>
      <c r="AK1370" s="2"/>
      <c r="AL1370" s="2"/>
      <c r="AM1370" s="2"/>
      <c r="AN1370" s="2"/>
      <c r="AO1370" s="2"/>
      <c r="AP1370" s="2"/>
      <c r="AQ1370" s="2"/>
      <c r="AR1370" s="15"/>
      <c r="AS1370" s="15"/>
      <c r="AT1370" s="15"/>
      <c r="AU1370" s="2"/>
      <c r="AV1370" s="2"/>
      <c r="AW1370" s="15"/>
      <c r="AX1370" s="15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  <c r="FE1370" s="2"/>
      <c r="FF1370" s="2"/>
      <c r="FG1370" s="2"/>
      <c r="FH1370" s="2"/>
    </row>
    <row r="1371" spans="1:164" x14ac:dyDescent="0.15">
      <c r="A1371" s="67"/>
      <c r="B1371" s="128"/>
      <c r="C1371" s="7"/>
      <c r="D1371" s="7"/>
      <c r="E1371" s="13"/>
      <c r="F1371" s="14"/>
      <c r="G1371" s="14"/>
      <c r="H1371" s="14"/>
      <c r="I1371" s="14"/>
      <c r="J1371" s="13"/>
      <c r="K1371" s="53"/>
      <c r="L1371" s="2"/>
      <c r="M1371" s="19"/>
      <c r="N1371" s="12"/>
      <c r="O1371" s="12"/>
      <c r="P1371" s="19"/>
      <c r="Q1371" s="14"/>
      <c r="R1371" s="28"/>
      <c r="S1371" s="14"/>
      <c r="T1371" s="14"/>
      <c r="U1371" s="14"/>
      <c r="V1371" s="4"/>
      <c r="W1371" s="53"/>
      <c r="X1371" s="14"/>
      <c r="Y1371" s="153"/>
      <c r="Z1371" s="3"/>
      <c r="AA1371" s="53"/>
      <c r="AB1371" s="3"/>
      <c r="AC1371" s="1"/>
      <c r="AD1371" s="3"/>
      <c r="AE1371" s="3"/>
      <c r="AF1371" s="3"/>
      <c r="AG1371" s="3"/>
      <c r="AH1371" s="3"/>
      <c r="AI1371" s="11"/>
      <c r="AJ1371" s="3"/>
      <c r="AK1371" s="2"/>
      <c r="AL1371" s="2"/>
      <c r="AM1371" s="2"/>
      <c r="AN1371" s="2"/>
      <c r="AO1371" s="2"/>
      <c r="AP1371" s="2"/>
      <c r="AQ1371" s="2"/>
      <c r="AR1371" s="15"/>
      <c r="AS1371" s="15"/>
      <c r="AT1371" s="15"/>
      <c r="AU1371" s="2"/>
      <c r="AV1371" s="2"/>
      <c r="AW1371" s="15"/>
      <c r="AX1371" s="15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  <c r="FG1371" s="2"/>
      <c r="FH1371" s="2"/>
    </row>
    <row r="1372" spans="1:164" x14ac:dyDescent="0.15">
      <c r="A1372" s="67"/>
      <c r="B1372" s="128"/>
      <c r="C1372" s="7"/>
      <c r="D1372" s="7"/>
      <c r="E1372" s="13"/>
      <c r="F1372" s="14"/>
      <c r="G1372" s="14"/>
      <c r="H1372" s="14"/>
      <c r="I1372" s="14"/>
      <c r="J1372" s="13"/>
      <c r="K1372" s="53"/>
      <c r="L1372" s="2"/>
      <c r="M1372" s="19"/>
      <c r="N1372" s="12"/>
      <c r="O1372" s="12"/>
      <c r="P1372" s="19"/>
      <c r="Q1372" s="14"/>
      <c r="R1372" s="28"/>
      <c r="S1372" s="14"/>
      <c r="T1372" s="14"/>
      <c r="U1372" s="14"/>
      <c r="V1372" s="4"/>
      <c r="W1372" s="53"/>
      <c r="X1372" s="14"/>
      <c r="Y1372" s="153"/>
      <c r="Z1372" s="3"/>
      <c r="AA1372" s="53"/>
      <c r="AB1372" s="3"/>
      <c r="AC1372" s="1"/>
      <c r="AD1372" s="3"/>
      <c r="AE1372" s="3"/>
      <c r="AF1372" s="3"/>
      <c r="AG1372" s="3"/>
      <c r="AH1372" s="3"/>
      <c r="AI1372" s="11"/>
      <c r="AJ1372" s="3"/>
      <c r="AK1372" s="2"/>
      <c r="AL1372" s="2"/>
      <c r="AM1372" s="2"/>
      <c r="AN1372" s="2"/>
      <c r="AO1372" s="2"/>
      <c r="AP1372" s="2"/>
      <c r="AQ1372" s="2"/>
      <c r="AR1372" s="15"/>
      <c r="AS1372" s="15"/>
      <c r="AT1372" s="15"/>
      <c r="AU1372" s="2"/>
      <c r="AV1372" s="2"/>
      <c r="AW1372" s="15"/>
      <c r="AX1372" s="15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  <c r="FG1372" s="2"/>
      <c r="FH1372" s="2"/>
    </row>
    <row r="1373" spans="1:164" x14ac:dyDescent="0.15">
      <c r="A1373" s="67"/>
      <c r="B1373" s="128"/>
      <c r="C1373" s="7"/>
      <c r="D1373" s="7"/>
      <c r="E1373" s="13"/>
      <c r="F1373" s="14"/>
      <c r="G1373" s="14"/>
      <c r="H1373" s="14"/>
      <c r="I1373" s="14"/>
      <c r="J1373" s="13"/>
      <c r="K1373" s="53"/>
      <c r="L1373" s="2"/>
      <c r="M1373" s="19"/>
      <c r="N1373" s="12"/>
      <c r="O1373" s="12"/>
      <c r="P1373" s="19"/>
      <c r="Q1373" s="14"/>
      <c r="R1373" s="28"/>
      <c r="S1373" s="14"/>
      <c r="T1373" s="14"/>
      <c r="U1373" s="14"/>
      <c r="V1373" s="4"/>
      <c r="W1373" s="53"/>
      <c r="X1373" s="14"/>
      <c r="Y1373" s="153"/>
      <c r="Z1373" s="3"/>
      <c r="AA1373" s="53"/>
      <c r="AB1373" s="3"/>
      <c r="AC1373" s="1"/>
      <c r="AD1373" s="3"/>
      <c r="AE1373" s="3"/>
      <c r="AF1373" s="3"/>
      <c r="AG1373" s="3"/>
      <c r="AH1373" s="3"/>
      <c r="AI1373" s="11"/>
      <c r="AJ1373" s="3"/>
      <c r="AK1373" s="2"/>
      <c r="AL1373" s="2"/>
      <c r="AM1373" s="2"/>
      <c r="AN1373" s="2"/>
      <c r="AO1373" s="2"/>
      <c r="AP1373" s="2"/>
      <c r="AQ1373" s="2"/>
      <c r="AR1373" s="15"/>
      <c r="AS1373" s="15"/>
      <c r="AT1373" s="15"/>
      <c r="AU1373" s="2"/>
      <c r="AV1373" s="2"/>
      <c r="AW1373" s="15"/>
      <c r="AX1373" s="15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  <c r="FE1373" s="2"/>
      <c r="FF1373" s="2"/>
      <c r="FG1373" s="2"/>
      <c r="FH1373" s="2"/>
    </row>
    <row r="1374" spans="1:164" x14ac:dyDescent="0.15">
      <c r="A1374" s="67"/>
      <c r="B1374" s="128"/>
      <c r="C1374" s="7"/>
      <c r="D1374" s="7"/>
      <c r="E1374" s="13"/>
      <c r="F1374" s="14"/>
      <c r="G1374" s="14"/>
      <c r="H1374" s="14"/>
      <c r="I1374" s="14"/>
      <c r="J1374" s="13"/>
      <c r="K1374" s="53"/>
      <c r="L1374" s="2"/>
      <c r="M1374" s="19"/>
      <c r="N1374" s="12"/>
      <c r="O1374" s="12"/>
      <c r="P1374" s="19"/>
      <c r="Q1374" s="14"/>
      <c r="R1374" s="28"/>
      <c r="S1374" s="14"/>
      <c r="T1374" s="14"/>
      <c r="U1374" s="14"/>
      <c r="V1374" s="4"/>
      <c r="W1374" s="53"/>
      <c r="X1374" s="14"/>
      <c r="Y1374" s="153"/>
      <c r="Z1374" s="3"/>
      <c r="AA1374" s="53"/>
      <c r="AB1374" s="3"/>
      <c r="AC1374" s="1"/>
      <c r="AD1374" s="3"/>
      <c r="AE1374" s="3"/>
      <c r="AF1374" s="3"/>
      <c r="AG1374" s="3"/>
      <c r="AH1374" s="3"/>
      <c r="AI1374" s="11"/>
      <c r="AJ1374" s="3"/>
      <c r="AK1374" s="2"/>
      <c r="AL1374" s="2"/>
      <c r="AM1374" s="2"/>
      <c r="AN1374" s="2"/>
      <c r="AO1374" s="2"/>
      <c r="AP1374" s="2"/>
      <c r="AQ1374" s="2"/>
      <c r="AR1374" s="15"/>
      <c r="AS1374" s="15"/>
      <c r="AT1374" s="15"/>
      <c r="AU1374" s="2"/>
      <c r="AV1374" s="2"/>
      <c r="AW1374" s="15"/>
      <c r="AX1374" s="15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  <c r="FE1374" s="2"/>
      <c r="FF1374" s="2"/>
      <c r="FG1374" s="2"/>
      <c r="FH1374" s="2"/>
    </row>
    <row r="1375" spans="1:164" x14ac:dyDescent="0.15">
      <c r="A1375" s="67"/>
      <c r="B1375" s="128"/>
      <c r="C1375" s="7"/>
      <c r="D1375" s="7"/>
      <c r="E1375" s="13"/>
      <c r="F1375" s="14"/>
      <c r="G1375" s="14"/>
      <c r="H1375" s="14"/>
      <c r="I1375" s="14"/>
      <c r="J1375" s="13"/>
      <c r="K1375" s="53"/>
      <c r="L1375" s="2"/>
      <c r="M1375" s="19"/>
      <c r="N1375" s="12"/>
      <c r="O1375" s="12"/>
      <c r="P1375" s="19"/>
      <c r="Q1375" s="14"/>
      <c r="R1375" s="28"/>
      <c r="S1375" s="14"/>
      <c r="T1375" s="14"/>
      <c r="U1375" s="14"/>
      <c r="V1375" s="4"/>
      <c r="W1375" s="53"/>
      <c r="X1375" s="14"/>
      <c r="Y1375" s="153"/>
      <c r="Z1375" s="3"/>
      <c r="AA1375" s="53"/>
      <c r="AB1375" s="3"/>
      <c r="AC1375" s="1"/>
      <c r="AD1375" s="3"/>
      <c r="AE1375" s="3"/>
      <c r="AF1375" s="3"/>
      <c r="AG1375" s="3"/>
      <c r="AH1375" s="3"/>
      <c r="AI1375" s="11"/>
      <c r="AJ1375" s="3"/>
      <c r="AK1375" s="2"/>
      <c r="AL1375" s="2"/>
      <c r="AM1375" s="2"/>
      <c r="AN1375" s="2"/>
      <c r="AO1375" s="2"/>
      <c r="AP1375" s="2"/>
      <c r="AQ1375" s="2"/>
      <c r="AR1375" s="15"/>
      <c r="AS1375" s="15"/>
      <c r="AT1375" s="15"/>
      <c r="AU1375" s="2"/>
      <c r="AV1375" s="2"/>
      <c r="AW1375" s="15"/>
      <c r="AX1375" s="15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  <c r="FG1375" s="2"/>
      <c r="FH1375" s="2"/>
    </row>
    <row r="1376" spans="1:164" x14ac:dyDescent="0.15">
      <c r="A1376" s="67"/>
      <c r="B1376" s="128"/>
      <c r="C1376" s="7"/>
      <c r="D1376" s="7"/>
      <c r="E1376" s="13"/>
      <c r="F1376" s="14"/>
      <c r="G1376" s="14"/>
      <c r="H1376" s="14"/>
      <c r="I1376" s="14"/>
      <c r="J1376" s="13"/>
      <c r="K1376" s="53"/>
      <c r="L1376" s="2"/>
      <c r="M1376" s="19"/>
      <c r="N1376" s="12"/>
      <c r="O1376" s="12"/>
      <c r="P1376" s="19"/>
      <c r="Q1376" s="14"/>
      <c r="R1376" s="28"/>
      <c r="S1376" s="14"/>
      <c r="T1376" s="14"/>
      <c r="U1376" s="14"/>
      <c r="V1376" s="4"/>
      <c r="W1376" s="53"/>
      <c r="X1376" s="14"/>
      <c r="Y1376" s="153"/>
      <c r="Z1376" s="3"/>
      <c r="AA1376" s="53"/>
      <c r="AB1376" s="3"/>
      <c r="AC1376" s="1"/>
      <c r="AD1376" s="3"/>
      <c r="AE1376" s="3"/>
      <c r="AF1376" s="3"/>
      <c r="AG1376" s="3"/>
      <c r="AH1376" s="3"/>
      <c r="AI1376" s="11"/>
      <c r="AJ1376" s="3"/>
      <c r="AK1376" s="2"/>
      <c r="AL1376" s="2"/>
      <c r="AM1376" s="2"/>
      <c r="AN1376" s="2"/>
      <c r="AO1376" s="2"/>
      <c r="AP1376" s="2"/>
      <c r="AQ1376" s="2"/>
      <c r="AR1376" s="15"/>
      <c r="AS1376" s="15"/>
      <c r="AT1376" s="15"/>
      <c r="AU1376" s="2"/>
      <c r="AV1376" s="2"/>
      <c r="AW1376" s="15"/>
      <c r="AX1376" s="15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  <c r="FG1376" s="2"/>
      <c r="FH1376" s="2"/>
    </row>
    <row r="1377" spans="1:164" x14ac:dyDescent="0.15">
      <c r="A1377" s="67"/>
      <c r="B1377" s="128"/>
      <c r="C1377" s="7"/>
      <c r="D1377" s="7"/>
      <c r="E1377" s="13"/>
      <c r="F1377" s="14"/>
      <c r="G1377" s="14"/>
      <c r="H1377" s="14"/>
      <c r="I1377" s="14"/>
      <c r="J1377" s="13"/>
      <c r="K1377" s="53"/>
      <c r="L1377" s="2"/>
      <c r="M1377" s="19"/>
      <c r="N1377" s="12"/>
      <c r="O1377" s="12"/>
      <c r="P1377" s="19"/>
      <c r="Q1377" s="14"/>
      <c r="R1377" s="28"/>
      <c r="S1377" s="14"/>
      <c r="T1377" s="14"/>
      <c r="U1377" s="14"/>
      <c r="V1377" s="4"/>
      <c r="W1377" s="53"/>
      <c r="X1377" s="14"/>
      <c r="Y1377" s="153"/>
      <c r="Z1377" s="3"/>
      <c r="AA1377" s="53"/>
      <c r="AB1377" s="3"/>
      <c r="AC1377" s="1"/>
      <c r="AD1377" s="3"/>
      <c r="AE1377" s="3"/>
      <c r="AF1377" s="3"/>
      <c r="AG1377" s="3"/>
      <c r="AH1377" s="3"/>
      <c r="AI1377" s="11"/>
      <c r="AJ1377" s="3"/>
      <c r="AK1377" s="2"/>
      <c r="AL1377" s="2"/>
      <c r="AM1377" s="2"/>
      <c r="AN1377" s="2"/>
      <c r="AO1377" s="2"/>
      <c r="AP1377" s="2"/>
      <c r="AQ1377" s="2"/>
      <c r="AR1377" s="15"/>
      <c r="AS1377" s="15"/>
      <c r="AT1377" s="15"/>
      <c r="AU1377" s="2"/>
      <c r="AV1377" s="2"/>
      <c r="AW1377" s="15"/>
      <c r="AX1377" s="15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  <c r="FE1377" s="2"/>
      <c r="FF1377" s="2"/>
      <c r="FG1377" s="2"/>
      <c r="FH1377" s="2"/>
    </row>
    <row r="1378" spans="1:164" x14ac:dyDescent="0.15">
      <c r="A1378" s="67"/>
      <c r="B1378" s="128"/>
      <c r="C1378" s="7"/>
      <c r="D1378" s="7"/>
      <c r="E1378" s="13"/>
      <c r="F1378" s="14"/>
      <c r="G1378" s="14"/>
      <c r="H1378" s="14"/>
      <c r="I1378" s="14"/>
      <c r="J1378" s="13"/>
      <c r="K1378" s="53"/>
      <c r="L1378" s="2"/>
      <c r="M1378" s="19"/>
      <c r="N1378" s="12"/>
      <c r="O1378" s="12"/>
      <c r="P1378" s="19"/>
      <c r="Q1378" s="14"/>
      <c r="R1378" s="28"/>
      <c r="S1378" s="14"/>
      <c r="T1378" s="14"/>
      <c r="U1378" s="14"/>
      <c r="V1378" s="4"/>
      <c r="W1378" s="53"/>
      <c r="X1378" s="14"/>
      <c r="Y1378" s="153"/>
      <c r="Z1378" s="3"/>
      <c r="AA1378" s="53"/>
      <c r="AB1378" s="3"/>
      <c r="AC1378" s="1"/>
      <c r="AD1378" s="3"/>
      <c r="AE1378" s="3"/>
      <c r="AF1378" s="3"/>
      <c r="AG1378" s="3"/>
      <c r="AH1378" s="3"/>
      <c r="AI1378" s="11"/>
      <c r="AJ1378" s="3"/>
      <c r="AK1378" s="2"/>
      <c r="AL1378" s="2"/>
      <c r="AM1378" s="2"/>
      <c r="AN1378" s="2"/>
      <c r="AO1378" s="2"/>
      <c r="AP1378" s="2"/>
      <c r="AQ1378" s="2"/>
      <c r="AR1378" s="15"/>
      <c r="AS1378" s="15"/>
      <c r="AT1378" s="15"/>
      <c r="AU1378" s="2"/>
      <c r="AV1378" s="2"/>
      <c r="AW1378" s="15"/>
      <c r="AX1378" s="15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  <c r="FE1378" s="2"/>
      <c r="FF1378" s="2"/>
      <c r="FG1378" s="2"/>
      <c r="FH1378" s="2"/>
    </row>
    <row r="1379" spans="1:164" x14ac:dyDescent="0.15">
      <c r="A1379" s="67"/>
      <c r="B1379" s="128"/>
      <c r="C1379" s="7"/>
      <c r="D1379" s="7"/>
      <c r="E1379" s="13"/>
      <c r="F1379" s="14"/>
      <c r="G1379" s="14"/>
      <c r="H1379" s="14"/>
      <c r="I1379" s="14"/>
      <c r="J1379" s="13"/>
      <c r="K1379" s="53"/>
      <c r="L1379" s="2"/>
      <c r="M1379" s="19"/>
      <c r="N1379" s="12"/>
      <c r="O1379" s="12"/>
      <c r="P1379" s="19"/>
      <c r="Q1379" s="14"/>
      <c r="R1379" s="28"/>
      <c r="S1379" s="14"/>
      <c r="T1379" s="14"/>
      <c r="U1379" s="14"/>
      <c r="V1379" s="4"/>
      <c r="W1379" s="53"/>
      <c r="X1379" s="14"/>
      <c r="Y1379" s="153"/>
      <c r="Z1379" s="3"/>
      <c r="AA1379" s="53"/>
      <c r="AB1379" s="3"/>
      <c r="AC1379" s="1"/>
      <c r="AD1379" s="3"/>
      <c r="AE1379" s="3"/>
      <c r="AF1379" s="3"/>
      <c r="AG1379" s="3"/>
      <c r="AH1379" s="3"/>
      <c r="AI1379" s="11"/>
      <c r="AJ1379" s="3"/>
      <c r="AK1379" s="2"/>
      <c r="AL1379" s="2"/>
      <c r="AM1379" s="2"/>
      <c r="AN1379" s="2"/>
      <c r="AO1379" s="2"/>
      <c r="AP1379" s="2"/>
      <c r="AQ1379" s="2"/>
      <c r="AR1379" s="15"/>
      <c r="AS1379" s="15"/>
      <c r="AT1379" s="15"/>
      <c r="AU1379" s="2"/>
      <c r="AV1379" s="2"/>
      <c r="AW1379" s="15"/>
      <c r="AX1379" s="15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  <c r="FE1379" s="2"/>
      <c r="FF1379" s="2"/>
      <c r="FG1379" s="2"/>
      <c r="FH1379" s="2"/>
    </row>
    <row r="1380" spans="1:164" x14ac:dyDescent="0.15">
      <c r="A1380" s="67"/>
      <c r="B1380" s="128"/>
      <c r="C1380" s="7"/>
      <c r="D1380" s="7"/>
      <c r="E1380" s="13"/>
      <c r="F1380" s="14"/>
      <c r="G1380" s="14"/>
      <c r="H1380" s="14"/>
      <c r="I1380" s="14"/>
      <c r="J1380" s="13"/>
      <c r="K1380" s="53"/>
      <c r="L1380" s="2"/>
      <c r="M1380" s="19"/>
      <c r="N1380" s="12"/>
      <c r="O1380" s="12"/>
      <c r="P1380" s="19"/>
      <c r="Q1380" s="14"/>
      <c r="R1380" s="28"/>
      <c r="S1380" s="14"/>
      <c r="T1380" s="14"/>
      <c r="U1380" s="14"/>
      <c r="V1380" s="4"/>
      <c r="W1380" s="53"/>
      <c r="X1380" s="14"/>
      <c r="Y1380" s="153"/>
      <c r="Z1380" s="3"/>
      <c r="AA1380" s="53"/>
      <c r="AB1380" s="3"/>
      <c r="AC1380" s="1"/>
      <c r="AD1380" s="3"/>
      <c r="AE1380" s="3"/>
      <c r="AF1380" s="3"/>
      <c r="AG1380" s="3"/>
      <c r="AH1380" s="3"/>
      <c r="AI1380" s="11"/>
      <c r="AJ1380" s="3"/>
      <c r="AK1380" s="2"/>
      <c r="AL1380" s="2"/>
      <c r="AM1380" s="2"/>
      <c r="AN1380" s="2"/>
      <c r="AO1380" s="2"/>
      <c r="AP1380" s="2"/>
      <c r="AQ1380" s="2"/>
      <c r="AR1380" s="15"/>
      <c r="AS1380" s="15"/>
      <c r="AT1380" s="15"/>
      <c r="AU1380" s="2"/>
      <c r="AV1380" s="2"/>
      <c r="AW1380" s="15"/>
      <c r="AX1380" s="15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  <c r="FE1380" s="2"/>
      <c r="FF1380" s="2"/>
      <c r="FG1380" s="2"/>
      <c r="FH1380" s="2"/>
    </row>
    <row r="1381" spans="1:164" x14ac:dyDescent="0.15">
      <c r="A1381" s="67"/>
      <c r="B1381" s="128"/>
      <c r="C1381" s="7"/>
      <c r="D1381" s="7"/>
      <c r="E1381" s="13"/>
      <c r="F1381" s="14"/>
      <c r="G1381" s="14"/>
      <c r="H1381" s="14"/>
      <c r="I1381" s="14"/>
      <c r="J1381" s="13"/>
      <c r="K1381" s="53"/>
      <c r="L1381" s="2"/>
      <c r="M1381" s="19"/>
      <c r="N1381" s="12"/>
      <c r="O1381" s="12"/>
      <c r="P1381" s="19"/>
      <c r="Q1381" s="14"/>
      <c r="R1381" s="28"/>
      <c r="S1381" s="14"/>
      <c r="T1381" s="14"/>
      <c r="U1381" s="14"/>
      <c r="V1381" s="4"/>
      <c r="W1381" s="53"/>
      <c r="X1381" s="14"/>
      <c r="Y1381" s="153"/>
      <c r="Z1381" s="3"/>
      <c r="AA1381" s="53"/>
      <c r="AB1381" s="3"/>
      <c r="AC1381" s="1"/>
      <c r="AD1381" s="3"/>
      <c r="AE1381" s="3"/>
      <c r="AF1381" s="3"/>
      <c r="AG1381" s="3"/>
      <c r="AH1381" s="3"/>
      <c r="AI1381" s="11"/>
      <c r="AJ1381" s="3"/>
      <c r="AK1381" s="2"/>
      <c r="AL1381" s="2"/>
      <c r="AM1381" s="2"/>
      <c r="AN1381" s="2"/>
      <c r="AO1381" s="2"/>
      <c r="AP1381" s="2"/>
      <c r="AQ1381" s="2"/>
      <c r="AR1381" s="15"/>
      <c r="AS1381" s="15"/>
      <c r="AT1381" s="15"/>
      <c r="AU1381" s="2"/>
      <c r="AV1381" s="2"/>
      <c r="AW1381" s="15"/>
      <c r="AX1381" s="15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  <c r="FE1381" s="2"/>
      <c r="FF1381" s="2"/>
      <c r="FG1381" s="2"/>
      <c r="FH1381" s="2"/>
    </row>
    <row r="1382" spans="1:164" x14ac:dyDescent="0.15">
      <c r="A1382" s="67"/>
      <c r="B1382" s="128"/>
      <c r="C1382" s="7"/>
      <c r="D1382" s="7"/>
      <c r="E1382" s="13"/>
      <c r="F1382" s="14"/>
      <c r="G1382" s="14"/>
      <c r="H1382" s="14"/>
      <c r="I1382" s="14"/>
      <c r="J1382" s="13"/>
      <c r="K1382" s="53"/>
      <c r="L1382" s="2"/>
      <c r="M1382" s="19"/>
      <c r="N1382" s="12"/>
      <c r="O1382" s="12"/>
      <c r="P1382" s="19"/>
      <c r="Q1382" s="14"/>
      <c r="R1382" s="28"/>
      <c r="S1382" s="14"/>
      <c r="T1382" s="14"/>
      <c r="U1382" s="14"/>
      <c r="V1382" s="4"/>
      <c r="W1382" s="53"/>
      <c r="X1382" s="14"/>
      <c r="Y1382" s="153"/>
      <c r="Z1382" s="3"/>
      <c r="AA1382" s="53"/>
      <c r="AB1382" s="3"/>
      <c r="AC1382" s="1"/>
      <c r="AD1382" s="3"/>
      <c r="AE1382" s="3"/>
      <c r="AF1382" s="3"/>
      <c r="AG1382" s="3"/>
      <c r="AH1382" s="3"/>
      <c r="AI1382" s="11"/>
      <c r="AJ1382" s="3"/>
      <c r="AK1382" s="2"/>
      <c r="AL1382" s="2"/>
      <c r="AM1382" s="2"/>
      <c r="AN1382" s="2"/>
      <c r="AO1382" s="2"/>
      <c r="AP1382" s="2"/>
      <c r="AQ1382" s="2"/>
      <c r="AR1382" s="15"/>
      <c r="AS1382" s="15"/>
      <c r="AT1382" s="15"/>
      <c r="AU1382" s="2"/>
      <c r="AV1382" s="2"/>
      <c r="AW1382" s="15"/>
      <c r="AX1382" s="15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  <c r="FE1382" s="2"/>
      <c r="FF1382" s="2"/>
      <c r="FG1382" s="2"/>
      <c r="FH1382" s="2"/>
    </row>
    <row r="1383" spans="1:164" x14ac:dyDescent="0.15">
      <c r="A1383" s="67"/>
      <c r="B1383" s="128"/>
      <c r="C1383" s="7"/>
      <c r="D1383" s="7"/>
      <c r="E1383" s="13"/>
      <c r="F1383" s="14"/>
      <c r="G1383" s="14"/>
      <c r="H1383" s="14"/>
      <c r="I1383" s="14"/>
      <c r="J1383" s="13"/>
      <c r="K1383" s="53"/>
      <c r="L1383" s="2"/>
      <c r="M1383" s="19"/>
      <c r="N1383" s="12"/>
      <c r="O1383" s="12"/>
      <c r="P1383" s="19"/>
      <c r="Q1383" s="14"/>
      <c r="R1383" s="28"/>
      <c r="S1383" s="14"/>
      <c r="T1383" s="14"/>
      <c r="U1383" s="14"/>
      <c r="V1383" s="4"/>
      <c r="W1383" s="53"/>
      <c r="X1383" s="14"/>
      <c r="Y1383" s="153"/>
      <c r="Z1383" s="3"/>
      <c r="AA1383" s="53"/>
      <c r="AB1383" s="3"/>
      <c r="AC1383" s="1"/>
      <c r="AD1383" s="3"/>
      <c r="AE1383" s="3"/>
      <c r="AF1383" s="3"/>
      <c r="AG1383" s="3"/>
      <c r="AH1383" s="3"/>
      <c r="AI1383" s="11"/>
      <c r="AJ1383" s="3"/>
      <c r="AK1383" s="2"/>
      <c r="AL1383" s="2"/>
      <c r="AM1383" s="2"/>
      <c r="AN1383" s="2"/>
      <c r="AO1383" s="2"/>
      <c r="AP1383" s="2"/>
      <c r="AQ1383" s="2"/>
      <c r="AR1383" s="15"/>
      <c r="AS1383" s="15"/>
      <c r="AT1383" s="15"/>
      <c r="AU1383" s="2"/>
      <c r="AV1383" s="2"/>
      <c r="AW1383" s="15"/>
      <c r="AX1383" s="15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  <c r="FE1383" s="2"/>
      <c r="FF1383" s="2"/>
      <c r="FG1383" s="2"/>
      <c r="FH1383" s="2"/>
    </row>
    <row r="1384" spans="1:164" x14ac:dyDescent="0.15">
      <c r="A1384" s="67"/>
      <c r="B1384" s="128"/>
      <c r="C1384" s="7"/>
      <c r="D1384" s="7"/>
      <c r="E1384" s="13"/>
      <c r="F1384" s="14"/>
      <c r="G1384" s="14"/>
      <c r="H1384" s="14"/>
      <c r="I1384" s="14"/>
      <c r="J1384" s="13"/>
      <c r="K1384" s="53"/>
      <c r="L1384" s="2"/>
      <c r="M1384" s="19"/>
      <c r="N1384" s="12"/>
      <c r="O1384" s="12"/>
      <c r="P1384" s="19"/>
      <c r="Q1384" s="14"/>
      <c r="R1384" s="28"/>
      <c r="S1384" s="14"/>
      <c r="T1384" s="14"/>
      <c r="U1384" s="14"/>
      <c r="V1384" s="4"/>
      <c r="W1384" s="53"/>
      <c r="X1384" s="14"/>
      <c r="Y1384" s="153"/>
      <c r="Z1384" s="3"/>
      <c r="AA1384" s="53"/>
      <c r="AB1384" s="3"/>
      <c r="AC1384" s="1"/>
      <c r="AD1384" s="3"/>
      <c r="AE1384" s="3"/>
      <c r="AF1384" s="3"/>
      <c r="AG1384" s="3"/>
      <c r="AH1384" s="3"/>
      <c r="AI1384" s="11"/>
      <c r="AJ1384" s="3"/>
      <c r="AK1384" s="2"/>
      <c r="AL1384" s="2"/>
      <c r="AM1384" s="2"/>
      <c r="AN1384" s="2"/>
      <c r="AO1384" s="2"/>
      <c r="AP1384" s="2"/>
      <c r="AQ1384" s="2"/>
      <c r="AR1384" s="15"/>
      <c r="AS1384" s="15"/>
      <c r="AT1384" s="15"/>
      <c r="AU1384" s="2"/>
      <c r="AV1384" s="2"/>
      <c r="AW1384" s="15"/>
      <c r="AX1384" s="15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  <c r="FE1384" s="2"/>
      <c r="FF1384" s="2"/>
      <c r="FG1384" s="2"/>
      <c r="FH1384" s="2"/>
    </row>
    <row r="1385" spans="1:164" x14ac:dyDescent="0.15">
      <c r="A1385" s="67"/>
      <c r="B1385" s="128"/>
      <c r="C1385" s="7"/>
      <c r="D1385" s="7"/>
      <c r="E1385" s="13"/>
      <c r="F1385" s="14"/>
      <c r="G1385" s="14"/>
      <c r="H1385" s="14"/>
      <c r="I1385" s="14"/>
      <c r="J1385" s="13"/>
      <c r="K1385" s="53"/>
      <c r="L1385" s="2"/>
      <c r="M1385" s="19"/>
      <c r="N1385" s="12"/>
      <c r="O1385" s="12"/>
      <c r="P1385" s="19"/>
      <c r="Q1385" s="14"/>
      <c r="R1385" s="28"/>
      <c r="S1385" s="14"/>
      <c r="T1385" s="14"/>
      <c r="U1385" s="14"/>
      <c r="V1385" s="4"/>
      <c r="W1385" s="53"/>
      <c r="X1385" s="14"/>
      <c r="Y1385" s="153"/>
      <c r="Z1385" s="3"/>
      <c r="AA1385" s="53"/>
      <c r="AB1385" s="3"/>
      <c r="AC1385" s="1"/>
      <c r="AD1385" s="3"/>
      <c r="AE1385" s="3"/>
      <c r="AF1385" s="3"/>
      <c r="AG1385" s="3"/>
      <c r="AH1385" s="3"/>
      <c r="AI1385" s="11"/>
      <c r="AJ1385" s="3"/>
      <c r="AK1385" s="2"/>
      <c r="AL1385" s="2"/>
      <c r="AM1385" s="2"/>
      <c r="AN1385" s="2"/>
      <c r="AO1385" s="2"/>
      <c r="AP1385" s="2"/>
      <c r="AQ1385" s="2"/>
      <c r="AR1385" s="15"/>
      <c r="AS1385" s="15"/>
      <c r="AT1385" s="15"/>
      <c r="AU1385" s="2"/>
      <c r="AV1385" s="2"/>
      <c r="AW1385" s="15"/>
      <c r="AX1385" s="15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  <c r="FE1385" s="2"/>
      <c r="FF1385" s="2"/>
      <c r="FG1385" s="2"/>
      <c r="FH1385" s="2"/>
    </row>
    <row r="1386" spans="1:164" x14ac:dyDescent="0.15">
      <c r="A1386" s="67"/>
      <c r="B1386" s="128"/>
      <c r="C1386" s="7"/>
      <c r="D1386" s="7"/>
      <c r="E1386" s="13"/>
      <c r="F1386" s="14"/>
      <c r="G1386" s="14"/>
      <c r="H1386" s="14"/>
      <c r="I1386" s="14"/>
      <c r="J1386" s="13"/>
      <c r="K1386" s="53"/>
      <c r="L1386" s="2"/>
      <c r="M1386" s="19"/>
      <c r="N1386" s="12"/>
      <c r="O1386" s="12"/>
      <c r="P1386" s="19"/>
      <c r="Q1386" s="14"/>
      <c r="R1386" s="28"/>
      <c r="S1386" s="14"/>
      <c r="T1386" s="14"/>
      <c r="U1386" s="14"/>
      <c r="V1386" s="4"/>
      <c r="W1386" s="53"/>
      <c r="X1386" s="14"/>
      <c r="Y1386" s="153"/>
      <c r="Z1386" s="3"/>
      <c r="AA1386" s="53"/>
      <c r="AB1386" s="3"/>
      <c r="AC1386" s="1"/>
      <c r="AD1386" s="3"/>
      <c r="AE1386" s="3"/>
      <c r="AF1386" s="3"/>
      <c r="AG1386" s="3"/>
      <c r="AH1386" s="3"/>
      <c r="AI1386" s="11"/>
      <c r="AJ1386" s="3"/>
      <c r="AK1386" s="2"/>
      <c r="AL1386" s="2"/>
      <c r="AM1386" s="2"/>
      <c r="AN1386" s="2"/>
      <c r="AO1386" s="2"/>
      <c r="AP1386" s="2"/>
      <c r="AQ1386" s="2"/>
      <c r="AR1386" s="15"/>
      <c r="AS1386" s="15"/>
      <c r="AT1386" s="15"/>
      <c r="AU1386" s="2"/>
      <c r="AV1386" s="2"/>
      <c r="AW1386" s="15"/>
      <c r="AX1386" s="15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  <c r="FE1386" s="2"/>
      <c r="FF1386" s="2"/>
      <c r="FG1386" s="2"/>
      <c r="FH1386" s="2"/>
    </row>
    <row r="1387" spans="1:164" x14ac:dyDescent="0.15">
      <c r="A1387" s="67"/>
      <c r="B1387" s="128"/>
      <c r="C1387" s="7"/>
      <c r="D1387" s="7"/>
      <c r="E1387" s="13"/>
      <c r="F1387" s="14"/>
      <c r="G1387" s="14"/>
      <c r="H1387" s="14"/>
      <c r="I1387" s="14"/>
      <c r="J1387" s="13"/>
      <c r="K1387" s="53"/>
      <c r="L1387" s="2"/>
      <c r="M1387" s="19"/>
      <c r="N1387" s="12"/>
      <c r="O1387" s="12"/>
      <c r="P1387" s="19"/>
      <c r="Q1387" s="14"/>
      <c r="R1387" s="28"/>
      <c r="S1387" s="14"/>
      <c r="T1387" s="14"/>
      <c r="U1387" s="14"/>
      <c r="V1387" s="4"/>
      <c r="W1387" s="53"/>
      <c r="X1387" s="14"/>
      <c r="Y1387" s="153"/>
      <c r="Z1387" s="3"/>
      <c r="AA1387" s="53"/>
      <c r="AB1387" s="3"/>
      <c r="AC1387" s="1"/>
      <c r="AD1387" s="3"/>
      <c r="AE1387" s="3"/>
      <c r="AF1387" s="3"/>
      <c r="AG1387" s="3"/>
      <c r="AH1387" s="3"/>
      <c r="AI1387" s="11"/>
      <c r="AJ1387" s="3"/>
      <c r="AK1387" s="2"/>
      <c r="AL1387" s="2"/>
      <c r="AM1387" s="2"/>
      <c r="AN1387" s="2"/>
      <c r="AO1387" s="2"/>
      <c r="AP1387" s="2"/>
      <c r="AQ1387" s="2"/>
      <c r="AR1387" s="15"/>
      <c r="AS1387" s="15"/>
      <c r="AT1387" s="15"/>
      <c r="AU1387" s="2"/>
      <c r="AV1387" s="2"/>
      <c r="AW1387" s="15"/>
      <c r="AX1387" s="15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  <c r="FE1387" s="2"/>
      <c r="FF1387" s="2"/>
      <c r="FG1387" s="2"/>
      <c r="FH1387" s="2"/>
    </row>
    <row r="1388" spans="1:164" x14ac:dyDescent="0.15">
      <c r="A1388" s="67"/>
      <c r="B1388" s="128"/>
      <c r="C1388" s="7"/>
      <c r="D1388" s="7"/>
      <c r="E1388" s="13"/>
      <c r="F1388" s="14"/>
      <c r="G1388" s="14"/>
      <c r="H1388" s="14"/>
      <c r="I1388" s="14"/>
      <c r="J1388" s="13"/>
      <c r="K1388" s="53"/>
      <c r="L1388" s="2"/>
      <c r="M1388" s="19"/>
      <c r="N1388" s="12"/>
      <c r="O1388" s="12"/>
      <c r="P1388" s="19"/>
      <c r="Q1388" s="14"/>
      <c r="R1388" s="28"/>
      <c r="S1388" s="14"/>
      <c r="T1388" s="14"/>
      <c r="U1388" s="14"/>
      <c r="V1388" s="4"/>
      <c r="W1388" s="53"/>
      <c r="X1388" s="14"/>
      <c r="Y1388" s="153"/>
      <c r="Z1388" s="3"/>
      <c r="AA1388" s="53"/>
      <c r="AB1388" s="3"/>
      <c r="AC1388" s="1"/>
      <c r="AD1388" s="3"/>
      <c r="AE1388" s="3"/>
      <c r="AF1388" s="3"/>
      <c r="AG1388" s="3"/>
      <c r="AH1388" s="3"/>
      <c r="AI1388" s="11"/>
      <c r="AJ1388" s="3"/>
      <c r="AK1388" s="2"/>
      <c r="AL1388" s="2"/>
      <c r="AM1388" s="2"/>
      <c r="AN1388" s="2"/>
      <c r="AO1388" s="2"/>
      <c r="AP1388" s="2"/>
      <c r="AQ1388" s="2"/>
      <c r="AR1388" s="15"/>
      <c r="AS1388" s="15"/>
      <c r="AT1388" s="15"/>
      <c r="AU1388" s="2"/>
      <c r="AV1388" s="2"/>
      <c r="AW1388" s="15"/>
      <c r="AX1388" s="15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  <c r="FE1388" s="2"/>
      <c r="FF1388" s="2"/>
      <c r="FG1388" s="2"/>
      <c r="FH1388" s="2"/>
    </row>
    <row r="1389" spans="1:164" x14ac:dyDescent="0.15">
      <c r="A1389" s="67"/>
      <c r="B1389" s="128"/>
      <c r="C1389" s="7"/>
      <c r="D1389" s="7"/>
      <c r="E1389" s="13"/>
      <c r="F1389" s="14"/>
      <c r="G1389" s="14"/>
      <c r="H1389" s="14"/>
      <c r="I1389" s="14"/>
      <c r="J1389" s="13"/>
      <c r="K1389" s="53"/>
      <c r="L1389" s="2"/>
      <c r="M1389" s="19"/>
      <c r="N1389" s="12"/>
      <c r="O1389" s="12"/>
      <c r="P1389" s="19"/>
      <c r="Q1389" s="14"/>
      <c r="R1389" s="28"/>
      <c r="S1389" s="14"/>
      <c r="T1389" s="14"/>
      <c r="U1389" s="14"/>
      <c r="V1389" s="4"/>
      <c r="W1389" s="53"/>
      <c r="X1389" s="14"/>
      <c r="Y1389" s="153"/>
      <c r="Z1389" s="3"/>
      <c r="AA1389" s="53"/>
      <c r="AB1389" s="3"/>
      <c r="AC1389" s="1"/>
      <c r="AD1389" s="3"/>
      <c r="AE1389" s="3"/>
      <c r="AF1389" s="3"/>
      <c r="AG1389" s="3"/>
      <c r="AH1389" s="3"/>
      <c r="AI1389" s="11"/>
      <c r="AJ1389" s="3"/>
      <c r="AK1389" s="2"/>
      <c r="AL1389" s="2"/>
      <c r="AM1389" s="2"/>
      <c r="AN1389" s="2"/>
      <c r="AO1389" s="2"/>
      <c r="AP1389" s="2"/>
      <c r="AQ1389" s="2"/>
      <c r="AR1389" s="15"/>
      <c r="AS1389" s="15"/>
      <c r="AT1389" s="15"/>
      <c r="AU1389" s="2"/>
      <c r="AV1389" s="2"/>
      <c r="AW1389" s="15"/>
      <c r="AX1389" s="15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  <c r="FE1389" s="2"/>
      <c r="FF1389" s="2"/>
      <c r="FG1389" s="2"/>
      <c r="FH1389" s="2"/>
    </row>
    <row r="1390" spans="1:164" x14ac:dyDescent="0.15">
      <c r="A1390" s="67"/>
      <c r="B1390" s="128"/>
      <c r="C1390" s="7"/>
      <c r="D1390" s="7"/>
      <c r="E1390" s="13"/>
      <c r="F1390" s="14"/>
      <c r="G1390" s="14"/>
      <c r="H1390" s="14"/>
      <c r="I1390" s="14"/>
      <c r="J1390" s="13"/>
      <c r="K1390" s="53"/>
      <c r="L1390" s="2"/>
      <c r="M1390" s="19"/>
      <c r="N1390" s="12"/>
      <c r="O1390" s="12"/>
      <c r="P1390" s="19"/>
      <c r="Q1390" s="14"/>
      <c r="R1390" s="28"/>
      <c r="S1390" s="14"/>
      <c r="T1390" s="14"/>
      <c r="U1390" s="14"/>
      <c r="V1390" s="4"/>
      <c r="W1390" s="53"/>
      <c r="X1390" s="14"/>
      <c r="Y1390" s="153"/>
      <c r="Z1390" s="3"/>
      <c r="AA1390" s="53"/>
      <c r="AB1390" s="3"/>
      <c r="AC1390" s="1"/>
      <c r="AD1390" s="3"/>
      <c r="AE1390" s="3"/>
      <c r="AF1390" s="3"/>
      <c r="AG1390" s="3"/>
      <c r="AH1390" s="3"/>
      <c r="AI1390" s="11"/>
      <c r="AJ1390" s="3"/>
      <c r="AK1390" s="2"/>
      <c r="AL1390" s="2"/>
      <c r="AM1390" s="2"/>
      <c r="AN1390" s="2"/>
      <c r="AO1390" s="2"/>
      <c r="AP1390" s="2"/>
      <c r="AQ1390" s="2"/>
      <c r="AR1390" s="15"/>
      <c r="AS1390" s="15"/>
      <c r="AT1390" s="15"/>
      <c r="AU1390" s="2"/>
      <c r="AV1390" s="2"/>
      <c r="AW1390" s="15"/>
      <c r="AX1390" s="15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  <c r="FE1390" s="2"/>
      <c r="FF1390" s="2"/>
      <c r="FG1390" s="2"/>
      <c r="FH1390" s="2"/>
    </row>
    <row r="1391" spans="1:164" x14ac:dyDescent="0.15">
      <c r="A1391" s="67"/>
      <c r="B1391" s="128"/>
      <c r="C1391" s="7"/>
      <c r="D1391" s="7"/>
      <c r="E1391" s="13"/>
      <c r="F1391" s="14"/>
      <c r="G1391" s="14"/>
      <c r="H1391" s="14"/>
      <c r="I1391" s="14"/>
      <c r="J1391" s="13"/>
      <c r="K1391" s="53"/>
      <c r="L1391" s="2"/>
      <c r="M1391" s="19"/>
      <c r="N1391" s="12"/>
      <c r="O1391" s="12"/>
      <c r="P1391" s="19"/>
      <c r="Q1391" s="14"/>
      <c r="R1391" s="28"/>
      <c r="S1391" s="14"/>
      <c r="T1391" s="14"/>
      <c r="U1391" s="14"/>
      <c r="V1391" s="4"/>
      <c r="W1391" s="53"/>
      <c r="X1391" s="14"/>
      <c r="Y1391" s="153"/>
      <c r="Z1391" s="3"/>
      <c r="AA1391" s="53"/>
      <c r="AB1391" s="3"/>
      <c r="AC1391" s="1"/>
      <c r="AD1391" s="3"/>
      <c r="AE1391" s="3"/>
      <c r="AF1391" s="3"/>
      <c r="AG1391" s="3"/>
      <c r="AH1391" s="3"/>
      <c r="AI1391" s="11"/>
      <c r="AJ1391" s="3"/>
      <c r="AK1391" s="2"/>
      <c r="AL1391" s="2"/>
      <c r="AM1391" s="2"/>
      <c r="AN1391" s="2"/>
      <c r="AO1391" s="2"/>
      <c r="AP1391" s="2"/>
      <c r="AQ1391" s="2"/>
      <c r="AR1391" s="15"/>
      <c r="AS1391" s="15"/>
      <c r="AT1391" s="15"/>
      <c r="AU1391" s="2"/>
      <c r="AV1391" s="2"/>
      <c r="AW1391" s="15"/>
      <c r="AX1391" s="15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  <c r="FE1391" s="2"/>
      <c r="FF1391" s="2"/>
      <c r="FG1391" s="2"/>
      <c r="FH1391" s="2"/>
    </row>
    <row r="1392" spans="1:164" x14ac:dyDescent="0.15">
      <c r="A1392" s="67"/>
      <c r="B1392" s="128"/>
      <c r="C1392" s="7"/>
      <c r="D1392" s="7"/>
      <c r="E1392" s="13"/>
      <c r="F1392" s="14"/>
      <c r="G1392" s="14"/>
      <c r="H1392" s="14"/>
      <c r="I1392" s="14"/>
      <c r="J1392" s="13"/>
      <c r="K1392" s="53"/>
      <c r="L1392" s="2"/>
      <c r="M1392" s="19"/>
      <c r="N1392" s="12"/>
      <c r="O1392" s="12"/>
      <c r="P1392" s="19"/>
      <c r="Q1392" s="14"/>
      <c r="R1392" s="28"/>
      <c r="S1392" s="14"/>
      <c r="T1392" s="14"/>
      <c r="U1392" s="14"/>
      <c r="V1392" s="4"/>
      <c r="W1392" s="53"/>
      <c r="X1392" s="14"/>
      <c r="Y1392" s="153"/>
      <c r="Z1392" s="3"/>
      <c r="AA1392" s="53"/>
      <c r="AB1392" s="3"/>
      <c r="AC1392" s="1"/>
      <c r="AD1392" s="3"/>
      <c r="AE1392" s="3"/>
      <c r="AF1392" s="3"/>
      <c r="AG1392" s="3"/>
      <c r="AH1392" s="3"/>
      <c r="AI1392" s="11"/>
      <c r="AJ1392" s="3"/>
      <c r="AK1392" s="2"/>
      <c r="AL1392" s="2"/>
      <c r="AM1392" s="2"/>
      <c r="AN1392" s="2"/>
      <c r="AO1392" s="2"/>
      <c r="AP1392" s="2"/>
      <c r="AQ1392" s="2"/>
      <c r="AR1392" s="15"/>
      <c r="AS1392" s="15"/>
      <c r="AT1392" s="15"/>
      <c r="AU1392" s="2"/>
      <c r="AV1392" s="2"/>
      <c r="AW1392" s="15"/>
      <c r="AX1392" s="15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  <c r="FE1392" s="2"/>
      <c r="FF1392" s="2"/>
      <c r="FG1392" s="2"/>
      <c r="FH1392" s="2"/>
    </row>
    <row r="1393" spans="1:164" x14ac:dyDescent="0.15">
      <c r="A1393" s="67"/>
      <c r="B1393" s="128"/>
      <c r="C1393" s="7"/>
      <c r="D1393" s="7"/>
      <c r="E1393" s="13"/>
      <c r="F1393" s="14"/>
      <c r="G1393" s="14"/>
      <c r="H1393" s="14"/>
      <c r="I1393" s="14"/>
      <c r="J1393" s="13"/>
      <c r="K1393" s="53"/>
      <c r="L1393" s="2"/>
      <c r="M1393" s="19"/>
      <c r="N1393" s="12"/>
      <c r="O1393" s="12"/>
      <c r="P1393" s="19"/>
      <c r="Q1393" s="14"/>
      <c r="R1393" s="28"/>
      <c r="S1393" s="14"/>
      <c r="T1393" s="14"/>
      <c r="U1393" s="14"/>
      <c r="V1393" s="4"/>
      <c r="W1393" s="53"/>
      <c r="X1393" s="14"/>
      <c r="Y1393" s="153"/>
      <c r="Z1393" s="3"/>
      <c r="AA1393" s="53"/>
      <c r="AB1393" s="3"/>
      <c r="AC1393" s="1"/>
      <c r="AD1393" s="3"/>
      <c r="AE1393" s="3"/>
      <c r="AF1393" s="3"/>
      <c r="AG1393" s="3"/>
      <c r="AH1393" s="3"/>
      <c r="AI1393" s="11"/>
      <c r="AJ1393" s="3"/>
      <c r="AK1393" s="2"/>
      <c r="AL1393" s="2"/>
      <c r="AM1393" s="2"/>
      <c r="AN1393" s="2"/>
      <c r="AO1393" s="2"/>
      <c r="AP1393" s="2"/>
      <c r="AQ1393" s="2"/>
      <c r="AR1393" s="15"/>
      <c r="AS1393" s="15"/>
      <c r="AT1393" s="15"/>
      <c r="AU1393" s="2"/>
      <c r="AV1393" s="2"/>
      <c r="AW1393" s="15"/>
      <c r="AX1393" s="15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  <c r="FE1393" s="2"/>
      <c r="FF1393" s="2"/>
      <c r="FG1393" s="2"/>
      <c r="FH1393" s="2"/>
    </row>
    <row r="1394" spans="1:164" x14ac:dyDescent="0.15">
      <c r="A1394" s="67"/>
      <c r="B1394" s="128"/>
      <c r="C1394" s="7"/>
      <c r="D1394" s="7"/>
      <c r="E1394" s="13"/>
      <c r="F1394" s="14"/>
      <c r="G1394" s="14"/>
      <c r="H1394" s="14"/>
      <c r="I1394" s="14"/>
      <c r="J1394" s="13"/>
      <c r="K1394" s="53"/>
      <c r="L1394" s="2"/>
      <c r="M1394" s="19"/>
      <c r="N1394" s="12"/>
      <c r="O1394" s="12"/>
      <c r="P1394" s="19"/>
      <c r="Q1394" s="14"/>
      <c r="R1394" s="28"/>
      <c r="S1394" s="14"/>
      <c r="T1394" s="14"/>
      <c r="U1394" s="14"/>
      <c r="V1394" s="4"/>
      <c r="W1394" s="53"/>
      <c r="X1394" s="14"/>
      <c r="Y1394" s="153"/>
      <c r="Z1394" s="3"/>
      <c r="AA1394" s="53"/>
      <c r="AB1394" s="3"/>
      <c r="AC1394" s="1"/>
      <c r="AD1394" s="3"/>
      <c r="AE1394" s="3"/>
      <c r="AF1394" s="3"/>
      <c r="AG1394" s="3"/>
      <c r="AH1394" s="3"/>
      <c r="AI1394" s="11"/>
      <c r="AJ1394" s="3"/>
      <c r="AK1394" s="2"/>
      <c r="AL1394" s="2"/>
      <c r="AM1394" s="2"/>
      <c r="AN1394" s="2"/>
      <c r="AO1394" s="2"/>
      <c r="AP1394" s="2"/>
      <c r="AQ1394" s="2"/>
      <c r="AR1394" s="15"/>
      <c r="AS1394" s="15"/>
      <c r="AT1394" s="15"/>
      <c r="AU1394" s="2"/>
      <c r="AV1394" s="2"/>
      <c r="AW1394" s="15"/>
      <c r="AX1394" s="15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  <c r="FE1394" s="2"/>
      <c r="FF1394" s="2"/>
      <c r="FG1394" s="2"/>
      <c r="FH1394" s="2"/>
    </row>
    <row r="1395" spans="1:164" x14ac:dyDescent="0.15">
      <c r="A1395" s="67"/>
      <c r="B1395" s="128"/>
      <c r="C1395" s="7"/>
      <c r="D1395" s="7"/>
      <c r="E1395" s="13"/>
      <c r="F1395" s="14"/>
      <c r="G1395" s="14"/>
      <c r="H1395" s="14"/>
      <c r="I1395" s="14"/>
      <c r="J1395" s="13"/>
      <c r="K1395" s="53"/>
      <c r="L1395" s="2"/>
      <c r="M1395" s="19"/>
      <c r="N1395" s="12"/>
      <c r="O1395" s="12"/>
      <c r="P1395" s="19"/>
      <c r="Q1395" s="14"/>
      <c r="R1395" s="28"/>
      <c r="S1395" s="14"/>
      <c r="T1395" s="14"/>
      <c r="U1395" s="14"/>
      <c r="V1395" s="4"/>
      <c r="W1395" s="53"/>
      <c r="X1395" s="14"/>
      <c r="Y1395" s="153"/>
      <c r="Z1395" s="3"/>
      <c r="AA1395" s="53"/>
      <c r="AB1395" s="3"/>
      <c r="AC1395" s="1"/>
      <c r="AD1395" s="3"/>
      <c r="AE1395" s="3"/>
      <c r="AF1395" s="3"/>
      <c r="AG1395" s="3"/>
      <c r="AH1395" s="3"/>
      <c r="AI1395" s="11"/>
      <c r="AJ1395" s="3"/>
      <c r="AK1395" s="2"/>
      <c r="AL1395" s="2"/>
      <c r="AM1395" s="2"/>
      <c r="AN1395" s="2"/>
      <c r="AO1395" s="2"/>
      <c r="AP1395" s="2"/>
      <c r="AQ1395" s="2"/>
      <c r="AR1395" s="15"/>
      <c r="AS1395" s="15"/>
      <c r="AT1395" s="15"/>
      <c r="AU1395" s="2"/>
      <c r="AV1395" s="2"/>
      <c r="AW1395" s="15"/>
      <c r="AX1395" s="15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  <c r="FE1395" s="2"/>
      <c r="FF1395" s="2"/>
      <c r="FG1395" s="2"/>
      <c r="FH1395" s="2"/>
    </row>
    <row r="1396" spans="1:164" x14ac:dyDescent="0.15">
      <c r="A1396" s="67"/>
      <c r="B1396" s="128"/>
      <c r="C1396" s="7"/>
      <c r="D1396" s="7"/>
      <c r="E1396" s="13"/>
      <c r="F1396" s="14"/>
      <c r="G1396" s="14"/>
      <c r="H1396" s="14"/>
      <c r="I1396" s="14"/>
      <c r="J1396" s="13"/>
      <c r="K1396" s="53"/>
      <c r="L1396" s="2"/>
      <c r="M1396" s="19"/>
      <c r="N1396" s="12"/>
      <c r="O1396" s="12"/>
      <c r="P1396" s="19"/>
      <c r="Q1396" s="14"/>
      <c r="R1396" s="28"/>
      <c r="S1396" s="14"/>
      <c r="T1396" s="14"/>
      <c r="U1396" s="14"/>
      <c r="V1396" s="4"/>
      <c r="W1396" s="53"/>
      <c r="X1396" s="14"/>
      <c r="Y1396" s="153"/>
      <c r="Z1396" s="3"/>
      <c r="AA1396" s="53"/>
      <c r="AB1396" s="3"/>
      <c r="AC1396" s="1"/>
      <c r="AD1396" s="3"/>
      <c r="AE1396" s="3"/>
      <c r="AF1396" s="3"/>
      <c r="AG1396" s="3"/>
      <c r="AH1396" s="3"/>
      <c r="AI1396" s="11"/>
      <c r="AJ1396" s="3"/>
      <c r="AK1396" s="2"/>
      <c r="AL1396" s="2"/>
      <c r="AM1396" s="2"/>
      <c r="AN1396" s="2"/>
      <c r="AO1396" s="2"/>
      <c r="AP1396" s="2"/>
      <c r="AQ1396" s="2"/>
      <c r="AR1396" s="15"/>
      <c r="AS1396" s="15"/>
      <c r="AT1396" s="15"/>
      <c r="AU1396" s="2"/>
      <c r="AV1396" s="2"/>
      <c r="AW1396" s="15"/>
      <c r="AX1396" s="15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  <c r="FE1396" s="2"/>
      <c r="FF1396" s="2"/>
      <c r="FG1396" s="2"/>
      <c r="FH1396" s="2"/>
    </row>
    <row r="1397" spans="1:164" x14ac:dyDescent="0.15">
      <c r="A1397" s="67"/>
      <c r="B1397" s="128"/>
      <c r="C1397" s="7"/>
      <c r="D1397" s="7"/>
      <c r="E1397" s="13"/>
      <c r="F1397" s="14"/>
      <c r="G1397" s="14"/>
      <c r="H1397" s="14"/>
      <c r="I1397" s="14"/>
      <c r="J1397" s="13"/>
      <c r="K1397" s="53"/>
      <c r="L1397" s="2"/>
      <c r="M1397" s="19"/>
      <c r="N1397" s="12"/>
      <c r="O1397" s="12"/>
      <c r="P1397" s="19"/>
      <c r="Q1397" s="14"/>
      <c r="R1397" s="28"/>
      <c r="S1397" s="14"/>
      <c r="T1397" s="14"/>
      <c r="U1397" s="14"/>
      <c r="V1397" s="4"/>
      <c r="W1397" s="53"/>
      <c r="X1397" s="14"/>
      <c r="Y1397" s="153"/>
      <c r="Z1397" s="3"/>
      <c r="AA1397" s="53"/>
      <c r="AB1397" s="3"/>
      <c r="AC1397" s="1"/>
      <c r="AD1397" s="3"/>
      <c r="AE1397" s="3"/>
      <c r="AF1397" s="3"/>
      <c r="AG1397" s="3"/>
      <c r="AH1397" s="3"/>
      <c r="AI1397" s="11"/>
      <c r="AJ1397" s="3"/>
      <c r="AK1397" s="2"/>
      <c r="AL1397" s="2"/>
      <c r="AM1397" s="2"/>
      <c r="AN1397" s="2"/>
      <c r="AO1397" s="2"/>
      <c r="AP1397" s="2"/>
      <c r="AQ1397" s="2"/>
      <c r="AR1397" s="15"/>
      <c r="AS1397" s="15"/>
      <c r="AT1397" s="15"/>
      <c r="AU1397" s="2"/>
      <c r="AV1397" s="2"/>
      <c r="AW1397" s="15"/>
      <c r="AX1397" s="15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  <c r="FE1397" s="2"/>
      <c r="FF1397" s="2"/>
      <c r="FG1397" s="2"/>
      <c r="FH1397" s="2"/>
    </row>
    <row r="1398" spans="1:164" x14ac:dyDescent="0.15">
      <c r="A1398" s="67"/>
      <c r="B1398" s="128"/>
      <c r="C1398" s="7"/>
      <c r="D1398" s="7"/>
      <c r="E1398" s="13"/>
      <c r="F1398" s="14"/>
      <c r="G1398" s="14"/>
      <c r="H1398" s="14"/>
      <c r="I1398" s="14"/>
      <c r="J1398" s="13"/>
      <c r="K1398" s="53"/>
      <c r="L1398" s="2"/>
      <c r="M1398" s="19"/>
      <c r="N1398" s="12"/>
      <c r="O1398" s="12"/>
      <c r="P1398" s="19"/>
      <c r="Q1398" s="14"/>
      <c r="R1398" s="28"/>
      <c r="S1398" s="14"/>
      <c r="T1398" s="14"/>
      <c r="U1398" s="14"/>
      <c r="V1398" s="4"/>
      <c r="W1398" s="53"/>
      <c r="X1398" s="14"/>
      <c r="Y1398" s="153"/>
      <c r="Z1398" s="3"/>
      <c r="AA1398" s="53"/>
      <c r="AB1398" s="3"/>
      <c r="AC1398" s="1"/>
      <c r="AD1398" s="3"/>
      <c r="AE1398" s="3"/>
      <c r="AF1398" s="3"/>
      <c r="AG1398" s="3"/>
      <c r="AH1398" s="3"/>
      <c r="AI1398" s="11"/>
      <c r="AJ1398" s="3"/>
      <c r="AK1398" s="2"/>
      <c r="AL1398" s="2"/>
      <c r="AM1398" s="2"/>
      <c r="AN1398" s="2"/>
      <c r="AO1398" s="2"/>
      <c r="AP1398" s="2"/>
      <c r="AQ1398" s="2"/>
      <c r="AR1398" s="15"/>
      <c r="AS1398" s="15"/>
      <c r="AT1398" s="15"/>
      <c r="AU1398" s="2"/>
      <c r="AV1398" s="2"/>
      <c r="AW1398" s="15"/>
      <c r="AX1398" s="15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  <c r="FE1398" s="2"/>
      <c r="FF1398" s="2"/>
      <c r="FG1398" s="2"/>
      <c r="FH1398" s="2"/>
    </row>
    <row r="1399" spans="1:164" x14ac:dyDescent="0.15">
      <c r="A1399" s="67"/>
      <c r="B1399" s="128"/>
      <c r="C1399" s="7"/>
      <c r="D1399" s="7"/>
      <c r="E1399" s="13"/>
      <c r="F1399" s="14"/>
      <c r="G1399" s="14"/>
      <c r="H1399" s="14"/>
      <c r="I1399" s="14"/>
      <c r="J1399" s="13"/>
      <c r="K1399" s="53"/>
      <c r="L1399" s="2"/>
      <c r="M1399" s="19"/>
      <c r="N1399" s="12"/>
      <c r="O1399" s="12"/>
      <c r="P1399" s="19"/>
      <c r="Q1399" s="14"/>
      <c r="R1399" s="28"/>
      <c r="S1399" s="14"/>
      <c r="T1399" s="14"/>
      <c r="U1399" s="14"/>
      <c r="V1399" s="4"/>
      <c r="W1399" s="53"/>
      <c r="X1399" s="14"/>
      <c r="Y1399" s="153"/>
      <c r="Z1399" s="3"/>
      <c r="AA1399" s="53"/>
      <c r="AB1399" s="3"/>
      <c r="AC1399" s="1"/>
      <c r="AD1399" s="3"/>
      <c r="AE1399" s="3"/>
      <c r="AF1399" s="3"/>
      <c r="AG1399" s="3"/>
      <c r="AH1399" s="3"/>
      <c r="AI1399" s="11"/>
      <c r="AJ1399" s="3"/>
      <c r="AK1399" s="2"/>
      <c r="AL1399" s="2"/>
      <c r="AM1399" s="2"/>
      <c r="AN1399" s="2"/>
      <c r="AO1399" s="2"/>
      <c r="AP1399" s="2"/>
      <c r="AQ1399" s="2"/>
      <c r="AR1399" s="15"/>
      <c r="AS1399" s="15"/>
      <c r="AT1399" s="15"/>
      <c r="AU1399" s="2"/>
      <c r="AV1399" s="2"/>
      <c r="AW1399" s="15"/>
      <c r="AX1399" s="15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  <c r="FE1399" s="2"/>
      <c r="FF1399" s="2"/>
      <c r="FG1399" s="2"/>
      <c r="FH1399" s="2"/>
    </row>
    <row r="1400" spans="1:164" x14ac:dyDescent="0.15">
      <c r="A1400" s="67"/>
      <c r="B1400" s="128"/>
      <c r="C1400" s="7"/>
      <c r="D1400" s="7"/>
      <c r="E1400" s="13"/>
      <c r="F1400" s="14"/>
      <c r="G1400" s="14"/>
      <c r="H1400" s="14"/>
      <c r="I1400" s="14"/>
      <c r="J1400" s="13"/>
      <c r="K1400" s="53"/>
      <c r="L1400" s="2"/>
      <c r="M1400" s="19"/>
      <c r="N1400" s="12"/>
      <c r="O1400" s="12"/>
      <c r="P1400" s="19"/>
      <c r="Q1400" s="14"/>
      <c r="R1400" s="28"/>
      <c r="S1400" s="14"/>
      <c r="T1400" s="14"/>
      <c r="U1400" s="14"/>
      <c r="V1400" s="4"/>
      <c r="W1400" s="53"/>
      <c r="X1400" s="14"/>
      <c r="Y1400" s="153"/>
      <c r="Z1400" s="3"/>
      <c r="AA1400" s="53"/>
      <c r="AB1400" s="3"/>
      <c r="AC1400" s="1"/>
      <c r="AD1400" s="3"/>
      <c r="AE1400" s="3"/>
      <c r="AF1400" s="3"/>
      <c r="AG1400" s="3"/>
      <c r="AH1400" s="3"/>
      <c r="AI1400" s="11"/>
      <c r="AJ1400" s="3"/>
      <c r="AK1400" s="2"/>
      <c r="AL1400" s="2"/>
      <c r="AM1400" s="2"/>
      <c r="AN1400" s="2"/>
      <c r="AO1400" s="2"/>
      <c r="AP1400" s="2"/>
      <c r="AQ1400" s="2"/>
      <c r="AR1400" s="15"/>
      <c r="AS1400" s="15"/>
      <c r="AT1400" s="15"/>
      <c r="AU1400" s="2"/>
      <c r="AV1400" s="2"/>
      <c r="AW1400" s="15"/>
      <c r="AX1400" s="15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  <c r="FE1400" s="2"/>
      <c r="FF1400" s="2"/>
      <c r="FG1400" s="2"/>
      <c r="FH1400" s="2"/>
    </row>
    <row r="1401" spans="1:164" x14ac:dyDescent="0.15">
      <c r="A1401" s="67"/>
      <c r="B1401" s="128"/>
      <c r="C1401" s="7"/>
      <c r="D1401" s="7"/>
      <c r="E1401" s="13"/>
      <c r="F1401" s="14"/>
      <c r="G1401" s="14"/>
      <c r="H1401" s="14"/>
      <c r="I1401" s="14"/>
      <c r="J1401" s="13"/>
      <c r="K1401" s="53"/>
      <c r="L1401" s="2"/>
      <c r="M1401" s="19"/>
      <c r="N1401" s="12"/>
      <c r="O1401" s="12"/>
      <c r="P1401" s="19"/>
      <c r="Q1401" s="14"/>
      <c r="R1401" s="28"/>
      <c r="S1401" s="14"/>
      <c r="T1401" s="14"/>
      <c r="U1401" s="14"/>
      <c r="V1401" s="4"/>
      <c r="W1401" s="53"/>
      <c r="X1401" s="14"/>
      <c r="Y1401" s="153"/>
      <c r="Z1401" s="3"/>
      <c r="AA1401" s="53"/>
      <c r="AB1401" s="3"/>
      <c r="AC1401" s="1"/>
      <c r="AD1401" s="3"/>
      <c r="AE1401" s="3"/>
      <c r="AF1401" s="3"/>
      <c r="AG1401" s="3"/>
      <c r="AH1401" s="3"/>
      <c r="AI1401" s="11"/>
      <c r="AJ1401" s="3"/>
      <c r="AK1401" s="2"/>
      <c r="AL1401" s="2"/>
      <c r="AM1401" s="2"/>
      <c r="AN1401" s="2"/>
      <c r="AO1401" s="2"/>
      <c r="AP1401" s="2"/>
      <c r="AQ1401" s="2"/>
      <c r="AR1401" s="15"/>
      <c r="AS1401" s="15"/>
      <c r="AT1401" s="15"/>
      <c r="AU1401" s="2"/>
      <c r="AV1401" s="2"/>
      <c r="AW1401" s="15"/>
      <c r="AX1401" s="15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  <c r="FE1401" s="2"/>
      <c r="FF1401" s="2"/>
      <c r="FG1401" s="2"/>
      <c r="FH1401" s="2"/>
    </row>
    <row r="1402" spans="1:164" x14ac:dyDescent="0.15">
      <c r="A1402" s="67"/>
      <c r="B1402" s="128"/>
      <c r="C1402" s="7"/>
      <c r="D1402" s="7"/>
      <c r="E1402" s="13"/>
      <c r="F1402" s="14"/>
      <c r="G1402" s="14"/>
      <c r="H1402" s="14"/>
      <c r="I1402" s="14"/>
      <c r="J1402" s="13"/>
      <c r="K1402" s="53"/>
      <c r="L1402" s="2"/>
      <c r="M1402" s="19"/>
      <c r="N1402" s="12"/>
      <c r="O1402" s="12"/>
      <c r="P1402" s="19"/>
      <c r="Q1402" s="14"/>
      <c r="R1402" s="28"/>
      <c r="S1402" s="14"/>
      <c r="T1402" s="14"/>
      <c r="U1402" s="14"/>
      <c r="V1402" s="4"/>
      <c r="W1402" s="53"/>
      <c r="X1402" s="14"/>
      <c r="Y1402" s="153"/>
      <c r="Z1402" s="3"/>
      <c r="AA1402" s="53"/>
      <c r="AB1402" s="3"/>
      <c r="AC1402" s="1"/>
      <c r="AD1402" s="3"/>
      <c r="AE1402" s="3"/>
      <c r="AF1402" s="3"/>
      <c r="AG1402" s="3"/>
      <c r="AH1402" s="3"/>
      <c r="AI1402" s="11"/>
      <c r="AJ1402" s="3"/>
      <c r="AK1402" s="2"/>
      <c r="AL1402" s="2"/>
      <c r="AM1402" s="2"/>
      <c r="AN1402" s="2"/>
      <c r="AO1402" s="2"/>
      <c r="AP1402" s="2"/>
      <c r="AQ1402" s="2"/>
      <c r="AR1402" s="15"/>
      <c r="AS1402" s="15"/>
      <c r="AT1402" s="15"/>
      <c r="AU1402" s="2"/>
      <c r="AV1402" s="2"/>
      <c r="AW1402" s="15"/>
      <c r="AX1402" s="15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  <c r="FE1402" s="2"/>
      <c r="FF1402" s="2"/>
      <c r="FG1402" s="2"/>
      <c r="FH1402" s="2"/>
    </row>
    <row r="1403" spans="1:164" x14ac:dyDescent="0.15">
      <c r="A1403" s="67"/>
      <c r="B1403" s="128"/>
      <c r="C1403" s="7"/>
      <c r="D1403" s="7"/>
      <c r="E1403" s="13"/>
      <c r="F1403" s="14"/>
      <c r="G1403" s="14"/>
      <c r="H1403" s="14"/>
      <c r="I1403" s="14"/>
      <c r="J1403" s="13"/>
      <c r="K1403" s="53"/>
      <c r="L1403" s="2"/>
      <c r="M1403" s="19"/>
      <c r="N1403" s="12"/>
      <c r="O1403" s="12"/>
      <c r="P1403" s="19"/>
      <c r="Q1403" s="14"/>
      <c r="R1403" s="28"/>
      <c r="S1403" s="14"/>
      <c r="T1403" s="14"/>
      <c r="U1403" s="14"/>
      <c r="V1403" s="4"/>
      <c r="W1403" s="53"/>
      <c r="X1403" s="14"/>
      <c r="Y1403" s="153"/>
      <c r="Z1403" s="3"/>
      <c r="AA1403" s="53"/>
      <c r="AB1403" s="3"/>
      <c r="AC1403" s="1"/>
      <c r="AD1403" s="3"/>
      <c r="AE1403" s="3"/>
      <c r="AF1403" s="3"/>
      <c r="AG1403" s="3"/>
      <c r="AH1403" s="3"/>
      <c r="AI1403" s="11"/>
      <c r="AJ1403" s="3"/>
      <c r="AK1403" s="2"/>
      <c r="AL1403" s="2"/>
      <c r="AM1403" s="2"/>
      <c r="AN1403" s="2"/>
      <c r="AO1403" s="2"/>
      <c r="AP1403" s="2"/>
      <c r="AQ1403" s="2"/>
      <c r="AR1403" s="15"/>
      <c r="AS1403" s="15"/>
      <c r="AT1403" s="15"/>
      <c r="AU1403" s="2"/>
      <c r="AV1403" s="2"/>
      <c r="AW1403" s="15"/>
      <c r="AX1403" s="15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  <c r="FG1403" s="2"/>
      <c r="FH1403" s="2"/>
    </row>
    <row r="1404" spans="1:164" x14ac:dyDescent="0.15">
      <c r="A1404" s="67"/>
      <c r="B1404" s="128"/>
      <c r="C1404" s="7"/>
      <c r="D1404" s="7"/>
      <c r="E1404" s="13"/>
      <c r="F1404" s="14"/>
      <c r="G1404" s="14"/>
      <c r="H1404" s="14"/>
      <c r="I1404" s="14"/>
      <c r="J1404" s="13"/>
      <c r="K1404" s="53"/>
      <c r="L1404" s="2"/>
      <c r="M1404" s="19"/>
      <c r="N1404" s="12"/>
      <c r="O1404" s="12"/>
      <c r="P1404" s="19"/>
      <c r="Q1404" s="14"/>
      <c r="R1404" s="28"/>
      <c r="S1404" s="14"/>
      <c r="T1404" s="14"/>
      <c r="U1404" s="14"/>
      <c r="V1404" s="4"/>
      <c r="W1404" s="53"/>
      <c r="X1404" s="14"/>
      <c r="Y1404" s="153"/>
      <c r="Z1404" s="3"/>
      <c r="AA1404" s="53"/>
      <c r="AB1404" s="3"/>
      <c r="AC1404" s="1"/>
      <c r="AD1404" s="3"/>
      <c r="AE1404" s="3"/>
      <c r="AF1404" s="3"/>
      <c r="AG1404" s="3"/>
      <c r="AH1404" s="3"/>
      <c r="AI1404" s="11"/>
      <c r="AJ1404" s="3"/>
      <c r="AK1404" s="2"/>
      <c r="AL1404" s="2"/>
      <c r="AM1404" s="2"/>
      <c r="AN1404" s="2"/>
      <c r="AO1404" s="2"/>
      <c r="AP1404" s="2"/>
      <c r="AQ1404" s="2"/>
      <c r="AR1404" s="15"/>
      <c r="AS1404" s="15"/>
      <c r="AT1404" s="15"/>
      <c r="AU1404" s="2"/>
      <c r="AV1404" s="2"/>
      <c r="AW1404" s="15"/>
      <c r="AX1404" s="15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  <c r="FE1404" s="2"/>
      <c r="FF1404" s="2"/>
      <c r="FG1404" s="2"/>
      <c r="FH1404" s="2"/>
    </row>
    <row r="1405" spans="1:164" x14ac:dyDescent="0.15">
      <c r="A1405" s="67"/>
      <c r="B1405" s="128"/>
      <c r="C1405" s="7"/>
      <c r="D1405" s="7"/>
      <c r="E1405" s="13"/>
      <c r="F1405" s="14"/>
      <c r="G1405" s="14"/>
      <c r="H1405" s="14"/>
      <c r="I1405" s="14"/>
      <c r="J1405" s="13"/>
      <c r="K1405" s="53"/>
      <c r="L1405" s="2"/>
      <c r="M1405" s="19"/>
      <c r="N1405" s="12"/>
      <c r="O1405" s="12"/>
      <c r="P1405" s="19"/>
      <c r="Q1405" s="14"/>
      <c r="R1405" s="28"/>
      <c r="S1405" s="14"/>
      <c r="T1405" s="14"/>
      <c r="U1405" s="14"/>
      <c r="V1405" s="4"/>
      <c r="W1405" s="53"/>
      <c r="X1405" s="14"/>
      <c r="Y1405" s="153"/>
      <c r="Z1405" s="3"/>
      <c r="AA1405" s="53"/>
      <c r="AB1405" s="3"/>
      <c r="AC1405" s="1"/>
      <c r="AD1405" s="3"/>
      <c r="AE1405" s="3"/>
      <c r="AF1405" s="3"/>
      <c r="AG1405" s="3"/>
      <c r="AH1405" s="3"/>
      <c r="AI1405" s="11"/>
      <c r="AJ1405" s="3"/>
      <c r="AK1405" s="2"/>
      <c r="AL1405" s="2"/>
      <c r="AM1405" s="2"/>
      <c r="AN1405" s="2"/>
      <c r="AO1405" s="2"/>
      <c r="AP1405" s="2"/>
      <c r="AQ1405" s="2"/>
      <c r="AR1405" s="15"/>
      <c r="AS1405" s="15"/>
      <c r="AT1405" s="15"/>
      <c r="AU1405" s="2"/>
      <c r="AV1405" s="2"/>
      <c r="AW1405" s="15"/>
      <c r="AX1405" s="15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  <c r="FE1405" s="2"/>
      <c r="FF1405" s="2"/>
      <c r="FG1405" s="2"/>
      <c r="FH1405" s="2"/>
    </row>
    <row r="1406" spans="1:164" x14ac:dyDescent="0.15">
      <c r="A1406" s="67"/>
      <c r="B1406" s="128"/>
      <c r="C1406" s="7"/>
      <c r="D1406" s="7"/>
      <c r="E1406" s="13"/>
      <c r="F1406" s="14"/>
      <c r="G1406" s="14"/>
      <c r="H1406" s="14"/>
      <c r="I1406" s="14"/>
      <c r="J1406" s="13"/>
      <c r="K1406" s="53"/>
      <c r="L1406" s="2"/>
      <c r="M1406" s="19"/>
      <c r="N1406" s="12"/>
      <c r="O1406" s="12"/>
      <c r="P1406" s="19"/>
      <c r="Q1406" s="14"/>
      <c r="R1406" s="28"/>
      <c r="S1406" s="14"/>
      <c r="T1406" s="14"/>
      <c r="U1406" s="14"/>
      <c r="V1406" s="4"/>
      <c r="W1406" s="53"/>
      <c r="X1406" s="14"/>
      <c r="Y1406" s="153"/>
      <c r="Z1406" s="3"/>
      <c r="AA1406" s="53"/>
      <c r="AB1406" s="3"/>
      <c r="AC1406" s="1"/>
      <c r="AD1406" s="3"/>
      <c r="AE1406" s="3"/>
      <c r="AF1406" s="3"/>
      <c r="AG1406" s="3"/>
      <c r="AH1406" s="3"/>
      <c r="AI1406" s="11"/>
      <c r="AJ1406" s="3"/>
      <c r="AK1406" s="2"/>
      <c r="AL1406" s="2"/>
      <c r="AM1406" s="2"/>
      <c r="AN1406" s="2"/>
      <c r="AO1406" s="2"/>
      <c r="AP1406" s="2"/>
      <c r="AQ1406" s="2"/>
      <c r="AR1406" s="15"/>
      <c r="AS1406" s="15"/>
      <c r="AT1406" s="15"/>
      <c r="AU1406" s="2"/>
      <c r="AV1406" s="2"/>
      <c r="AW1406" s="15"/>
      <c r="AX1406" s="15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  <c r="FE1406" s="2"/>
      <c r="FF1406" s="2"/>
      <c r="FG1406" s="2"/>
      <c r="FH1406" s="2"/>
    </row>
    <row r="1407" spans="1:164" x14ac:dyDescent="0.15">
      <c r="A1407" s="67"/>
      <c r="B1407" s="128"/>
      <c r="C1407" s="7"/>
      <c r="D1407" s="7"/>
      <c r="E1407" s="13"/>
      <c r="F1407" s="14"/>
      <c r="G1407" s="14"/>
      <c r="H1407" s="14"/>
      <c r="I1407" s="14"/>
      <c r="J1407" s="13"/>
      <c r="K1407" s="53"/>
      <c r="L1407" s="2"/>
      <c r="M1407" s="19"/>
      <c r="N1407" s="12"/>
      <c r="O1407" s="12"/>
      <c r="P1407" s="19"/>
      <c r="Q1407" s="14"/>
      <c r="R1407" s="28"/>
      <c r="S1407" s="14"/>
      <c r="T1407" s="14"/>
      <c r="U1407" s="14"/>
      <c r="V1407" s="4"/>
      <c r="W1407" s="53"/>
      <c r="X1407" s="14"/>
      <c r="Y1407" s="153"/>
      <c r="Z1407" s="3"/>
      <c r="AA1407" s="53"/>
      <c r="AB1407" s="3"/>
      <c r="AC1407" s="1"/>
      <c r="AD1407" s="3"/>
      <c r="AE1407" s="3"/>
      <c r="AF1407" s="3"/>
      <c r="AG1407" s="3"/>
      <c r="AH1407" s="3"/>
      <c r="AI1407" s="11"/>
      <c r="AJ1407" s="3"/>
      <c r="AK1407" s="2"/>
      <c r="AL1407" s="2"/>
      <c r="AM1407" s="2"/>
      <c r="AN1407" s="2"/>
      <c r="AO1407" s="2"/>
      <c r="AP1407" s="2"/>
      <c r="AQ1407" s="2"/>
      <c r="AR1407" s="15"/>
      <c r="AS1407" s="15"/>
      <c r="AT1407" s="15"/>
      <c r="AU1407" s="2"/>
      <c r="AV1407" s="2"/>
      <c r="AW1407" s="15"/>
      <c r="AX1407" s="15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  <c r="FE1407" s="2"/>
      <c r="FF1407" s="2"/>
      <c r="FG1407" s="2"/>
      <c r="FH1407" s="2"/>
    </row>
    <row r="1408" spans="1:164" x14ac:dyDescent="0.15">
      <c r="A1408" s="67"/>
      <c r="B1408" s="128"/>
      <c r="C1408" s="7"/>
      <c r="D1408" s="7"/>
      <c r="E1408" s="13"/>
      <c r="F1408" s="14"/>
      <c r="G1408" s="14"/>
      <c r="H1408" s="14"/>
      <c r="I1408" s="14"/>
      <c r="J1408" s="13"/>
      <c r="K1408" s="53"/>
      <c r="L1408" s="2"/>
      <c r="M1408" s="19"/>
      <c r="N1408" s="12"/>
      <c r="O1408" s="12"/>
      <c r="P1408" s="19"/>
      <c r="Q1408" s="14"/>
      <c r="R1408" s="28"/>
      <c r="S1408" s="14"/>
      <c r="T1408" s="14"/>
      <c r="U1408" s="14"/>
      <c r="V1408" s="4"/>
      <c r="W1408" s="53"/>
      <c r="X1408" s="14"/>
      <c r="Y1408" s="153"/>
      <c r="Z1408" s="3"/>
      <c r="AA1408" s="53"/>
      <c r="AB1408" s="3"/>
      <c r="AC1408" s="1"/>
      <c r="AD1408" s="3"/>
      <c r="AE1408" s="3"/>
      <c r="AF1408" s="3"/>
      <c r="AG1408" s="3"/>
      <c r="AH1408" s="3"/>
      <c r="AI1408" s="11"/>
      <c r="AJ1408" s="3"/>
      <c r="AK1408" s="2"/>
      <c r="AL1408" s="2"/>
      <c r="AM1408" s="2"/>
      <c r="AN1408" s="2"/>
      <c r="AO1408" s="2"/>
      <c r="AP1408" s="2"/>
      <c r="AQ1408" s="2"/>
      <c r="AR1408" s="15"/>
      <c r="AS1408" s="15"/>
      <c r="AT1408" s="15"/>
      <c r="AU1408" s="2"/>
      <c r="AV1408" s="2"/>
      <c r="AW1408" s="15"/>
      <c r="AX1408" s="15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  <c r="FE1408" s="2"/>
      <c r="FF1408" s="2"/>
      <c r="FG1408" s="2"/>
      <c r="FH1408" s="2"/>
    </row>
    <row r="1409" spans="1:164" x14ac:dyDescent="0.15">
      <c r="A1409" s="67"/>
      <c r="B1409" s="128"/>
      <c r="C1409" s="7"/>
      <c r="D1409" s="7"/>
      <c r="E1409" s="13"/>
      <c r="F1409" s="14"/>
      <c r="G1409" s="14"/>
      <c r="H1409" s="14"/>
      <c r="I1409" s="14"/>
      <c r="J1409" s="13"/>
      <c r="K1409" s="53"/>
      <c r="L1409" s="2"/>
      <c r="M1409" s="19"/>
      <c r="N1409" s="12"/>
      <c r="O1409" s="12"/>
      <c r="P1409" s="19"/>
      <c r="Q1409" s="14"/>
      <c r="R1409" s="28"/>
      <c r="S1409" s="14"/>
      <c r="T1409" s="14"/>
      <c r="U1409" s="14"/>
      <c r="V1409" s="4"/>
      <c r="W1409" s="53"/>
      <c r="X1409" s="14"/>
      <c r="Y1409" s="153"/>
      <c r="Z1409" s="3"/>
      <c r="AA1409" s="53"/>
      <c r="AB1409" s="3"/>
      <c r="AC1409" s="1"/>
      <c r="AD1409" s="3"/>
      <c r="AE1409" s="3"/>
      <c r="AF1409" s="3"/>
      <c r="AG1409" s="3"/>
      <c r="AH1409" s="3"/>
      <c r="AI1409" s="11"/>
      <c r="AJ1409" s="3"/>
      <c r="AK1409" s="2"/>
      <c r="AL1409" s="2"/>
      <c r="AM1409" s="2"/>
      <c r="AN1409" s="2"/>
      <c r="AO1409" s="2"/>
      <c r="AP1409" s="2"/>
      <c r="AQ1409" s="2"/>
      <c r="AR1409" s="15"/>
      <c r="AS1409" s="15"/>
      <c r="AT1409" s="15"/>
      <c r="AU1409" s="2"/>
      <c r="AV1409" s="2"/>
      <c r="AW1409" s="15"/>
      <c r="AX1409" s="15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  <c r="FE1409" s="2"/>
      <c r="FF1409" s="2"/>
      <c r="FG1409" s="2"/>
      <c r="FH1409" s="2"/>
    </row>
    <row r="1410" spans="1:164" x14ac:dyDescent="0.15">
      <c r="A1410" s="67"/>
      <c r="B1410" s="128"/>
      <c r="C1410" s="7"/>
      <c r="D1410" s="7"/>
      <c r="E1410" s="13"/>
      <c r="F1410" s="14"/>
      <c r="G1410" s="14"/>
      <c r="H1410" s="14"/>
      <c r="I1410" s="14"/>
      <c r="J1410" s="13"/>
      <c r="K1410" s="53"/>
      <c r="L1410" s="2"/>
      <c r="M1410" s="19"/>
      <c r="N1410" s="12"/>
      <c r="O1410" s="12"/>
      <c r="P1410" s="19"/>
      <c r="Q1410" s="14"/>
      <c r="R1410" s="28"/>
      <c r="S1410" s="14"/>
      <c r="T1410" s="14"/>
      <c r="U1410" s="14"/>
      <c r="V1410" s="4"/>
      <c r="W1410" s="53"/>
      <c r="X1410" s="14"/>
      <c r="Y1410" s="153"/>
      <c r="Z1410" s="3"/>
      <c r="AA1410" s="53"/>
      <c r="AB1410" s="3"/>
      <c r="AC1410" s="1"/>
      <c r="AD1410" s="3"/>
      <c r="AE1410" s="3"/>
      <c r="AF1410" s="3"/>
      <c r="AG1410" s="3"/>
      <c r="AH1410" s="3"/>
      <c r="AI1410" s="11"/>
      <c r="AJ1410" s="3"/>
      <c r="AK1410" s="2"/>
      <c r="AL1410" s="2"/>
      <c r="AM1410" s="2"/>
      <c r="AN1410" s="2"/>
      <c r="AO1410" s="2"/>
      <c r="AP1410" s="2"/>
      <c r="AQ1410" s="2"/>
      <c r="AR1410" s="15"/>
      <c r="AS1410" s="15"/>
      <c r="AT1410" s="15"/>
      <c r="AU1410" s="2"/>
      <c r="AV1410" s="2"/>
      <c r="AW1410" s="15"/>
      <c r="AX1410" s="15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  <c r="FE1410" s="2"/>
      <c r="FF1410" s="2"/>
      <c r="FG1410" s="2"/>
      <c r="FH1410" s="2"/>
    </row>
    <row r="1411" spans="1:164" x14ac:dyDescent="0.15">
      <c r="A1411" s="67"/>
      <c r="B1411" s="128"/>
      <c r="C1411" s="7"/>
      <c r="D1411" s="7"/>
      <c r="E1411" s="13"/>
      <c r="F1411" s="14"/>
      <c r="G1411" s="14"/>
      <c r="H1411" s="14"/>
      <c r="I1411" s="14"/>
      <c r="J1411" s="13"/>
      <c r="K1411" s="53"/>
      <c r="L1411" s="2"/>
      <c r="M1411" s="19"/>
      <c r="N1411" s="12"/>
      <c r="O1411" s="12"/>
      <c r="P1411" s="19"/>
      <c r="Q1411" s="14"/>
      <c r="R1411" s="28"/>
      <c r="S1411" s="14"/>
      <c r="T1411" s="14"/>
      <c r="U1411" s="14"/>
      <c r="V1411" s="4"/>
      <c r="W1411" s="53"/>
      <c r="X1411" s="14"/>
      <c r="Y1411" s="153"/>
      <c r="Z1411" s="3"/>
      <c r="AA1411" s="53"/>
      <c r="AB1411" s="3"/>
      <c r="AC1411" s="1"/>
      <c r="AD1411" s="3"/>
      <c r="AE1411" s="3"/>
      <c r="AF1411" s="3"/>
      <c r="AG1411" s="3"/>
      <c r="AH1411" s="3"/>
      <c r="AI1411" s="11"/>
      <c r="AJ1411" s="3"/>
      <c r="AK1411" s="2"/>
      <c r="AL1411" s="2"/>
      <c r="AM1411" s="2"/>
      <c r="AN1411" s="2"/>
      <c r="AO1411" s="2"/>
      <c r="AP1411" s="2"/>
      <c r="AQ1411" s="2"/>
      <c r="AR1411" s="15"/>
      <c r="AS1411" s="15"/>
      <c r="AT1411" s="15"/>
      <c r="AU1411" s="2"/>
      <c r="AV1411" s="2"/>
      <c r="AW1411" s="15"/>
      <c r="AX1411" s="15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  <c r="FE1411" s="2"/>
      <c r="FF1411" s="2"/>
      <c r="FG1411" s="2"/>
      <c r="FH1411" s="2"/>
    </row>
    <row r="1412" spans="1:164" x14ac:dyDescent="0.15">
      <c r="A1412" s="67"/>
      <c r="B1412" s="128"/>
      <c r="C1412" s="7"/>
      <c r="D1412" s="7"/>
      <c r="E1412" s="13"/>
      <c r="F1412" s="14"/>
      <c r="G1412" s="14"/>
      <c r="H1412" s="14"/>
      <c r="I1412" s="14"/>
      <c r="J1412" s="13"/>
      <c r="K1412" s="53"/>
      <c r="L1412" s="2"/>
      <c r="M1412" s="19"/>
      <c r="N1412" s="12"/>
      <c r="O1412" s="12"/>
      <c r="P1412" s="19"/>
      <c r="Q1412" s="14"/>
      <c r="R1412" s="28"/>
      <c r="S1412" s="14"/>
      <c r="T1412" s="14"/>
      <c r="U1412" s="14"/>
      <c r="V1412" s="4"/>
      <c r="W1412" s="53"/>
      <c r="X1412" s="14"/>
      <c r="Y1412" s="153"/>
      <c r="Z1412" s="3"/>
      <c r="AA1412" s="53"/>
      <c r="AB1412" s="3"/>
      <c r="AC1412" s="1"/>
      <c r="AD1412" s="3"/>
      <c r="AE1412" s="3"/>
      <c r="AF1412" s="3"/>
      <c r="AG1412" s="3"/>
      <c r="AH1412" s="3"/>
      <c r="AI1412" s="11"/>
      <c r="AJ1412" s="3"/>
      <c r="AK1412" s="2"/>
      <c r="AL1412" s="2"/>
      <c r="AM1412" s="2"/>
      <c r="AN1412" s="2"/>
      <c r="AO1412" s="2"/>
      <c r="AP1412" s="2"/>
      <c r="AQ1412" s="2"/>
      <c r="AR1412" s="15"/>
      <c r="AS1412" s="15"/>
      <c r="AT1412" s="15"/>
      <c r="AU1412" s="2"/>
      <c r="AV1412" s="2"/>
      <c r="AW1412" s="15"/>
      <c r="AX1412" s="15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  <c r="FE1412" s="2"/>
      <c r="FF1412" s="2"/>
      <c r="FG1412" s="2"/>
      <c r="FH1412" s="2"/>
    </row>
    <row r="1413" spans="1:164" x14ac:dyDescent="0.15">
      <c r="A1413" s="67"/>
      <c r="B1413" s="128"/>
      <c r="C1413" s="7"/>
      <c r="D1413" s="7"/>
      <c r="E1413" s="13"/>
      <c r="F1413" s="14"/>
      <c r="G1413" s="14"/>
      <c r="H1413" s="14"/>
      <c r="I1413" s="14"/>
      <c r="J1413" s="13"/>
      <c r="K1413" s="53"/>
      <c r="L1413" s="2"/>
      <c r="M1413" s="19"/>
      <c r="N1413" s="12"/>
      <c r="O1413" s="12"/>
      <c r="P1413" s="19"/>
      <c r="Q1413" s="14"/>
      <c r="R1413" s="28"/>
      <c r="S1413" s="14"/>
      <c r="T1413" s="14"/>
      <c r="U1413" s="14"/>
      <c r="V1413" s="4"/>
      <c r="W1413" s="53"/>
      <c r="X1413" s="14"/>
      <c r="Y1413" s="153"/>
      <c r="Z1413" s="3"/>
      <c r="AA1413" s="53"/>
      <c r="AB1413" s="3"/>
      <c r="AC1413" s="1"/>
      <c r="AD1413" s="3"/>
      <c r="AE1413" s="3"/>
      <c r="AF1413" s="3"/>
      <c r="AG1413" s="3"/>
      <c r="AH1413" s="3"/>
      <c r="AI1413" s="11"/>
      <c r="AJ1413" s="3"/>
      <c r="AK1413" s="2"/>
      <c r="AL1413" s="2"/>
      <c r="AM1413" s="2"/>
      <c r="AN1413" s="2"/>
      <c r="AO1413" s="2"/>
      <c r="AP1413" s="2"/>
      <c r="AQ1413" s="2"/>
      <c r="AR1413" s="15"/>
      <c r="AS1413" s="15"/>
      <c r="AT1413" s="15"/>
      <c r="AU1413" s="2"/>
      <c r="AV1413" s="2"/>
      <c r="AW1413" s="15"/>
      <c r="AX1413" s="15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  <c r="FE1413" s="2"/>
      <c r="FF1413" s="2"/>
      <c r="FG1413" s="2"/>
      <c r="FH1413" s="2"/>
    </row>
    <row r="1414" spans="1:164" x14ac:dyDescent="0.15">
      <c r="A1414" s="67"/>
      <c r="B1414" s="128"/>
      <c r="C1414" s="7"/>
      <c r="D1414" s="7"/>
      <c r="E1414" s="13"/>
      <c r="F1414" s="14"/>
      <c r="G1414" s="14"/>
      <c r="H1414" s="14"/>
      <c r="I1414" s="14"/>
      <c r="J1414" s="13"/>
      <c r="K1414" s="53"/>
      <c r="L1414" s="2"/>
      <c r="M1414" s="19"/>
      <c r="N1414" s="12"/>
      <c r="O1414" s="12"/>
      <c r="P1414" s="19"/>
      <c r="Q1414" s="14"/>
      <c r="R1414" s="28"/>
      <c r="S1414" s="14"/>
      <c r="T1414" s="14"/>
      <c r="U1414" s="14"/>
      <c r="V1414" s="4"/>
      <c r="W1414" s="53"/>
      <c r="X1414" s="14"/>
      <c r="Y1414" s="153"/>
      <c r="Z1414" s="3"/>
      <c r="AA1414" s="53"/>
      <c r="AB1414" s="3"/>
      <c r="AC1414" s="1"/>
      <c r="AD1414" s="3"/>
      <c r="AE1414" s="3"/>
      <c r="AF1414" s="3"/>
      <c r="AG1414" s="3"/>
      <c r="AH1414" s="3"/>
      <c r="AI1414" s="11"/>
      <c r="AJ1414" s="3"/>
      <c r="AK1414" s="2"/>
      <c r="AL1414" s="2"/>
      <c r="AM1414" s="2"/>
      <c r="AN1414" s="2"/>
      <c r="AO1414" s="2"/>
      <c r="AP1414" s="2"/>
      <c r="AQ1414" s="2"/>
      <c r="AR1414" s="15"/>
      <c r="AS1414" s="15"/>
      <c r="AT1414" s="15"/>
      <c r="AU1414" s="2"/>
      <c r="AV1414" s="2"/>
      <c r="AW1414" s="15"/>
      <c r="AX1414" s="15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  <c r="FE1414" s="2"/>
      <c r="FF1414" s="2"/>
      <c r="FG1414" s="2"/>
      <c r="FH1414" s="2"/>
    </row>
    <row r="1415" spans="1:164" x14ac:dyDescent="0.15">
      <c r="A1415" s="67"/>
      <c r="B1415" s="128"/>
      <c r="C1415" s="7"/>
      <c r="D1415" s="7"/>
      <c r="E1415" s="13"/>
      <c r="F1415" s="14"/>
      <c r="G1415" s="14"/>
      <c r="H1415" s="14"/>
      <c r="I1415" s="14"/>
      <c r="J1415" s="13"/>
      <c r="K1415" s="53"/>
      <c r="L1415" s="2"/>
      <c r="M1415" s="19"/>
      <c r="N1415" s="12"/>
      <c r="O1415" s="12"/>
      <c r="P1415" s="19"/>
      <c r="Q1415" s="14"/>
      <c r="R1415" s="28"/>
      <c r="S1415" s="14"/>
      <c r="T1415" s="14"/>
      <c r="U1415" s="14"/>
      <c r="V1415" s="4"/>
      <c r="W1415" s="53"/>
      <c r="X1415" s="14"/>
      <c r="Y1415" s="153"/>
      <c r="Z1415" s="3"/>
      <c r="AA1415" s="53"/>
      <c r="AB1415" s="3"/>
      <c r="AC1415" s="1"/>
      <c r="AD1415" s="3"/>
      <c r="AE1415" s="3"/>
      <c r="AF1415" s="3"/>
      <c r="AG1415" s="3"/>
      <c r="AH1415" s="3"/>
      <c r="AI1415" s="11"/>
      <c r="AJ1415" s="3"/>
      <c r="AK1415" s="2"/>
      <c r="AL1415" s="2"/>
      <c r="AM1415" s="2"/>
      <c r="AN1415" s="2"/>
      <c r="AO1415" s="2"/>
      <c r="AP1415" s="2"/>
      <c r="AQ1415" s="2"/>
      <c r="AR1415" s="15"/>
      <c r="AS1415" s="15"/>
      <c r="AT1415" s="15"/>
      <c r="AU1415" s="2"/>
      <c r="AV1415" s="2"/>
      <c r="AW1415" s="15"/>
      <c r="AX1415" s="15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  <c r="FE1415" s="2"/>
      <c r="FF1415" s="2"/>
      <c r="FG1415" s="2"/>
      <c r="FH1415" s="2"/>
    </row>
    <row r="1416" spans="1:164" x14ac:dyDescent="0.15">
      <c r="A1416" s="67"/>
      <c r="B1416" s="128"/>
      <c r="C1416" s="7"/>
      <c r="D1416" s="7"/>
      <c r="E1416" s="13"/>
      <c r="F1416" s="14"/>
      <c r="G1416" s="14"/>
      <c r="H1416" s="14"/>
      <c r="I1416" s="14"/>
      <c r="J1416" s="13"/>
      <c r="K1416" s="53"/>
      <c r="L1416" s="2"/>
      <c r="M1416" s="19"/>
      <c r="N1416" s="12"/>
      <c r="O1416" s="12"/>
      <c r="P1416" s="19"/>
      <c r="Q1416" s="14"/>
      <c r="R1416" s="28"/>
      <c r="S1416" s="14"/>
      <c r="T1416" s="14"/>
      <c r="U1416" s="14"/>
      <c r="V1416" s="4"/>
      <c r="W1416" s="53"/>
      <c r="X1416" s="14"/>
      <c r="Y1416" s="153"/>
      <c r="Z1416" s="3"/>
      <c r="AA1416" s="53"/>
      <c r="AB1416" s="3"/>
      <c r="AC1416" s="1"/>
      <c r="AD1416" s="3"/>
      <c r="AE1416" s="3"/>
      <c r="AF1416" s="3"/>
      <c r="AG1416" s="3"/>
      <c r="AH1416" s="3"/>
      <c r="AI1416" s="11"/>
      <c r="AJ1416" s="3"/>
      <c r="AK1416" s="2"/>
      <c r="AL1416" s="2"/>
      <c r="AM1416" s="2"/>
      <c r="AN1416" s="2"/>
      <c r="AO1416" s="2"/>
      <c r="AP1416" s="2"/>
      <c r="AQ1416" s="2"/>
      <c r="AR1416" s="15"/>
      <c r="AS1416" s="15"/>
      <c r="AT1416" s="15"/>
      <c r="AU1416" s="2"/>
      <c r="AV1416" s="2"/>
      <c r="AW1416" s="15"/>
      <c r="AX1416" s="15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  <c r="FE1416" s="2"/>
      <c r="FF1416" s="2"/>
      <c r="FG1416" s="2"/>
      <c r="FH1416" s="2"/>
    </row>
    <row r="1417" spans="1:164" x14ac:dyDescent="0.15">
      <c r="A1417" s="67"/>
      <c r="B1417" s="128"/>
      <c r="C1417" s="7"/>
      <c r="D1417" s="7"/>
      <c r="E1417" s="13"/>
      <c r="F1417" s="14"/>
      <c r="G1417" s="14"/>
      <c r="H1417" s="14"/>
      <c r="I1417" s="14"/>
      <c r="J1417" s="13"/>
      <c r="K1417" s="53"/>
      <c r="L1417" s="2"/>
      <c r="M1417" s="19"/>
      <c r="N1417" s="12"/>
      <c r="O1417" s="12"/>
      <c r="P1417" s="19"/>
      <c r="Q1417" s="14"/>
      <c r="R1417" s="28"/>
      <c r="S1417" s="14"/>
      <c r="T1417" s="14"/>
      <c r="U1417" s="14"/>
      <c r="V1417" s="4"/>
      <c r="W1417" s="53"/>
      <c r="X1417" s="14"/>
      <c r="Y1417" s="153"/>
      <c r="Z1417" s="3"/>
      <c r="AA1417" s="53"/>
      <c r="AB1417" s="3"/>
      <c r="AC1417" s="1"/>
      <c r="AD1417" s="3"/>
      <c r="AE1417" s="3"/>
      <c r="AF1417" s="3"/>
      <c r="AG1417" s="3"/>
      <c r="AH1417" s="3"/>
      <c r="AI1417" s="11"/>
      <c r="AJ1417" s="3"/>
      <c r="AK1417" s="2"/>
      <c r="AL1417" s="2"/>
      <c r="AM1417" s="2"/>
      <c r="AN1417" s="2"/>
      <c r="AO1417" s="2"/>
      <c r="AP1417" s="2"/>
      <c r="AQ1417" s="2"/>
      <c r="AR1417" s="15"/>
      <c r="AS1417" s="15"/>
      <c r="AT1417" s="15"/>
      <c r="AU1417" s="2"/>
      <c r="AV1417" s="2"/>
      <c r="AW1417" s="15"/>
      <c r="AX1417" s="15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  <c r="FE1417" s="2"/>
      <c r="FF1417" s="2"/>
      <c r="FG1417" s="2"/>
      <c r="FH1417" s="2"/>
    </row>
    <row r="1418" spans="1:164" x14ac:dyDescent="0.15">
      <c r="A1418" s="67"/>
      <c r="B1418" s="128"/>
      <c r="C1418" s="7"/>
      <c r="D1418" s="7"/>
      <c r="E1418" s="13"/>
      <c r="F1418" s="14"/>
      <c r="G1418" s="14"/>
      <c r="H1418" s="14"/>
      <c r="I1418" s="14"/>
      <c r="J1418" s="13"/>
      <c r="K1418" s="53"/>
      <c r="L1418" s="2"/>
      <c r="M1418" s="19"/>
      <c r="N1418" s="12"/>
      <c r="O1418" s="12"/>
      <c r="P1418" s="19"/>
      <c r="Q1418" s="14"/>
      <c r="R1418" s="28"/>
      <c r="S1418" s="14"/>
      <c r="T1418" s="14"/>
      <c r="U1418" s="14"/>
      <c r="V1418" s="4"/>
      <c r="W1418" s="53"/>
      <c r="X1418" s="14"/>
      <c r="Y1418" s="153"/>
      <c r="Z1418" s="3"/>
      <c r="AA1418" s="53"/>
      <c r="AB1418" s="3"/>
      <c r="AC1418" s="1"/>
      <c r="AD1418" s="3"/>
      <c r="AE1418" s="3"/>
      <c r="AF1418" s="3"/>
      <c r="AG1418" s="3"/>
      <c r="AH1418" s="3"/>
      <c r="AI1418" s="11"/>
      <c r="AJ1418" s="3"/>
      <c r="AK1418" s="2"/>
      <c r="AL1418" s="2"/>
      <c r="AM1418" s="2"/>
      <c r="AN1418" s="2"/>
      <c r="AO1418" s="2"/>
      <c r="AP1418" s="2"/>
      <c r="AQ1418" s="2"/>
      <c r="AR1418" s="15"/>
      <c r="AS1418" s="15"/>
      <c r="AT1418" s="15"/>
      <c r="AU1418" s="2"/>
      <c r="AV1418" s="2"/>
      <c r="AW1418" s="15"/>
      <c r="AX1418" s="15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  <c r="FE1418" s="2"/>
      <c r="FF1418" s="2"/>
      <c r="FG1418" s="2"/>
      <c r="FH1418" s="2"/>
    </row>
    <row r="1419" spans="1:164" x14ac:dyDescent="0.15">
      <c r="A1419" s="67"/>
      <c r="B1419" s="128"/>
      <c r="C1419" s="7"/>
      <c r="D1419" s="7"/>
      <c r="E1419" s="13"/>
      <c r="F1419" s="14"/>
      <c r="G1419" s="14"/>
      <c r="H1419" s="14"/>
      <c r="I1419" s="14"/>
      <c r="J1419" s="13"/>
      <c r="K1419" s="53"/>
      <c r="L1419" s="2"/>
      <c r="M1419" s="19"/>
      <c r="N1419" s="12"/>
      <c r="O1419" s="12"/>
      <c r="P1419" s="19"/>
      <c r="Q1419" s="14"/>
      <c r="R1419" s="28"/>
      <c r="S1419" s="14"/>
      <c r="T1419" s="14"/>
      <c r="U1419" s="14"/>
      <c r="V1419" s="4"/>
      <c r="W1419" s="53"/>
      <c r="X1419" s="14"/>
      <c r="Y1419" s="153"/>
      <c r="Z1419" s="3"/>
      <c r="AA1419" s="53"/>
      <c r="AB1419" s="3"/>
      <c r="AC1419" s="1"/>
      <c r="AD1419" s="3"/>
      <c r="AE1419" s="3"/>
      <c r="AF1419" s="3"/>
      <c r="AG1419" s="3"/>
      <c r="AH1419" s="3"/>
      <c r="AI1419" s="11"/>
      <c r="AJ1419" s="3"/>
      <c r="AK1419" s="2"/>
      <c r="AL1419" s="2"/>
      <c r="AM1419" s="2"/>
      <c r="AN1419" s="2"/>
      <c r="AO1419" s="2"/>
      <c r="AP1419" s="2"/>
      <c r="AQ1419" s="2"/>
      <c r="AR1419" s="15"/>
      <c r="AS1419" s="15"/>
      <c r="AT1419" s="15"/>
      <c r="AU1419" s="2"/>
      <c r="AV1419" s="2"/>
      <c r="AW1419" s="15"/>
      <c r="AX1419" s="15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  <c r="FE1419" s="2"/>
      <c r="FF1419" s="2"/>
      <c r="FG1419" s="2"/>
      <c r="FH1419" s="2"/>
    </row>
    <row r="1420" spans="1:164" x14ac:dyDescent="0.15">
      <c r="A1420" s="67"/>
      <c r="B1420" s="128"/>
      <c r="C1420" s="7"/>
      <c r="D1420" s="7"/>
      <c r="E1420" s="13"/>
      <c r="F1420" s="14"/>
      <c r="G1420" s="14"/>
      <c r="H1420" s="14"/>
      <c r="I1420" s="14"/>
      <c r="J1420" s="13"/>
      <c r="K1420" s="53"/>
      <c r="L1420" s="2"/>
      <c r="M1420" s="19"/>
      <c r="N1420" s="12"/>
      <c r="O1420" s="12"/>
      <c r="P1420" s="19"/>
      <c r="Q1420" s="14"/>
      <c r="R1420" s="28"/>
      <c r="S1420" s="14"/>
      <c r="T1420" s="14"/>
      <c r="U1420" s="14"/>
      <c r="V1420" s="4"/>
      <c r="W1420" s="53"/>
      <c r="X1420" s="14"/>
      <c r="Y1420" s="153"/>
      <c r="Z1420" s="3"/>
      <c r="AA1420" s="53"/>
      <c r="AB1420" s="3"/>
      <c r="AC1420" s="1"/>
      <c r="AD1420" s="3"/>
      <c r="AE1420" s="3"/>
      <c r="AF1420" s="3"/>
      <c r="AG1420" s="3"/>
      <c r="AH1420" s="3"/>
      <c r="AI1420" s="11"/>
      <c r="AJ1420" s="3"/>
      <c r="AK1420" s="2"/>
      <c r="AL1420" s="2"/>
      <c r="AM1420" s="2"/>
      <c r="AN1420" s="2"/>
      <c r="AO1420" s="2"/>
      <c r="AP1420" s="2"/>
      <c r="AQ1420" s="2"/>
      <c r="AR1420" s="15"/>
      <c r="AS1420" s="15"/>
      <c r="AT1420" s="15"/>
      <c r="AU1420" s="2"/>
      <c r="AV1420" s="2"/>
      <c r="AW1420" s="15"/>
      <c r="AX1420" s="15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  <c r="FE1420" s="2"/>
      <c r="FF1420" s="2"/>
      <c r="FG1420" s="2"/>
      <c r="FH1420" s="2"/>
    </row>
    <row r="1421" spans="1:164" x14ac:dyDescent="0.15">
      <c r="A1421" s="67"/>
      <c r="B1421" s="128"/>
      <c r="C1421" s="7"/>
      <c r="D1421" s="7"/>
      <c r="E1421" s="13"/>
      <c r="F1421" s="14"/>
      <c r="G1421" s="14"/>
      <c r="H1421" s="14"/>
      <c r="I1421" s="14"/>
      <c r="J1421" s="13"/>
      <c r="K1421" s="53"/>
      <c r="L1421" s="2"/>
      <c r="M1421" s="19"/>
      <c r="N1421" s="12"/>
      <c r="O1421" s="12"/>
      <c r="P1421" s="19"/>
      <c r="Q1421" s="14"/>
      <c r="R1421" s="28"/>
      <c r="S1421" s="14"/>
      <c r="T1421" s="14"/>
      <c r="U1421" s="14"/>
      <c r="V1421" s="4"/>
      <c r="W1421" s="53"/>
      <c r="X1421" s="14"/>
      <c r="Y1421" s="153"/>
      <c r="Z1421" s="3"/>
      <c r="AA1421" s="53"/>
      <c r="AB1421" s="3"/>
      <c r="AC1421" s="1"/>
      <c r="AD1421" s="3"/>
      <c r="AE1421" s="3"/>
      <c r="AF1421" s="3"/>
      <c r="AG1421" s="3"/>
      <c r="AH1421" s="3"/>
      <c r="AI1421" s="11"/>
      <c r="AJ1421" s="3"/>
      <c r="AK1421" s="2"/>
      <c r="AL1421" s="2"/>
      <c r="AM1421" s="2"/>
      <c r="AN1421" s="2"/>
      <c r="AO1421" s="2"/>
      <c r="AP1421" s="2"/>
      <c r="AQ1421" s="2"/>
      <c r="AR1421" s="15"/>
      <c r="AS1421" s="15"/>
      <c r="AT1421" s="15"/>
      <c r="AU1421" s="2"/>
      <c r="AV1421" s="2"/>
      <c r="AW1421" s="15"/>
      <c r="AX1421" s="15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  <c r="FE1421" s="2"/>
      <c r="FF1421" s="2"/>
      <c r="FG1421" s="2"/>
      <c r="FH1421" s="2"/>
    </row>
    <row r="1422" spans="1:164" x14ac:dyDescent="0.15">
      <c r="A1422" s="67"/>
      <c r="B1422" s="128"/>
      <c r="C1422" s="7"/>
      <c r="D1422" s="7"/>
      <c r="E1422" s="13"/>
      <c r="F1422" s="14"/>
      <c r="G1422" s="14"/>
      <c r="H1422" s="14"/>
      <c r="I1422" s="14"/>
      <c r="J1422" s="13"/>
      <c r="K1422" s="53"/>
      <c r="L1422" s="2"/>
      <c r="M1422" s="19"/>
      <c r="N1422" s="12"/>
      <c r="O1422" s="12"/>
      <c r="P1422" s="19"/>
      <c r="Q1422" s="14"/>
      <c r="R1422" s="28"/>
      <c r="S1422" s="14"/>
      <c r="T1422" s="14"/>
      <c r="U1422" s="14"/>
      <c r="V1422" s="4"/>
      <c r="W1422" s="53"/>
      <c r="X1422" s="14"/>
      <c r="Y1422" s="153"/>
      <c r="Z1422" s="3"/>
      <c r="AA1422" s="53"/>
      <c r="AB1422" s="3"/>
      <c r="AC1422" s="1"/>
      <c r="AD1422" s="3"/>
      <c r="AE1422" s="3"/>
      <c r="AF1422" s="3"/>
      <c r="AG1422" s="3"/>
      <c r="AH1422" s="3"/>
      <c r="AI1422" s="11"/>
      <c r="AJ1422" s="3"/>
      <c r="AK1422" s="2"/>
      <c r="AL1422" s="2"/>
      <c r="AM1422" s="2"/>
      <c r="AN1422" s="2"/>
      <c r="AO1422" s="2"/>
      <c r="AP1422" s="2"/>
      <c r="AQ1422" s="2"/>
      <c r="AR1422" s="15"/>
      <c r="AS1422" s="15"/>
      <c r="AT1422" s="15"/>
      <c r="AU1422" s="2"/>
      <c r="AV1422" s="2"/>
      <c r="AW1422" s="15"/>
      <c r="AX1422" s="15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  <c r="FE1422" s="2"/>
      <c r="FF1422" s="2"/>
      <c r="FG1422" s="2"/>
      <c r="FH1422" s="2"/>
    </row>
    <row r="1423" spans="1:164" x14ac:dyDescent="0.15">
      <c r="A1423" s="67"/>
      <c r="B1423" s="128"/>
      <c r="C1423" s="7"/>
      <c r="D1423" s="7"/>
      <c r="E1423" s="13"/>
      <c r="F1423" s="14"/>
      <c r="G1423" s="14"/>
      <c r="H1423" s="14"/>
      <c r="I1423" s="14"/>
      <c r="J1423" s="13"/>
      <c r="K1423" s="53"/>
      <c r="L1423" s="2"/>
      <c r="M1423" s="19"/>
      <c r="N1423" s="12"/>
      <c r="O1423" s="12"/>
      <c r="P1423" s="19"/>
      <c r="Q1423" s="14"/>
      <c r="R1423" s="28"/>
      <c r="S1423" s="14"/>
      <c r="T1423" s="14"/>
      <c r="U1423" s="14"/>
      <c r="V1423" s="4"/>
      <c r="W1423" s="53"/>
      <c r="X1423" s="14"/>
      <c r="Y1423" s="153"/>
      <c r="Z1423" s="3"/>
      <c r="AA1423" s="53"/>
      <c r="AB1423" s="3"/>
      <c r="AC1423" s="1"/>
      <c r="AD1423" s="3"/>
      <c r="AE1423" s="3"/>
      <c r="AF1423" s="3"/>
      <c r="AG1423" s="3"/>
      <c r="AH1423" s="3"/>
      <c r="AI1423" s="11"/>
      <c r="AJ1423" s="3"/>
      <c r="AK1423" s="2"/>
      <c r="AL1423" s="2"/>
      <c r="AM1423" s="2"/>
      <c r="AN1423" s="2"/>
      <c r="AO1423" s="2"/>
      <c r="AP1423" s="2"/>
      <c r="AQ1423" s="2"/>
      <c r="AR1423" s="15"/>
      <c r="AS1423" s="15"/>
      <c r="AT1423" s="15"/>
      <c r="AU1423" s="2"/>
      <c r="AV1423" s="2"/>
      <c r="AW1423" s="15"/>
      <c r="AX1423" s="15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  <c r="FE1423" s="2"/>
      <c r="FF1423" s="2"/>
      <c r="FG1423" s="2"/>
      <c r="FH1423" s="2"/>
    </row>
    <row r="1424" spans="1:164" x14ac:dyDescent="0.15">
      <c r="A1424" s="67"/>
      <c r="B1424" s="128"/>
      <c r="C1424" s="7"/>
      <c r="D1424" s="7"/>
      <c r="E1424" s="13"/>
      <c r="F1424" s="14"/>
      <c r="G1424" s="14"/>
      <c r="H1424" s="14"/>
      <c r="I1424" s="14"/>
      <c r="J1424" s="13"/>
      <c r="K1424" s="53"/>
      <c r="L1424" s="2"/>
      <c r="M1424" s="19"/>
      <c r="N1424" s="12"/>
      <c r="O1424" s="12"/>
      <c r="P1424" s="19"/>
      <c r="Q1424" s="14"/>
      <c r="R1424" s="28"/>
      <c r="S1424" s="14"/>
      <c r="T1424" s="14"/>
      <c r="U1424" s="14"/>
      <c r="V1424" s="4"/>
      <c r="W1424" s="53"/>
      <c r="X1424" s="14"/>
      <c r="Y1424" s="153"/>
      <c r="Z1424" s="3"/>
      <c r="AA1424" s="53"/>
      <c r="AB1424" s="3"/>
      <c r="AC1424" s="1"/>
      <c r="AD1424" s="3"/>
      <c r="AE1424" s="3"/>
      <c r="AF1424" s="3"/>
      <c r="AG1424" s="3"/>
      <c r="AH1424" s="3"/>
      <c r="AI1424" s="11"/>
      <c r="AJ1424" s="3"/>
      <c r="AK1424" s="2"/>
      <c r="AL1424" s="2"/>
      <c r="AM1424" s="2"/>
      <c r="AN1424" s="2"/>
      <c r="AO1424" s="2"/>
      <c r="AP1424" s="2"/>
      <c r="AQ1424" s="2"/>
      <c r="AR1424" s="15"/>
      <c r="AS1424" s="15"/>
      <c r="AT1424" s="15"/>
      <c r="AU1424" s="2"/>
      <c r="AV1424" s="2"/>
      <c r="AW1424" s="15"/>
      <c r="AX1424" s="15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  <c r="FE1424" s="2"/>
      <c r="FF1424" s="2"/>
      <c r="FG1424" s="2"/>
      <c r="FH1424" s="2"/>
    </row>
    <row r="1425" spans="1:164" x14ac:dyDescent="0.15">
      <c r="A1425" s="67"/>
      <c r="B1425" s="128"/>
      <c r="C1425" s="7"/>
      <c r="D1425" s="7"/>
      <c r="E1425" s="13"/>
      <c r="F1425" s="14"/>
      <c r="G1425" s="14"/>
      <c r="H1425" s="14"/>
      <c r="I1425" s="14"/>
      <c r="J1425" s="13"/>
      <c r="K1425" s="53"/>
      <c r="L1425" s="2"/>
      <c r="M1425" s="19"/>
      <c r="N1425" s="12"/>
      <c r="O1425" s="12"/>
      <c r="P1425" s="19"/>
      <c r="Q1425" s="14"/>
      <c r="R1425" s="28"/>
      <c r="S1425" s="14"/>
      <c r="T1425" s="14"/>
      <c r="U1425" s="14"/>
      <c r="V1425" s="4"/>
      <c r="W1425" s="53"/>
      <c r="X1425" s="14"/>
      <c r="Y1425" s="153"/>
      <c r="Z1425" s="3"/>
      <c r="AA1425" s="53"/>
      <c r="AB1425" s="3"/>
      <c r="AC1425" s="1"/>
      <c r="AD1425" s="3"/>
      <c r="AE1425" s="3"/>
      <c r="AF1425" s="3"/>
      <c r="AG1425" s="3"/>
      <c r="AH1425" s="3"/>
      <c r="AI1425" s="11"/>
      <c r="AJ1425" s="3"/>
      <c r="AK1425" s="2"/>
      <c r="AL1425" s="2"/>
      <c r="AM1425" s="2"/>
      <c r="AN1425" s="2"/>
      <c r="AO1425" s="2"/>
      <c r="AP1425" s="2"/>
      <c r="AQ1425" s="2"/>
      <c r="AR1425" s="15"/>
      <c r="AS1425" s="15"/>
      <c r="AT1425" s="15"/>
      <c r="AU1425" s="2"/>
      <c r="AV1425" s="2"/>
      <c r="AW1425" s="15"/>
      <c r="AX1425" s="15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  <c r="FE1425" s="2"/>
      <c r="FF1425" s="2"/>
      <c r="FG1425" s="2"/>
      <c r="FH1425" s="2"/>
    </row>
    <row r="1426" spans="1:164" x14ac:dyDescent="0.15">
      <c r="A1426" s="67"/>
      <c r="B1426" s="128"/>
      <c r="C1426" s="7"/>
      <c r="D1426" s="7"/>
      <c r="E1426" s="13"/>
      <c r="F1426" s="14"/>
      <c r="G1426" s="14"/>
      <c r="H1426" s="14"/>
      <c r="I1426" s="14"/>
      <c r="J1426" s="13"/>
      <c r="K1426" s="53"/>
      <c r="L1426" s="2"/>
      <c r="M1426" s="19"/>
      <c r="N1426" s="12"/>
      <c r="O1426" s="12"/>
      <c r="P1426" s="19"/>
      <c r="Q1426" s="14"/>
      <c r="R1426" s="28"/>
      <c r="S1426" s="14"/>
      <c r="T1426" s="14"/>
      <c r="U1426" s="14"/>
      <c r="V1426" s="4"/>
      <c r="W1426" s="53"/>
      <c r="X1426" s="14"/>
      <c r="Y1426" s="153"/>
      <c r="Z1426" s="3"/>
      <c r="AA1426" s="53"/>
      <c r="AB1426" s="3"/>
      <c r="AC1426" s="1"/>
      <c r="AD1426" s="3"/>
      <c r="AE1426" s="3"/>
      <c r="AF1426" s="3"/>
      <c r="AG1426" s="3"/>
      <c r="AH1426" s="3"/>
      <c r="AI1426" s="11"/>
      <c r="AJ1426" s="3"/>
      <c r="AK1426" s="2"/>
      <c r="AL1426" s="2"/>
      <c r="AM1426" s="2"/>
      <c r="AN1426" s="2"/>
      <c r="AO1426" s="2"/>
      <c r="AP1426" s="2"/>
      <c r="AQ1426" s="2"/>
      <c r="AR1426" s="15"/>
      <c r="AS1426" s="15"/>
      <c r="AT1426" s="15"/>
      <c r="AU1426" s="2"/>
      <c r="AV1426" s="2"/>
      <c r="AW1426" s="15"/>
      <c r="AX1426" s="15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  <c r="FE1426" s="2"/>
      <c r="FF1426" s="2"/>
      <c r="FG1426" s="2"/>
      <c r="FH1426" s="2"/>
    </row>
    <row r="1427" spans="1:164" x14ac:dyDescent="0.15">
      <c r="A1427" s="67"/>
      <c r="B1427" s="128"/>
      <c r="C1427" s="7"/>
      <c r="D1427" s="7"/>
      <c r="E1427" s="13"/>
      <c r="F1427" s="14"/>
      <c r="G1427" s="14"/>
      <c r="H1427" s="14"/>
      <c r="I1427" s="14"/>
      <c r="J1427" s="13"/>
      <c r="K1427" s="53"/>
      <c r="L1427" s="2"/>
      <c r="M1427" s="19"/>
      <c r="N1427" s="12"/>
      <c r="O1427" s="12"/>
      <c r="P1427" s="19"/>
      <c r="Q1427" s="14"/>
      <c r="R1427" s="28"/>
      <c r="S1427" s="14"/>
      <c r="T1427" s="14"/>
      <c r="U1427" s="14"/>
      <c r="V1427" s="4"/>
      <c r="W1427" s="53"/>
      <c r="X1427" s="14"/>
      <c r="Y1427" s="153"/>
      <c r="Z1427" s="3"/>
      <c r="AA1427" s="53"/>
      <c r="AB1427" s="3"/>
      <c r="AC1427" s="1"/>
      <c r="AD1427" s="3"/>
      <c r="AE1427" s="3"/>
      <c r="AF1427" s="3"/>
      <c r="AG1427" s="3"/>
      <c r="AH1427" s="3"/>
      <c r="AI1427" s="11"/>
      <c r="AJ1427" s="3"/>
      <c r="AK1427" s="2"/>
      <c r="AL1427" s="2"/>
      <c r="AM1427" s="2"/>
      <c r="AN1427" s="2"/>
      <c r="AO1427" s="2"/>
      <c r="AP1427" s="2"/>
      <c r="AQ1427" s="2"/>
      <c r="AR1427" s="15"/>
      <c r="AS1427" s="15"/>
      <c r="AT1427" s="15"/>
      <c r="AU1427" s="2"/>
      <c r="AV1427" s="2"/>
      <c r="AW1427" s="15"/>
      <c r="AX1427" s="15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  <c r="FE1427" s="2"/>
      <c r="FF1427" s="2"/>
      <c r="FG1427" s="2"/>
      <c r="FH1427" s="2"/>
    </row>
    <row r="1428" spans="1:164" x14ac:dyDescent="0.15">
      <c r="A1428" s="67"/>
      <c r="B1428" s="128"/>
      <c r="C1428" s="7"/>
      <c r="D1428" s="7"/>
      <c r="E1428" s="13"/>
      <c r="F1428" s="14"/>
      <c r="G1428" s="14"/>
      <c r="H1428" s="14"/>
      <c r="I1428" s="14"/>
      <c r="J1428" s="13"/>
      <c r="K1428" s="53"/>
      <c r="L1428" s="2"/>
      <c r="M1428" s="19"/>
      <c r="N1428" s="12"/>
      <c r="O1428" s="12"/>
      <c r="P1428" s="19"/>
      <c r="Q1428" s="14"/>
      <c r="R1428" s="28"/>
      <c r="S1428" s="14"/>
      <c r="T1428" s="14"/>
      <c r="U1428" s="14"/>
      <c r="V1428" s="4"/>
      <c r="W1428" s="53"/>
      <c r="X1428" s="14"/>
      <c r="Y1428" s="153"/>
      <c r="Z1428" s="3"/>
      <c r="AA1428" s="53"/>
      <c r="AB1428" s="3"/>
      <c r="AC1428" s="1"/>
      <c r="AD1428" s="3"/>
      <c r="AE1428" s="3"/>
      <c r="AF1428" s="3"/>
      <c r="AG1428" s="3"/>
      <c r="AH1428" s="3"/>
      <c r="AI1428" s="11"/>
      <c r="AJ1428" s="3"/>
      <c r="AK1428" s="2"/>
      <c r="AL1428" s="2"/>
      <c r="AM1428" s="2"/>
      <c r="AN1428" s="2"/>
      <c r="AO1428" s="2"/>
      <c r="AP1428" s="2"/>
      <c r="AQ1428" s="2"/>
      <c r="AR1428" s="15"/>
      <c r="AS1428" s="15"/>
      <c r="AT1428" s="15"/>
      <c r="AU1428" s="2"/>
      <c r="AV1428" s="2"/>
      <c r="AW1428" s="15"/>
      <c r="AX1428" s="15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  <c r="FE1428" s="2"/>
      <c r="FF1428" s="2"/>
      <c r="FG1428" s="2"/>
      <c r="FH1428" s="2"/>
    </row>
    <row r="1429" spans="1:164" x14ac:dyDescent="0.15">
      <c r="A1429" s="67"/>
      <c r="B1429" s="128"/>
      <c r="C1429" s="7"/>
      <c r="D1429" s="7"/>
      <c r="E1429" s="13"/>
      <c r="F1429" s="14"/>
      <c r="G1429" s="14"/>
      <c r="H1429" s="14"/>
      <c r="I1429" s="14"/>
      <c r="J1429" s="13"/>
      <c r="K1429" s="53"/>
      <c r="L1429" s="2"/>
      <c r="M1429" s="19"/>
      <c r="N1429" s="12"/>
      <c r="O1429" s="12"/>
      <c r="P1429" s="19"/>
      <c r="Q1429" s="14"/>
      <c r="R1429" s="28"/>
      <c r="S1429" s="14"/>
      <c r="T1429" s="14"/>
      <c r="U1429" s="14"/>
      <c r="V1429" s="4"/>
      <c r="W1429" s="53"/>
      <c r="X1429" s="14"/>
      <c r="Y1429" s="153"/>
      <c r="Z1429" s="3"/>
      <c r="AA1429" s="53"/>
      <c r="AB1429" s="3"/>
      <c r="AC1429" s="1"/>
      <c r="AD1429" s="3"/>
      <c r="AE1429" s="3"/>
      <c r="AF1429" s="3"/>
      <c r="AG1429" s="3"/>
      <c r="AH1429" s="3"/>
      <c r="AI1429" s="11"/>
      <c r="AJ1429" s="3"/>
      <c r="AK1429" s="2"/>
      <c r="AL1429" s="2"/>
      <c r="AM1429" s="2"/>
      <c r="AN1429" s="2"/>
      <c r="AO1429" s="2"/>
      <c r="AP1429" s="2"/>
      <c r="AQ1429" s="2"/>
      <c r="AR1429" s="15"/>
      <c r="AS1429" s="15"/>
      <c r="AT1429" s="15"/>
      <c r="AU1429" s="2"/>
      <c r="AV1429" s="2"/>
      <c r="AW1429" s="15"/>
      <c r="AX1429" s="15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  <c r="FE1429" s="2"/>
      <c r="FF1429" s="2"/>
      <c r="FG1429" s="2"/>
      <c r="FH1429" s="2"/>
    </row>
    <row r="1430" spans="1:164" x14ac:dyDescent="0.15">
      <c r="A1430" s="67"/>
      <c r="B1430" s="128"/>
      <c r="C1430" s="7"/>
      <c r="D1430" s="7"/>
      <c r="E1430" s="13"/>
      <c r="F1430" s="14"/>
      <c r="G1430" s="14"/>
      <c r="H1430" s="14"/>
      <c r="I1430" s="14"/>
      <c r="J1430" s="13"/>
      <c r="K1430" s="53"/>
      <c r="L1430" s="2"/>
      <c r="M1430" s="19"/>
      <c r="N1430" s="12"/>
      <c r="O1430" s="12"/>
      <c r="P1430" s="19"/>
      <c r="Q1430" s="14"/>
      <c r="R1430" s="28"/>
      <c r="S1430" s="14"/>
      <c r="T1430" s="14"/>
      <c r="U1430" s="14"/>
      <c r="V1430" s="4"/>
      <c r="W1430" s="53"/>
      <c r="X1430" s="14"/>
      <c r="Y1430" s="153"/>
      <c r="Z1430" s="3"/>
      <c r="AA1430" s="53"/>
      <c r="AB1430" s="3"/>
      <c r="AC1430" s="1"/>
      <c r="AD1430" s="3"/>
      <c r="AE1430" s="3"/>
      <c r="AF1430" s="3"/>
      <c r="AG1430" s="3"/>
      <c r="AH1430" s="3"/>
      <c r="AI1430" s="11"/>
      <c r="AJ1430" s="3"/>
      <c r="AK1430" s="2"/>
      <c r="AL1430" s="2"/>
      <c r="AM1430" s="2"/>
      <c r="AN1430" s="2"/>
      <c r="AO1430" s="2"/>
      <c r="AP1430" s="2"/>
      <c r="AQ1430" s="2"/>
      <c r="AR1430" s="15"/>
      <c r="AS1430" s="15"/>
      <c r="AT1430" s="15"/>
      <c r="AU1430" s="2"/>
      <c r="AV1430" s="2"/>
      <c r="AW1430" s="15"/>
      <c r="AX1430" s="15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  <c r="FE1430" s="2"/>
      <c r="FF1430" s="2"/>
      <c r="FG1430" s="2"/>
      <c r="FH1430" s="2"/>
    </row>
    <row r="1431" spans="1:164" x14ac:dyDescent="0.15">
      <c r="A1431" s="67"/>
      <c r="B1431" s="128"/>
      <c r="C1431" s="7"/>
      <c r="D1431" s="7"/>
      <c r="E1431" s="13"/>
      <c r="F1431" s="14"/>
      <c r="G1431" s="14"/>
      <c r="H1431" s="14"/>
      <c r="I1431" s="14"/>
      <c r="J1431" s="13"/>
      <c r="K1431" s="53"/>
      <c r="L1431" s="2"/>
      <c r="M1431" s="19"/>
      <c r="N1431" s="12"/>
      <c r="O1431" s="12"/>
      <c r="P1431" s="19"/>
      <c r="Q1431" s="14"/>
      <c r="R1431" s="28"/>
      <c r="S1431" s="14"/>
      <c r="T1431" s="14"/>
      <c r="U1431" s="14"/>
      <c r="V1431" s="4"/>
      <c r="W1431" s="53"/>
      <c r="X1431" s="14"/>
      <c r="Y1431" s="153"/>
      <c r="Z1431" s="3"/>
      <c r="AA1431" s="53"/>
      <c r="AB1431" s="3"/>
      <c r="AC1431" s="1"/>
      <c r="AD1431" s="3"/>
      <c r="AE1431" s="3"/>
      <c r="AF1431" s="3"/>
      <c r="AG1431" s="3"/>
      <c r="AH1431" s="3"/>
      <c r="AI1431" s="11"/>
      <c r="AJ1431" s="3"/>
      <c r="AK1431" s="2"/>
      <c r="AL1431" s="2"/>
      <c r="AM1431" s="2"/>
      <c r="AN1431" s="2"/>
      <c r="AO1431" s="2"/>
      <c r="AP1431" s="2"/>
      <c r="AQ1431" s="2"/>
      <c r="AR1431" s="15"/>
      <c r="AS1431" s="15"/>
      <c r="AT1431" s="15"/>
      <c r="AU1431" s="2"/>
      <c r="AV1431" s="2"/>
      <c r="AW1431" s="15"/>
      <c r="AX1431" s="15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  <c r="FE1431" s="2"/>
      <c r="FF1431" s="2"/>
      <c r="FG1431" s="2"/>
      <c r="FH1431" s="2"/>
    </row>
    <row r="1432" spans="1:164" x14ac:dyDescent="0.15">
      <c r="A1432" s="67"/>
      <c r="B1432" s="128"/>
      <c r="C1432" s="7"/>
      <c r="D1432" s="7"/>
      <c r="E1432" s="13"/>
      <c r="F1432" s="14"/>
      <c r="G1432" s="14"/>
      <c r="H1432" s="14"/>
      <c r="I1432" s="14"/>
      <c r="J1432" s="13"/>
      <c r="K1432" s="53"/>
      <c r="L1432" s="2"/>
      <c r="M1432" s="19"/>
      <c r="N1432" s="12"/>
      <c r="O1432" s="12"/>
      <c r="P1432" s="19"/>
      <c r="Q1432" s="14"/>
      <c r="R1432" s="28"/>
      <c r="S1432" s="14"/>
      <c r="T1432" s="14"/>
      <c r="U1432" s="14"/>
      <c r="V1432" s="4"/>
      <c r="W1432" s="53"/>
      <c r="X1432" s="14"/>
      <c r="Y1432" s="153"/>
      <c r="Z1432" s="3"/>
      <c r="AA1432" s="53"/>
      <c r="AB1432" s="3"/>
      <c r="AC1432" s="1"/>
      <c r="AD1432" s="3"/>
      <c r="AE1432" s="3"/>
      <c r="AF1432" s="3"/>
      <c r="AG1432" s="3"/>
      <c r="AH1432" s="3"/>
      <c r="AI1432" s="11"/>
      <c r="AJ1432" s="3"/>
      <c r="AK1432" s="2"/>
      <c r="AL1432" s="2"/>
      <c r="AM1432" s="2"/>
      <c r="AN1432" s="2"/>
      <c r="AO1432" s="2"/>
      <c r="AP1432" s="2"/>
      <c r="AQ1432" s="2"/>
      <c r="AR1432" s="15"/>
      <c r="AS1432" s="15"/>
      <c r="AT1432" s="15"/>
      <c r="AU1432" s="2"/>
      <c r="AV1432" s="2"/>
      <c r="AW1432" s="15"/>
      <c r="AX1432" s="15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  <c r="FE1432" s="2"/>
      <c r="FF1432" s="2"/>
      <c r="FG1432" s="2"/>
      <c r="FH1432" s="2"/>
    </row>
    <row r="1433" spans="1:164" x14ac:dyDescent="0.15">
      <c r="A1433" s="67"/>
      <c r="B1433" s="128"/>
      <c r="C1433" s="7"/>
      <c r="D1433" s="7"/>
      <c r="E1433" s="13"/>
      <c r="F1433" s="14"/>
      <c r="G1433" s="14"/>
      <c r="H1433" s="14"/>
      <c r="I1433" s="14"/>
      <c r="J1433" s="13"/>
      <c r="K1433" s="53"/>
      <c r="L1433" s="2"/>
      <c r="M1433" s="19"/>
      <c r="N1433" s="12"/>
      <c r="O1433" s="12"/>
      <c r="P1433" s="19"/>
      <c r="Q1433" s="14"/>
      <c r="R1433" s="28"/>
      <c r="S1433" s="14"/>
      <c r="T1433" s="14"/>
      <c r="U1433" s="14"/>
      <c r="V1433" s="4"/>
      <c r="W1433" s="53"/>
      <c r="X1433" s="14"/>
      <c r="Y1433" s="153"/>
      <c r="Z1433" s="3"/>
      <c r="AA1433" s="53"/>
      <c r="AB1433" s="3"/>
      <c r="AC1433" s="1"/>
      <c r="AD1433" s="3"/>
      <c r="AE1433" s="3"/>
      <c r="AF1433" s="3"/>
      <c r="AG1433" s="3"/>
      <c r="AH1433" s="3"/>
      <c r="AI1433" s="11"/>
      <c r="AJ1433" s="3"/>
      <c r="AK1433" s="2"/>
      <c r="AL1433" s="2"/>
      <c r="AM1433" s="2"/>
      <c r="AN1433" s="2"/>
      <c r="AO1433" s="2"/>
      <c r="AP1433" s="2"/>
      <c r="AQ1433" s="2"/>
      <c r="AR1433" s="15"/>
      <c r="AS1433" s="15"/>
      <c r="AT1433" s="15"/>
      <c r="AU1433" s="2"/>
      <c r="AV1433" s="2"/>
      <c r="AW1433" s="15"/>
      <c r="AX1433" s="15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  <c r="FE1433" s="2"/>
      <c r="FF1433" s="2"/>
      <c r="FG1433" s="2"/>
      <c r="FH1433" s="2"/>
    </row>
    <row r="1434" spans="1:164" x14ac:dyDescent="0.15">
      <c r="A1434" s="67"/>
      <c r="B1434" s="128"/>
      <c r="C1434" s="7"/>
      <c r="D1434" s="7"/>
      <c r="E1434" s="13"/>
      <c r="F1434" s="14"/>
      <c r="G1434" s="14"/>
      <c r="H1434" s="14"/>
      <c r="I1434" s="14"/>
      <c r="J1434" s="13"/>
      <c r="K1434" s="53"/>
      <c r="L1434" s="2"/>
      <c r="M1434" s="19"/>
      <c r="N1434" s="12"/>
      <c r="O1434" s="12"/>
      <c r="P1434" s="19"/>
      <c r="Q1434" s="14"/>
      <c r="R1434" s="28"/>
      <c r="S1434" s="14"/>
      <c r="T1434" s="14"/>
      <c r="U1434" s="14"/>
      <c r="V1434" s="4"/>
      <c r="W1434" s="53"/>
      <c r="X1434" s="14"/>
      <c r="Y1434" s="153"/>
      <c r="Z1434" s="3"/>
      <c r="AA1434" s="53"/>
      <c r="AB1434" s="3"/>
      <c r="AC1434" s="1"/>
      <c r="AD1434" s="3"/>
      <c r="AE1434" s="3"/>
      <c r="AF1434" s="3"/>
      <c r="AG1434" s="3"/>
      <c r="AH1434" s="3"/>
      <c r="AI1434" s="11"/>
      <c r="AJ1434" s="3"/>
      <c r="AK1434" s="2"/>
      <c r="AL1434" s="2"/>
      <c r="AM1434" s="2"/>
      <c r="AN1434" s="2"/>
      <c r="AO1434" s="2"/>
      <c r="AP1434" s="2"/>
      <c r="AQ1434" s="2"/>
      <c r="AR1434" s="15"/>
      <c r="AS1434" s="15"/>
      <c r="AT1434" s="15"/>
      <c r="AU1434" s="2"/>
      <c r="AV1434" s="2"/>
      <c r="AW1434" s="15"/>
      <c r="AX1434" s="15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  <c r="FE1434" s="2"/>
      <c r="FF1434" s="2"/>
      <c r="FG1434" s="2"/>
      <c r="FH1434" s="2"/>
    </row>
    <row r="1435" spans="1:164" x14ac:dyDescent="0.15">
      <c r="A1435" s="67"/>
      <c r="B1435" s="128"/>
      <c r="C1435" s="7"/>
      <c r="D1435" s="7"/>
      <c r="E1435" s="13"/>
      <c r="F1435" s="14"/>
      <c r="G1435" s="14"/>
      <c r="H1435" s="14"/>
      <c r="I1435" s="14"/>
      <c r="J1435" s="13"/>
      <c r="K1435" s="53"/>
      <c r="L1435" s="2"/>
      <c r="M1435" s="19"/>
      <c r="N1435" s="12"/>
      <c r="O1435" s="12"/>
      <c r="P1435" s="19"/>
      <c r="Q1435" s="14"/>
      <c r="R1435" s="28"/>
      <c r="S1435" s="14"/>
      <c r="T1435" s="14"/>
      <c r="U1435" s="14"/>
      <c r="V1435" s="4"/>
      <c r="W1435" s="53"/>
      <c r="X1435" s="14"/>
      <c r="Y1435" s="153"/>
      <c r="Z1435" s="3"/>
      <c r="AA1435" s="53"/>
      <c r="AB1435" s="3"/>
      <c r="AC1435" s="1"/>
      <c r="AD1435" s="3"/>
      <c r="AE1435" s="3"/>
      <c r="AF1435" s="3"/>
      <c r="AG1435" s="3"/>
      <c r="AH1435" s="3"/>
      <c r="AI1435" s="11"/>
      <c r="AJ1435" s="3"/>
      <c r="AK1435" s="2"/>
      <c r="AL1435" s="2"/>
      <c r="AM1435" s="2"/>
      <c r="AN1435" s="2"/>
      <c r="AO1435" s="2"/>
      <c r="AP1435" s="2"/>
      <c r="AQ1435" s="2"/>
      <c r="AR1435" s="15"/>
      <c r="AS1435" s="15"/>
      <c r="AT1435" s="15"/>
      <c r="AU1435" s="2"/>
      <c r="AV1435" s="2"/>
      <c r="AW1435" s="15"/>
      <c r="AX1435" s="15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  <c r="FE1435" s="2"/>
      <c r="FF1435" s="2"/>
      <c r="FG1435" s="2"/>
      <c r="FH1435" s="2"/>
    </row>
    <row r="1436" spans="1:164" x14ac:dyDescent="0.15">
      <c r="A1436" s="67"/>
      <c r="B1436" s="128"/>
      <c r="C1436" s="7"/>
      <c r="D1436" s="7"/>
      <c r="E1436" s="13"/>
      <c r="F1436" s="14"/>
      <c r="G1436" s="14"/>
      <c r="H1436" s="14"/>
      <c r="I1436" s="14"/>
      <c r="J1436" s="13"/>
      <c r="K1436" s="53"/>
      <c r="L1436" s="2"/>
      <c r="M1436" s="19"/>
      <c r="N1436" s="12"/>
      <c r="O1436" s="12"/>
      <c r="P1436" s="19"/>
      <c r="Q1436" s="14"/>
      <c r="R1436" s="28"/>
      <c r="S1436" s="14"/>
      <c r="T1436" s="14"/>
      <c r="U1436" s="14"/>
      <c r="V1436" s="4"/>
      <c r="W1436" s="53"/>
      <c r="X1436" s="14"/>
      <c r="Y1436" s="153"/>
      <c r="Z1436" s="3"/>
      <c r="AA1436" s="53"/>
      <c r="AB1436" s="3"/>
      <c r="AC1436" s="1"/>
      <c r="AD1436" s="3"/>
      <c r="AE1436" s="3"/>
      <c r="AF1436" s="3"/>
      <c r="AG1436" s="3"/>
      <c r="AH1436" s="3"/>
      <c r="AI1436" s="11"/>
      <c r="AJ1436" s="3"/>
      <c r="AK1436" s="2"/>
      <c r="AL1436" s="2"/>
      <c r="AM1436" s="2"/>
      <c r="AN1436" s="2"/>
      <c r="AO1436" s="2"/>
      <c r="AP1436" s="2"/>
      <c r="AQ1436" s="2"/>
      <c r="AR1436" s="15"/>
      <c r="AS1436" s="15"/>
      <c r="AT1436" s="15"/>
      <c r="AU1436" s="2"/>
      <c r="AV1436" s="2"/>
      <c r="AW1436" s="15"/>
      <c r="AX1436" s="15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  <c r="FE1436" s="2"/>
      <c r="FF1436" s="2"/>
      <c r="FG1436" s="2"/>
      <c r="FH1436" s="2"/>
    </row>
    <row r="1437" spans="1:164" x14ac:dyDescent="0.15">
      <c r="A1437" s="67"/>
      <c r="B1437" s="128"/>
      <c r="C1437" s="7"/>
      <c r="D1437" s="7"/>
      <c r="E1437" s="13"/>
      <c r="F1437" s="14"/>
      <c r="G1437" s="14"/>
      <c r="H1437" s="14"/>
      <c r="I1437" s="14"/>
      <c r="J1437" s="13"/>
      <c r="K1437" s="53"/>
      <c r="L1437" s="2"/>
      <c r="M1437" s="19"/>
      <c r="N1437" s="12"/>
      <c r="O1437" s="12"/>
      <c r="P1437" s="19"/>
      <c r="Q1437" s="14"/>
      <c r="R1437" s="28"/>
      <c r="S1437" s="14"/>
      <c r="T1437" s="14"/>
      <c r="U1437" s="14"/>
      <c r="V1437" s="4"/>
      <c r="W1437" s="53"/>
      <c r="X1437" s="14"/>
      <c r="Y1437" s="153"/>
      <c r="Z1437" s="3"/>
      <c r="AA1437" s="53"/>
      <c r="AB1437" s="3"/>
      <c r="AC1437" s="1"/>
      <c r="AD1437" s="3"/>
      <c r="AE1437" s="3"/>
      <c r="AF1437" s="3"/>
      <c r="AG1437" s="3"/>
      <c r="AH1437" s="3"/>
      <c r="AI1437" s="11"/>
      <c r="AJ1437" s="3"/>
      <c r="AK1437" s="2"/>
      <c r="AL1437" s="2"/>
      <c r="AM1437" s="2"/>
      <c r="AN1437" s="2"/>
      <c r="AO1437" s="2"/>
      <c r="AP1437" s="2"/>
      <c r="AQ1437" s="2"/>
      <c r="AR1437" s="15"/>
      <c r="AS1437" s="15"/>
      <c r="AT1437" s="15"/>
      <c r="AU1437" s="2"/>
      <c r="AV1437" s="2"/>
      <c r="AW1437" s="15"/>
      <c r="AX1437" s="15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  <c r="FE1437" s="2"/>
      <c r="FF1437" s="2"/>
      <c r="FG1437" s="2"/>
      <c r="FH1437" s="2"/>
    </row>
    <row r="1438" spans="1:164" x14ac:dyDescent="0.15">
      <c r="A1438" s="67"/>
      <c r="B1438" s="128"/>
      <c r="C1438" s="7"/>
      <c r="D1438" s="7"/>
      <c r="E1438" s="13"/>
      <c r="F1438" s="14"/>
      <c r="G1438" s="14"/>
      <c r="H1438" s="14"/>
      <c r="I1438" s="14"/>
      <c r="J1438" s="13"/>
      <c r="K1438" s="53"/>
      <c r="L1438" s="2"/>
      <c r="M1438" s="19"/>
      <c r="N1438" s="12"/>
      <c r="O1438" s="12"/>
      <c r="P1438" s="19"/>
      <c r="Q1438" s="14"/>
      <c r="R1438" s="28"/>
      <c r="S1438" s="14"/>
      <c r="T1438" s="14"/>
      <c r="U1438" s="14"/>
      <c r="V1438" s="4"/>
      <c r="W1438" s="53"/>
      <c r="X1438" s="14"/>
      <c r="Y1438" s="153"/>
      <c r="Z1438" s="3"/>
      <c r="AA1438" s="53"/>
      <c r="AB1438" s="3"/>
      <c r="AC1438" s="1"/>
      <c r="AD1438" s="3"/>
      <c r="AE1438" s="3"/>
      <c r="AF1438" s="3"/>
      <c r="AG1438" s="3"/>
      <c r="AH1438" s="3"/>
      <c r="AI1438" s="11"/>
      <c r="AJ1438" s="3"/>
      <c r="AK1438" s="2"/>
      <c r="AL1438" s="2"/>
      <c r="AM1438" s="2"/>
      <c r="AN1438" s="2"/>
      <c r="AO1438" s="2"/>
      <c r="AP1438" s="2"/>
      <c r="AQ1438" s="2"/>
      <c r="AR1438" s="15"/>
      <c r="AS1438" s="15"/>
      <c r="AT1438" s="15"/>
      <c r="AU1438" s="2"/>
      <c r="AV1438" s="2"/>
      <c r="AW1438" s="15"/>
      <c r="AX1438" s="15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  <c r="FE1438" s="2"/>
      <c r="FF1438" s="2"/>
      <c r="FG1438" s="2"/>
      <c r="FH1438" s="2"/>
    </row>
    <row r="1439" spans="1:164" x14ac:dyDescent="0.15">
      <c r="A1439" s="67"/>
      <c r="B1439" s="128"/>
      <c r="C1439" s="7"/>
      <c r="D1439" s="7"/>
      <c r="E1439" s="13"/>
      <c r="F1439" s="14"/>
      <c r="G1439" s="14"/>
      <c r="H1439" s="14"/>
      <c r="I1439" s="14"/>
      <c r="J1439" s="13"/>
      <c r="K1439" s="53"/>
      <c r="L1439" s="2"/>
      <c r="M1439" s="19"/>
      <c r="N1439" s="12"/>
      <c r="O1439" s="12"/>
      <c r="P1439" s="19"/>
      <c r="Q1439" s="14"/>
      <c r="R1439" s="28"/>
      <c r="S1439" s="14"/>
      <c r="T1439" s="14"/>
      <c r="U1439" s="14"/>
      <c r="V1439" s="4"/>
      <c r="W1439" s="53"/>
      <c r="X1439" s="14"/>
      <c r="Y1439" s="153"/>
      <c r="Z1439" s="3"/>
      <c r="AA1439" s="53"/>
      <c r="AB1439" s="3"/>
      <c r="AC1439" s="1"/>
      <c r="AD1439" s="3"/>
      <c r="AE1439" s="3"/>
      <c r="AF1439" s="3"/>
      <c r="AG1439" s="3"/>
      <c r="AH1439" s="3"/>
      <c r="AI1439" s="11"/>
      <c r="AJ1439" s="3"/>
      <c r="AK1439" s="2"/>
      <c r="AL1439" s="2"/>
      <c r="AM1439" s="2"/>
      <c r="AN1439" s="2"/>
      <c r="AO1439" s="2"/>
      <c r="AP1439" s="2"/>
      <c r="AQ1439" s="2"/>
      <c r="AR1439" s="15"/>
      <c r="AS1439" s="15"/>
      <c r="AT1439" s="15"/>
      <c r="AU1439" s="2"/>
      <c r="AV1439" s="2"/>
      <c r="AW1439" s="15"/>
      <c r="AX1439" s="15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  <c r="FE1439" s="2"/>
      <c r="FF1439" s="2"/>
      <c r="FG1439" s="2"/>
      <c r="FH1439" s="2"/>
    </row>
    <row r="1440" spans="1:164" x14ac:dyDescent="0.15">
      <c r="A1440" s="67"/>
      <c r="B1440" s="128"/>
      <c r="C1440" s="7"/>
      <c r="D1440" s="7"/>
      <c r="E1440" s="13"/>
      <c r="F1440" s="14"/>
      <c r="G1440" s="14"/>
      <c r="H1440" s="14"/>
      <c r="I1440" s="14"/>
      <c r="J1440" s="13"/>
      <c r="K1440" s="53"/>
      <c r="L1440" s="2"/>
      <c r="M1440" s="19"/>
      <c r="N1440" s="12"/>
      <c r="O1440" s="12"/>
      <c r="P1440" s="19"/>
      <c r="Q1440" s="14"/>
      <c r="R1440" s="28"/>
      <c r="S1440" s="14"/>
      <c r="T1440" s="14"/>
      <c r="U1440" s="14"/>
      <c r="V1440" s="4"/>
      <c r="W1440" s="53"/>
      <c r="X1440" s="14"/>
      <c r="Y1440" s="153"/>
      <c r="Z1440" s="3"/>
      <c r="AA1440" s="53"/>
      <c r="AB1440" s="3"/>
      <c r="AC1440" s="1"/>
      <c r="AD1440" s="3"/>
      <c r="AE1440" s="3"/>
      <c r="AF1440" s="3"/>
      <c r="AG1440" s="3"/>
      <c r="AH1440" s="3"/>
      <c r="AI1440" s="11"/>
      <c r="AJ1440" s="3"/>
      <c r="AK1440" s="2"/>
      <c r="AL1440" s="2"/>
      <c r="AM1440" s="2"/>
      <c r="AN1440" s="2"/>
      <c r="AO1440" s="2"/>
      <c r="AP1440" s="2"/>
      <c r="AQ1440" s="2"/>
      <c r="AR1440" s="15"/>
      <c r="AS1440" s="15"/>
      <c r="AT1440" s="15"/>
      <c r="AU1440" s="2"/>
      <c r="AV1440" s="2"/>
      <c r="AW1440" s="15"/>
      <c r="AX1440" s="15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  <c r="FE1440" s="2"/>
      <c r="FF1440" s="2"/>
      <c r="FG1440" s="2"/>
      <c r="FH1440" s="2"/>
    </row>
    <row r="1441" spans="1:164" x14ac:dyDescent="0.15">
      <c r="A1441" s="67"/>
      <c r="B1441" s="128"/>
      <c r="C1441" s="7"/>
      <c r="D1441" s="7"/>
      <c r="E1441" s="13"/>
      <c r="F1441" s="14"/>
      <c r="G1441" s="14"/>
      <c r="H1441" s="14"/>
      <c r="I1441" s="14"/>
      <c r="J1441" s="13"/>
      <c r="K1441" s="53"/>
      <c r="L1441" s="2"/>
      <c r="M1441" s="19"/>
      <c r="N1441" s="12"/>
      <c r="O1441" s="12"/>
      <c r="P1441" s="19"/>
      <c r="Q1441" s="14"/>
      <c r="R1441" s="28"/>
      <c r="S1441" s="14"/>
      <c r="T1441" s="14"/>
      <c r="U1441" s="14"/>
      <c r="V1441" s="4"/>
      <c r="W1441" s="53"/>
      <c r="X1441" s="14"/>
      <c r="Y1441" s="153"/>
      <c r="Z1441" s="3"/>
      <c r="AA1441" s="53"/>
      <c r="AB1441" s="3"/>
      <c r="AC1441" s="1"/>
      <c r="AD1441" s="3"/>
      <c r="AE1441" s="3"/>
      <c r="AF1441" s="3"/>
      <c r="AG1441" s="3"/>
      <c r="AH1441" s="3"/>
      <c r="AI1441" s="11"/>
      <c r="AJ1441" s="3"/>
      <c r="AK1441" s="2"/>
      <c r="AL1441" s="2"/>
      <c r="AM1441" s="2"/>
      <c r="AN1441" s="2"/>
      <c r="AO1441" s="2"/>
      <c r="AP1441" s="2"/>
      <c r="AQ1441" s="2"/>
      <c r="AR1441" s="15"/>
      <c r="AS1441" s="15"/>
      <c r="AT1441" s="15"/>
      <c r="AU1441" s="2"/>
      <c r="AV1441" s="2"/>
      <c r="AW1441" s="15"/>
      <c r="AX1441" s="15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  <c r="FE1441" s="2"/>
      <c r="FF1441" s="2"/>
      <c r="FG1441" s="2"/>
      <c r="FH1441" s="2"/>
    </row>
    <row r="1442" spans="1:164" x14ac:dyDescent="0.15">
      <c r="A1442" s="67"/>
      <c r="B1442" s="128"/>
      <c r="C1442" s="7"/>
      <c r="D1442" s="7"/>
      <c r="E1442" s="13"/>
      <c r="F1442" s="14"/>
      <c r="G1442" s="14"/>
      <c r="H1442" s="14"/>
      <c r="I1442" s="14"/>
      <c r="J1442" s="13"/>
      <c r="K1442" s="53"/>
      <c r="L1442" s="2"/>
      <c r="M1442" s="19"/>
      <c r="N1442" s="12"/>
      <c r="O1442" s="12"/>
      <c r="P1442" s="19"/>
      <c r="Q1442" s="14"/>
      <c r="R1442" s="28"/>
      <c r="S1442" s="14"/>
      <c r="T1442" s="14"/>
      <c r="U1442" s="14"/>
      <c r="V1442" s="4"/>
      <c r="W1442" s="53"/>
      <c r="X1442" s="14"/>
      <c r="Y1442" s="153"/>
      <c r="Z1442" s="3"/>
      <c r="AA1442" s="53"/>
      <c r="AB1442" s="3"/>
      <c r="AC1442" s="1"/>
      <c r="AD1442" s="3"/>
      <c r="AE1442" s="3"/>
      <c r="AF1442" s="3"/>
      <c r="AG1442" s="3"/>
      <c r="AH1442" s="3"/>
      <c r="AI1442" s="11"/>
      <c r="AJ1442" s="3"/>
      <c r="AK1442" s="2"/>
      <c r="AL1442" s="2"/>
      <c r="AM1442" s="2"/>
      <c r="AN1442" s="2"/>
      <c r="AO1442" s="2"/>
      <c r="AP1442" s="2"/>
      <c r="AQ1442" s="2"/>
      <c r="AR1442" s="15"/>
      <c r="AS1442" s="15"/>
      <c r="AT1442" s="15"/>
      <c r="AU1442" s="2"/>
      <c r="AV1442" s="2"/>
      <c r="AW1442" s="15"/>
      <c r="AX1442" s="15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  <c r="FE1442" s="2"/>
      <c r="FF1442" s="2"/>
      <c r="FG1442" s="2"/>
      <c r="FH1442" s="2"/>
    </row>
    <row r="1443" spans="1:164" x14ac:dyDescent="0.15">
      <c r="A1443" s="67"/>
      <c r="B1443" s="128"/>
      <c r="C1443" s="7"/>
      <c r="D1443" s="7"/>
      <c r="E1443" s="13"/>
      <c r="F1443" s="14"/>
      <c r="G1443" s="14"/>
      <c r="H1443" s="14"/>
      <c r="I1443" s="14"/>
      <c r="J1443" s="13"/>
      <c r="K1443" s="53"/>
      <c r="L1443" s="2"/>
      <c r="M1443" s="19"/>
      <c r="N1443" s="12"/>
      <c r="O1443" s="12"/>
      <c r="P1443" s="19"/>
      <c r="Q1443" s="14"/>
      <c r="R1443" s="28"/>
      <c r="S1443" s="14"/>
      <c r="T1443" s="14"/>
      <c r="U1443" s="14"/>
      <c r="V1443" s="4"/>
      <c r="W1443" s="53"/>
      <c r="X1443" s="14"/>
      <c r="Y1443" s="153"/>
      <c r="Z1443" s="3"/>
      <c r="AA1443" s="53"/>
      <c r="AB1443" s="3"/>
      <c r="AC1443" s="1"/>
      <c r="AD1443" s="3"/>
      <c r="AE1443" s="3"/>
      <c r="AF1443" s="3"/>
      <c r="AG1443" s="3"/>
      <c r="AH1443" s="3"/>
      <c r="AI1443" s="11"/>
      <c r="AJ1443" s="3"/>
      <c r="AK1443" s="2"/>
      <c r="AL1443" s="2"/>
      <c r="AM1443" s="2"/>
      <c r="AN1443" s="2"/>
      <c r="AO1443" s="2"/>
      <c r="AP1443" s="2"/>
      <c r="AQ1443" s="2"/>
      <c r="AR1443" s="15"/>
      <c r="AS1443" s="15"/>
      <c r="AT1443" s="15"/>
      <c r="AU1443" s="2"/>
      <c r="AV1443" s="2"/>
      <c r="AW1443" s="15"/>
      <c r="AX1443" s="15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  <c r="FE1443" s="2"/>
      <c r="FF1443" s="2"/>
      <c r="FG1443" s="2"/>
      <c r="FH1443" s="2"/>
    </row>
    <row r="1444" spans="1:164" x14ac:dyDescent="0.15">
      <c r="A1444" s="67"/>
      <c r="B1444" s="128"/>
      <c r="C1444" s="7"/>
      <c r="D1444" s="7"/>
      <c r="E1444" s="13"/>
      <c r="F1444" s="14"/>
      <c r="G1444" s="14"/>
      <c r="H1444" s="14"/>
      <c r="I1444" s="14"/>
      <c r="J1444" s="13"/>
      <c r="K1444" s="53"/>
      <c r="L1444" s="2"/>
      <c r="M1444" s="19"/>
      <c r="N1444" s="12"/>
      <c r="O1444" s="12"/>
      <c r="P1444" s="19"/>
      <c r="Q1444" s="14"/>
      <c r="R1444" s="28"/>
      <c r="S1444" s="14"/>
      <c r="T1444" s="14"/>
      <c r="U1444" s="14"/>
      <c r="V1444" s="4"/>
      <c r="W1444" s="53"/>
      <c r="X1444" s="14"/>
      <c r="Y1444" s="153"/>
      <c r="Z1444" s="3"/>
      <c r="AA1444" s="53"/>
      <c r="AB1444" s="3"/>
      <c r="AC1444" s="1"/>
      <c r="AD1444" s="3"/>
      <c r="AE1444" s="3"/>
      <c r="AF1444" s="3"/>
      <c r="AG1444" s="3"/>
      <c r="AH1444" s="3"/>
      <c r="AI1444" s="11"/>
      <c r="AJ1444" s="3"/>
      <c r="AK1444" s="2"/>
      <c r="AL1444" s="2"/>
      <c r="AM1444" s="2"/>
      <c r="AN1444" s="2"/>
      <c r="AO1444" s="2"/>
      <c r="AP1444" s="2"/>
      <c r="AQ1444" s="2"/>
      <c r="AR1444" s="15"/>
      <c r="AS1444" s="15"/>
      <c r="AT1444" s="15"/>
      <c r="AU1444" s="2"/>
      <c r="AV1444" s="2"/>
      <c r="AW1444" s="15"/>
      <c r="AX1444" s="15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  <c r="FE1444" s="2"/>
      <c r="FF1444" s="2"/>
      <c r="FG1444" s="2"/>
      <c r="FH1444" s="2"/>
    </row>
    <row r="1445" spans="1:164" x14ac:dyDescent="0.15">
      <c r="A1445" s="67"/>
      <c r="B1445" s="128"/>
      <c r="C1445" s="7"/>
      <c r="D1445" s="7"/>
      <c r="E1445" s="13"/>
      <c r="F1445" s="14"/>
      <c r="G1445" s="14"/>
      <c r="H1445" s="14"/>
      <c r="I1445" s="14"/>
      <c r="J1445" s="13"/>
      <c r="K1445" s="53"/>
      <c r="L1445" s="2"/>
      <c r="M1445" s="19"/>
      <c r="N1445" s="12"/>
      <c r="O1445" s="12"/>
      <c r="P1445" s="19"/>
      <c r="Q1445" s="14"/>
      <c r="R1445" s="28"/>
      <c r="S1445" s="14"/>
      <c r="T1445" s="14"/>
      <c r="U1445" s="14"/>
      <c r="V1445" s="4"/>
      <c r="W1445" s="53"/>
      <c r="X1445" s="14"/>
      <c r="Y1445" s="153"/>
      <c r="Z1445" s="3"/>
      <c r="AA1445" s="53"/>
      <c r="AB1445" s="3"/>
      <c r="AC1445" s="1"/>
      <c r="AD1445" s="3"/>
      <c r="AE1445" s="3"/>
      <c r="AF1445" s="3"/>
      <c r="AG1445" s="3"/>
      <c r="AH1445" s="3"/>
      <c r="AI1445" s="11"/>
      <c r="AJ1445" s="3"/>
      <c r="AK1445" s="2"/>
      <c r="AL1445" s="2"/>
      <c r="AM1445" s="2"/>
      <c r="AN1445" s="2"/>
      <c r="AO1445" s="2"/>
      <c r="AP1445" s="2"/>
      <c r="AQ1445" s="2"/>
      <c r="AR1445" s="15"/>
      <c r="AS1445" s="15"/>
      <c r="AT1445" s="15"/>
      <c r="AU1445" s="2"/>
      <c r="AV1445" s="2"/>
      <c r="AW1445" s="15"/>
      <c r="AX1445" s="15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  <c r="FE1445" s="2"/>
      <c r="FF1445" s="2"/>
      <c r="FG1445" s="2"/>
      <c r="FH1445" s="2"/>
    </row>
    <row r="1446" spans="1:164" x14ac:dyDescent="0.15">
      <c r="A1446" s="67"/>
      <c r="B1446" s="128"/>
      <c r="C1446" s="7"/>
      <c r="D1446" s="7"/>
      <c r="E1446" s="13"/>
      <c r="F1446" s="14"/>
      <c r="G1446" s="14"/>
      <c r="H1446" s="14"/>
      <c r="I1446" s="14"/>
      <c r="J1446" s="13"/>
      <c r="K1446" s="53"/>
      <c r="L1446" s="2"/>
      <c r="M1446" s="19"/>
      <c r="N1446" s="12"/>
      <c r="O1446" s="12"/>
      <c r="P1446" s="19"/>
      <c r="Q1446" s="14"/>
      <c r="R1446" s="28"/>
      <c r="S1446" s="14"/>
      <c r="T1446" s="14"/>
      <c r="U1446" s="14"/>
      <c r="V1446" s="4"/>
      <c r="W1446" s="53"/>
      <c r="X1446" s="14"/>
      <c r="Y1446" s="153"/>
      <c r="Z1446" s="3"/>
      <c r="AA1446" s="53"/>
      <c r="AB1446" s="3"/>
      <c r="AC1446" s="1"/>
      <c r="AD1446" s="3"/>
      <c r="AE1446" s="3"/>
      <c r="AF1446" s="3"/>
      <c r="AG1446" s="3"/>
      <c r="AH1446" s="3"/>
      <c r="AI1446" s="11"/>
      <c r="AJ1446" s="3"/>
      <c r="AK1446" s="2"/>
      <c r="AL1446" s="2"/>
      <c r="AM1446" s="2"/>
      <c r="AN1446" s="2"/>
      <c r="AO1446" s="2"/>
      <c r="AP1446" s="2"/>
      <c r="AQ1446" s="2"/>
      <c r="AR1446" s="15"/>
      <c r="AS1446" s="15"/>
      <c r="AT1446" s="15"/>
      <c r="AU1446" s="2"/>
      <c r="AV1446" s="2"/>
      <c r="AW1446" s="15"/>
      <c r="AX1446" s="15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  <c r="FE1446" s="2"/>
      <c r="FF1446" s="2"/>
      <c r="FG1446" s="2"/>
      <c r="FH1446" s="2"/>
    </row>
    <row r="1447" spans="1:164" x14ac:dyDescent="0.15">
      <c r="A1447" s="67"/>
      <c r="B1447" s="128"/>
      <c r="C1447" s="7"/>
      <c r="D1447" s="7"/>
      <c r="E1447" s="13"/>
      <c r="F1447" s="14"/>
      <c r="G1447" s="14"/>
      <c r="H1447" s="14"/>
      <c r="I1447" s="14"/>
      <c r="J1447" s="13"/>
      <c r="K1447" s="53"/>
      <c r="L1447" s="2"/>
      <c r="M1447" s="19"/>
      <c r="N1447" s="12"/>
      <c r="O1447" s="12"/>
      <c r="P1447" s="19"/>
      <c r="Q1447" s="14"/>
      <c r="R1447" s="28"/>
      <c r="S1447" s="14"/>
      <c r="T1447" s="14"/>
      <c r="U1447" s="14"/>
      <c r="V1447" s="4"/>
      <c r="W1447" s="53"/>
      <c r="X1447" s="14"/>
      <c r="Y1447" s="153"/>
      <c r="Z1447" s="3"/>
      <c r="AA1447" s="53"/>
      <c r="AB1447" s="3"/>
      <c r="AC1447" s="1"/>
      <c r="AD1447" s="3"/>
      <c r="AE1447" s="3"/>
      <c r="AF1447" s="3"/>
      <c r="AG1447" s="3"/>
      <c r="AH1447" s="3"/>
      <c r="AI1447" s="11"/>
      <c r="AJ1447" s="3"/>
      <c r="AK1447" s="2"/>
      <c r="AL1447" s="2"/>
      <c r="AM1447" s="2"/>
      <c r="AN1447" s="2"/>
      <c r="AO1447" s="2"/>
      <c r="AP1447" s="2"/>
      <c r="AQ1447" s="2"/>
      <c r="AR1447" s="15"/>
      <c r="AS1447" s="15"/>
      <c r="AT1447" s="15"/>
      <c r="AU1447" s="2"/>
      <c r="AV1447" s="2"/>
      <c r="AW1447" s="15"/>
      <c r="AX1447" s="15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  <c r="FE1447" s="2"/>
      <c r="FF1447" s="2"/>
      <c r="FG1447" s="2"/>
      <c r="FH1447" s="2"/>
    </row>
    <row r="1448" spans="1:164" x14ac:dyDescent="0.15">
      <c r="A1448" s="67"/>
      <c r="B1448" s="128"/>
      <c r="C1448" s="7"/>
      <c r="D1448" s="7"/>
      <c r="E1448" s="13"/>
      <c r="F1448" s="14"/>
      <c r="G1448" s="14"/>
      <c r="H1448" s="14"/>
      <c r="I1448" s="14"/>
      <c r="J1448" s="13"/>
      <c r="K1448" s="53"/>
      <c r="L1448" s="2"/>
      <c r="M1448" s="19"/>
      <c r="N1448" s="12"/>
      <c r="O1448" s="12"/>
      <c r="P1448" s="19"/>
      <c r="Q1448" s="14"/>
      <c r="R1448" s="28"/>
      <c r="S1448" s="14"/>
      <c r="T1448" s="14"/>
      <c r="U1448" s="14"/>
      <c r="V1448" s="4"/>
      <c r="W1448" s="53"/>
      <c r="X1448" s="14"/>
      <c r="Y1448" s="153"/>
      <c r="Z1448" s="3"/>
      <c r="AA1448" s="53"/>
      <c r="AB1448" s="3"/>
      <c r="AC1448" s="1"/>
      <c r="AD1448" s="3"/>
      <c r="AE1448" s="3"/>
      <c r="AF1448" s="3"/>
      <c r="AG1448" s="3"/>
      <c r="AH1448" s="3"/>
      <c r="AI1448" s="11"/>
      <c r="AJ1448" s="3"/>
      <c r="AK1448" s="2"/>
      <c r="AL1448" s="2"/>
      <c r="AM1448" s="2"/>
      <c r="AN1448" s="2"/>
      <c r="AO1448" s="2"/>
      <c r="AP1448" s="2"/>
      <c r="AQ1448" s="2"/>
      <c r="AR1448" s="15"/>
      <c r="AS1448" s="15"/>
      <c r="AT1448" s="15"/>
      <c r="AU1448" s="2"/>
      <c r="AV1448" s="2"/>
      <c r="AW1448" s="15"/>
      <c r="AX1448" s="15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  <c r="FE1448" s="2"/>
      <c r="FF1448" s="2"/>
      <c r="FG1448" s="2"/>
      <c r="FH1448" s="2"/>
    </row>
    <row r="1449" spans="1:164" x14ac:dyDescent="0.15">
      <c r="A1449" s="67"/>
      <c r="B1449" s="128"/>
      <c r="C1449" s="7"/>
      <c r="D1449" s="7"/>
      <c r="E1449" s="13"/>
      <c r="F1449" s="14"/>
      <c r="G1449" s="14"/>
      <c r="H1449" s="14"/>
      <c r="I1449" s="14"/>
      <c r="J1449" s="13"/>
      <c r="K1449" s="53"/>
      <c r="L1449" s="2"/>
      <c r="M1449" s="19"/>
      <c r="N1449" s="12"/>
      <c r="O1449" s="12"/>
      <c r="P1449" s="19"/>
      <c r="Q1449" s="14"/>
      <c r="R1449" s="28"/>
      <c r="S1449" s="14"/>
      <c r="T1449" s="14"/>
      <c r="U1449" s="14"/>
      <c r="V1449" s="4"/>
      <c r="W1449" s="53"/>
      <c r="X1449" s="14"/>
      <c r="Y1449" s="153"/>
      <c r="Z1449" s="3"/>
      <c r="AA1449" s="53"/>
      <c r="AB1449" s="3"/>
      <c r="AC1449" s="1"/>
      <c r="AD1449" s="3"/>
      <c r="AE1449" s="3"/>
      <c r="AF1449" s="3"/>
      <c r="AG1449" s="3"/>
      <c r="AH1449" s="3"/>
      <c r="AI1449" s="11"/>
      <c r="AJ1449" s="3"/>
      <c r="AK1449" s="2"/>
      <c r="AL1449" s="2"/>
      <c r="AM1449" s="2"/>
      <c r="AN1449" s="2"/>
      <c r="AO1449" s="2"/>
      <c r="AP1449" s="2"/>
      <c r="AQ1449" s="2"/>
      <c r="AR1449" s="15"/>
      <c r="AS1449" s="15"/>
      <c r="AT1449" s="15"/>
      <c r="AU1449" s="2"/>
      <c r="AV1449" s="2"/>
      <c r="AW1449" s="15"/>
      <c r="AX1449" s="15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  <c r="FE1449" s="2"/>
      <c r="FF1449" s="2"/>
      <c r="FG1449" s="2"/>
      <c r="FH1449" s="2"/>
    </row>
    <row r="1450" spans="1:164" x14ac:dyDescent="0.15">
      <c r="A1450" s="67"/>
      <c r="B1450" s="128"/>
      <c r="C1450" s="7"/>
      <c r="D1450" s="7"/>
      <c r="E1450" s="13"/>
      <c r="F1450" s="14"/>
      <c r="G1450" s="14"/>
      <c r="H1450" s="14"/>
      <c r="I1450" s="14"/>
      <c r="J1450" s="13"/>
      <c r="K1450" s="53"/>
      <c r="L1450" s="2"/>
      <c r="M1450" s="19"/>
      <c r="N1450" s="12"/>
      <c r="O1450" s="12"/>
      <c r="P1450" s="19"/>
      <c r="Q1450" s="14"/>
      <c r="R1450" s="28"/>
      <c r="S1450" s="14"/>
      <c r="T1450" s="14"/>
      <c r="U1450" s="14"/>
      <c r="V1450" s="4"/>
      <c r="W1450" s="53"/>
      <c r="X1450" s="14"/>
      <c r="Y1450" s="153"/>
      <c r="Z1450" s="3"/>
      <c r="AA1450" s="53"/>
      <c r="AB1450" s="3"/>
      <c r="AC1450" s="1"/>
      <c r="AD1450" s="3"/>
      <c r="AE1450" s="3"/>
      <c r="AF1450" s="3"/>
      <c r="AG1450" s="3"/>
      <c r="AH1450" s="3"/>
      <c r="AI1450" s="11"/>
      <c r="AJ1450" s="3"/>
      <c r="AK1450" s="2"/>
      <c r="AL1450" s="2"/>
      <c r="AM1450" s="2"/>
      <c r="AN1450" s="2"/>
      <c r="AO1450" s="2"/>
      <c r="AP1450" s="2"/>
      <c r="AQ1450" s="2"/>
      <c r="AR1450" s="15"/>
      <c r="AS1450" s="15"/>
      <c r="AT1450" s="15"/>
      <c r="AU1450" s="2"/>
      <c r="AV1450" s="2"/>
      <c r="AW1450" s="15"/>
      <c r="AX1450" s="15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  <c r="FE1450" s="2"/>
      <c r="FF1450" s="2"/>
      <c r="FG1450" s="2"/>
      <c r="FH1450" s="2"/>
    </row>
    <row r="1451" spans="1:164" x14ac:dyDescent="0.15">
      <c r="A1451" s="67"/>
      <c r="B1451" s="128"/>
      <c r="C1451" s="7"/>
      <c r="D1451" s="7"/>
      <c r="E1451" s="13"/>
      <c r="F1451" s="14"/>
      <c r="G1451" s="14"/>
      <c r="H1451" s="14"/>
      <c r="I1451" s="14"/>
      <c r="J1451" s="13"/>
      <c r="K1451" s="53"/>
      <c r="L1451" s="2"/>
      <c r="M1451" s="19"/>
      <c r="N1451" s="12"/>
      <c r="O1451" s="12"/>
      <c r="P1451" s="19"/>
      <c r="Q1451" s="14"/>
      <c r="R1451" s="28"/>
      <c r="S1451" s="14"/>
      <c r="T1451" s="14"/>
      <c r="U1451" s="14"/>
      <c r="V1451" s="4"/>
      <c r="W1451" s="53"/>
      <c r="X1451" s="14"/>
      <c r="Y1451" s="153"/>
      <c r="Z1451" s="3"/>
      <c r="AA1451" s="53"/>
      <c r="AB1451" s="3"/>
      <c r="AC1451" s="1"/>
      <c r="AD1451" s="3"/>
      <c r="AE1451" s="3"/>
      <c r="AF1451" s="3"/>
      <c r="AG1451" s="3"/>
      <c r="AH1451" s="3"/>
      <c r="AI1451" s="11"/>
      <c r="AJ1451" s="3"/>
      <c r="AK1451" s="2"/>
      <c r="AL1451" s="2"/>
      <c r="AM1451" s="2"/>
      <c r="AN1451" s="2"/>
      <c r="AO1451" s="2"/>
      <c r="AP1451" s="2"/>
      <c r="AQ1451" s="2"/>
      <c r="AR1451" s="15"/>
      <c r="AS1451" s="15"/>
      <c r="AT1451" s="15"/>
      <c r="AU1451" s="2"/>
      <c r="AV1451" s="2"/>
      <c r="AW1451" s="15"/>
      <c r="AX1451" s="15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  <c r="FE1451" s="2"/>
      <c r="FF1451" s="2"/>
      <c r="FG1451" s="2"/>
      <c r="FH1451" s="2"/>
    </row>
    <row r="1452" spans="1:164" x14ac:dyDescent="0.15">
      <c r="A1452" s="67"/>
      <c r="B1452" s="128"/>
      <c r="C1452" s="7"/>
      <c r="D1452" s="7"/>
      <c r="E1452" s="13"/>
      <c r="F1452" s="14"/>
      <c r="G1452" s="14"/>
      <c r="H1452" s="14"/>
      <c r="I1452" s="14"/>
      <c r="J1452" s="13"/>
      <c r="K1452" s="53"/>
      <c r="L1452" s="2"/>
      <c r="M1452" s="19"/>
      <c r="N1452" s="12"/>
      <c r="O1452" s="12"/>
      <c r="P1452" s="19"/>
      <c r="Q1452" s="14"/>
      <c r="R1452" s="28"/>
      <c r="S1452" s="14"/>
      <c r="T1452" s="14"/>
      <c r="U1452" s="14"/>
      <c r="V1452" s="4"/>
      <c r="W1452" s="53"/>
      <c r="X1452" s="14"/>
      <c r="Y1452" s="153"/>
      <c r="Z1452" s="3"/>
      <c r="AA1452" s="53"/>
      <c r="AB1452" s="3"/>
      <c r="AC1452" s="1"/>
      <c r="AD1452" s="3"/>
      <c r="AE1452" s="3"/>
      <c r="AF1452" s="3"/>
      <c r="AG1452" s="3"/>
      <c r="AH1452" s="3"/>
      <c r="AI1452" s="11"/>
      <c r="AJ1452" s="3"/>
      <c r="AK1452" s="2"/>
      <c r="AL1452" s="2"/>
      <c r="AM1452" s="2"/>
      <c r="AN1452" s="2"/>
      <c r="AO1452" s="2"/>
      <c r="AP1452" s="2"/>
      <c r="AQ1452" s="2"/>
      <c r="AR1452" s="15"/>
      <c r="AS1452" s="15"/>
      <c r="AT1452" s="15"/>
      <c r="AU1452" s="2"/>
      <c r="AV1452" s="2"/>
      <c r="AW1452" s="15"/>
      <c r="AX1452" s="15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  <c r="FE1452" s="2"/>
      <c r="FF1452" s="2"/>
      <c r="FG1452" s="2"/>
      <c r="FH1452" s="2"/>
    </row>
    <row r="1453" spans="1:164" x14ac:dyDescent="0.15">
      <c r="A1453" s="67"/>
      <c r="B1453" s="128"/>
      <c r="C1453" s="7"/>
      <c r="D1453" s="7"/>
      <c r="E1453" s="13"/>
      <c r="F1453" s="14"/>
      <c r="G1453" s="14"/>
      <c r="H1453" s="14"/>
      <c r="I1453" s="14"/>
      <c r="J1453" s="13"/>
      <c r="K1453" s="53"/>
      <c r="L1453" s="2"/>
      <c r="M1453" s="19"/>
      <c r="N1453" s="12"/>
      <c r="O1453" s="12"/>
      <c r="P1453" s="19"/>
      <c r="Q1453" s="14"/>
      <c r="R1453" s="28"/>
      <c r="S1453" s="14"/>
      <c r="T1453" s="14"/>
      <c r="U1453" s="14"/>
      <c r="V1453" s="4"/>
      <c r="W1453" s="53"/>
      <c r="X1453" s="14"/>
      <c r="Y1453" s="153"/>
      <c r="Z1453" s="3"/>
      <c r="AA1453" s="53"/>
      <c r="AB1453" s="3"/>
      <c r="AC1453" s="1"/>
      <c r="AD1453" s="3"/>
      <c r="AE1453" s="3"/>
      <c r="AF1453" s="3"/>
      <c r="AG1453" s="3"/>
      <c r="AH1453" s="3"/>
      <c r="AI1453" s="11"/>
      <c r="AJ1453" s="3"/>
      <c r="AK1453" s="2"/>
      <c r="AL1453" s="2"/>
      <c r="AM1453" s="2"/>
      <c r="AN1453" s="2"/>
      <c r="AO1453" s="2"/>
      <c r="AP1453" s="2"/>
      <c r="AQ1453" s="2"/>
      <c r="AR1453" s="15"/>
      <c r="AS1453" s="15"/>
      <c r="AT1453" s="15"/>
      <c r="AU1453" s="2"/>
      <c r="AV1453" s="2"/>
      <c r="AW1453" s="15"/>
      <c r="AX1453" s="15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  <c r="FE1453" s="2"/>
      <c r="FF1453" s="2"/>
      <c r="FG1453" s="2"/>
      <c r="FH1453" s="2"/>
    </row>
    <row r="1454" spans="1:164" x14ac:dyDescent="0.15">
      <c r="A1454" s="67"/>
      <c r="B1454" s="128"/>
      <c r="C1454" s="7"/>
      <c r="D1454" s="7"/>
      <c r="E1454" s="13"/>
      <c r="F1454" s="14"/>
      <c r="G1454" s="14"/>
      <c r="H1454" s="14"/>
      <c r="I1454" s="14"/>
      <c r="J1454" s="13"/>
      <c r="K1454" s="53"/>
      <c r="L1454" s="2"/>
      <c r="M1454" s="19"/>
      <c r="N1454" s="12"/>
      <c r="O1454" s="12"/>
      <c r="P1454" s="19"/>
      <c r="Q1454" s="14"/>
      <c r="R1454" s="28"/>
      <c r="S1454" s="14"/>
      <c r="T1454" s="14"/>
      <c r="U1454" s="14"/>
      <c r="V1454" s="4"/>
      <c r="W1454" s="53"/>
      <c r="X1454" s="14"/>
      <c r="Y1454" s="153"/>
      <c r="Z1454" s="3"/>
      <c r="AA1454" s="53"/>
      <c r="AB1454" s="3"/>
      <c r="AC1454" s="1"/>
      <c r="AD1454" s="3"/>
      <c r="AE1454" s="3"/>
      <c r="AF1454" s="3"/>
      <c r="AG1454" s="3"/>
      <c r="AH1454" s="3"/>
      <c r="AI1454" s="11"/>
      <c r="AJ1454" s="3"/>
      <c r="AK1454" s="2"/>
      <c r="AL1454" s="2"/>
      <c r="AM1454" s="2"/>
      <c r="AN1454" s="2"/>
      <c r="AO1454" s="2"/>
      <c r="AP1454" s="2"/>
      <c r="AQ1454" s="2"/>
      <c r="AR1454" s="15"/>
      <c r="AS1454" s="15"/>
      <c r="AT1454" s="15"/>
      <c r="AU1454" s="2"/>
      <c r="AV1454" s="2"/>
      <c r="AW1454" s="15"/>
      <c r="AX1454" s="15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  <c r="FG1454" s="2"/>
      <c r="FH1454" s="2"/>
    </row>
    <row r="1455" spans="1:164" x14ac:dyDescent="0.15">
      <c r="A1455" s="67"/>
      <c r="B1455" s="128"/>
      <c r="C1455" s="7"/>
      <c r="D1455" s="7"/>
      <c r="E1455" s="13"/>
      <c r="F1455" s="14"/>
      <c r="G1455" s="14"/>
      <c r="H1455" s="14"/>
      <c r="I1455" s="14"/>
      <c r="J1455" s="13"/>
      <c r="K1455" s="53"/>
      <c r="L1455" s="2"/>
      <c r="M1455" s="19"/>
      <c r="N1455" s="12"/>
      <c r="O1455" s="12"/>
      <c r="P1455" s="19"/>
      <c r="Q1455" s="14"/>
      <c r="R1455" s="28"/>
      <c r="S1455" s="14"/>
      <c r="T1455" s="14"/>
      <c r="U1455" s="14"/>
      <c r="V1455" s="4"/>
      <c r="W1455" s="53"/>
      <c r="X1455" s="14"/>
      <c r="Y1455" s="153"/>
      <c r="Z1455" s="3"/>
      <c r="AA1455" s="53"/>
      <c r="AB1455" s="3"/>
      <c r="AC1455" s="1"/>
      <c r="AD1455" s="3"/>
      <c r="AE1455" s="3"/>
      <c r="AF1455" s="3"/>
      <c r="AG1455" s="3"/>
      <c r="AH1455" s="3"/>
      <c r="AI1455" s="11"/>
      <c r="AJ1455" s="3"/>
      <c r="AK1455" s="2"/>
      <c r="AL1455" s="2"/>
      <c r="AM1455" s="2"/>
      <c r="AN1455" s="2"/>
      <c r="AO1455" s="2"/>
      <c r="AP1455" s="2"/>
      <c r="AQ1455" s="2"/>
      <c r="AR1455" s="15"/>
      <c r="AS1455" s="15"/>
      <c r="AT1455" s="15"/>
      <c r="AU1455" s="2"/>
      <c r="AV1455" s="2"/>
      <c r="AW1455" s="15"/>
      <c r="AX1455" s="15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  <c r="FE1455" s="2"/>
      <c r="FF1455" s="2"/>
      <c r="FG1455" s="2"/>
      <c r="FH1455" s="2"/>
    </row>
    <row r="1456" spans="1:164" x14ac:dyDescent="0.15">
      <c r="A1456" s="67"/>
      <c r="B1456" s="128"/>
      <c r="C1456" s="7"/>
      <c r="D1456" s="7"/>
      <c r="E1456" s="13"/>
      <c r="F1456" s="14"/>
      <c r="G1456" s="14"/>
      <c r="H1456" s="14"/>
      <c r="I1456" s="14"/>
      <c r="J1456" s="13"/>
      <c r="K1456" s="53"/>
      <c r="L1456" s="2"/>
      <c r="M1456" s="19"/>
      <c r="N1456" s="12"/>
      <c r="O1456" s="12"/>
      <c r="P1456" s="19"/>
      <c r="Q1456" s="14"/>
      <c r="R1456" s="28"/>
      <c r="S1456" s="14"/>
      <c r="T1456" s="14"/>
      <c r="U1456" s="14"/>
      <c r="V1456" s="4"/>
      <c r="W1456" s="53"/>
      <c r="X1456" s="14"/>
      <c r="Y1456" s="153"/>
      <c r="Z1456" s="3"/>
      <c r="AA1456" s="53"/>
      <c r="AB1456" s="3"/>
      <c r="AC1456" s="1"/>
      <c r="AD1456" s="3"/>
      <c r="AE1456" s="3"/>
      <c r="AF1456" s="3"/>
      <c r="AG1456" s="3"/>
      <c r="AH1456" s="3"/>
      <c r="AI1456" s="11"/>
      <c r="AJ1456" s="3"/>
      <c r="AK1456" s="2"/>
      <c r="AL1456" s="2"/>
      <c r="AM1456" s="2"/>
      <c r="AN1456" s="2"/>
      <c r="AO1456" s="2"/>
      <c r="AP1456" s="2"/>
      <c r="AQ1456" s="2"/>
      <c r="AR1456" s="15"/>
      <c r="AS1456" s="15"/>
      <c r="AT1456" s="15"/>
      <c r="AU1456" s="2"/>
      <c r="AV1456" s="2"/>
      <c r="AW1456" s="15"/>
      <c r="AX1456" s="15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  <c r="FE1456" s="2"/>
      <c r="FF1456" s="2"/>
      <c r="FG1456" s="2"/>
      <c r="FH1456" s="2"/>
    </row>
    <row r="1457" spans="1:164" x14ac:dyDescent="0.15">
      <c r="A1457" s="67"/>
      <c r="B1457" s="128"/>
      <c r="C1457" s="7"/>
      <c r="D1457" s="7"/>
      <c r="E1457" s="13"/>
      <c r="F1457" s="14"/>
      <c r="G1457" s="14"/>
      <c r="H1457" s="14"/>
      <c r="I1457" s="14"/>
      <c r="J1457" s="13"/>
      <c r="K1457" s="53"/>
      <c r="L1457" s="2"/>
      <c r="M1457" s="19"/>
      <c r="N1457" s="12"/>
      <c r="O1457" s="12"/>
      <c r="P1457" s="19"/>
      <c r="Q1457" s="14"/>
      <c r="R1457" s="28"/>
      <c r="S1457" s="14"/>
      <c r="T1457" s="14"/>
      <c r="U1457" s="14"/>
      <c r="V1457" s="4"/>
      <c r="W1457" s="53"/>
      <c r="X1457" s="14"/>
      <c r="Y1457" s="153"/>
      <c r="Z1457" s="3"/>
      <c r="AA1457" s="53"/>
      <c r="AB1457" s="3"/>
      <c r="AC1457" s="1"/>
      <c r="AD1457" s="3"/>
      <c r="AE1457" s="3"/>
      <c r="AF1457" s="3"/>
      <c r="AG1457" s="3"/>
      <c r="AH1457" s="3"/>
      <c r="AI1457" s="11"/>
      <c r="AJ1457" s="3"/>
      <c r="AK1457" s="2"/>
      <c r="AL1457" s="2"/>
      <c r="AM1457" s="2"/>
      <c r="AN1457" s="2"/>
      <c r="AO1457" s="2"/>
      <c r="AP1457" s="2"/>
      <c r="AQ1457" s="2"/>
      <c r="AR1457" s="15"/>
      <c r="AS1457" s="15"/>
      <c r="AT1457" s="15"/>
      <c r="AU1457" s="2"/>
      <c r="AV1457" s="2"/>
      <c r="AW1457" s="15"/>
      <c r="AX1457" s="15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  <c r="FE1457" s="2"/>
      <c r="FF1457" s="2"/>
      <c r="FG1457" s="2"/>
      <c r="FH1457" s="2"/>
    </row>
    <row r="1458" spans="1:164" x14ac:dyDescent="0.15">
      <c r="A1458" s="67"/>
      <c r="B1458" s="128"/>
      <c r="C1458" s="7"/>
      <c r="D1458" s="7"/>
      <c r="E1458" s="13"/>
      <c r="F1458" s="14"/>
      <c r="G1458" s="14"/>
      <c r="H1458" s="14"/>
      <c r="I1458" s="14"/>
      <c r="J1458" s="13"/>
      <c r="K1458" s="53"/>
      <c r="L1458" s="2"/>
      <c r="M1458" s="19"/>
      <c r="N1458" s="12"/>
      <c r="O1458" s="12"/>
      <c r="P1458" s="19"/>
      <c r="Q1458" s="14"/>
      <c r="R1458" s="28"/>
      <c r="S1458" s="14"/>
      <c r="T1458" s="14"/>
      <c r="U1458" s="14"/>
      <c r="V1458" s="4"/>
      <c r="W1458" s="53"/>
      <c r="X1458" s="14"/>
      <c r="Y1458" s="153"/>
      <c r="Z1458" s="3"/>
      <c r="AA1458" s="53"/>
      <c r="AB1458" s="3"/>
      <c r="AC1458" s="1"/>
      <c r="AD1458" s="3"/>
      <c r="AE1458" s="3"/>
      <c r="AF1458" s="3"/>
      <c r="AG1458" s="3"/>
      <c r="AH1458" s="3"/>
      <c r="AI1458" s="11"/>
      <c r="AJ1458" s="3"/>
      <c r="AK1458" s="2"/>
      <c r="AL1458" s="2"/>
      <c r="AM1458" s="2"/>
      <c r="AN1458" s="2"/>
      <c r="AO1458" s="2"/>
      <c r="AP1458" s="2"/>
      <c r="AQ1458" s="2"/>
      <c r="AR1458" s="15"/>
      <c r="AS1458" s="15"/>
      <c r="AT1458" s="15"/>
      <c r="AU1458" s="2"/>
      <c r="AV1458" s="2"/>
      <c r="AW1458" s="15"/>
      <c r="AX1458" s="15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  <c r="FE1458" s="2"/>
      <c r="FF1458" s="2"/>
      <c r="FG1458" s="2"/>
      <c r="FH1458" s="2"/>
    </row>
    <row r="1459" spans="1:164" x14ac:dyDescent="0.15">
      <c r="A1459" s="67"/>
      <c r="B1459" s="128"/>
      <c r="C1459" s="7"/>
      <c r="D1459" s="7"/>
      <c r="E1459" s="13"/>
      <c r="F1459" s="14"/>
      <c r="G1459" s="14"/>
      <c r="H1459" s="14"/>
      <c r="I1459" s="14"/>
      <c r="J1459" s="13"/>
      <c r="K1459" s="53"/>
      <c r="L1459" s="2"/>
      <c r="M1459" s="19"/>
      <c r="N1459" s="12"/>
      <c r="O1459" s="12"/>
      <c r="P1459" s="19"/>
      <c r="Q1459" s="14"/>
      <c r="R1459" s="28"/>
      <c r="S1459" s="14"/>
      <c r="T1459" s="14"/>
      <c r="U1459" s="14"/>
      <c r="V1459" s="4"/>
      <c r="W1459" s="53"/>
      <c r="X1459" s="14"/>
      <c r="Y1459" s="153"/>
      <c r="Z1459" s="3"/>
      <c r="AA1459" s="53"/>
      <c r="AB1459" s="3"/>
      <c r="AC1459" s="1"/>
      <c r="AD1459" s="3"/>
      <c r="AE1459" s="3"/>
      <c r="AF1459" s="3"/>
      <c r="AG1459" s="3"/>
      <c r="AH1459" s="3"/>
      <c r="AI1459" s="11"/>
      <c r="AJ1459" s="3"/>
      <c r="AK1459" s="2"/>
      <c r="AL1459" s="2"/>
      <c r="AM1459" s="2"/>
      <c r="AN1459" s="2"/>
      <c r="AO1459" s="2"/>
      <c r="AP1459" s="2"/>
      <c r="AQ1459" s="2"/>
      <c r="AR1459" s="15"/>
      <c r="AS1459" s="15"/>
      <c r="AT1459" s="15"/>
      <c r="AU1459" s="2"/>
      <c r="AV1459" s="2"/>
      <c r="AW1459" s="15"/>
      <c r="AX1459" s="15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  <c r="FE1459" s="2"/>
      <c r="FF1459" s="2"/>
      <c r="FG1459" s="2"/>
      <c r="FH1459" s="2"/>
    </row>
    <row r="1460" spans="1:164" x14ac:dyDescent="0.15">
      <c r="A1460" s="67"/>
      <c r="B1460" s="128"/>
      <c r="C1460" s="7"/>
      <c r="D1460" s="7"/>
      <c r="E1460" s="13"/>
      <c r="F1460" s="14"/>
      <c r="G1460" s="14"/>
      <c r="H1460" s="14"/>
      <c r="I1460" s="14"/>
      <c r="J1460" s="13"/>
      <c r="K1460" s="53"/>
      <c r="L1460" s="2"/>
      <c r="M1460" s="19"/>
      <c r="N1460" s="12"/>
      <c r="O1460" s="12"/>
      <c r="P1460" s="19"/>
      <c r="Q1460" s="14"/>
      <c r="R1460" s="28"/>
      <c r="S1460" s="14"/>
      <c r="T1460" s="14"/>
      <c r="U1460" s="14"/>
      <c r="V1460" s="4"/>
      <c r="W1460" s="53"/>
      <c r="X1460" s="14"/>
      <c r="Y1460" s="153"/>
      <c r="Z1460" s="3"/>
      <c r="AA1460" s="53"/>
      <c r="AB1460" s="3"/>
      <c r="AC1460" s="1"/>
      <c r="AD1460" s="3"/>
      <c r="AE1460" s="3"/>
      <c r="AF1460" s="3"/>
      <c r="AG1460" s="3"/>
      <c r="AH1460" s="3"/>
      <c r="AI1460" s="11"/>
      <c r="AJ1460" s="3"/>
      <c r="AK1460" s="2"/>
      <c r="AL1460" s="2"/>
      <c r="AM1460" s="2"/>
      <c r="AN1460" s="2"/>
      <c r="AO1460" s="2"/>
      <c r="AP1460" s="2"/>
      <c r="AQ1460" s="2"/>
      <c r="AR1460" s="15"/>
      <c r="AS1460" s="15"/>
      <c r="AT1460" s="15"/>
      <c r="AU1460" s="2"/>
      <c r="AV1460" s="2"/>
      <c r="AW1460" s="15"/>
      <c r="AX1460" s="15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  <c r="FE1460" s="2"/>
      <c r="FF1460" s="2"/>
      <c r="FG1460" s="2"/>
      <c r="FH1460" s="2"/>
    </row>
    <row r="1461" spans="1:164" x14ac:dyDescent="0.15">
      <c r="A1461" s="67"/>
      <c r="B1461" s="128"/>
      <c r="C1461" s="7"/>
      <c r="D1461" s="7"/>
      <c r="E1461" s="13"/>
      <c r="F1461" s="14"/>
      <c r="G1461" s="14"/>
      <c r="H1461" s="14"/>
      <c r="I1461" s="14"/>
      <c r="J1461" s="13"/>
      <c r="K1461" s="53"/>
      <c r="L1461" s="2"/>
      <c r="M1461" s="19"/>
      <c r="N1461" s="12"/>
      <c r="O1461" s="12"/>
      <c r="P1461" s="19"/>
      <c r="Q1461" s="14"/>
      <c r="R1461" s="28"/>
      <c r="S1461" s="14"/>
      <c r="T1461" s="14"/>
      <c r="U1461" s="14"/>
      <c r="V1461" s="4"/>
      <c r="W1461" s="53"/>
      <c r="X1461" s="14"/>
      <c r="Y1461" s="153"/>
      <c r="Z1461" s="3"/>
      <c r="AA1461" s="53"/>
      <c r="AB1461" s="3"/>
      <c r="AC1461" s="1"/>
      <c r="AD1461" s="3"/>
      <c r="AE1461" s="3"/>
      <c r="AF1461" s="3"/>
      <c r="AG1461" s="3"/>
      <c r="AH1461" s="3"/>
      <c r="AI1461" s="11"/>
      <c r="AJ1461" s="3"/>
      <c r="AK1461" s="2"/>
      <c r="AL1461" s="2"/>
      <c r="AM1461" s="2"/>
      <c r="AN1461" s="2"/>
      <c r="AO1461" s="2"/>
      <c r="AP1461" s="2"/>
      <c r="AQ1461" s="2"/>
      <c r="AR1461" s="15"/>
      <c r="AS1461" s="15"/>
      <c r="AT1461" s="15"/>
      <c r="AU1461" s="2"/>
      <c r="AV1461" s="2"/>
      <c r="AW1461" s="15"/>
      <c r="AX1461" s="15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  <c r="FE1461" s="2"/>
      <c r="FF1461" s="2"/>
      <c r="FG1461" s="2"/>
      <c r="FH1461" s="2"/>
    </row>
    <row r="1462" spans="1:164" x14ac:dyDescent="0.15">
      <c r="A1462" s="67"/>
      <c r="B1462" s="128"/>
      <c r="C1462" s="7"/>
      <c r="D1462" s="7"/>
      <c r="E1462" s="13"/>
      <c r="F1462" s="14"/>
      <c r="G1462" s="14"/>
      <c r="H1462" s="14"/>
      <c r="I1462" s="14"/>
      <c r="J1462" s="13"/>
      <c r="K1462" s="53"/>
      <c r="L1462" s="2"/>
      <c r="M1462" s="19"/>
      <c r="N1462" s="12"/>
      <c r="O1462" s="12"/>
      <c r="P1462" s="19"/>
      <c r="Q1462" s="14"/>
      <c r="R1462" s="28"/>
      <c r="S1462" s="14"/>
      <c r="T1462" s="14"/>
      <c r="U1462" s="14"/>
      <c r="V1462" s="4"/>
      <c r="W1462" s="53"/>
      <c r="X1462" s="14"/>
      <c r="Y1462" s="153"/>
      <c r="Z1462" s="3"/>
      <c r="AA1462" s="53"/>
      <c r="AB1462" s="3"/>
      <c r="AC1462" s="1"/>
      <c r="AD1462" s="3"/>
      <c r="AE1462" s="3"/>
      <c r="AF1462" s="3"/>
      <c r="AG1462" s="3"/>
      <c r="AH1462" s="3"/>
      <c r="AI1462" s="11"/>
      <c r="AJ1462" s="3"/>
      <c r="AK1462" s="2"/>
      <c r="AL1462" s="2"/>
      <c r="AM1462" s="2"/>
      <c r="AN1462" s="2"/>
      <c r="AO1462" s="2"/>
      <c r="AP1462" s="2"/>
      <c r="AQ1462" s="2"/>
      <c r="AR1462" s="15"/>
      <c r="AS1462" s="15"/>
      <c r="AT1462" s="15"/>
      <c r="AU1462" s="2"/>
      <c r="AV1462" s="2"/>
      <c r="AW1462" s="15"/>
      <c r="AX1462" s="15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  <c r="FE1462" s="2"/>
      <c r="FF1462" s="2"/>
      <c r="FG1462" s="2"/>
      <c r="FH1462" s="2"/>
    </row>
    <row r="1463" spans="1:164" x14ac:dyDescent="0.15">
      <c r="A1463" s="67"/>
      <c r="B1463" s="128"/>
      <c r="C1463" s="7"/>
      <c r="D1463" s="7"/>
      <c r="E1463" s="13"/>
      <c r="F1463" s="14"/>
      <c r="G1463" s="14"/>
      <c r="H1463" s="14"/>
      <c r="I1463" s="14"/>
      <c r="J1463" s="13"/>
      <c r="K1463" s="53"/>
      <c r="L1463" s="2"/>
      <c r="M1463" s="19"/>
      <c r="N1463" s="12"/>
      <c r="O1463" s="12"/>
      <c r="P1463" s="19"/>
      <c r="Q1463" s="14"/>
      <c r="R1463" s="28"/>
      <c r="S1463" s="14"/>
      <c r="T1463" s="14"/>
      <c r="U1463" s="14"/>
      <c r="V1463" s="4"/>
      <c r="W1463" s="53"/>
      <c r="X1463" s="14"/>
      <c r="Y1463" s="153"/>
      <c r="Z1463" s="3"/>
      <c r="AA1463" s="53"/>
      <c r="AB1463" s="3"/>
      <c r="AC1463" s="1"/>
      <c r="AD1463" s="3"/>
      <c r="AE1463" s="3"/>
      <c r="AF1463" s="3"/>
      <c r="AG1463" s="3"/>
      <c r="AH1463" s="3"/>
      <c r="AI1463" s="11"/>
      <c r="AJ1463" s="3"/>
      <c r="AK1463" s="2"/>
      <c r="AL1463" s="2"/>
      <c r="AM1463" s="2"/>
      <c r="AN1463" s="2"/>
      <c r="AO1463" s="2"/>
      <c r="AP1463" s="2"/>
      <c r="AQ1463" s="2"/>
      <c r="AR1463" s="15"/>
      <c r="AS1463" s="15"/>
      <c r="AT1463" s="15"/>
      <c r="AU1463" s="2"/>
      <c r="AV1463" s="2"/>
      <c r="AW1463" s="15"/>
      <c r="AX1463" s="15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  <c r="FE1463" s="2"/>
      <c r="FF1463" s="2"/>
      <c r="FG1463" s="2"/>
      <c r="FH1463" s="2"/>
    </row>
    <row r="1464" spans="1:164" x14ac:dyDescent="0.15">
      <c r="A1464" s="67"/>
      <c r="B1464" s="128"/>
      <c r="C1464" s="7"/>
      <c r="D1464" s="7"/>
      <c r="E1464" s="13"/>
      <c r="F1464" s="14"/>
      <c r="G1464" s="14"/>
      <c r="H1464" s="14"/>
      <c r="I1464" s="14"/>
      <c r="J1464" s="13"/>
      <c r="K1464" s="53"/>
      <c r="L1464" s="2"/>
      <c r="M1464" s="19"/>
      <c r="N1464" s="12"/>
      <c r="O1464" s="12"/>
      <c r="P1464" s="19"/>
      <c r="Q1464" s="14"/>
      <c r="R1464" s="28"/>
      <c r="S1464" s="14"/>
      <c r="T1464" s="14"/>
      <c r="U1464" s="14"/>
      <c r="V1464" s="4"/>
      <c r="W1464" s="53"/>
      <c r="X1464" s="14"/>
      <c r="Y1464" s="153"/>
      <c r="Z1464" s="3"/>
      <c r="AA1464" s="53"/>
      <c r="AB1464" s="3"/>
      <c r="AC1464" s="1"/>
      <c r="AD1464" s="3"/>
      <c r="AE1464" s="3"/>
      <c r="AF1464" s="3"/>
      <c r="AG1464" s="3"/>
      <c r="AH1464" s="3"/>
      <c r="AI1464" s="11"/>
      <c r="AJ1464" s="3"/>
      <c r="AK1464" s="2"/>
      <c r="AL1464" s="2"/>
      <c r="AM1464" s="2"/>
      <c r="AN1464" s="2"/>
      <c r="AO1464" s="2"/>
      <c r="AP1464" s="2"/>
      <c r="AQ1464" s="2"/>
      <c r="AR1464" s="15"/>
      <c r="AS1464" s="15"/>
      <c r="AT1464" s="15"/>
      <c r="AU1464" s="2"/>
      <c r="AV1464" s="2"/>
      <c r="AW1464" s="15"/>
      <c r="AX1464" s="15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  <c r="FE1464" s="2"/>
      <c r="FF1464" s="2"/>
      <c r="FG1464" s="2"/>
      <c r="FH1464" s="2"/>
    </row>
    <row r="1465" spans="1:164" x14ac:dyDescent="0.15">
      <c r="A1465" s="67"/>
      <c r="B1465" s="128"/>
      <c r="C1465" s="7"/>
      <c r="D1465" s="7"/>
      <c r="E1465" s="13"/>
      <c r="F1465" s="14"/>
      <c r="G1465" s="14"/>
      <c r="H1465" s="14"/>
      <c r="I1465" s="14"/>
      <c r="J1465" s="13"/>
      <c r="K1465" s="53"/>
      <c r="L1465" s="2"/>
      <c r="M1465" s="19"/>
      <c r="N1465" s="12"/>
      <c r="O1465" s="12"/>
      <c r="P1465" s="19"/>
      <c r="Q1465" s="14"/>
      <c r="R1465" s="28"/>
      <c r="S1465" s="14"/>
      <c r="T1465" s="14"/>
      <c r="U1465" s="14"/>
      <c r="V1465" s="4"/>
      <c r="W1465" s="53"/>
      <c r="X1465" s="14"/>
      <c r="Y1465" s="153"/>
      <c r="Z1465" s="3"/>
      <c r="AA1465" s="53"/>
      <c r="AB1465" s="3"/>
      <c r="AC1465" s="1"/>
      <c r="AD1465" s="3"/>
      <c r="AE1465" s="3"/>
      <c r="AF1465" s="3"/>
      <c r="AG1465" s="3"/>
      <c r="AH1465" s="3"/>
      <c r="AI1465" s="11"/>
      <c r="AJ1465" s="3"/>
      <c r="AK1465" s="2"/>
      <c r="AL1465" s="2"/>
      <c r="AM1465" s="2"/>
      <c r="AN1465" s="2"/>
      <c r="AO1465" s="2"/>
      <c r="AP1465" s="2"/>
      <c r="AQ1465" s="2"/>
      <c r="AR1465" s="15"/>
      <c r="AS1465" s="15"/>
      <c r="AT1465" s="15"/>
      <c r="AU1465" s="2"/>
      <c r="AV1465" s="2"/>
      <c r="AW1465" s="15"/>
      <c r="AX1465" s="15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  <c r="FE1465" s="2"/>
      <c r="FF1465" s="2"/>
      <c r="FG1465" s="2"/>
      <c r="FH1465" s="2"/>
    </row>
    <row r="1466" spans="1:164" x14ac:dyDescent="0.15">
      <c r="A1466" s="67"/>
      <c r="B1466" s="128"/>
      <c r="C1466" s="7"/>
      <c r="D1466" s="7"/>
      <c r="E1466" s="13"/>
      <c r="F1466" s="14"/>
      <c r="G1466" s="14"/>
      <c r="H1466" s="14"/>
      <c r="I1466" s="14"/>
      <c r="J1466" s="13"/>
      <c r="K1466" s="53"/>
      <c r="L1466" s="2"/>
      <c r="M1466" s="19"/>
      <c r="N1466" s="12"/>
      <c r="O1466" s="12"/>
      <c r="P1466" s="19"/>
      <c r="Q1466" s="14"/>
      <c r="R1466" s="28"/>
      <c r="S1466" s="14"/>
      <c r="T1466" s="14"/>
      <c r="U1466" s="14"/>
      <c r="V1466" s="4"/>
      <c r="W1466" s="53"/>
      <c r="X1466" s="14"/>
      <c r="Y1466" s="153"/>
      <c r="Z1466" s="3"/>
      <c r="AA1466" s="53"/>
      <c r="AB1466" s="3"/>
      <c r="AC1466" s="1"/>
      <c r="AD1466" s="3"/>
      <c r="AE1466" s="3"/>
      <c r="AF1466" s="3"/>
      <c r="AG1466" s="3"/>
      <c r="AH1466" s="3"/>
      <c r="AI1466" s="11"/>
      <c r="AJ1466" s="3"/>
      <c r="AK1466" s="2"/>
      <c r="AL1466" s="2"/>
      <c r="AM1466" s="2"/>
      <c r="AN1466" s="2"/>
      <c r="AO1466" s="2"/>
      <c r="AP1466" s="2"/>
      <c r="AQ1466" s="2"/>
      <c r="AR1466" s="15"/>
      <c r="AS1466" s="15"/>
      <c r="AT1466" s="15"/>
      <c r="AU1466" s="2"/>
      <c r="AV1466" s="2"/>
      <c r="AW1466" s="15"/>
      <c r="AX1466" s="15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  <c r="FE1466" s="2"/>
      <c r="FF1466" s="2"/>
      <c r="FG1466" s="2"/>
      <c r="FH1466" s="2"/>
    </row>
    <row r="1467" spans="1:164" x14ac:dyDescent="0.15">
      <c r="A1467" s="67"/>
      <c r="B1467" s="128"/>
      <c r="C1467" s="7"/>
      <c r="D1467" s="7"/>
      <c r="E1467" s="13"/>
      <c r="F1467" s="14"/>
      <c r="G1467" s="14"/>
      <c r="H1467" s="14"/>
      <c r="I1467" s="14"/>
      <c r="J1467" s="13"/>
      <c r="K1467" s="53"/>
      <c r="L1467" s="2"/>
      <c r="M1467" s="19"/>
      <c r="N1467" s="12"/>
      <c r="O1467" s="12"/>
      <c r="P1467" s="19"/>
      <c r="Q1467" s="14"/>
      <c r="R1467" s="28"/>
      <c r="S1467" s="14"/>
      <c r="T1467" s="14"/>
      <c r="U1467" s="14"/>
      <c r="V1467" s="4"/>
      <c r="W1467" s="53"/>
      <c r="X1467" s="14"/>
      <c r="Y1467" s="153"/>
      <c r="Z1467" s="3"/>
      <c r="AA1467" s="53"/>
      <c r="AB1467" s="3"/>
      <c r="AC1467" s="1"/>
      <c r="AD1467" s="3"/>
      <c r="AE1467" s="3"/>
      <c r="AF1467" s="3"/>
      <c r="AG1467" s="3"/>
      <c r="AH1467" s="3"/>
      <c r="AI1467" s="11"/>
      <c r="AJ1467" s="3"/>
      <c r="AK1467" s="2"/>
      <c r="AL1467" s="2"/>
      <c r="AM1467" s="2"/>
      <c r="AN1467" s="2"/>
      <c r="AO1467" s="2"/>
      <c r="AP1467" s="2"/>
      <c r="AQ1467" s="2"/>
      <c r="AR1467" s="15"/>
      <c r="AS1467" s="15"/>
      <c r="AT1467" s="15"/>
      <c r="AU1467" s="2"/>
      <c r="AV1467" s="2"/>
      <c r="AW1467" s="15"/>
      <c r="AX1467" s="15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  <c r="FE1467" s="2"/>
      <c r="FF1467" s="2"/>
      <c r="FG1467" s="2"/>
      <c r="FH1467" s="2"/>
    </row>
    <row r="1468" spans="1:164" x14ac:dyDescent="0.15">
      <c r="A1468" s="67"/>
      <c r="B1468" s="128"/>
      <c r="C1468" s="7"/>
      <c r="D1468" s="7"/>
      <c r="E1468" s="13"/>
      <c r="F1468" s="14"/>
      <c r="G1468" s="14"/>
      <c r="H1468" s="14"/>
      <c r="I1468" s="14"/>
      <c r="J1468" s="13"/>
      <c r="K1468" s="53"/>
      <c r="L1468" s="2"/>
      <c r="M1468" s="19"/>
      <c r="N1468" s="12"/>
      <c r="O1468" s="12"/>
      <c r="P1468" s="19"/>
      <c r="Q1468" s="14"/>
      <c r="R1468" s="28"/>
      <c r="S1468" s="14"/>
      <c r="T1468" s="14"/>
      <c r="U1468" s="14"/>
      <c r="V1468" s="4"/>
      <c r="W1468" s="53"/>
      <c r="X1468" s="14"/>
      <c r="Y1468" s="153"/>
      <c r="Z1468" s="3"/>
      <c r="AA1468" s="53"/>
      <c r="AB1468" s="3"/>
      <c r="AC1468" s="1"/>
      <c r="AD1468" s="3"/>
      <c r="AE1468" s="3"/>
      <c r="AF1468" s="3"/>
      <c r="AG1468" s="3"/>
      <c r="AH1468" s="3"/>
      <c r="AI1468" s="11"/>
      <c r="AJ1468" s="3"/>
      <c r="AK1468" s="2"/>
      <c r="AL1468" s="2"/>
      <c r="AM1468" s="2"/>
      <c r="AN1468" s="2"/>
      <c r="AO1468" s="2"/>
      <c r="AP1468" s="2"/>
      <c r="AQ1468" s="2"/>
      <c r="AR1468" s="15"/>
      <c r="AS1468" s="15"/>
      <c r="AT1468" s="15"/>
      <c r="AU1468" s="2"/>
      <c r="AV1468" s="2"/>
      <c r="AW1468" s="15"/>
      <c r="AX1468" s="15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  <c r="FE1468" s="2"/>
      <c r="FF1468" s="2"/>
      <c r="FG1468" s="2"/>
      <c r="FH1468" s="2"/>
    </row>
    <row r="1469" spans="1:164" x14ac:dyDescent="0.15">
      <c r="A1469" s="67"/>
      <c r="B1469" s="128"/>
      <c r="C1469" s="7"/>
      <c r="D1469" s="7"/>
      <c r="E1469" s="13"/>
      <c r="F1469" s="14"/>
      <c r="G1469" s="14"/>
      <c r="H1469" s="14"/>
      <c r="I1469" s="14"/>
      <c r="J1469" s="13"/>
      <c r="K1469" s="53"/>
      <c r="L1469" s="2"/>
      <c r="M1469" s="19"/>
      <c r="N1469" s="12"/>
      <c r="O1469" s="12"/>
      <c r="P1469" s="19"/>
      <c r="Q1469" s="14"/>
      <c r="R1469" s="28"/>
      <c r="S1469" s="14"/>
      <c r="T1469" s="14"/>
      <c r="U1469" s="14"/>
      <c r="V1469" s="4"/>
      <c r="W1469" s="53"/>
      <c r="X1469" s="14"/>
      <c r="Y1469" s="153"/>
      <c r="Z1469" s="3"/>
      <c r="AA1469" s="53"/>
      <c r="AB1469" s="3"/>
      <c r="AC1469" s="1"/>
      <c r="AD1469" s="3"/>
      <c r="AE1469" s="3"/>
      <c r="AF1469" s="3"/>
      <c r="AG1469" s="3"/>
      <c r="AH1469" s="3"/>
      <c r="AI1469" s="11"/>
      <c r="AJ1469" s="3"/>
      <c r="AK1469" s="2"/>
      <c r="AL1469" s="2"/>
      <c r="AM1469" s="2"/>
      <c r="AN1469" s="2"/>
      <c r="AO1469" s="2"/>
      <c r="AP1469" s="2"/>
      <c r="AQ1469" s="2"/>
      <c r="AR1469" s="15"/>
      <c r="AS1469" s="15"/>
      <c r="AT1469" s="15"/>
      <c r="AU1469" s="2"/>
      <c r="AV1469" s="2"/>
      <c r="AW1469" s="15"/>
      <c r="AX1469" s="15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  <c r="FE1469" s="2"/>
      <c r="FF1469" s="2"/>
      <c r="FG1469" s="2"/>
      <c r="FH1469" s="2"/>
    </row>
    <row r="1470" spans="1:164" x14ac:dyDescent="0.15">
      <c r="A1470" s="67"/>
      <c r="B1470" s="128"/>
      <c r="C1470" s="7"/>
      <c r="D1470" s="7"/>
      <c r="E1470" s="13"/>
      <c r="F1470" s="14"/>
      <c r="G1470" s="14"/>
      <c r="H1470" s="14"/>
      <c r="I1470" s="14"/>
      <c r="J1470" s="13"/>
      <c r="K1470" s="53"/>
      <c r="L1470" s="2"/>
      <c r="M1470" s="19"/>
      <c r="N1470" s="12"/>
      <c r="O1470" s="12"/>
      <c r="P1470" s="19"/>
      <c r="Q1470" s="14"/>
      <c r="R1470" s="28"/>
      <c r="S1470" s="14"/>
      <c r="T1470" s="14"/>
      <c r="U1470" s="14"/>
      <c r="V1470" s="4"/>
      <c r="W1470" s="53"/>
      <c r="X1470" s="14"/>
      <c r="Y1470" s="153"/>
      <c r="Z1470" s="3"/>
      <c r="AA1470" s="53"/>
      <c r="AB1470" s="3"/>
      <c r="AC1470" s="1"/>
      <c r="AD1470" s="3"/>
      <c r="AE1470" s="3"/>
      <c r="AF1470" s="3"/>
      <c r="AG1470" s="3"/>
      <c r="AH1470" s="3"/>
      <c r="AI1470" s="11"/>
      <c r="AJ1470" s="3"/>
      <c r="AK1470" s="2"/>
      <c r="AL1470" s="2"/>
      <c r="AM1470" s="2"/>
      <c r="AN1470" s="2"/>
      <c r="AO1470" s="2"/>
      <c r="AP1470" s="2"/>
      <c r="AQ1470" s="2"/>
      <c r="AR1470" s="15"/>
      <c r="AS1470" s="15"/>
      <c r="AT1470" s="15"/>
      <c r="AU1470" s="2"/>
      <c r="AV1470" s="2"/>
      <c r="AW1470" s="15"/>
      <c r="AX1470" s="15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  <c r="FE1470" s="2"/>
      <c r="FF1470" s="2"/>
      <c r="FG1470" s="2"/>
      <c r="FH1470" s="2"/>
    </row>
    <row r="1471" spans="1:164" x14ac:dyDescent="0.15">
      <c r="A1471" s="67"/>
      <c r="B1471" s="128"/>
      <c r="C1471" s="7"/>
      <c r="D1471" s="7"/>
      <c r="E1471" s="13"/>
      <c r="F1471" s="14"/>
      <c r="G1471" s="14"/>
      <c r="H1471" s="14"/>
      <c r="I1471" s="14"/>
      <c r="J1471" s="13"/>
      <c r="K1471" s="53"/>
      <c r="L1471" s="2"/>
      <c r="M1471" s="19"/>
      <c r="N1471" s="12"/>
      <c r="O1471" s="12"/>
      <c r="P1471" s="19"/>
      <c r="Q1471" s="14"/>
      <c r="R1471" s="28"/>
      <c r="S1471" s="14"/>
      <c r="T1471" s="14"/>
      <c r="U1471" s="14"/>
      <c r="V1471" s="4"/>
      <c r="W1471" s="53"/>
      <c r="X1471" s="14"/>
      <c r="Y1471" s="153"/>
      <c r="Z1471" s="3"/>
      <c r="AA1471" s="53"/>
      <c r="AB1471" s="3"/>
      <c r="AC1471" s="1"/>
      <c r="AD1471" s="3"/>
      <c r="AE1471" s="3"/>
      <c r="AF1471" s="3"/>
      <c r="AG1471" s="3"/>
      <c r="AH1471" s="3"/>
      <c r="AI1471" s="11"/>
      <c r="AJ1471" s="3"/>
      <c r="AK1471" s="2"/>
      <c r="AL1471" s="2"/>
      <c r="AM1471" s="2"/>
      <c r="AN1471" s="2"/>
      <c r="AO1471" s="2"/>
      <c r="AP1471" s="2"/>
      <c r="AQ1471" s="2"/>
      <c r="AR1471" s="15"/>
      <c r="AS1471" s="15"/>
      <c r="AT1471" s="15"/>
      <c r="AU1471" s="2"/>
      <c r="AV1471" s="2"/>
      <c r="AW1471" s="15"/>
      <c r="AX1471" s="15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  <c r="FE1471" s="2"/>
      <c r="FF1471" s="2"/>
      <c r="FG1471" s="2"/>
      <c r="FH1471" s="2"/>
    </row>
    <row r="1472" spans="1:164" x14ac:dyDescent="0.15">
      <c r="A1472" s="67"/>
      <c r="B1472" s="128"/>
      <c r="C1472" s="7"/>
      <c r="D1472" s="7"/>
      <c r="E1472" s="13"/>
      <c r="F1472" s="14"/>
      <c r="G1472" s="14"/>
      <c r="H1472" s="14"/>
      <c r="I1472" s="14"/>
      <c r="J1472" s="13"/>
      <c r="K1472" s="53"/>
      <c r="L1472" s="2"/>
      <c r="M1472" s="19"/>
      <c r="N1472" s="12"/>
      <c r="O1472" s="12"/>
      <c r="P1472" s="19"/>
      <c r="Q1472" s="14"/>
      <c r="R1472" s="28"/>
      <c r="S1472" s="14"/>
      <c r="T1472" s="14"/>
      <c r="U1472" s="14"/>
      <c r="V1472" s="4"/>
      <c r="W1472" s="53"/>
      <c r="X1472" s="14"/>
      <c r="Y1472" s="153"/>
      <c r="Z1472" s="3"/>
      <c r="AA1472" s="53"/>
      <c r="AB1472" s="3"/>
      <c r="AC1472" s="1"/>
      <c r="AD1472" s="3"/>
      <c r="AE1472" s="3"/>
      <c r="AF1472" s="3"/>
      <c r="AG1472" s="3"/>
      <c r="AH1472" s="3"/>
      <c r="AI1472" s="11"/>
      <c r="AJ1472" s="3"/>
      <c r="AK1472" s="2"/>
      <c r="AL1472" s="2"/>
      <c r="AM1472" s="2"/>
      <c r="AN1472" s="2"/>
      <c r="AO1472" s="2"/>
      <c r="AP1472" s="2"/>
      <c r="AQ1472" s="2"/>
      <c r="AR1472" s="15"/>
      <c r="AS1472" s="15"/>
      <c r="AT1472" s="15"/>
      <c r="AU1472" s="2"/>
      <c r="AV1472" s="2"/>
      <c r="AW1472" s="15"/>
      <c r="AX1472" s="15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  <c r="FE1472" s="2"/>
      <c r="FF1472" s="2"/>
      <c r="FG1472" s="2"/>
      <c r="FH1472" s="2"/>
    </row>
    <row r="1473" spans="1:164" x14ac:dyDescent="0.15">
      <c r="A1473" s="67"/>
      <c r="B1473" s="128"/>
      <c r="C1473" s="7"/>
      <c r="D1473" s="7"/>
      <c r="E1473" s="13"/>
      <c r="F1473" s="14"/>
      <c r="G1473" s="14"/>
      <c r="H1473" s="14"/>
      <c r="I1473" s="14"/>
      <c r="J1473" s="13"/>
      <c r="K1473" s="53"/>
      <c r="L1473" s="2"/>
      <c r="M1473" s="19"/>
      <c r="N1473" s="12"/>
      <c r="O1473" s="12"/>
      <c r="P1473" s="19"/>
      <c r="Q1473" s="14"/>
      <c r="R1473" s="28"/>
      <c r="S1473" s="14"/>
      <c r="T1473" s="14"/>
      <c r="U1473" s="14"/>
      <c r="V1473" s="4"/>
      <c r="W1473" s="53"/>
      <c r="X1473" s="37"/>
      <c r="Y1473" s="156"/>
      <c r="Z1473" s="35"/>
      <c r="AA1473" s="52"/>
      <c r="AB1473" s="35"/>
      <c r="AC1473" s="40"/>
      <c r="AD1473" s="35"/>
      <c r="AE1473" s="35"/>
      <c r="AF1473" s="35"/>
      <c r="AG1473" s="35"/>
      <c r="AH1473" s="35"/>
      <c r="AI1473" s="36"/>
      <c r="AJ1473" s="35"/>
      <c r="AK1473" s="38"/>
      <c r="AL1473" s="38"/>
      <c r="AM1473" s="38"/>
      <c r="AN1473" s="38"/>
      <c r="AO1473" s="38"/>
      <c r="AP1473" s="38"/>
      <c r="AQ1473" s="38"/>
      <c r="AR1473" s="41"/>
      <c r="AS1473" s="41"/>
      <c r="AT1473" s="41"/>
      <c r="AU1473" s="38"/>
      <c r="AV1473" s="38"/>
      <c r="AW1473" s="41"/>
      <c r="AX1473" s="41"/>
      <c r="AY1473" s="38"/>
      <c r="AZ1473" s="38"/>
      <c r="BA1473" s="38"/>
      <c r="BB1473" s="38"/>
      <c r="BC1473" s="38"/>
      <c r="BD1473" s="38"/>
      <c r="BE1473" s="38"/>
      <c r="BF1473" s="38"/>
      <c r="BG1473" s="38"/>
      <c r="BH1473" s="38"/>
      <c r="BI1473" s="38"/>
      <c r="BJ1473" s="38"/>
      <c r="BK1473" s="38"/>
      <c r="BL1473" s="38"/>
      <c r="BM1473" s="38"/>
      <c r="BN1473" s="38"/>
      <c r="BO1473" s="38"/>
      <c r="BP1473" s="38"/>
      <c r="BQ1473" s="38"/>
      <c r="BR1473" s="38"/>
      <c r="BS1473" s="38"/>
      <c r="BT1473" s="38"/>
      <c r="BU1473" s="38"/>
      <c r="BV1473" s="38"/>
      <c r="BW1473" s="38"/>
      <c r="BX1473" s="38"/>
      <c r="BY1473" s="38"/>
      <c r="BZ1473" s="38"/>
      <c r="CA1473" s="38"/>
      <c r="CB1473" s="38"/>
      <c r="CC1473" s="38"/>
      <c r="CD1473" s="38"/>
      <c r="CE1473" s="38"/>
      <c r="CF1473" s="38"/>
      <c r="CG1473" s="38"/>
      <c r="CH1473" s="38"/>
      <c r="CI1473" s="38"/>
      <c r="CJ1473" s="38"/>
      <c r="CK1473" s="38"/>
      <c r="CL1473" s="38"/>
      <c r="CM1473" s="38"/>
      <c r="CN1473" s="38"/>
      <c r="CO1473" s="38"/>
      <c r="CP1473" s="38"/>
      <c r="CQ1473" s="38"/>
      <c r="CR1473" s="38"/>
      <c r="CS1473" s="38"/>
      <c r="CT1473" s="38"/>
      <c r="CU1473" s="38"/>
      <c r="CV1473" s="38"/>
      <c r="CW1473" s="38"/>
      <c r="CX1473" s="38"/>
      <c r="CY1473" s="38"/>
      <c r="CZ1473" s="38"/>
      <c r="DA1473" s="38"/>
      <c r="DB1473" s="38"/>
      <c r="DC1473" s="38"/>
      <c r="DD1473" s="38"/>
      <c r="DE1473" s="38"/>
      <c r="DF1473" s="38"/>
      <c r="DG1473" s="38"/>
      <c r="DH1473" s="38"/>
      <c r="DI1473" s="38"/>
      <c r="DJ1473" s="38"/>
      <c r="DK1473" s="38"/>
      <c r="DL1473" s="38"/>
      <c r="DM1473" s="38"/>
      <c r="DN1473" s="38"/>
      <c r="DO1473" s="38"/>
      <c r="DP1473" s="38"/>
      <c r="DQ1473" s="38"/>
      <c r="DR1473" s="38"/>
      <c r="DS1473" s="38"/>
      <c r="DT1473" s="38"/>
      <c r="DU1473" s="38"/>
      <c r="DV1473" s="38"/>
      <c r="DW1473" s="38"/>
      <c r="DX1473" s="38"/>
      <c r="DY1473" s="38"/>
      <c r="DZ1473" s="38"/>
      <c r="EA1473" s="38"/>
      <c r="EB1473" s="38"/>
      <c r="EC1473" s="38"/>
      <c r="ED1473" s="38"/>
      <c r="EE1473" s="38"/>
      <c r="EF1473" s="38"/>
      <c r="EG1473" s="38"/>
      <c r="EH1473" s="38"/>
      <c r="EI1473" s="38"/>
      <c r="EJ1473" s="38"/>
      <c r="EK1473" s="38"/>
      <c r="EL1473" s="38"/>
      <c r="EM1473" s="38"/>
      <c r="EN1473" s="38"/>
      <c r="EO1473" s="38"/>
      <c r="EP1473" s="38"/>
      <c r="EQ1473" s="38"/>
      <c r="ER1473" s="38"/>
      <c r="ES1473" s="38"/>
      <c r="ET1473" s="38"/>
      <c r="EU1473" s="38"/>
      <c r="EV1473" s="38"/>
      <c r="EW1473" s="38"/>
      <c r="EX1473" s="38"/>
      <c r="EY1473" s="38"/>
      <c r="EZ1473" s="38"/>
      <c r="FA1473" s="38"/>
      <c r="FB1473" s="38"/>
      <c r="FC1473" s="38"/>
      <c r="FD1473" s="38"/>
      <c r="FE1473" s="38"/>
      <c r="FF1473" s="38"/>
      <c r="FG1473" s="38"/>
      <c r="FH1473" s="38"/>
    </row>
    <row r="1474" spans="1:164" x14ac:dyDescent="0.15">
      <c r="A1474" s="67"/>
      <c r="B1474" s="128"/>
      <c r="C1474" s="7"/>
      <c r="D1474" s="7"/>
      <c r="E1474" s="13"/>
      <c r="F1474" s="14"/>
      <c r="G1474" s="14"/>
      <c r="H1474" s="14"/>
      <c r="I1474" s="14"/>
      <c r="J1474" s="13"/>
      <c r="K1474" s="53"/>
      <c r="L1474" s="2"/>
      <c r="M1474" s="19"/>
      <c r="N1474" s="12"/>
      <c r="O1474" s="12"/>
      <c r="P1474" s="19"/>
      <c r="Q1474" s="14"/>
      <c r="R1474" s="28"/>
      <c r="S1474" s="14"/>
      <c r="T1474" s="14"/>
      <c r="U1474" s="14"/>
      <c r="V1474" s="4"/>
      <c r="W1474" s="53"/>
      <c r="X1474" s="14"/>
      <c r="Y1474" s="153"/>
      <c r="Z1474" s="3"/>
      <c r="AA1474" s="53"/>
      <c r="AB1474" s="3"/>
      <c r="AC1474" s="1"/>
      <c r="AD1474" s="3"/>
      <c r="AE1474" s="3"/>
      <c r="AF1474" s="3"/>
      <c r="AG1474" s="3"/>
      <c r="AH1474" s="3"/>
      <c r="AI1474" s="11"/>
      <c r="AJ1474" s="3"/>
      <c r="AK1474" s="2"/>
      <c r="AL1474" s="2"/>
      <c r="AM1474" s="2"/>
      <c r="AN1474" s="2"/>
      <c r="AO1474" s="2"/>
      <c r="AP1474" s="2"/>
      <c r="AQ1474" s="2"/>
      <c r="AR1474" s="15"/>
      <c r="AS1474" s="15"/>
      <c r="AT1474" s="15"/>
      <c r="AU1474" s="2"/>
      <c r="AV1474" s="2"/>
      <c r="AW1474" s="15"/>
      <c r="AX1474" s="15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  <c r="FE1474" s="2"/>
      <c r="FF1474" s="2"/>
      <c r="FG1474" s="2"/>
      <c r="FH1474" s="2"/>
    </row>
    <row r="1475" spans="1:164" x14ac:dyDescent="0.15">
      <c r="A1475" s="67"/>
      <c r="B1475" s="128"/>
      <c r="C1475" s="7"/>
      <c r="D1475" s="7"/>
      <c r="E1475" s="13"/>
      <c r="F1475" s="14"/>
      <c r="G1475" s="14"/>
      <c r="H1475" s="14"/>
      <c r="I1475" s="14"/>
      <c r="J1475" s="13"/>
      <c r="K1475" s="53"/>
      <c r="L1475" s="2"/>
      <c r="M1475" s="19"/>
      <c r="N1475" s="12"/>
      <c r="O1475" s="12"/>
      <c r="P1475" s="19"/>
      <c r="Q1475" s="14"/>
      <c r="R1475" s="28"/>
      <c r="S1475" s="14"/>
      <c r="T1475" s="14"/>
      <c r="U1475" s="14"/>
      <c r="V1475" s="4"/>
      <c r="W1475" s="53"/>
      <c r="X1475" s="37"/>
      <c r="Y1475" s="156"/>
      <c r="Z1475" s="35"/>
      <c r="AA1475" s="52"/>
      <c r="AB1475" s="35"/>
      <c r="AC1475" s="40"/>
      <c r="AD1475" s="35"/>
      <c r="AE1475" s="35"/>
      <c r="AF1475" s="35"/>
      <c r="AG1475" s="35"/>
      <c r="AH1475" s="35"/>
      <c r="AI1475" s="36"/>
      <c r="AJ1475" s="35"/>
      <c r="AK1475" s="38"/>
      <c r="AL1475" s="38"/>
      <c r="AM1475" s="38"/>
      <c r="AN1475" s="38"/>
      <c r="AO1475" s="38"/>
      <c r="AP1475" s="38"/>
      <c r="AQ1475" s="38"/>
      <c r="AR1475" s="41"/>
      <c r="AS1475" s="41"/>
      <c r="AT1475" s="41"/>
      <c r="AU1475" s="38"/>
      <c r="AV1475" s="38"/>
      <c r="AW1475" s="41"/>
      <c r="AX1475" s="41"/>
      <c r="AY1475" s="38"/>
      <c r="AZ1475" s="38"/>
      <c r="BA1475" s="38"/>
      <c r="BB1475" s="38"/>
      <c r="BC1475" s="38"/>
      <c r="BD1475" s="38"/>
      <c r="BE1475" s="38"/>
      <c r="BF1475" s="38"/>
      <c r="BG1475" s="38"/>
      <c r="BH1475" s="38"/>
      <c r="BI1475" s="38"/>
      <c r="BJ1475" s="38"/>
      <c r="BK1475" s="38"/>
      <c r="BL1475" s="38"/>
      <c r="BM1475" s="38"/>
      <c r="BN1475" s="38"/>
      <c r="BO1475" s="38"/>
      <c r="BP1475" s="38"/>
      <c r="BQ1475" s="38"/>
      <c r="BR1475" s="38"/>
      <c r="BS1475" s="38"/>
      <c r="BT1475" s="38"/>
      <c r="BU1475" s="38"/>
      <c r="BV1475" s="38"/>
      <c r="BW1475" s="38"/>
      <c r="BX1475" s="38"/>
      <c r="BY1475" s="38"/>
      <c r="BZ1475" s="38"/>
      <c r="CA1475" s="38"/>
      <c r="CB1475" s="38"/>
      <c r="CC1475" s="38"/>
      <c r="CD1475" s="38"/>
      <c r="CE1475" s="38"/>
      <c r="CF1475" s="38"/>
      <c r="CG1475" s="38"/>
      <c r="CH1475" s="38"/>
      <c r="CI1475" s="38"/>
      <c r="CJ1475" s="38"/>
      <c r="CK1475" s="38"/>
      <c r="CL1475" s="38"/>
      <c r="CM1475" s="38"/>
      <c r="CN1475" s="38"/>
      <c r="CO1475" s="38"/>
      <c r="CP1475" s="38"/>
      <c r="CQ1475" s="38"/>
      <c r="CR1475" s="38"/>
      <c r="CS1475" s="38"/>
      <c r="CT1475" s="38"/>
      <c r="CU1475" s="38"/>
      <c r="CV1475" s="38"/>
      <c r="CW1475" s="38"/>
      <c r="CX1475" s="38"/>
      <c r="CY1475" s="38"/>
      <c r="CZ1475" s="38"/>
      <c r="DA1475" s="38"/>
      <c r="DB1475" s="38"/>
      <c r="DC1475" s="38"/>
      <c r="DD1475" s="38"/>
      <c r="DE1475" s="38"/>
      <c r="DF1475" s="38"/>
      <c r="DG1475" s="38"/>
      <c r="DH1475" s="38"/>
      <c r="DI1475" s="38"/>
      <c r="DJ1475" s="38"/>
      <c r="DK1475" s="38"/>
      <c r="DL1475" s="38"/>
      <c r="DM1475" s="38"/>
      <c r="DN1475" s="38"/>
      <c r="DO1475" s="38"/>
      <c r="DP1475" s="38"/>
      <c r="DQ1475" s="38"/>
      <c r="DR1475" s="38"/>
      <c r="DS1475" s="38"/>
      <c r="DT1475" s="38"/>
      <c r="DU1475" s="38"/>
      <c r="DV1475" s="38"/>
      <c r="DW1475" s="38"/>
      <c r="DX1475" s="38"/>
      <c r="DY1475" s="38"/>
      <c r="DZ1475" s="38"/>
      <c r="EA1475" s="38"/>
      <c r="EB1475" s="38"/>
      <c r="EC1475" s="38"/>
      <c r="ED1475" s="38"/>
      <c r="EE1475" s="38"/>
      <c r="EF1475" s="38"/>
      <c r="EG1475" s="38"/>
      <c r="EH1475" s="38"/>
      <c r="EI1475" s="38"/>
      <c r="EJ1475" s="38"/>
      <c r="EK1475" s="38"/>
      <c r="EL1475" s="38"/>
      <c r="EM1475" s="38"/>
      <c r="EN1475" s="38"/>
      <c r="EO1475" s="38"/>
      <c r="EP1475" s="38"/>
      <c r="EQ1475" s="38"/>
      <c r="ER1475" s="38"/>
      <c r="ES1475" s="38"/>
      <c r="ET1475" s="38"/>
      <c r="EU1475" s="38"/>
      <c r="EV1475" s="38"/>
      <c r="EW1475" s="38"/>
      <c r="EX1475" s="38"/>
      <c r="EY1475" s="38"/>
      <c r="EZ1475" s="38"/>
      <c r="FA1475" s="38"/>
      <c r="FB1475" s="38"/>
      <c r="FC1475" s="38"/>
      <c r="FD1475" s="38"/>
      <c r="FE1475" s="38"/>
      <c r="FF1475" s="38"/>
      <c r="FG1475" s="38"/>
      <c r="FH1475" s="38"/>
    </row>
    <row r="1476" spans="1:164" x14ac:dyDescent="0.15">
      <c r="A1476" s="67"/>
      <c r="B1476" s="128"/>
      <c r="C1476" s="7"/>
      <c r="D1476" s="7"/>
      <c r="E1476" s="13"/>
      <c r="F1476" s="14"/>
      <c r="G1476" s="14"/>
      <c r="H1476" s="14"/>
      <c r="I1476" s="14"/>
      <c r="J1476" s="13"/>
      <c r="K1476" s="53"/>
      <c r="L1476" s="2"/>
      <c r="M1476" s="19"/>
      <c r="N1476" s="12"/>
      <c r="O1476" s="12"/>
      <c r="P1476" s="19"/>
      <c r="Q1476" s="14"/>
      <c r="R1476" s="28"/>
      <c r="S1476" s="14"/>
      <c r="T1476" s="14"/>
      <c r="U1476" s="14"/>
      <c r="V1476" s="4"/>
      <c r="W1476" s="53"/>
      <c r="X1476" s="14"/>
      <c r="Y1476" s="153"/>
      <c r="Z1476" s="3"/>
      <c r="AA1476" s="53"/>
      <c r="AB1476" s="3"/>
      <c r="AC1476" s="1"/>
      <c r="AD1476" s="3"/>
      <c r="AE1476" s="3"/>
      <c r="AF1476" s="3"/>
      <c r="AG1476" s="3"/>
      <c r="AH1476" s="3"/>
      <c r="AI1476" s="11"/>
      <c r="AJ1476" s="3"/>
      <c r="AK1476" s="2"/>
      <c r="AL1476" s="2"/>
      <c r="AM1476" s="2"/>
      <c r="AN1476" s="2"/>
      <c r="AO1476" s="2"/>
      <c r="AP1476" s="2"/>
      <c r="AQ1476" s="2"/>
      <c r="AR1476" s="15"/>
      <c r="AS1476" s="15"/>
      <c r="AT1476" s="15"/>
      <c r="AU1476" s="2"/>
      <c r="AV1476" s="2"/>
      <c r="AW1476" s="15"/>
      <c r="AX1476" s="15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  <c r="FE1476" s="2"/>
      <c r="FF1476" s="2"/>
      <c r="FG1476" s="2"/>
      <c r="FH1476" s="2"/>
    </row>
    <row r="1477" spans="1:164" x14ac:dyDescent="0.15">
      <c r="A1477" s="67"/>
      <c r="B1477" s="128"/>
      <c r="C1477" s="7"/>
      <c r="D1477" s="7"/>
      <c r="E1477" s="13"/>
      <c r="F1477" s="14"/>
      <c r="G1477" s="14"/>
      <c r="H1477" s="14"/>
      <c r="I1477" s="14"/>
      <c r="J1477" s="13"/>
      <c r="K1477" s="53"/>
      <c r="L1477" s="2"/>
      <c r="M1477" s="19"/>
      <c r="N1477" s="12"/>
      <c r="O1477" s="12"/>
      <c r="P1477" s="19"/>
      <c r="Q1477" s="14"/>
      <c r="R1477" s="28"/>
      <c r="S1477" s="14"/>
      <c r="T1477" s="14"/>
      <c r="U1477" s="14"/>
      <c r="V1477" s="4"/>
      <c r="W1477" s="53"/>
      <c r="X1477" s="14"/>
      <c r="Y1477" s="153"/>
      <c r="Z1477" s="3"/>
      <c r="AA1477" s="53"/>
      <c r="AB1477" s="3"/>
      <c r="AC1477" s="1"/>
      <c r="AD1477" s="3"/>
      <c r="AE1477" s="3"/>
      <c r="AF1477" s="3"/>
      <c r="AG1477" s="3"/>
      <c r="AH1477" s="3"/>
      <c r="AI1477" s="11"/>
      <c r="AJ1477" s="3"/>
      <c r="AK1477" s="2"/>
      <c r="AL1477" s="2"/>
      <c r="AM1477" s="2"/>
      <c r="AN1477" s="2"/>
      <c r="AO1477" s="2"/>
      <c r="AP1477" s="2"/>
      <c r="AQ1477" s="2"/>
      <c r="AR1477" s="15"/>
      <c r="AS1477" s="15"/>
      <c r="AT1477" s="15"/>
      <c r="AU1477" s="2"/>
      <c r="AV1477" s="2"/>
      <c r="AW1477" s="15"/>
      <c r="AX1477" s="15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  <c r="FE1477" s="2"/>
      <c r="FF1477" s="2"/>
      <c r="FG1477" s="2"/>
      <c r="FH1477" s="2"/>
    </row>
    <row r="1478" spans="1:164" x14ac:dyDescent="0.15">
      <c r="A1478" s="67"/>
      <c r="B1478" s="128"/>
      <c r="C1478" s="7"/>
      <c r="D1478" s="7"/>
      <c r="E1478" s="13"/>
      <c r="F1478" s="14"/>
      <c r="G1478" s="14"/>
      <c r="H1478" s="14"/>
      <c r="I1478" s="14"/>
      <c r="J1478" s="13"/>
      <c r="K1478" s="53"/>
      <c r="L1478" s="2"/>
      <c r="M1478" s="19"/>
      <c r="N1478" s="12"/>
      <c r="O1478" s="12"/>
      <c r="P1478" s="19"/>
      <c r="Q1478" s="14"/>
      <c r="R1478" s="28"/>
      <c r="S1478" s="14"/>
      <c r="T1478" s="14"/>
      <c r="U1478" s="14"/>
      <c r="V1478" s="4"/>
      <c r="W1478" s="53"/>
      <c r="X1478" s="14"/>
      <c r="Y1478" s="153"/>
      <c r="Z1478" s="3"/>
      <c r="AA1478" s="53"/>
      <c r="AB1478" s="3"/>
      <c r="AC1478" s="1"/>
      <c r="AD1478" s="3"/>
      <c r="AE1478" s="3"/>
      <c r="AF1478" s="3"/>
      <c r="AG1478" s="3"/>
      <c r="AH1478" s="3"/>
      <c r="AI1478" s="11"/>
      <c r="AJ1478" s="3"/>
      <c r="AK1478" s="2"/>
      <c r="AL1478" s="2"/>
      <c r="AM1478" s="2"/>
      <c r="AN1478" s="2"/>
      <c r="AO1478" s="2"/>
      <c r="AP1478" s="2"/>
      <c r="AQ1478" s="2"/>
      <c r="AR1478" s="15"/>
      <c r="AS1478" s="15"/>
      <c r="AT1478" s="15"/>
      <c r="AU1478" s="2"/>
      <c r="AV1478" s="2"/>
      <c r="AW1478" s="15"/>
      <c r="AX1478" s="15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  <c r="FE1478" s="2"/>
      <c r="FF1478" s="2"/>
      <c r="FG1478" s="2"/>
      <c r="FH1478" s="2"/>
    </row>
    <row r="1479" spans="1:164" x14ac:dyDescent="0.15">
      <c r="A1479" s="67"/>
      <c r="B1479" s="128"/>
      <c r="C1479" s="7"/>
      <c r="D1479" s="7"/>
      <c r="E1479" s="13"/>
      <c r="F1479" s="14"/>
      <c r="G1479" s="14"/>
      <c r="H1479" s="14"/>
      <c r="I1479" s="14"/>
      <c r="J1479" s="13"/>
      <c r="K1479" s="53"/>
      <c r="L1479" s="2"/>
      <c r="M1479" s="19"/>
      <c r="N1479" s="12"/>
      <c r="O1479" s="12"/>
      <c r="P1479" s="19"/>
      <c r="Q1479" s="14"/>
      <c r="R1479" s="28"/>
      <c r="S1479" s="14"/>
      <c r="T1479" s="14"/>
      <c r="U1479" s="14"/>
      <c r="V1479" s="4"/>
      <c r="W1479" s="53"/>
      <c r="X1479" s="14"/>
      <c r="Y1479" s="153"/>
      <c r="Z1479" s="3"/>
      <c r="AA1479" s="53"/>
      <c r="AB1479" s="3"/>
      <c r="AC1479" s="1"/>
      <c r="AD1479" s="3"/>
      <c r="AE1479" s="3"/>
      <c r="AF1479" s="3"/>
      <c r="AG1479" s="3"/>
      <c r="AH1479" s="3"/>
      <c r="AI1479" s="11"/>
      <c r="AJ1479" s="3"/>
      <c r="AK1479" s="2"/>
      <c r="AL1479" s="2"/>
      <c r="AM1479" s="2"/>
      <c r="AN1479" s="2"/>
      <c r="AO1479" s="2"/>
      <c r="AP1479" s="2"/>
      <c r="AQ1479" s="2"/>
      <c r="AR1479" s="15"/>
      <c r="AS1479" s="15"/>
      <c r="AT1479" s="15"/>
      <c r="AU1479" s="2"/>
      <c r="AV1479" s="2"/>
      <c r="AW1479" s="15"/>
      <c r="AX1479" s="15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  <c r="FE1479" s="2"/>
      <c r="FF1479" s="2"/>
      <c r="FG1479" s="2"/>
      <c r="FH1479" s="2"/>
    </row>
    <row r="1480" spans="1:164" x14ac:dyDescent="0.15">
      <c r="A1480" s="67"/>
      <c r="B1480" s="128"/>
      <c r="C1480" s="7"/>
      <c r="D1480" s="7"/>
      <c r="E1480" s="13"/>
      <c r="F1480" s="14"/>
      <c r="G1480" s="14"/>
      <c r="H1480" s="14"/>
      <c r="I1480" s="14"/>
      <c r="J1480" s="13"/>
      <c r="K1480" s="53"/>
      <c r="L1480" s="2"/>
      <c r="M1480" s="19"/>
      <c r="N1480" s="12"/>
      <c r="O1480" s="12"/>
      <c r="P1480" s="19"/>
      <c r="Q1480" s="14"/>
      <c r="R1480" s="28"/>
      <c r="S1480" s="14"/>
      <c r="T1480" s="14"/>
      <c r="U1480" s="14"/>
      <c r="V1480" s="4"/>
      <c r="W1480" s="53"/>
      <c r="X1480" s="14"/>
      <c r="Y1480" s="153"/>
      <c r="Z1480" s="10"/>
      <c r="AA1480" s="51"/>
      <c r="AB1480" s="3"/>
      <c r="AC1480" s="1"/>
      <c r="AD1480" s="10"/>
      <c r="AE1480" s="3"/>
      <c r="AF1480" s="3"/>
      <c r="AG1480" s="3"/>
      <c r="AH1480" s="10"/>
      <c r="AI1480" s="11"/>
      <c r="AJ1480" s="10"/>
      <c r="AK1480" s="2"/>
      <c r="AL1480" s="2"/>
      <c r="AM1480" s="2"/>
      <c r="AN1480" s="2"/>
      <c r="AO1480" s="2"/>
      <c r="AP1480" s="2"/>
      <c r="AQ1480" s="1"/>
      <c r="AR1480" s="15"/>
      <c r="AS1480" s="15"/>
      <c r="AT1480" s="15"/>
      <c r="AU1480" s="1"/>
      <c r="AV1480" s="1"/>
      <c r="AW1480" s="15"/>
      <c r="AX1480" s="15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</row>
    <row r="1481" spans="1:164" x14ac:dyDescent="0.15">
      <c r="A1481" s="67"/>
      <c r="B1481" s="128"/>
      <c r="C1481" s="7"/>
      <c r="D1481" s="7"/>
      <c r="E1481" s="13"/>
      <c r="F1481" s="14"/>
      <c r="G1481" s="14"/>
      <c r="H1481" s="14"/>
      <c r="I1481" s="14"/>
      <c r="J1481" s="13"/>
      <c r="K1481" s="53"/>
      <c r="L1481" s="2"/>
      <c r="M1481" s="19"/>
      <c r="N1481" s="12"/>
      <c r="O1481" s="12"/>
      <c r="P1481" s="19"/>
      <c r="Q1481" s="14"/>
      <c r="R1481" s="28"/>
      <c r="S1481" s="14"/>
      <c r="T1481" s="14"/>
      <c r="U1481" s="14"/>
      <c r="V1481" s="4"/>
      <c r="W1481" s="53"/>
      <c r="X1481" s="14"/>
      <c r="Y1481" s="153"/>
      <c r="Z1481" s="10"/>
      <c r="AA1481" s="51"/>
      <c r="AB1481" s="3"/>
      <c r="AC1481" s="1"/>
      <c r="AD1481" s="10"/>
      <c r="AE1481" s="3"/>
      <c r="AF1481" s="3"/>
      <c r="AG1481" s="3"/>
      <c r="AH1481" s="10"/>
      <c r="AI1481" s="11"/>
      <c r="AJ1481" s="10"/>
      <c r="AK1481" s="2"/>
      <c r="AL1481" s="2"/>
      <c r="AM1481" s="2"/>
      <c r="AN1481" s="2"/>
      <c r="AO1481" s="2"/>
      <c r="AP1481" s="2"/>
      <c r="AQ1481" s="1"/>
      <c r="AR1481" s="15"/>
      <c r="AS1481" s="15"/>
      <c r="AT1481" s="15"/>
      <c r="AU1481" s="1"/>
      <c r="AV1481" s="1"/>
      <c r="AW1481" s="15"/>
      <c r="AX1481" s="15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</row>
    <row r="1482" spans="1:164" x14ac:dyDescent="0.15">
      <c r="A1482" s="67"/>
      <c r="B1482" s="128"/>
      <c r="C1482" s="7"/>
      <c r="D1482" s="7"/>
      <c r="E1482" s="13"/>
      <c r="F1482" s="14"/>
      <c r="G1482" s="14"/>
      <c r="H1482" s="14"/>
      <c r="I1482" s="14"/>
      <c r="J1482" s="13"/>
      <c r="K1482" s="53"/>
      <c r="L1482" s="2"/>
      <c r="M1482" s="19"/>
      <c r="N1482" s="12"/>
      <c r="O1482" s="12"/>
      <c r="P1482" s="19"/>
      <c r="Q1482" s="14"/>
      <c r="R1482" s="28"/>
      <c r="S1482" s="14"/>
      <c r="T1482" s="14"/>
      <c r="U1482" s="14"/>
      <c r="V1482" s="4"/>
      <c r="W1482" s="53"/>
      <c r="X1482" s="14"/>
      <c r="Y1482" s="153"/>
      <c r="Z1482" s="10"/>
      <c r="AA1482" s="51"/>
      <c r="AB1482" s="3"/>
      <c r="AC1482" s="1"/>
      <c r="AD1482" s="10"/>
      <c r="AE1482" s="3"/>
      <c r="AF1482" s="3"/>
      <c r="AG1482" s="3"/>
      <c r="AH1482" s="10"/>
      <c r="AI1482" s="11"/>
      <c r="AJ1482" s="10"/>
      <c r="AK1482" s="2"/>
      <c r="AL1482" s="2"/>
      <c r="AM1482" s="2"/>
      <c r="AN1482" s="2"/>
      <c r="AO1482" s="2"/>
      <c r="AP1482" s="2"/>
      <c r="AQ1482" s="1"/>
      <c r="AR1482" s="15"/>
      <c r="AS1482" s="15"/>
      <c r="AT1482" s="15"/>
      <c r="AU1482" s="1"/>
      <c r="AV1482" s="1"/>
      <c r="AW1482" s="15"/>
      <c r="AX1482" s="15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</row>
    <row r="1483" spans="1:164" x14ac:dyDescent="0.15">
      <c r="A1483" s="67"/>
      <c r="B1483" s="128"/>
      <c r="C1483" s="7"/>
      <c r="D1483" s="7"/>
      <c r="E1483" s="13"/>
      <c r="F1483" s="14"/>
      <c r="G1483" s="14"/>
      <c r="H1483" s="14"/>
      <c r="I1483" s="14"/>
      <c r="J1483" s="13"/>
      <c r="K1483" s="53"/>
      <c r="L1483" s="2"/>
      <c r="M1483" s="19"/>
      <c r="N1483" s="12"/>
      <c r="O1483" s="12"/>
      <c r="P1483" s="19"/>
      <c r="Q1483" s="14"/>
      <c r="R1483" s="28"/>
      <c r="S1483" s="14"/>
      <c r="T1483" s="14"/>
      <c r="U1483" s="14"/>
      <c r="V1483" s="4"/>
      <c r="W1483" s="53"/>
      <c r="X1483" s="14"/>
      <c r="Y1483" s="153"/>
      <c r="Z1483" s="10"/>
      <c r="AA1483" s="51"/>
      <c r="AB1483" s="3"/>
      <c r="AC1483" s="1"/>
      <c r="AD1483" s="10"/>
      <c r="AE1483" s="3"/>
      <c r="AF1483" s="3"/>
      <c r="AG1483" s="3"/>
      <c r="AH1483" s="10"/>
      <c r="AI1483" s="11"/>
      <c r="AJ1483" s="10"/>
      <c r="AK1483" s="2"/>
      <c r="AL1483" s="2"/>
      <c r="AM1483" s="2"/>
      <c r="AN1483" s="2"/>
      <c r="AO1483" s="2"/>
      <c r="AP1483" s="2"/>
      <c r="AQ1483" s="1"/>
      <c r="AR1483" s="15"/>
      <c r="AS1483" s="15"/>
      <c r="AT1483" s="15"/>
      <c r="AU1483" s="1"/>
      <c r="AV1483" s="1"/>
      <c r="AW1483" s="15"/>
      <c r="AX1483" s="15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</row>
    <row r="1484" spans="1:164" x14ac:dyDescent="0.15">
      <c r="A1484" s="67"/>
      <c r="B1484" s="128"/>
      <c r="C1484" s="7"/>
      <c r="D1484" s="7"/>
      <c r="E1484" s="13"/>
      <c r="F1484" s="14"/>
      <c r="G1484" s="14"/>
      <c r="H1484" s="14"/>
      <c r="I1484" s="14"/>
      <c r="J1484" s="13"/>
      <c r="K1484" s="53"/>
      <c r="L1484" s="2"/>
      <c r="M1484" s="19"/>
      <c r="N1484" s="12"/>
      <c r="O1484" s="12"/>
      <c r="P1484" s="19"/>
      <c r="Q1484" s="14"/>
      <c r="R1484" s="28"/>
      <c r="S1484" s="14"/>
      <c r="T1484" s="14"/>
      <c r="U1484" s="14"/>
      <c r="V1484" s="4"/>
      <c r="W1484" s="53"/>
      <c r="X1484" s="14"/>
      <c r="Y1484" s="153"/>
      <c r="Z1484" s="10"/>
      <c r="AA1484" s="51"/>
      <c r="AB1484" s="3"/>
      <c r="AC1484" s="1"/>
      <c r="AD1484" s="10"/>
      <c r="AE1484" s="3"/>
      <c r="AF1484" s="3"/>
      <c r="AG1484" s="3"/>
      <c r="AH1484" s="10"/>
      <c r="AI1484" s="11"/>
      <c r="AJ1484" s="10"/>
      <c r="AK1484" s="2"/>
      <c r="AL1484" s="2"/>
      <c r="AM1484" s="2"/>
      <c r="AN1484" s="2"/>
      <c r="AO1484" s="2"/>
      <c r="AP1484" s="2"/>
      <c r="AQ1484" s="1"/>
      <c r="AR1484" s="15"/>
      <c r="AS1484" s="15"/>
      <c r="AT1484" s="15"/>
      <c r="AU1484" s="1"/>
      <c r="AV1484" s="1"/>
      <c r="AW1484" s="15"/>
      <c r="AX1484" s="15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</row>
    <row r="1485" spans="1:164" x14ac:dyDescent="0.15">
      <c r="A1485" s="67"/>
      <c r="B1485" s="128"/>
      <c r="C1485" s="7"/>
      <c r="D1485" s="7"/>
      <c r="E1485" s="13"/>
      <c r="F1485" s="14"/>
      <c r="G1485" s="14"/>
      <c r="H1485" s="14"/>
      <c r="I1485" s="14"/>
      <c r="J1485" s="13"/>
      <c r="K1485" s="53"/>
      <c r="L1485" s="2"/>
      <c r="M1485" s="19"/>
      <c r="N1485" s="12"/>
      <c r="O1485" s="12"/>
      <c r="P1485" s="19"/>
      <c r="Q1485" s="14"/>
      <c r="R1485" s="28"/>
      <c r="S1485" s="14"/>
      <c r="T1485" s="14"/>
      <c r="U1485" s="14"/>
      <c r="V1485" s="4"/>
      <c r="W1485" s="53"/>
      <c r="X1485" s="14"/>
      <c r="Y1485" s="153"/>
      <c r="Z1485" s="10"/>
      <c r="AA1485" s="51"/>
      <c r="AB1485" s="3"/>
      <c r="AC1485" s="1"/>
      <c r="AD1485" s="10"/>
      <c r="AE1485" s="3"/>
      <c r="AF1485" s="3"/>
      <c r="AG1485" s="3"/>
      <c r="AH1485" s="10"/>
      <c r="AI1485" s="11"/>
      <c r="AJ1485" s="10"/>
      <c r="AK1485" s="2"/>
      <c r="AL1485" s="2"/>
      <c r="AM1485" s="2"/>
      <c r="AN1485" s="2"/>
      <c r="AO1485" s="2"/>
      <c r="AP1485" s="2"/>
      <c r="AQ1485" s="1"/>
      <c r="AR1485" s="15"/>
      <c r="AS1485" s="15"/>
      <c r="AT1485" s="15"/>
      <c r="AU1485" s="1"/>
      <c r="AV1485" s="1"/>
      <c r="AW1485" s="15"/>
      <c r="AX1485" s="15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</row>
    <row r="1486" spans="1:164" x14ac:dyDescent="0.15">
      <c r="A1486" s="67"/>
      <c r="B1486" s="128"/>
      <c r="C1486" s="7"/>
      <c r="D1486" s="7"/>
      <c r="E1486" s="13"/>
      <c r="F1486" s="14"/>
      <c r="G1486" s="14"/>
      <c r="H1486" s="14"/>
      <c r="I1486" s="14"/>
      <c r="J1486" s="13"/>
      <c r="K1486" s="53"/>
      <c r="L1486" s="2"/>
      <c r="M1486" s="19"/>
      <c r="N1486" s="12"/>
      <c r="O1486" s="12"/>
      <c r="P1486" s="19"/>
      <c r="Q1486" s="14"/>
      <c r="R1486" s="28"/>
      <c r="S1486" s="14"/>
      <c r="T1486" s="14"/>
      <c r="U1486" s="14"/>
      <c r="V1486" s="4"/>
      <c r="W1486" s="53"/>
      <c r="X1486" s="14"/>
      <c r="Y1486" s="153"/>
      <c r="Z1486" s="10"/>
      <c r="AA1486" s="51"/>
      <c r="AB1486" s="3"/>
      <c r="AC1486" s="1"/>
      <c r="AD1486" s="10"/>
      <c r="AE1486" s="3"/>
      <c r="AF1486" s="3"/>
      <c r="AG1486" s="3"/>
      <c r="AH1486" s="10"/>
      <c r="AI1486" s="11"/>
      <c r="AJ1486" s="10"/>
      <c r="AK1486" s="2"/>
      <c r="AL1486" s="2"/>
      <c r="AM1486" s="2"/>
      <c r="AN1486" s="2"/>
      <c r="AO1486" s="2"/>
      <c r="AP1486" s="2"/>
      <c r="AQ1486" s="1"/>
      <c r="AR1486" s="15"/>
      <c r="AS1486" s="15"/>
      <c r="AT1486" s="15"/>
      <c r="AU1486" s="1"/>
      <c r="AV1486" s="1"/>
      <c r="AW1486" s="15"/>
      <c r="AX1486" s="15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</row>
    <row r="1487" spans="1:164" x14ac:dyDescent="0.15">
      <c r="A1487" s="67"/>
      <c r="B1487" s="128"/>
      <c r="C1487" s="7"/>
      <c r="D1487" s="7"/>
      <c r="E1487" s="13"/>
      <c r="F1487" s="14"/>
      <c r="G1487" s="14"/>
      <c r="H1487" s="14"/>
      <c r="I1487" s="14"/>
      <c r="J1487" s="13"/>
      <c r="K1487" s="53"/>
      <c r="L1487" s="2"/>
      <c r="M1487" s="19"/>
      <c r="N1487" s="12"/>
      <c r="O1487" s="12"/>
      <c r="P1487" s="19"/>
      <c r="Q1487" s="14"/>
      <c r="R1487" s="28"/>
      <c r="S1487" s="14"/>
      <c r="T1487" s="14"/>
      <c r="U1487" s="14"/>
      <c r="V1487" s="4"/>
      <c r="W1487" s="53"/>
      <c r="X1487" s="14"/>
      <c r="Y1487" s="153"/>
      <c r="Z1487" s="10"/>
      <c r="AA1487" s="51"/>
      <c r="AB1487" s="3"/>
      <c r="AC1487" s="1"/>
      <c r="AD1487" s="10"/>
      <c r="AE1487" s="3"/>
      <c r="AF1487" s="3"/>
      <c r="AG1487" s="3"/>
      <c r="AH1487" s="10"/>
      <c r="AI1487" s="11"/>
      <c r="AJ1487" s="10"/>
      <c r="AK1487" s="2"/>
      <c r="AL1487" s="2"/>
      <c r="AM1487" s="2"/>
      <c r="AN1487" s="2"/>
      <c r="AO1487" s="2"/>
      <c r="AP1487" s="2"/>
      <c r="AQ1487" s="1"/>
      <c r="AR1487" s="15"/>
      <c r="AS1487" s="15"/>
      <c r="AT1487" s="15"/>
      <c r="AU1487" s="1"/>
      <c r="AV1487" s="1"/>
      <c r="AW1487" s="15"/>
      <c r="AX1487" s="15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</row>
    <row r="1488" spans="1:164" x14ac:dyDescent="0.15">
      <c r="A1488" s="67"/>
      <c r="B1488" s="128"/>
      <c r="C1488" s="7"/>
      <c r="D1488" s="7"/>
      <c r="E1488" s="13"/>
      <c r="F1488" s="14"/>
      <c r="G1488" s="14"/>
      <c r="H1488" s="14"/>
      <c r="I1488" s="14"/>
      <c r="J1488" s="13"/>
      <c r="K1488" s="53"/>
      <c r="L1488" s="2"/>
      <c r="M1488" s="19"/>
      <c r="N1488" s="12"/>
      <c r="O1488" s="12"/>
      <c r="P1488" s="19"/>
      <c r="Q1488" s="14"/>
      <c r="R1488" s="28"/>
      <c r="S1488" s="14"/>
      <c r="T1488" s="14"/>
      <c r="U1488" s="14"/>
      <c r="V1488" s="4"/>
      <c r="W1488" s="53"/>
      <c r="X1488" s="14"/>
      <c r="Y1488" s="153"/>
      <c r="Z1488" s="10"/>
      <c r="AA1488" s="51"/>
      <c r="AB1488" s="3"/>
      <c r="AC1488" s="1"/>
      <c r="AD1488" s="10"/>
      <c r="AE1488" s="3"/>
      <c r="AF1488" s="3"/>
      <c r="AG1488" s="3"/>
      <c r="AH1488" s="10"/>
      <c r="AI1488" s="11"/>
      <c r="AJ1488" s="10"/>
      <c r="AK1488" s="2"/>
      <c r="AL1488" s="2"/>
      <c r="AM1488" s="2"/>
      <c r="AN1488" s="2"/>
      <c r="AO1488" s="2"/>
      <c r="AP1488" s="2"/>
      <c r="AQ1488" s="1"/>
      <c r="AR1488" s="15"/>
      <c r="AS1488" s="15"/>
      <c r="AT1488" s="15"/>
      <c r="AU1488" s="1"/>
      <c r="AV1488" s="1"/>
      <c r="AW1488" s="15"/>
      <c r="AX1488" s="15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</row>
    <row r="1489" spans="1:164" x14ac:dyDescent="0.15">
      <c r="A1489" s="67"/>
      <c r="B1489" s="128"/>
      <c r="C1489" s="7"/>
      <c r="D1489" s="7"/>
      <c r="E1489" s="13"/>
      <c r="F1489" s="14"/>
      <c r="G1489" s="14"/>
      <c r="H1489" s="14"/>
      <c r="I1489" s="14"/>
      <c r="J1489" s="13"/>
      <c r="K1489" s="53"/>
      <c r="L1489" s="2"/>
      <c r="M1489" s="19"/>
      <c r="N1489" s="12"/>
      <c r="O1489" s="12"/>
      <c r="P1489" s="19"/>
      <c r="Q1489" s="14"/>
      <c r="R1489" s="28"/>
      <c r="S1489" s="14"/>
      <c r="T1489" s="14"/>
      <c r="U1489" s="14"/>
      <c r="V1489" s="4"/>
      <c r="W1489" s="53"/>
      <c r="X1489" s="14"/>
      <c r="Y1489" s="153"/>
      <c r="Z1489" s="10"/>
      <c r="AA1489" s="51"/>
      <c r="AB1489" s="3"/>
      <c r="AC1489" s="1"/>
      <c r="AD1489" s="10"/>
      <c r="AE1489" s="3"/>
      <c r="AF1489" s="3"/>
      <c r="AG1489" s="3"/>
      <c r="AH1489" s="10"/>
      <c r="AI1489" s="11"/>
      <c r="AJ1489" s="10"/>
      <c r="AK1489" s="2"/>
      <c r="AL1489" s="2"/>
      <c r="AM1489" s="2"/>
      <c r="AN1489" s="2"/>
      <c r="AO1489" s="2"/>
      <c r="AP1489" s="2"/>
      <c r="AQ1489" s="1"/>
      <c r="AR1489" s="15"/>
      <c r="AS1489" s="15"/>
      <c r="AT1489" s="15"/>
      <c r="AU1489" s="1"/>
      <c r="AV1489" s="1"/>
      <c r="AW1489" s="15"/>
      <c r="AX1489" s="15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</row>
    <row r="1490" spans="1:164" x14ac:dyDescent="0.15">
      <c r="A1490" s="67"/>
      <c r="B1490" s="128"/>
      <c r="C1490" s="7"/>
      <c r="D1490" s="7"/>
      <c r="E1490" s="13"/>
      <c r="F1490" s="14"/>
      <c r="G1490" s="14"/>
      <c r="H1490" s="14"/>
      <c r="I1490" s="14"/>
      <c r="J1490" s="13"/>
      <c r="K1490" s="53"/>
      <c r="L1490" s="2"/>
      <c r="M1490" s="19"/>
      <c r="N1490" s="12"/>
      <c r="O1490" s="12"/>
      <c r="P1490" s="19"/>
      <c r="Q1490" s="14"/>
      <c r="R1490" s="28"/>
      <c r="S1490" s="14"/>
      <c r="T1490" s="14"/>
      <c r="U1490" s="14"/>
      <c r="V1490" s="4"/>
      <c r="W1490" s="53"/>
      <c r="X1490" s="14"/>
      <c r="Y1490" s="153"/>
      <c r="Z1490" s="10"/>
      <c r="AA1490" s="51"/>
      <c r="AB1490" s="3"/>
      <c r="AC1490" s="1"/>
      <c r="AD1490" s="10"/>
      <c r="AE1490" s="3"/>
      <c r="AF1490" s="3"/>
      <c r="AG1490" s="3"/>
      <c r="AH1490" s="10"/>
      <c r="AI1490" s="11"/>
      <c r="AJ1490" s="10"/>
      <c r="AK1490" s="2"/>
      <c r="AL1490" s="2"/>
      <c r="AM1490" s="2"/>
      <c r="AN1490" s="2"/>
      <c r="AO1490" s="2"/>
      <c r="AP1490" s="2"/>
      <c r="AQ1490" s="1"/>
      <c r="AR1490" s="15"/>
      <c r="AS1490" s="15"/>
      <c r="AT1490" s="15"/>
      <c r="AU1490" s="1"/>
      <c r="AV1490" s="1"/>
      <c r="AW1490" s="15"/>
      <c r="AX1490" s="15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</row>
    <row r="1491" spans="1:164" x14ac:dyDescent="0.15">
      <c r="A1491" s="67"/>
      <c r="B1491" s="128"/>
      <c r="C1491" s="7"/>
      <c r="D1491" s="7"/>
      <c r="E1491" s="13"/>
      <c r="F1491" s="14"/>
      <c r="G1491" s="14"/>
      <c r="H1491" s="14"/>
      <c r="I1491" s="14"/>
      <c r="J1491" s="13"/>
      <c r="K1491" s="53"/>
      <c r="L1491" s="2"/>
      <c r="M1491" s="19"/>
      <c r="N1491" s="12"/>
      <c r="O1491" s="12"/>
      <c r="P1491" s="19"/>
      <c r="Q1491" s="14"/>
      <c r="R1491" s="28"/>
      <c r="S1491" s="14"/>
      <c r="T1491" s="14"/>
      <c r="U1491" s="14"/>
      <c r="V1491" s="4"/>
      <c r="W1491" s="53"/>
      <c r="X1491" s="14"/>
      <c r="Y1491" s="153"/>
      <c r="Z1491" s="10"/>
      <c r="AA1491" s="51"/>
      <c r="AB1491" s="3"/>
      <c r="AC1491" s="1"/>
      <c r="AD1491" s="10"/>
      <c r="AE1491" s="3"/>
      <c r="AF1491" s="3"/>
      <c r="AG1491" s="3"/>
      <c r="AH1491" s="10"/>
      <c r="AI1491" s="11"/>
      <c r="AJ1491" s="10"/>
      <c r="AK1491" s="2"/>
      <c r="AL1491" s="2"/>
      <c r="AM1491" s="2"/>
      <c r="AN1491" s="2"/>
      <c r="AO1491" s="2"/>
      <c r="AP1491" s="2"/>
      <c r="AQ1491" s="1"/>
      <c r="AR1491" s="15"/>
      <c r="AS1491" s="15"/>
      <c r="AT1491" s="15"/>
      <c r="AU1491" s="1"/>
      <c r="AV1491" s="1"/>
      <c r="AW1491" s="15"/>
      <c r="AX1491" s="15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</row>
    <row r="1492" spans="1:164" x14ac:dyDescent="0.15">
      <c r="A1492" s="67"/>
      <c r="B1492" s="128"/>
      <c r="C1492" s="7"/>
      <c r="D1492" s="7"/>
      <c r="E1492" s="13"/>
      <c r="F1492" s="14"/>
      <c r="G1492" s="14"/>
      <c r="H1492" s="14"/>
      <c r="I1492" s="14"/>
      <c r="J1492" s="13"/>
      <c r="K1492" s="53"/>
      <c r="L1492" s="2"/>
      <c r="M1492" s="19"/>
      <c r="N1492" s="12"/>
      <c r="O1492" s="12"/>
      <c r="P1492" s="19"/>
      <c r="Q1492" s="14"/>
      <c r="R1492" s="28"/>
      <c r="S1492" s="14"/>
      <c r="T1492" s="14"/>
      <c r="U1492" s="14"/>
      <c r="V1492" s="4"/>
      <c r="W1492" s="53"/>
      <c r="X1492" s="14"/>
      <c r="Y1492" s="153"/>
      <c r="Z1492" s="10"/>
      <c r="AA1492" s="51"/>
      <c r="AB1492" s="3"/>
      <c r="AC1492" s="1"/>
      <c r="AD1492" s="10"/>
      <c r="AE1492" s="3"/>
      <c r="AF1492" s="3"/>
      <c r="AG1492" s="3"/>
      <c r="AH1492" s="10"/>
      <c r="AI1492" s="11"/>
      <c r="AJ1492" s="10"/>
      <c r="AK1492" s="2"/>
      <c r="AL1492" s="2"/>
      <c r="AM1492" s="2"/>
      <c r="AN1492" s="2"/>
      <c r="AO1492" s="2"/>
      <c r="AP1492" s="2"/>
      <c r="AQ1492" s="1"/>
      <c r="AR1492" s="15"/>
      <c r="AS1492" s="15"/>
      <c r="AT1492" s="15"/>
      <c r="AU1492" s="1"/>
      <c r="AV1492" s="1"/>
      <c r="AW1492" s="15"/>
      <c r="AX1492" s="15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</row>
    <row r="1493" spans="1:164" x14ac:dyDescent="0.15">
      <c r="A1493" s="67"/>
      <c r="B1493" s="128"/>
      <c r="C1493" s="7"/>
      <c r="D1493" s="7"/>
      <c r="E1493" s="13"/>
      <c r="F1493" s="14"/>
      <c r="G1493" s="14"/>
      <c r="H1493" s="14"/>
      <c r="I1493" s="14"/>
      <c r="J1493" s="13"/>
      <c r="K1493" s="53"/>
      <c r="L1493" s="2"/>
      <c r="M1493" s="19"/>
      <c r="N1493" s="12"/>
      <c r="O1493" s="12"/>
      <c r="P1493" s="19"/>
      <c r="Q1493" s="14"/>
      <c r="R1493" s="28"/>
      <c r="S1493" s="14"/>
      <c r="T1493" s="14"/>
      <c r="U1493" s="14"/>
      <c r="V1493" s="4"/>
      <c r="W1493" s="53"/>
      <c r="X1493" s="14"/>
      <c r="Y1493" s="153"/>
      <c r="Z1493" s="10"/>
      <c r="AA1493" s="51"/>
      <c r="AB1493" s="3"/>
      <c r="AC1493" s="1"/>
      <c r="AD1493" s="10"/>
      <c r="AE1493" s="3"/>
      <c r="AF1493" s="3"/>
      <c r="AG1493" s="3"/>
      <c r="AH1493" s="10"/>
      <c r="AI1493" s="11"/>
      <c r="AJ1493" s="10"/>
      <c r="AK1493" s="2"/>
      <c r="AL1493" s="2"/>
      <c r="AM1493" s="2"/>
      <c r="AN1493" s="2"/>
      <c r="AO1493" s="2"/>
      <c r="AP1493" s="2"/>
      <c r="AQ1493" s="1"/>
      <c r="AR1493" s="15"/>
      <c r="AS1493" s="15"/>
      <c r="AT1493" s="15"/>
      <c r="AU1493" s="1"/>
      <c r="AV1493" s="1"/>
      <c r="AW1493" s="15"/>
      <c r="AX1493" s="15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</row>
    <row r="1494" spans="1:164" x14ac:dyDescent="0.15">
      <c r="A1494" s="67"/>
      <c r="B1494" s="128"/>
      <c r="C1494" s="7"/>
      <c r="D1494" s="7"/>
      <c r="E1494" s="13"/>
      <c r="F1494" s="14"/>
      <c r="G1494" s="14"/>
      <c r="H1494" s="14"/>
      <c r="I1494" s="14"/>
      <c r="J1494" s="13"/>
      <c r="K1494" s="53"/>
      <c r="L1494" s="2"/>
      <c r="M1494" s="19"/>
      <c r="N1494" s="12"/>
      <c r="O1494" s="12"/>
      <c r="P1494" s="19"/>
      <c r="Q1494" s="14"/>
      <c r="R1494" s="28"/>
      <c r="S1494" s="14"/>
      <c r="T1494" s="14"/>
      <c r="U1494" s="14"/>
      <c r="V1494" s="4"/>
      <c r="W1494" s="53"/>
      <c r="X1494" s="14"/>
      <c r="Y1494" s="153"/>
      <c r="Z1494" s="10"/>
      <c r="AA1494" s="51"/>
      <c r="AB1494" s="3"/>
      <c r="AC1494" s="1"/>
      <c r="AD1494" s="10"/>
      <c r="AE1494" s="3"/>
      <c r="AF1494" s="3"/>
      <c r="AG1494" s="3"/>
      <c r="AH1494" s="10"/>
      <c r="AI1494" s="11"/>
      <c r="AJ1494" s="10"/>
      <c r="AK1494" s="2"/>
      <c r="AL1494" s="2"/>
      <c r="AM1494" s="2"/>
      <c r="AN1494" s="2"/>
      <c r="AO1494" s="2"/>
      <c r="AP1494" s="2"/>
      <c r="AQ1494" s="1"/>
      <c r="AR1494" s="15"/>
      <c r="AS1494" s="15"/>
      <c r="AT1494" s="15"/>
      <c r="AU1494" s="1"/>
      <c r="AV1494" s="1"/>
      <c r="AW1494" s="15"/>
      <c r="AX1494" s="15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</row>
    <row r="1495" spans="1:164" x14ac:dyDescent="0.15">
      <c r="A1495" s="67"/>
      <c r="B1495" s="128"/>
      <c r="C1495" s="7"/>
      <c r="D1495" s="7"/>
      <c r="E1495" s="13"/>
      <c r="F1495" s="14"/>
      <c r="G1495" s="14"/>
      <c r="H1495" s="14"/>
      <c r="I1495" s="14"/>
      <c r="J1495" s="13"/>
      <c r="K1495" s="53"/>
      <c r="L1495" s="2"/>
      <c r="M1495" s="19"/>
      <c r="N1495" s="12"/>
      <c r="O1495" s="12"/>
      <c r="P1495" s="19"/>
      <c r="Q1495" s="14"/>
      <c r="R1495" s="28"/>
      <c r="S1495" s="14"/>
      <c r="T1495" s="14"/>
      <c r="U1495" s="14"/>
      <c r="V1495" s="4"/>
      <c r="W1495" s="53"/>
      <c r="X1495" s="14"/>
      <c r="Y1495" s="153"/>
      <c r="Z1495" s="10"/>
      <c r="AA1495" s="51"/>
      <c r="AB1495" s="3"/>
      <c r="AC1495" s="1"/>
      <c r="AD1495" s="10"/>
      <c r="AE1495" s="3"/>
      <c r="AF1495" s="3"/>
      <c r="AG1495" s="3"/>
      <c r="AH1495" s="10"/>
      <c r="AI1495" s="11"/>
      <c r="AJ1495" s="10"/>
      <c r="AK1495" s="2"/>
      <c r="AL1495" s="2"/>
      <c r="AM1495" s="2"/>
      <c r="AN1495" s="2"/>
      <c r="AO1495" s="2"/>
      <c r="AP1495" s="2"/>
      <c r="AQ1495" s="1"/>
      <c r="AR1495" s="15"/>
      <c r="AS1495" s="15"/>
      <c r="AT1495" s="15"/>
      <c r="AU1495" s="1"/>
      <c r="AV1495" s="1"/>
      <c r="AW1495" s="15"/>
      <c r="AX1495" s="15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</row>
    <row r="1496" spans="1:164" x14ac:dyDescent="0.15">
      <c r="A1496" s="67"/>
      <c r="B1496" s="128"/>
      <c r="C1496" s="7"/>
      <c r="D1496" s="7"/>
      <c r="E1496" s="13"/>
      <c r="F1496" s="14"/>
      <c r="G1496" s="14"/>
      <c r="H1496" s="14"/>
      <c r="I1496" s="14"/>
      <c r="J1496" s="13"/>
      <c r="K1496" s="53"/>
      <c r="L1496" s="2"/>
      <c r="M1496" s="19"/>
      <c r="N1496" s="12"/>
      <c r="O1496" s="12"/>
      <c r="P1496" s="19"/>
      <c r="Q1496" s="14"/>
      <c r="R1496" s="28"/>
      <c r="S1496" s="14"/>
      <c r="T1496" s="14"/>
      <c r="U1496" s="14"/>
      <c r="V1496" s="4"/>
      <c r="W1496" s="53"/>
      <c r="X1496" s="14"/>
      <c r="Y1496" s="153"/>
      <c r="Z1496" s="10"/>
      <c r="AA1496" s="51"/>
      <c r="AB1496" s="3"/>
      <c r="AC1496" s="1"/>
      <c r="AD1496" s="10"/>
      <c r="AE1496" s="3"/>
      <c r="AF1496" s="3"/>
      <c r="AG1496" s="3"/>
      <c r="AH1496" s="10"/>
      <c r="AI1496" s="11"/>
      <c r="AJ1496" s="10"/>
      <c r="AK1496" s="2"/>
      <c r="AL1496" s="2"/>
      <c r="AM1496" s="2"/>
      <c r="AN1496" s="2"/>
      <c r="AO1496" s="2"/>
      <c r="AP1496" s="2"/>
      <c r="AQ1496" s="1"/>
      <c r="AR1496" s="15"/>
      <c r="AS1496" s="15"/>
      <c r="AT1496" s="15"/>
      <c r="AU1496" s="1"/>
      <c r="AV1496" s="1"/>
      <c r="AW1496" s="15"/>
      <c r="AX1496" s="15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</row>
    <row r="1497" spans="1:164" x14ac:dyDescent="0.15">
      <c r="A1497" s="67"/>
      <c r="B1497" s="128"/>
      <c r="C1497" s="7"/>
      <c r="D1497" s="7"/>
      <c r="E1497" s="13"/>
      <c r="F1497" s="14"/>
      <c r="G1497" s="14"/>
      <c r="H1497" s="14"/>
      <c r="I1497" s="14"/>
      <c r="J1497" s="13"/>
      <c r="K1497" s="53"/>
      <c r="L1497" s="2"/>
      <c r="M1497" s="19"/>
      <c r="N1497" s="12"/>
      <c r="O1497" s="12"/>
      <c r="P1497" s="19"/>
      <c r="Q1497" s="14"/>
      <c r="R1497" s="28"/>
      <c r="S1497" s="14"/>
      <c r="T1497" s="14"/>
      <c r="U1497" s="14"/>
      <c r="V1497" s="4"/>
      <c r="W1497" s="53"/>
      <c r="X1497" s="14"/>
      <c r="Y1497" s="153"/>
      <c r="Z1497" s="10"/>
      <c r="AA1497" s="51"/>
      <c r="AB1497" s="3"/>
      <c r="AC1497" s="1"/>
      <c r="AD1497" s="10"/>
      <c r="AE1497" s="3"/>
      <c r="AF1497" s="3"/>
      <c r="AG1497" s="3"/>
      <c r="AH1497" s="10"/>
      <c r="AI1497" s="11"/>
      <c r="AJ1497" s="10"/>
      <c r="AK1497" s="2"/>
      <c r="AL1497" s="2"/>
      <c r="AM1497" s="2"/>
      <c r="AN1497" s="2"/>
      <c r="AO1497" s="2"/>
      <c r="AP1497" s="2"/>
      <c r="AQ1497" s="1"/>
      <c r="AR1497" s="15"/>
      <c r="AS1497" s="15"/>
      <c r="AT1497" s="15"/>
      <c r="AU1497" s="1"/>
      <c r="AV1497" s="1"/>
      <c r="AW1497" s="15"/>
      <c r="AX1497" s="15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</row>
    <row r="1498" spans="1:164" x14ac:dyDescent="0.15">
      <c r="A1498" s="67"/>
      <c r="B1498" s="128"/>
      <c r="C1498" s="7"/>
      <c r="D1498" s="7"/>
      <c r="E1498" s="13"/>
      <c r="F1498" s="14"/>
      <c r="G1498" s="14"/>
      <c r="H1498" s="14"/>
      <c r="I1498" s="14"/>
      <c r="J1498" s="13"/>
      <c r="K1498" s="53"/>
      <c r="L1498" s="2"/>
      <c r="M1498" s="19"/>
      <c r="N1498" s="12"/>
      <c r="O1498" s="12"/>
      <c r="P1498" s="19"/>
      <c r="Q1498" s="14"/>
      <c r="R1498" s="28"/>
      <c r="S1498" s="14"/>
      <c r="T1498" s="14"/>
      <c r="U1498" s="14"/>
      <c r="V1498" s="4"/>
      <c r="W1498" s="53"/>
      <c r="X1498" s="14"/>
      <c r="Y1498" s="153"/>
      <c r="Z1498" s="10"/>
      <c r="AA1498" s="51"/>
      <c r="AB1498" s="3"/>
      <c r="AC1498" s="1"/>
      <c r="AD1498" s="10"/>
      <c r="AE1498" s="3"/>
      <c r="AF1498" s="3"/>
      <c r="AG1498" s="3"/>
      <c r="AH1498" s="10"/>
      <c r="AI1498" s="11"/>
      <c r="AJ1498" s="10"/>
      <c r="AK1498" s="2"/>
      <c r="AL1498" s="2"/>
      <c r="AM1498" s="2"/>
      <c r="AN1498" s="2"/>
      <c r="AO1498" s="2"/>
      <c r="AP1498" s="2"/>
      <c r="AQ1498" s="1"/>
      <c r="AR1498" s="15"/>
      <c r="AS1498" s="15"/>
      <c r="AT1498" s="15"/>
      <c r="AU1498" s="1"/>
      <c r="AV1498" s="1"/>
      <c r="AW1498" s="15"/>
      <c r="AX1498" s="15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</row>
    <row r="1499" spans="1:164" x14ac:dyDescent="0.15">
      <c r="A1499" s="67"/>
      <c r="B1499" s="128"/>
      <c r="C1499" s="7"/>
      <c r="D1499" s="7"/>
      <c r="E1499" s="13"/>
      <c r="F1499" s="14"/>
      <c r="G1499" s="14"/>
      <c r="H1499" s="14"/>
      <c r="I1499" s="14"/>
      <c r="J1499" s="13"/>
      <c r="K1499" s="53"/>
      <c r="L1499" s="2"/>
      <c r="M1499" s="19"/>
      <c r="N1499" s="12"/>
      <c r="O1499" s="12"/>
      <c r="P1499" s="19"/>
      <c r="Q1499" s="14"/>
      <c r="R1499" s="28"/>
      <c r="S1499" s="14"/>
      <c r="T1499" s="14"/>
      <c r="U1499" s="14"/>
      <c r="V1499" s="4"/>
      <c r="W1499" s="53"/>
      <c r="X1499" s="14"/>
      <c r="Y1499" s="153"/>
      <c r="Z1499" s="10"/>
      <c r="AA1499" s="51"/>
      <c r="AB1499" s="3"/>
      <c r="AC1499" s="1"/>
      <c r="AD1499" s="10"/>
      <c r="AE1499" s="3"/>
      <c r="AF1499" s="3"/>
      <c r="AG1499" s="3"/>
      <c r="AH1499" s="10"/>
      <c r="AI1499" s="11"/>
      <c r="AJ1499" s="10"/>
      <c r="AK1499" s="2"/>
      <c r="AL1499" s="2"/>
      <c r="AM1499" s="2"/>
      <c r="AN1499" s="2"/>
      <c r="AO1499" s="2"/>
      <c r="AP1499" s="2"/>
      <c r="AQ1499" s="1"/>
      <c r="AR1499" s="15"/>
      <c r="AS1499" s="15"/>
      <c r="AT1499" s="15"/>
      <c r="AU1499" s="1"/>
      <c r="AV1499" s="1"/>
      <c r="AW1499" s="15"/>
      <c r="AX1499" s="15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</row>
    <row r="1500" spans="1:164" x14ac:dyDescent="0.15">
      <c r="A1500" s="67"/>
      <c r="B1500" s="128"/>
      <c r="C1500" s="7"/>
      <c r="D1500" s="7"/>
      <c r="E1500" s="13"/>
      <c r="F1500" s="14"/>
      <c r="G1500" s="14"/>
      <c r="H1500" s="14"/>
      <c r="I1500" s="14"/>
      <c r="J1500" s="13"/>
      <c r="K1500" s="53"/>
      <c r="L1500" s="2"/>
      <c r="M1500" s="19"/>
      <c r="N1500" s="12"/>
      <c r="O1500" s="12"/>
      <c r="P1500" s="19"/>
      <c r="Q1500" s="14"/>
      <c r="R1500" s="28"/>
      <c r="S1500" s="14"/>
      <c r="T1500" s="14"/>
      <c r="U1500" s="14"/>
      <c r="V1500" s="4"/>
      <c r="W1500" s="53"/>
      <c r="X1500" s="14"/>
      <c r="Y1500" s="153"/>
      <c r="Z1500" s="10"/>
      <c r="AA1500" s="51"/>
      <c r="AB1500" s="3"/>
      <c r="AC1500" s="1"/>
      <c r="AD1500" s="10"/>
      <c r="AE1500" s="3"/>
      <c r="AF1500" s="3"/>
      <c r="AG1500" s="3"/>
      <c r="AH1500" s="10"/>
      <c r="AI1500" s="11"/>
      <c r="AJ1500" s="10"/>
      <c r="AK1500" s="2"/>
      <c r="AL1500" s="2"/>
      <c r="AM1500" s="2"/>
      <c r="AN1500" s="2"/>
      <c r="AO1500" s="2"/>
      <c r="AP1500" s="2"/>
      <c r="AQ1500" s="1"/>
      <c r="AR1500" s="15"/>
      <c r="AS1500" s="15"/>
      <c r="AT1500" s="15"/>
      <c r="AU1500" s="1"/>
      <c r="AV1500" s="1"/>
      <c r="AW1500" s="15"/>
      <c r="AX1500" s="15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</row>
    <row r="1501" spans="1:164" x14ac:dyDescent="0.15">
      <c r="A1501" s="67"/>
      <c r="B1501" s="128"/>
      <c r="C1501" s="7"/>
      <c r="D1501" s="7"/>
      <c r="E1501" s="13"/>
      <c r="F1501" s="14"/>
      <c r="G1501" s="14"/>
      <c r="H1501" s="14"/>
      <c r="I1501" s="14"/>
      <c r="J1501" s="13"/>
      <c r="K1501" s="53"/>
      <c r="L1501" s="2"/>
      <c r="M1501" s="19"/>
      <c r="N1501" s="12"/>
      <c r="O1501" s="12"/>
      <c r="P1501" s="19"/>
      <c r="Q1501" s="14"/>
      <c r="R1501" s="28"/>
      <c r="S1501" s="14"/>
      <c r="T1501" s="14"/>
      <c r="U1501" s="14"/>
      <c r="V1501" s="4"/>
      <c r="W1501" s="53"/>
      <c r="X1501" s="14"/>
      <c r="Y1501" s="153"/>
      <c r="Z1501" s="10"/>
      <c r="AA1501" s="51"/>
      <c r="AB1501" s="3"/>
      <c r="AC1501" s="1"/>
      <c r="AD1501" s="10"/>
      <c r="AE1501" s="3"/>
      <c r="AF1501" s="3"/>
      <c r="AG1501" s="3"/>
      <c r="AH1501" s="10"/>
      <c r="AI1501" s="11"/>
      <c r="AJ1501" s="10"/>
      <c r="AK1501" s="2"/>
      <c r="AL1501" s="2"/>
      <c r="AM1501" s="2"/>
      <c r="AN1501" s="2"/>
      <c r="AO1501" s="2"/>
      <c r="AP1501" s="2"/>
      <c r="AQ1501" s="1"/>
      <c r="AR1501" s="15"/>
      <c r="AS1501" s="15"/>
      <c r="AT1501" s="15"/>
      <c r="AU1501" s="1"/>
      <c r="AV1501" s="1"/>
      <c r="AW1501" s="15"/>
      <c r="AX1501" s="15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</row>
    <row r="1502" spans="1:164" x14ac:dyDescent="0.15">
      <c r="A1502" s="67"/>
      <c r="B1502" s="128"/>
      <c r="C1502" s="7"/>
      <c r="D1502" s="7"/>
      <c r="E1502" s="13"/>
      <c r="F1502" s="14"/>
      <c r="G1502" s="14"/>
      <c r="H1502" s="14"/>
      <c r="I1502" s="14"/>
      <c r="J1502" s="13"/>
      <c r="K1502" s="53"/>
      <c r="L1502" s="2"/>
      <c r="M1502" s="19"/>
      <c r="N1502" s="12"/>
      <c r="O1502" s="12"/>
      <c r="P1502" s="19"/>
      <c r="Q1502" s="14"/>
      <c r="R1502" s="28"/>
      <c r="S1502" s="14"/>
      <c r="T1502" s="14"/>
      <c r="U1502" s="14"/>
      <c r="V1502" s="4"/>
      <c r="W1502" s="53"/>
      <c r="X1502" s="14"/>
      <c r="Y1502" s="153"/>
      <c r="Z1502" s="10"/>
      <c r="AA1502" s="51"/>
      <c r="AB1502" s="3"/>
      <c r="AC1502" s="1"/>
      <c r="AD1502" s="10"/>
      <c r="AE1502" s="3"/>
      <c r="AF1502" s="3"/>
      <c r="AG1502" s="3"/>
      <c r="AH1502" s="10"/>
      <c r="AI1502" s="11"/>
      <c r="AJ1502" s="10"/>
      <c r="AK1502" s="2"/>
      <c r="AL1502" s="2"/>
      <c r="AM1502" s="2"/>
      <c r="AN1502" s="2"/>
      <c r="AO1502" s="2"/>
      <c r="AP1502" s="2"/>
      <c r="AQ1502" s="1"/>
      <c r="AR1502" s="15"/>
      <c r="AS1502" s="15"/>
      <c r="AT1502" s="15"/>
      <c r="AU1502" s="1"/>
      <c r="AV1502" s="1"/>
      <c r="AW1502" s="15"/>
      <c r="AX1502" s="15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</row>
    <row r="1503" spans="1:164" x14ac:dyDescent="0.15">
      <c r="A1503" s="67"/>
      <c r="B1503" s="128"/>
      <c r="C1503" s="7"/>
      <c r="D1503" s="7"/>
      <c r="E1503" s="13"/>
      <c r="F1503" s="14"/>
      <c r="G1503" s="14"/>
      <c r="H1503" s="14"/>
      <c r="I1503" s="14"/>
      <c r="J1503" s="13"/>
      <c r="K1503" s="53"/>
      <c r="L1503" s="2"/>
      <c r="M1503" s="19"/>
      <c r="N1503" s="12"/>
      <c r="O1503" s="12"/>
      <c r="P1503" s="19"/>
      <c r="Q1503" s="14"/>
      <c r="R1503" s="28"/>
      <c r="S1503" s="14"/>
      <c r="T1503" s="14"/>
      <c r="U1503" s="14"/>
      <c r="V1503" s="4"/>
      <c r="W1503" s="53"/>
      <c r="X1503" s="14"/>
      <c r="Y1503" s="153"/>
      <c r="Z1503" s="10"/>
      <c r="AA1503" s="51"/>
      <c r="AB1503" s="3"/>
      <c r="AC1503" s="1"/>
      <c r="AD1503" s="10"/>
      <c r="AE1503" s="3"/>
      <c r="AF1503" s="3"/>
      <c r="AG1503" s="3"/>
      <c r="AH1503" s="10"/>
      <c r="AI1503" s="11"/>
      <c r="AJ1503" s="10"/>
      <c r="AK1503" s="2"/>
      <c r="AL1503" s="2"/>
      <c r="AM1503" s="2"/>
      <c r="AN1503" s="2"/>
      <c r="AO1503" s="2"/>
      <c r="AP1503" s="2"/>
      <c r="AQ1503" s="1"/>
      <c r="AR1503" s="15"/>
      <c r="AS1503" s="15"/>
      <c r="AT1503" s="15"/>
      <c r="AU1503" s="1"/>
      <c r="AV1503" s="1"/>
      <c r="AW1503" s="15"/>
      <c r="AX1503" s="15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</row>
    <row r="1504" spans="1:164" x14ac:dyDescent="0.15">
      <c r="A1504" s="67"/>
      <c r="B1504" s="128"/>
      <c r="C1504" s="7"/>
      <c r="D1504" s="7"/>
      <c r="E1504" s="13"/>
      <c r="F1504" s="14"/>
      <c r="G1504" s="14"/>
      <c r="H1504" s="14"/>
      <c r="I1504" s="14"/>
      <c r="J1504" s="13"/>
      <c r="K1504" s="53"/>
      <c r="L1504" s="2"/>
      <c r="M1504" s="19"/>
      <c r="N1504" s="12"/>
      <c r="O1504" s="12"/>
      <c r="P1504" s="19"/>
      <c r="Q1504" s="14"/>
      <c r="R1504" s="28"/>
      <c r="S1504" s="14"/>
      <c r="T1504" s="14"/>
      <c r="U1504" s="14"/>
      <c r="V1504" s="4"/>
      <c r="W1504" s="53"/>
      <c r="X1504" s="14"/>
      <c r="Y1504" s="153"/>
      <c r="Z1504" s="10"/>
      <c r="AA1504" s="51"/>
      <c r="AB1504" s="3"/>
      <c r="AC1504" s="1"/>
      <c r="AD1504" s="10"/>
      <c r="AE1504" s="3"/>
      <c r="AF1504" s="3"/>
      <c r="AG1504" s="3"/>
      <c r="AH1504" s="10"/>
      <c r="AI1504" s="11"/>
      <c r="AJ1504" s="10"/>
      <c r="AK1504" s="2"/>
      <c r="AL1504" s="2"/>
      <c r="AM1504" s="2"/>
      <c r="AN1504" s="2"/>
      <c r="AO1504" s="2"/>
      <c r="AP1504" s="2"/>
      <c r="AQ1504" s="1"/>
      <c r="AR1504" s="15"/>
      <c r="AS1504" s="15"/>
      <c r="AT1504" s="15"/>
      <c r="AU1504" s="1"/>
      <c r="AV1504" s="1"/>
      <c r="AW1504" s="15"/>
      <c r="AX1504" s="15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</row>
    <row r="1505" spans="1:164" x14ac:dyDescent="0.15">
      <c r="A1505" s="67"/>
      <c r="B1505" s="128"/>
      <c r="C1505" s="7"/>
      <c r="D1505" s="7"/>
      <c r="E1505" s="13"/>
      <c r="F1505" s="14"/>
      <c r="G1505" s="14"/>
      <c r="H1505" s="14"/>
      <c r="I1505" s="14"/>
      <c r="J1505" s="13"/>
      <c r="K1505" s="53"/>
      <c r="L1505" s="2"/>
      <c r="M1505" s="19"/>
      <c r="N1505" s="12"/>
      <c r="O1505" s="12"/>
      <c r="P1505" s="19"/>
      <c r="Q1505" s="14"/>
      <c r="R1505" s="28"/>
      <c r="S1505" s="14"/>
      <c r="T1505" s="14"/>
      <c r="U1505" s="14"/>
      <c r="V1505" s="4"/>
      <c r="W1505" s="53"/>
      <c r="X1505" s="14"/>
      <c r="Y1505" s="153"/>
      <c r="Z1505" s="10"/>
      <c r="AA1505" s="51"/>
      <c r="AB1505" s="3"/>
      <c r="AC1505" s="1"/>
      <c r="AD1505" s="10"/>
      <c r="AE1505" s="3"/>
      <c r="AF1505" s="3"/>
      <c r="AG1505" s="3"/>
      <c r="AH1505" s="10"/>
      <c r="AI1505" s="11"/>
      <c r="AJ1505" s="10"/>
      <c r="AK1505" s="2"/>
      <c r="AL1505" s="2"/>
      <c r="AM1505" s="2"/>
      <c r="AN1505" s="2"/>
      <c r="AO1505" s="2"/>
      <c r="AP1505" s="2"/>
      <c r="AQ1505" s="1"/>
      <c r="AR1505" s="15"/>
      <c r="AS1505" s="15"/>
      <c r="AT1505" s="15"/>
      <c r="AU1505" s="1"/>
      <c r="AV1505" s="1"/>
      <c r="AW1505" s="15"/>
      <c r="AX1505" s="15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</row>
    <row r="1506" spans="1:164" x14ac:dyDescent="0.15">
      <c r="A1506" s="67"/>
      <c r="B1506" s="128"/>
      <c r="C1506" s="7"/>
      <c r="D1506" s="7"/>
      <c r="E1506" s="13"/>
      <c r="F1506" s="14"/>
      <c r="G1506" s="14"/>
      <c r="H1506" s="14"/>
      <c r="I1506" s="14"/>
      <c r="J1506" s="13"/>
      <c r="K1506" s="53"/>
      <c r="L1506" s="2"/>
      <c r="M1506" s="19"/>
      <c r="N1506" s="12"/>
      <c r="O1506" s="12"/>
      <c r="P1506" s="19"/>
      <c r="Q1506" s="14"/>
      <c r="R1506" s="28"/>
      <c r="S1506" s="14"/>
      <c r="T1506" s="14"/>
      <c r="U1506" s="14"/>
      <c r="V1506" s="4"/>
      <c r="W1506" s="53"/>
      <c r="X1506" s="14"/>
      <c r="Y1506" s="153"/>
      <c r="Z1506" s="10"/>
      <c r="AA1506" s="51"/>
      <c r="AB1506" s="3"/>
      <c r="AC1506" s="1"/>
      <c r="AD1506" s="10"/>
      <c r="AE1506" s="3"/>
      <c r="AF1506" s="3"/>
      <c r="AG1506" s="3"/>
      <c r="AH1506" s="10"/>
      <c r="AI1506" s="11"/>
      <c r="AJ1506" s="10"/>
      <c r="AK1506" s="2"/>
      <c r="AL1506" s="2"/>
      <c r="AM1506" s="2"/>
      <c r="AN1506" s="2"/>
      <c r="AO1506" s="2"/>
      <c r="AP1506" s="2"/>
      <c r="AQ1506" s="1"/>
      <c r="AR1506" s="15"/>
      <c r="AS1506" s="15"/>
      <c r="AT1506" s="15"/>
      <c r="AU1506" s="1"/>
      <c r="AV1506" s="1"/>
      <c r="AW1506" s="15"/>
      <c r="AX1506" s="15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</row>
    <row r="1507" spans="1:164" x14ac:dyDescent="0.15">
      <c r="A1507" s="67"/>
      <c r="B1507" s="128"/>
      <c r="C1507" s="7"/>
      <c r="D1507" s="7"/>
      <c r="E1507" s="13"/>
      <c r="F1507" s="14"/>
      <c r="G1507" s="14"/>
      <c r="H1507" s="14"/>
      <c r="I1507" s="14"/>
      <c r="J1507" s="13"/>
      <c r="K1507" s="53"/>
      <c r="L1507" s="2"/>
      <c r="M1507" s="19"/>
      <c r="N1507" s="12"/>
      <c r="O1507" s="12"/>
      <c r="P1507" s="19"/>
      <c r="Q1507" s="14"/>
      <c r="R1507" s="28"/>
      <c r="S1507" s="14"/>
      <c r="T1507" s="14"/>
      <c r="U1507" s="14"/>
      <c r="V1507" s="4"/>
      <c r="W1507" s="53"/>
      <c r="X1507" s="14"/>
      <c r="Y1507" s="153"/>
      <c r="Z1507" s="10"/>
      <c r="AA1507" s="51"/>
      <c r="AB1507" s="3"/>
      <c r="AC1507" s="1"/>
      <c r="AD1507" s="10"/>
      <c r="AE1507" s="3"/>
      <c r="AF1507" s="3"/>
      <c r="AG1507" s="3"/>
      <c r="AH1507" s="10"/>
      <c r="AI1507" s="11"/>
      <c r="AJ1507" s="10"/>
      <c r="AK1507" s="2"/>
      <c r="AL1507" s="2"/>
      <c r="AM1507" s="2"/>
      <c r="AN1507" s="2"/>
      <c r="AO1507" s="2"/>
      <c r="AP1507" s="2"/>
      <c r="AQ1507" s="1"/>
      <c r="AR1507" s="15"/>
      <c r="AS1507" s="15"/>
      <c r="AT1507" s="15"/>
      <c r="AU1507" s="1"/>
      <c r="AV1507" s="1"/>
      <c r="AW1507" s="15"/>
      <c r="AX1507" s="15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</row>
    <row r="1508" spans="1:164" x14ac:dyDescent="0.15">
      <c r="A1508" s="67"/>
      <c r="B1508" s="128"/>
      <c r="C1508" s="7"/>
      <c r="D1508" s="7"/>
      <c r="E1508" s="13"/>
      <c r="F1508" s="14"/>
      <c r="G1508" s="14"/>
      <c r="H1508" s="14"/>
      <c r="I1508" s="14"/>
      <c r="J1508" s="13"/>
      <c r="K1508" s="53"/>
      <c r="L1508" s="2"/>
      <c r="M1508" s="19"/>
      <c r="N1508" s="12"/>
      <c r="O1508" s="12"/>
      <c r="P1508" s="19"/>
      <c r="Q1508" s="14"/>
      <c r="R1508" s="28"/>
      <c r="S1508" s="14"/>
      <c r="T1508" s="14"/>
      <c r="U1508" s="14"/>
      <c r="V1508" s="4"/>
      <c r="W1508" s="53"/>
      <c r="X1508" s="14"/>
      <c r="Y1508" s="153"/>
      <c r="Z1508" s="10"/>
      <c r="AA1508" s="51"/>
      <c r="AB1508" s="3"/>
      <c r="AC1508" s="1"/>
      <c r="AD1508" s="10"/>
      <c r="AE1508" s="3"/>
      <c r="AF1508" s="3"/>
      <c r="AG1508" s="3"/>
      <c r="AH1508" s="10"/>
      <c r="AI1508" s="11"/>
      <c r="AJ1508" s="10"/>
      <c r="AK1508" s="2"/>
      <c r="AL1508" s="2"/>
      <c r="AM1508" s="2"/>
      <c r="AN1508" s="2"/>
      <c r="AO1508" s="2"/>
      <c r="AP1508" s="2"/>
      <c r="AQ1508" s="1"/>
      <c r="AR1508" s="15"/>
      <c r="AS1508" s="15"/>
      <c r="AT1508" s="15"/>
      <c r="AU1508" s="1"/>
      <c r="AV1508" s="1"/>
      <c r="AW1508" s="15"/>
      <c r="AX1508" s="15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</row>
    <row r="1509" spans="1:164" x14ac:dyDescent="0.15">
      <c r="A1509" s="67"/>
      <c r="B1509" s="128"/>
      <c r="C1509" s="7"/>
      <c r="D1509" s="7"/>
      <c r="E1509" s="13"/>
      <c r="F1509" s="14"/>
      <c r="G1509" s="14"/>
      <c r="H1509" s="14"/>
      <c r="I1509" s="14"/>
      <c r="J1509" s="13"/>
      <c r="K1509" s="53"/>
      <c r="L1509" s="2"/>
      <c r="M1509" s="19"/>
      <c r="N1509" s="12"/>
      <c r="O1509" s="12"/>
      <c r="P1509" s="19"/>
      <c r="Q1509" s="14"/>
      <c r="R1509" s="28"/>
      <c r="S1509" s="14"/>
      <c r="T1509" s="14"/>
      <c r="U1509" s="14"/>
      <c r="V1509" s="4"/>
      <c r="W1509" s="53"/>
      <c r="X1509" s="14"/>
      <c r="Y1509" s="153"/>
      <c r="Z1509" s="10"/>
      <c r="AA1509" s="51"/>
      <c r="AB1509" s="3"/>
      <c r="AC1509" s="1"/>
      <c r="AD1509" s="10"/>
      <c r="AE1509" s="3"/>
      <c r="AF1509" s="3"/>
      <c r="AG1509" s="3"/>
      <c r="AH1509" s="10"/>
      <c r="AI1509" s="11"/>
      <c r="AJ1509" s="10"/>
      <c r="AK1509" s="2"/>
      <c r="AL1509" s="2"/>
      <c r="AM1509" s="2"/>
      <c r="AN1509" s="2"/>
      <c r="AO1509" s="2"/>
      <c r="AP1509" s="2"/>
      <c r="AQ1509" s="1"/>
      <c r="AR1509" s="15"/>
      <c r="AS1509" s="15"/>
      <c r="AT1509" s="15"/>
      <c r="AU1509" s="1"/>
      <c r="AV1509" s="1"/>
      <c r="AW1509" s="15"/>
      <c r="AX1509" s="15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</row>
    <row r="1510" spans="1:164" x14ac:dyDescent="0.15">
      <c r="A1510" s="67"/>
      <c r="B1510" s="128"/>
      <c r="C1510" s="7"/>
      <c r="D1510" s="7"/>
      <c r="E1510" s="13"/>
      <c r="F1510" s="14"/>
      <c r="G1510" s="14"/>
      <c r="H1510" s="14"/>
      <c r="I1510" s="14"/>
      <c r="J1510" s="13"/>
      <c r="K1510" s="53"/>
      <c r="L1510" s="2"/>
      <c r="M1510" s="19"/>
      <c r="N1510" s="12"/>
      <c r="O1510" s="12"/>
      <c r="P1510" s="19"/>
      <c r="Q1510" s="14"/>
      <c r="R1510" s="28"/>
      <c r="S1510" s="14"/>
      <c r="T1510" s="14"/>
      <c r="U1510" s="14"/>
      <c r="V1510" s="4"/>
      <c r="W1510" s="53"/>
      <c r="X1510" s="14"/>
      <c r="Y1510" s="153"/>
      <c r="Z1510" s="10"/>
      <c r="AA1510" s="51"/>
      <c r="AB1510" s="3"/>
      <c r="AC1510" s="1"/>
      <c r="AD1510" s="10"/>
      <c r="AE1510" s="3"/>
      <c r="AF1510" s="3"/>
      <c r="AG1510" s="3"/>
      <c r="AH1510" s="10"/>
      <c r="AI1510" s="11"/>
      <c r="AJ1510" s="10"/>
      <c r="AK1510" s="2"/>
      <c r="AL1510" s="2"/>
      <c r="AM1510" s="2"/>
      <c r="AN1510" s="2"/>
      <c r="AO1510" s="2"/>
      <c r="AP1510" s="2"/>
      <c r="AQ1510" s="1"/>
      <c r="AR1510" s="15"/>
      <c r="AS1510" s="15"/>
      <c r="AT1510" s="15"/>
      <c r="AU1510" s="1"/>
      <c r="AV1510" s="1"/>
      <c r="AW1510" s="15"/>
      <c r="AX1510" s="15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</row>
    <row r="1511" spans="1:164" x14ac:dyDescent="0.15">
      <c r="A1511" s="67"/>
      <c r="B1511" s="128"/>
      <c r="C1511" s="7"/>
      <c r="D1511" s="7"/>
      <c r="E1511" s="13"/>
      <c r="F1511" s="14"/>
      <c r="G1511" s="14"/>
      <c r="H1511" s="14"/>
      <c r="I1511" s="14"/>
      <c r="J1511" s="13"/>
      <c r="K1511" s="53"/>
      <c r="L1511" s="2"/>
      <c r="M1511" s="19"/>
      <c r="N1511" s="12"/>
      <c r="O1511" s="12"/>
      <c r="P1511" s="19"/>
      <c r="Q1511" s="14"/>
      <c r="R1511" s="28"/>
      <c r="S1511" s="14"/>
      <c r="T1511" s="14"/>
      <c r="U1511" s="14"/>
      <c r="V1511" s="4"/>
      <c r="W1511" s="53"/>
      <c r="X1511" s="14"/>
      <c r="Y1511" s="153"/>
      <c r="Z1511" s="10"/>
      <c r="AA1511" s="51"/>
      <c r="AB1511" s="3"/>
      <c r="AC1511" s="1"/>
      <c r="AD1511" s="10"/>
      <c r="AE1511" s="3"/>
      <c r="AF1511" s="3"/>
      <c r="AG1511" s="3"/>
      <c r="AH1511" s="10"/>
      <c r="AI1511" s="11"/>
      <c r="AJ1511" s="10"/>
      <c r="AK1511" s="2"/>
      <c r="AL1511" s="2"/>
      <c r="AM1511" s="2"/>
      <c r="AN1511" s="2"/>
      <c r="AO1511" s="2"/>
      <c r="AP1511" s="2"/>
      <c r="AQ1511" s="1"/>
      <c r="AR1511" s="15"/>
      <c r="AS1511" s="15"/>
      <c r="AT1511" s="15"/>
      <c r="AU1511" s="1"/>
      <c r="AV1511" s="1"/>
      <c r="AW1511" s="15"/>
      <c r="AX1511" s="15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</row>
    <row r="1512" spans="1:164" x14ac:dyDescent="0.15">
      <c r="A1512" s="67"/>
      <c r="B1512" s="128"/>
      <c r="C1512" s="7"/>
      <c r="D1512" s="7"/>
      <c r="E1512" s="13"/>
      <c r="F1512" s="14"/>
      <c r="G1512" s="14"/>
      <c r="H1512" s="14"/>
      <c r="I1512" s="14"/>
      <c r="J1512" s="13"/>
      <c r="K1512" s="53"/>
      <c r="L1512" s="2"/>
      <c r="M1512" s="19"/>
      <c r="N1512" s="12"/>
      <c r="O1512" s="12"/>
      <c r="P1512" s="19"/>
      <c r="Q1512" s="14"/>
      <c r="R1512" s="28"/>
      <c r="S1512" s="14"/>
      <c r="T1512" s="14"/>
      <c r="U1512" s="14"/>
      <c r="V1512" s="4"/>
      <c r="W1512" s="53"/>
      <c r="X1512" s="14"/>
      <c r="Y1512" s="153"/>
      <c r="Z1512" s="10"/>
      <c r="AA1512" s="51"/>
      <c r="AB1512" s="3"/>
      <c r="AC1512" s="1"/>
      <c r="AD1512" s="10"/>
      <c r="AE1512" s="3"/>
      <c r="AF1512" s="3"/>
      <c r="AG1512" s="3"/>
      <c r="AH1512" s="10"/>
      <c r="AI1512" s="11"/>
      <c r="AJ1512" s="10"/>
      <c r="AK1512" s="2"/>
      <c r="AL1512" s="2"/>
      <c r="AM1512" s="2"/>
      <c r="AN1512" s="2"/>
      <c r="AO1512" s="2"/>
      <c r="AP1512" s="2"/>
      <c r="AQ1512" s="1"/>
      <c r="AR1512" s="15"/>
      <c r="AS1512" s="15"/>
      <c r="AT1512" s="15"/>
      <c r="AU1512" s="1"/>
      <c r="AV1512" s="1"/>
      <c r="AW1512" s="15"/>
      <c r="AX1512" s="15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</row>
    <row r="1513" spans="1:164" x14ac:dyDescent="0.15">
      <c r="A1513" s="67"/>
      <c r="B1513" s="128"/>
      <c r="C1513" s="7"/>
      <c r="D1513" s="7"/>
      <c r="E1513" s="13"/>
      <c r="F1513" s="14"/>
      <c r="G1513" s="14"/>
      <c r="H1513" s="14"/>
      <c r="I1513" s="14"/>
      <c r="J1513" s="13"/>
      <c r="K1513" s="53"/>
      <c r="L1513" s="2"/>
      <c r="M1513" s="19"/>
      <c r="N1513" s="12"/>
      <c r="O1513" s="12"/>
      <c r="P1513" s="19"/>
      <c r="Q1513" s="14"/>
      <c r="R1513" s="28"/>
      <c r="S1513" s="14"/>
      <c r="T1513" s="14"/>
      <c r="U1513" s="14"/>
      <c r="V1513" s="4"/>
      <c r="W1513" s="53"/>
      <c r="X1513" s="14"/>
      <c r="Y1513" s="153"/>
      <c r="Z1513" s="10"/>
      <c r="AA1513" s="51"/>
      <c r="AB1513" s="3"/>
      <c r="AC1513" s="1"/>
      <c r="AD1513" s="10"/>
      <c r="AE1513" s="3"/>
      <c r="AF1513" s="3"/>
      <c r="AG1513" s="3"/>
      <c r="AH1513" s="10"/>
      <c r="AI1513" s="11"/>
      <c r="AJ1513" s="10"/>
      <c r="AK1513" s="2"/>
      <c r="AL1513" s="2"/>
      <c r="AM1513" s="2"/>
      <c r="AN1513" s="2"/>
      <c r="AO1513" s="2"/>
      <c r="AP1513" s="2"/>
      <c r="AQ1513" s="1"/>
      <c r="AR1513" s="15"/>
      <c r="AS1513" s="15"/>
      <c r="AT1513" s="15"/>
      <c r="AU1513" s="1"/>
      <c r="AV1513" s="1"/>
      <c r="AW1513" s="15"/>
      <c r="AX1513" s="15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</row>
    <row r="1514" spans="1:164" x14ac:dyDescent="0.15">
      <c r="A1514" s="67"/>
      <c r="B1514" s="128"/>
      <c r="C1514" s="7"/>
      <c r="D1514" s="7"/>
      <c r="E1514" s="13"/>
      <c r="F1514" s="14"/>
      <c r="G1514" s="14"/>
      <c r="H1514" s="14"/>
      <c r="I1514" s="14"/>
      <c r="J1514" s="13"/>
      <c r="K1514" s="53"/>
      <c r="L1514" s="2"/>
      <c r="M1514" s="19"/>
      <c r="N1514" s="12"/>
      <c r="O1514" s="12"/>
      <c r="P1514" s="19"/>
      <c r="Q1514" s="14"/>
      <c r="R1514" s="28"/>
      <c r="S1514" s="14"/>
      <c r="T1514" s="14"/>
      <c r="U1514" s="14"/>
      <c r="V1514" s="4"/>
      <c r="W1514" s="53"/>
      <c r="X1514" s="14"/>
      <c r="Y1514" s="153"/>
      <c r="Z1514" s="10"/>
      <c r="AA1514" s="51"/>
      <c r="AB1514" s="3"/>
      <c r="AC1514" s="1"/>
      <c r="AD1514" s="10"/>
      <c r="AE1514" s="3"/>
      <c r="AF1514" s="3"/>
      <c r="AG1514" s="3"/>
      <c r="AH1514" s="10"/>
      <c r="AI1514" s="11"/>
      <c r="AJ1514" s="10"/>
      <c r="AK1514" s="2"/>
      <c r="AL1514" s="2"/>
      <c r="AM1514" s="2"/>
      <c r="AN1514" s="2"/>
      <c r="AO1514" s="2"/>
      <c r="AP1514" s="2"/>
      <c r="AQ1514" s="1"/>
      <c r="AR1514" s="15"/>
      <c r="AS1514" s="15"/>
      <c r="AT1514" s="15"/>
      <c r="AU1514" s="1"/>
      <c r="AV1514" s="1"/>
      <c r="AW1514" s="15"/>
      <c r="AX1514" s="15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</row>
    <row r="1515" spans="1:164" x14ac:dyDescent="0.15">
      <c r="A1515" s="67"/>
      <c r="B1515" s="128"/>
      <c r="C1515" s="7"/>
      <c r="D1515" s="7"/>
      <c r="E1515" s="13"/>
      <c r="F1515" s="14"/>
      <c r="G1515" s="14"/>
      <c r="H1515" s="14"/>
      <c r="I1515" s="14"/>
      <c r="J1515" s="13"/>
      <c r="K1515" s="53"/>
      <c r="L1515" s="2"/>
      <c r="M1515" s="19"/>
      <c r="N1515" s="12"/>
      <c r="O1515" s="12"/>
      <c r="P1515" s="19"/>
      <c r="Q1515" s="14"/>
      <c r="R1515" s="28"/>
      <c r="S1515" s="14"/>
      <c r="T1515" s="14"/>
      <c r="U1515" s="14"/>
      <c r="V1515" s="4"/>
      <c r="W1515" s="53"/>
      <c r="X1515" s="14"/>
      <c r="Y1515" s="153"/>
      <c r="Z1515" s="10"/>
      <c r="AA1515" s="51"/>
      <c r="AB1515" s="3"/>
      <c r="AC1515" s="1"/>
      <c r="AD1515" s="10"/>
      <c r="AE1515" s="3"/>
      <c r="AF1515" s="3"/>
      <c r="AG1515" s="3"/>
      <c r="AH1515" s="10"/>
      <c r="AI1515" s="11"/>
      <c r="AJ1515" s="10"/>
      <c r="AK1515" s="2"/>
      <c r="AL1515" s="2"/>
      <c r="AM1515" s="2"/>
      <c r="AN1515" s="2"/>
      <c r="AO1515" s="2"/>
      <c r="AP1515" s="2"/>
      <c r="AQ1515" s="1"/>
      <c r="AR1515" s="15"/>
      <c r="AS1515" s="15"/>
      <c r="AT1515" s="15"/>
      <c r="AU1515" s="1"/>
      <c r="AV1515" s="1"/>
      <c r="AW1515" s="15"/>
      <c r="AX1515" s="15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</row>
    <row r="1516" spans="1:164" x14ac:dyDescent="0.15">
      <c r="A1516" s="67"/>
      <c r="B1516" s="128"/>
      <c r="C1516" s="7"/>
      <c r="D1516" s="7"/>
      <c r="E1516" s="13"/>
      <c r="F1516" s="14"/>
      <c r="G1516" s="14"/>
      <c r="H1516" s="14"/>
      <c r="I1516" s="14"/>
      <c r="J1516" s="13"/>
      <c r="K1516" s="53"/>
      <c r="L1516" s="2"/>
      <c r="M1516" s="19"/>
      <c r="N1516" s="12"/>
      <c r="O1516" s="12"/>
      <c r="P1516" s="19"/>
      <c r="Q1516" s="14"/>
      <c r="R1516" s="28"/>
      <c r="S1516" s="14"/>
      <c r="T1516" s="14"/>
      <c r="U1516" s="14"/>
      <c r="V1516" s="4"/>
      <c r="W1516" s="53"/>
      <c r="X1516" s="14"/>
      <c r="Y1516" s="153"/>
      <c r="Z1516" s="10"/>
      <c r="AA1516" s="51"/>
      <c r="AB1516" s="3"/>
      <c r="AC1516" s="1"/>
      <c r="AD1516" s="10"/>
      <c r="AE1516" s="3"/>
      <c r="AF1516" s="3"/>
      <c r="AG1516" s="3"/>
      <c r="AH1516" s="10"/>
      <c r="AI1516" s="11"/>
      <c r="AJ1516" s="10"/>
      <c r="AK1516" s="2"/>
      <c r="AL1516" s="2"/>
      <c r="AM1516" s="2"/>
      <c r="AN1516" s="2"/>
      <c r="AO1516" s="2"/>
      <c r="AP1516" s="2"/>
      <c r="AQ1516" s="1"/>
      <c r="AR1516" s="15"/>
      <c r="AS1516" s="15"/>
      <c r="AT1516" s="15"/>
      <c r="AU1516" s="1"/>
      <c r="AV1516" s="1"/>
      <c r="AW1516" s="15"/>
      <c r="AX1516" s="15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</row>
    <row r="1517" spans="1:164" x14ac:dyDescent="0.15">
      <c r="A1517" s="67"/>
      <c r="B1517" s="128"/>
      <c r="C1517" s="7"/>
      <c r="D1517" s="7"/>
      <c r="E1517" s="13"/>
      <c r="F1517" s="14"/>
      <c r="G1517" s="14"/>
      <c r="H1517" s="14"/>
      <c r="I1517" s="14"/>
      <c r="J1517" s="13"/>
      <c r="K1517" s="53"/>
      <c r="L1517" s="2"/>
      <c r="M1517" s="19"/>
      <c r="N1517" s="12"/>
      <c r="O1517" s="12"/>
      <c r="P1517" s="19"/>
      <c r="Q1517" s="14"/>
      <c r="R1517" s="28"/>
      <c r="S1517" s="14"/>
      <c r="T1517" s="14"/>
      <c r="U1517" s="14"/>
      <c r="V1517" s="4"/>
      <c r="W1517" s="53"/>
      <c r="X1517" s="14"/>
      <c r="Y1517" s="153"/>
      <c r="Z1517" s="10"/>
      <c r="AA1517" s="51"/>
      <c r="AB1517" s="3"/>
      <c r="AC1517" s="1"/>
      <c r="AD1517" s="10"/>
      <c r="AE1517" s="3"/>
      <c r="AF1517" s="3"/>
      <c r="AG1517" s="3"/>
      <c r="AH1517" s="10"/>
      <c r="AI1517" s="11"/>
      <c r="AJ1517" s="10"/>
      <c r="AK1517" s="2"/>
      <c r="AL1517" s="2"/>
      <c r="AM1517" s="2"/>
      <c r="AN1517" s="2"/>
      <c r="AO1517" s="2"/>
      <c r="AP1517" s="2"/>
      <c r="AQ1517" s="1"/>
      <c r="AR1517" s="15"/>
      <c r="AS1517" s="15"/>
      <c r="AT1517" s="15"/>
      <c r="AU1517" s="1"/>
      <c r="AV1517" s="1"/>
      <c r="AW1517" s="15"/>
      <c r="AX1517" s="15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</row>
    <row r="1518" spans="1:164" x14ac:dyDescent="0.15">
      <c r="A1518" s="67"/>
      <c r="B1518" s="128"/>
      <c r="C1518" s="7"/>
      <c r="D1518" s="7"/>
      <c r="E1518" s="13"/>
      <c r="F1518" s="14"/>
      <c r="G1518" s="14"/>
      <c r="H1518" s="14"/>
      <c r="I1518" s="14"/>
      <c r="J1518" s="13"/>
      <c r="K1518" s="53"/>
      <c r="L1518" s="2"/>
      <c r="M1518" s="19"/>
      <c r="N1518" s="12"/>
      <c r="O1518" s="12"/>
      <c r="P1518" s="19"/>
      <c r="Q1518" s="14"/>
      <c r="R1518" s="28"/>
      <c r="S1518" s="14"/>
      <c r="T1518" s="14"/>
      <c r="U1518" s="14"/>
      <c r="V1518" s="4"/>
      <c r="W1518" s="53"/>
      <c r="X1518" s="14"/>
      <c r="Y1518" s="153"/>
      <c r="Z1518" s="10"/>
      <c r="AA1518" s="51"/>
      <c r="AB1518" s="3"/>
      <c r="AC1518" s="1"/>
      <c r="AD1518" s="10"/>
      <c r="AE1518" s="3"/>
      <c r="AF1518" s="3"/>
      <c r="AG1518" s="3"/>
      <c r="AH1518" s="10"/>
      <c r="AI1518" s="11"/>
      <c r="AJ1518" s="10"/>
      <c r="AK1518" s="2"/>
      <c r="AL1518" s="2"/>
      <c r="AM1518" s="2"/>
      <c r="AN1518" s="2"/>
      <c r="AO1518" s="2"/>
      <c r="AP1518" s="2"/>
      <c r="AQ1518" s="1"/>
      <c r="AR1518" s="15"/>
      <c r="AS1518" s="15"/>
      <c r="AT1518" s="15"/>
      <c r="AU1518" s="1"/>
      <c r="AV1518" s="1"/>
      <c r="AW1518" s="15"/>
      <c r="AX1518" s="15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</row>
    <row r="1519" spans="1:164" x14ac:dyDescent="0.15">
      <c r="A1519" s="67"/>
      <c r="B1519" s="128"/>
      <c r="C1519" s="7"/>
      <c r="D1519" s="7"/>
      <c r="E1519" s="13"/>
      <c r="F1519" s="14"/>
      <c r="G1519" s="14"/>
      <c r="H1519" s="14"/>
      <c r="I1519" s="14"/>
      <c r="J1519" s="13"/>
      <c r="K1519" s="53"/>
      <c r="L1519" s="2"/>
      <c r="M1519" s="19"/>
      <c r="N1519" s="12"/>
      <c r="O1519" s="12"/>
      <c r="P1519" s="19"/>
      <c r="Q1519" s="14"/>
      <c r="R1519" s="28"/>
      <c r="S1519" s="14"/>
      <c r="T1519" s="14"/>
      <c r="U1519" s="14"/>
      <c r="V1519" s="4"/>
      <c r="W1519" s="53"/>
      <c r="X1519" s="14"/>
      <c r="Y1519" s="153"/>
      <c r="Z1519" s="10"/>
      <c r="AA1519" s="51"/>
      <c r="AB1519" s="3"/>
      <c r="AC1519" s="1"/>
      <c r="AD1519" s="10"/>
      <c r="AE1519" s="3"/>
      <c r="AF1519" s="3"/>
      <c r="AG1519" s="3"/>
      <c r="AH1519" s="10"/>
      <c r="AI1519" s="11"/>
      <c r="AJ1519" s="10"/>
      <c r="AK1519" s="2"/>
      <c r="AL1519" s="2"/>
      <c r="AM1519" s="2"/>
      <c r="AN1519" s="2"/>
      <c r="AO1519" s="2"/>
      <c r="AP1519" s="2"/>
      <c r="AQ1519" s="1"/>
      <c r="AR1519" s="15"/>
      <c r="AS1519" s="15"/>
      <c r="AT1519" s="15"/>
      <c r="AU1519" s="1"/>
      <c r="AV1519" s="1"/>
      <c r="AW1519" s="15"/>
      <c r="AX1519" s="15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</row>
    <row r="1520" spans="1:164" x14ac:dyDescent="0.15">
      <c r="A1520" s="67"/>
      <c r="B1520" s="128"/>
      <c r="C1520" s="7"/>
      <c r="D1520" s="7"/>
      <c r="E1520" s="13"/>
      <c r="F1520" s="14"/>
      <c r="G1520" s="14"/>
      <c r="H1520" s="14"/>
      <c r="I1520" s="14"/>
      <c r="J1520" s="13"/>
      <c r="K1520" s="53"/>
      <c r="L1520" s="2"/>
      <c r="M1520" s="19"/>
      <c r="N1520" s="12"/>
      <c r="O1520" s="12"/>
      <c r="P1520" s="19"/>
      <c r="Q1520" s="14"/>
      <c r="R1520" s="28"/>
      <c r="S1520" s="14"/>
      <c r="T1520" s="14"/>
      <c r="U1520" s="14"/>
      <c r="V1520" s="4"/>
      <c r="W1520" s="53"/>
      <c r="X1520" s="14"/>
      <c r="Y1520" s="153"/>
      <c r="Z1520" s="10"/>
      <c r="AA1520" s="51"/>
      <c r="AB1520" s="3"/>
      <c r="AC1520" s="1"/>
      <c r="AD1520" s="10"/>
      <c r="AE1520" s="3"/>
      <c r="AF1520" s="3"/>
      <c r="AG1520" s="3"/>
      <c r="AH1520" s="10"/>
      <c r="AI1520" s="11"/>
      <c r="AJ1520" s="10"/>
      <c r="AK1520" s="2"/>
      <c r="AL1520" s="2"/>
      <c r="AM1520" s="2"/>
      <c r="AN1520" s="2"/>
      <c r="AO1520" s="2"/>
      <c r="AP1520" s="2"/>
      <c r="AQ1520" s="1"/>
      <c r="AR1520" s="15"/>
      <c r="AS1520" s="15"/>
      <c r="AT1520" s="15"/>
      <c r="AU1520" s="1"/>
      <c r="AV1520" s="1"/>
      <c r="AW1520" s="15"/>
      <c r="AX1520" s="15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</row>
    <row r="1521" spans="1:164" x14ac:dyDescent="0.15">
      <c r="A1521" s="67"/>
      <c r="B1521" s="128"/>
      <c r="C1521" s="7"/>
      <c r="D1521" s="7"/>
      <c r="E1521" s="13"/>
      <c r="F1521" s="14"/>
      <c r="G1521" s="14"/>
      <c r="H1521" s="14"/>
      <c r="I1521" s="14"/>
      <c r="J1521" s="13"/>
      <c r="K1521" s="53"/>
      <c r="L1521" s="2"/>
      <c r="M1521" s="19"/>
      <c r="N1521" s="12"/>
      <c r="O1521" s="12"/>
      <c r="P1521" s="19"/>
      <c r="Q1521" s="14"/>
      <c r="R1521" s="28"/>
      <c r="S1521" s="14"/>
      <c r="T1521" s="14"/>
      <c r="U1521" s="14"/>
      <c r="V1521" s="4"/>
      <c r="W1521" s="53"/>
      <c r="X1521" s="14"/>
      <c r="Y1521" s="153"/>
      <c r="Z1521" s="10"/>
      <c r="AA1521" s="51"/>
      <c r="AB1521" s="3"/>
      <c r="AC1521" s="1"/>
      <c r="AD1521" s="10"/>
      <c r="AE1521" s="3"/>
      <c r="AF1521" s="3"/>
      <c r="AG1521" s="3"/>
      <c r="AH1521" s="10"/>
      <c r="AI1521" s="11"/>
      <c r="AJ1521" s="10"/>
      <c r="AK1521" s="2"/>
      <c r="AL1521" s="2"/>
      <c r="AM1521" s="2"/>
      <c r="AN1521" s="2"/>
      <c r="AO1521" s="2"/>
      <c r="AP1521" s="2"/>
      <c r="AQ1521" s="1"/>
      <c r="AR1521" s="15"/>
      <c r="AS1521" s="15"/>
      <c r="AT1521" s="15"/>
      <c r="AU1521" s="1"/>
      <c r="AV1521" s="1"/>
      <c r="AW1521" s="15"/>
      <c r="AX1521" s="15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</row>
    <row r="1522" spans="1:164" x14ac:dyDescent="0.15">
      <c r="A1522" s="67"/>
      <c r="B1522" s="128"/>
      <c r="C1522" s="7"/>
      <c r="D1522" s="7"/>
      <c r="E1522" s="13"/>
      <c r="F1522" s="14"/>
      <c r="G1522" s="14"/>
      <c r="H1522" s="14"/>
      <c r="I1522" s="14"/>
      <c r="J1522" s="13"/>
      <c r="K1522" s="53"/>
      <c r="L1522" s="2"/>
      <c r="M1522" s="19"/>
      <c r="N1522" s="12"/>
      <c r="O1522" s="12"/>
      <c r="P1522" s="19"/>
      <c r="Q1522" s="14"/>
      <c r="R1522" s="28"/>
      <c r="S1522" s="14"/>
      <c r="T1522" s="14"/>
      <c r="U1522" s="14"/>
      <c r="V1522" s="4"/>
      <c r="W1522" s="53"/>
      <c r="X1522" s="14"/>
      <c r="Y1522" s="153"/>
      <c r="Z1522" s="10"/>
      <c r="AA1522" s="51"/>
      <c r="AB1522" s="3"/>
      <c r="AC1522" s="1"/>
      <c r="AD1522" s="10"/>
      <c r="AE1522" s="3"/>
      <c r="AF1522" s="3"/>
      <c r="AG1522" s="3"/>
      <c r="AH1522" s="10"/>
      <c r="AI1522" s="11"/>
      <c r="AJ1522" s="10"/>
      <c r="AK1522" s="2"/>
      <c r="AL1522" s="2"/>
      <c r="AM1522" s="2"/>
      <c r="AN1522" s="2"/>
      <c r="AO1522" s="2"/>
      <c r="AP1522" s="2"/>
      <c r="AQ1522" s="1"/>
      <c r="AR1522" s="15"/>
      <c r="AS1522" s="15"/>
      <c r="AT1522" s="15"/>
      <c r="AU1522" s="1"/>
      <c r="AV1522" s="1"/>
      <c r="AW1522" s="15"/>
      <c r="AX1522" s="15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</row>
    <row r="1523" spans="1:164" x14ac:dyDescent="0.15">
      <c r="A1523" s="67"/>
      <c r="B1523" s="128"/>
      <c r="C1523" s="7"/>
      <c r="D1523" s="7"/>
      <c r="E1523" s="13"/>
      <c r="F1523" s="14"/>
      <c r="G1523" s="14"/>
      <c r="H1523" s="14"/>
      <c r="I1523" s="14"/>
      <c r="J1523" s="13"/>
      <c r="K1523" s="53"/>
      <c r="L1523" s="2"/>
      <c r="M1523" s="19"/>
      <c r="N1523" s="12"/>
      <c r="O1523" s="12"/>
      <c r="P1523" s="19"/>
      <c r="Q1523" s="14"/>
      <c r="R1523" s="28"/>
      <c r="S1523" s="14"/>
      <c r="T1523" s="14"/>
      <c r="U1523" s="14"/>
      <c r="V1523" s="4"/>
      <c r="W1523" s="53"/>
      <c r="X1523" s="14"/>
      <c r="Y1523" s="153"/>
      <c r="Z1523" s="10"/>
      <c r="AA1523" s="51"/>
      <c r="AB1523" s="3"/>
      <c r="AC1523" s="1"/>
      <c r="AD1523" s="10"/>
      <c r="AE1523" s="3"/>
      <c r="AF1523" s="3"/>
      <c r="AG1523" s="3"/>
      <c r="AH1523" s="10"/>
      <c r="AI1523" s="11"/>
      <c r="AJ1523" s="10"/>
      <c r="AK1523" s="2"/>
      <c r="AL1523" s="2"/>
      <c r="AM1523" s="2"/>
      <c r="AN1523" s="2"/>
      <c r="AO1523" s="2"/>
      <c r="AP1523" s="2"/>
      <c r="AQ1523" s="1"/>
      <c r="AR1523" s="15"/>
      <c r="AS1523" s="15"/>
      <c r="AT1523" s="15"/>
      <c r="AU1523" s="1"/>
      <c r="AV1523" s="1"/>
      <c r="AW1523" s="15"/>
      <c r="AX1523" s="15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</row>
    <row r="1524" spans="1:164" x14ac:dyDescent="0.15">
      <c r="A1524" s="67"/>
      <c r="B1524" s="128"/>
      <c r="C1524" s="7"/>
      <c r="D1524" s="7"/>
      <c r="E1524" s="13"/>
      <c r="F1524" s="14"/>
      <c r="G1524" s="14"/>
      <c r="H1524" s="14"/>
      <c r="I1524" s="14"/>
      <c r="J1524" s="13"/>
      <c r="K1524" s="53"/>
      <c r="L1524" s="2"/>
      <c r="M1524" s="19"/>
      <c r="N1524" s="12"/>
      <c r="O1524" s="12"/>
      <c r="P1524" s="19"/>
      <c r="Q1524" s="14"/>
      <c r="R1524" s="28"/>
      <c r="S1524" s="14"/>
      <c r="T1524" s="14"/>
      <c r="U1524" s="14"/>
      <c r="V1524" s="4"/>
      <c r="W1524" s="53"/>
      <c r="X1524" s="14"/>
      <c r="Y1524" s="153"/>
      <c r="Z1524" s="10"/>
      <c r="AA1524" s="51"/>
      <c r="AB1524" s="3"/>
      <c r="AC1524" s="1"/>
      <c r="AD1524" s="10"/>
      <c r="AE1524" s="3"/>
      <c r="AF1524" s="3"/>
      <c r="AG1524" s="3"/>
      <c r="AH1524" s="10"/>
      <c r="AI1524" s="11"/>
      <c r="AJ1524" s="10"/>
      <c r="AK1524" s="2"/>
      <c r="AL1524" s="2"/>
      <c r="AM1524" s="2"/>
      <c r="AN1524" s="2"/>
      <c r="AO1524" s="2"/>
      <c r="AP1524" s="2"/>
      <c r="AQ1524" s="1"/>
      <c r="AR1524" s="15"/>
      <c r="AS1524" s="15"/>
      <c r="AT1524" s="15"/>
      <c r="AU1524" s="1"/>
      <c r="AV1524" s="1"/>
      <c r="AW1524" s="15"/>
      <c r="AX1524" s="15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</row>
    <row r="1525" spans="1:164" x14ac:dyDescent="0.15">
      <c r="A1525" s="67"/>
      <c r="B1525" s="128"/>
      <c r="C1525" s="7"/>
      <c r="D1525" s="7"/>
      <c r="E1525" s="13"/>
      <c r="F1525" s="14"/>
      <c r="G1525" s="14"/>
      <c r="H1525" s="14"/>
      <c r="I1525" s="14"/>
      <c r="J1525" s="13"/>
      <c r="K1525" s="53"/>
      <c r="L1525" s="2"/>
      <c r="M1525" s="19"/>
      <c r="N1525" s="12"/>
      <c r="O1525" s="12"/>
      <c r="P1525" s="19"/>
      <c r="Q1525" s="14"/>
      <c r="R1525" s="28"/>
      <c r="S1525" s="14"/>
      <c r="T1525" s="14"/>
      <c r="U1525" s="14"/>
      <c r="V1525" s="4"/>
      <c r="W1525" s="53"/>
      <c r="X1525" s="14"/>
      <c r="Y1525" s="153"/>
      <c r="Z1525" s="10"/>
      <c r="AA1525" s="51"/>
      <c r="AB1525" s="3"/>
      <c r="AC1525" s="1"/>
      <c r="AD1525" s="10"/>
      <c r="AE1525" s="3"/>
      <c r="AF1525" s="3"/>
      <c r="AG1525" s="3"/>
      <c r="AH1525" s="10"/>
      <c r="AI1525" s="11"/>
      <c r="AJ1525" s="10"/>
      <c r="AK1525" s="2"/>
      <c r="AL1525" s="2"/>
      <c r="AM1525" s="2"/>
      <c r="AN1525" s="2"/>
      <c r="AO1525" s="2"/>
      <c r="AP1525" s="2"/>
      <c r="AQ1525" s="1"/>
      <c r="AR1525" s="15"/>
      <c r="AS1525" s="15"/>
      <c r="AT1525" s="15"/>
      <c r="AU1525" s="1"/>
      <c r="AV1525" s="1"/>
      <c r="AW1525" s="15"/>
      <c r="AX1525" s="15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</row>
    <row r="1526" spans="1:164" x14ac:dyDescent="0.15">
      <c r="A1526" s="67"/>
      <c r="B1526" s="128"/>
      <c r="C1526" s="7"/>
      <c r="D1526" s="7"/>
      <c r="E1526" s="13"/>
      <c r="F1526" s="14"/>
      <c r="G1526" s="14"/>
      <c r="H1526" s="14"/>
      <c r="I1526" s="14"/>
      <c r="J1526" s="13"/>
      <c r="K1526" s="53"/>
      <c r="L1526" s="2"/>
      <c r="M1526" s="19"/>
      <c r="N1526" s="12"/>
      <c r="O1526" s="12"/>
      <c r="P1526" s="19"/>
      <c r="Q1526" s="14"/>
      <c r="R1526" s="28"/>
      <c r="S1526" s="14"/>
      <c r="T1526" s="14"/>
      <c r="U1526" s="14"/>
      <c r="V1526" s="4"/>
      <c r="W1526" s="53"/>
      <c r="X1526" s="14"/>
      <c r="Y1526" s="153"/>
      <c r="Z1526" s="10"/>
      <c r="AA1526" s="51"/>
      <c r="AB1526" s="3"/>
      <c r="AC1526" s="1"/>
      <c r="AD1526" s="10"/>
      <c r="AE1526" s="3"/>
      <c r="AF1526" s="3"/>
      <c r="AG1526" s="3"/>
      <c r="AH1526" s="10"/>
      <c r="AI1526" s="11"/>
      <c r="AJ1526" s="10"/>
      <c r="AK1526" s="2"/>
      <c r="AL1526" s="2"/>
      <c r="AM1526" s="2"/>
      <c r="AN1526" s="2"/>
      <c r="AO1526" s="2"/>
      <c r="AP1526" s="2"/>
      <c r="AQ1526" s="1"/>
      <c r="AR1526" s="15"/>
      <c r="AS1526" s="15"/>
      <c r="AT1526" s="15"/>
      <c r="AU1526" s="1"/>
      <c r="AV1526" s="1"/>
      <c r="AW1526" s="15"/>
      <c r="AX1526" s="15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</row>
    <row r="1527" spans="1:164" x14ac:dyDescent="0.15">
      <c r="A1527" s="67"/>
      <c r="B1527" s="128"/>
      <c r="C1527" s="7"/>
      <c r="D1527" s="7"/>
      <c r="E1527" s="13"/>
      <c r="F1527" s="14"/>
      <c r="G1527" s="14"/>
      <c r="H1527" s="14"/>
      <c r="I1527" s="14"/>
      <c r="J1527" s="13"/>
      <c r="K1527" s="53"/>
      <c r="L1527" s="2"/>
      <c r="M1527" s="19"/>
      <c r="N1527" s="12"/>
      <c r="O1527" s="12"/>
      <c r="P1527" s="19"/>
      <c r="Q1527" s="14"/>
      <c r="R1527" s="28"/>
      <c r="S1527" s="14"/>
      <c r="T1527" s="14"/>
      <c r="U1527" s="14"/>
      <c r="V1527" s="4"/>
      <c r="W1527" s="53"/>
      <c r="X1527" s="14"/>
      <c r="Y1527" s="153"/>
      <c r="Z1527" s="10"/>
      <c r="AA1527" s="51"/>
      <c r="AB1527" s="3"/>
      <c r="AC1527" s="1"/>
      <c r="AD1527" s="10"/>
      <c r="AE1527" s="3"/>
      <c r="AF1527" s="3"/>
      <c r="AG1527" s="3"/>
      <c r="AH1527" s="10"/>
      <c r="AI1527" s="11"/>
      <c r="AJ1527" s="10"/>
      <c r="AK1527" s="2"/>
      <c r="AL1527" s="2"/>
      <c r="AM1527" s="2"/>
      <c r="AN1527" s="2"/>
      <c r="AO1527" s="2"/>
      <c r="AP1527" s="2"/>
      <c r="AQ1527" s="1"/>
      <c r="AR1527" s="15"/>
      <c r="AS1527" s="15"/>
      <c r="AT1527" s="15"/>
      <c r="AU1527" s="1"/>
      <c r="AV1527" s="1"/>
      <c r="AW1527" s="15"/>
      <c r="AX1527" s="15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</row>
    <row r="1528" spans="1:164" x14ac:dyDescent="0.15">
      <c r="A1528" s="67"/>
      <c r="B1528" s="128"/>
      <c r="C1528" s="7"/>
      <c r="D1528" s="7"/>
      <c r="E1528" s="13"/>
      <c r="F1528" s="14"/>
      <c r="G1528" s="14"/>
      <c r="H1528" s="14"/>
      <c r="I1528" s="14"/>
      <c r="J1528" s="13"/>
      <c r="K1528" s="53"/>
      <c r="L1528" s="2"/>
      <c r="M1528" s="19"/>
      <c r="N1528" s="12"/>
      <c r="O1528" s="12"/>
      <c r="P1528" s="19"/>
      <c r="Q1528" s="14"/>
      <c r="R1528" s="28"/>
      <c r="S1528" s="14"/>
      <c r="T1528" s="14"/>
      <c r="U1528" s="14"/>
      <c r="V1528" s="4"/>
      <c r="W1528" s="53"/>
      <c r="X1528" s="14"/>
      <c r="Y1528" s="153"/>
      <c r="Z1528" s="10"/>
      <c r="AA1528" s="51"/>
      <c r="AB1528" s="3"/>
      <c r="AC1528" s="1"/>
      <c r="AD1528" s="10"/>
      <c r="AE1528" s="3"/>
      <c r="AF1528" s="3"/>
      <c r="AG1528" s="3"/>
      <c r="AH1528" s="10"/>
      <c r="AI1528" s="11"/>
      <c r="AJ1528" s="10"/>
      <c r="AK1528" s="2"/>
      <c r="AL1528" s="2"/>
      <c r="AM1528" s="2"/>
      <c r="AN1528" s="2"/>
      <c r="AO1528" s="2"/>
      <c r="AP1528" s="2"/>
      <c r="AQ1528" s="1"/>
      <c r="AR1528" s="15"/>
      <c r="AS1528" s="15"/>
      <c r="AT1528" s="15"/>
      <c r="AU1528" s="1"/>
      <c r="AV1528" s="1"/>
      <c r="AW1528" s="15"/>
      <c r="AX1528" s="15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</row>
    <row r="1529" spans="1:164" x14ac:dyDescent="0.15">
      <c r="A1529" s="67"/>
      <c r="B1529" s="128"/>
      <c r="C1529" s="7"/>
      <c r="D1529" s="7"/>
      <c r="E1529" s="13"/>
      <c r="F1529" s="14"/>
      <c r="G1529" s="14"/>
      <c r="H1529" s="14"/>
      <c r="I1529" s="14"/>
      <c r="J1529" s="13"/>
      <c r="K1529" s="53"/>
      <c r="L1529" s="2"/>
      <c r="M1529" s="19"/>
      <c r="N1529" s="12"/>
      <c r="O1529" s="12"/>
      <c r="P1529" s="19"/>
      <c r="Q1529" s="14"/>
      <c r="R1529" s="28"/>
      <c r="S1529" s="14"/>
      <c r="T1529" s="14"/>
      <c r="U1529" s="14"/>
      <c r="V1529" s="4"/>
      <c r="W1529" s="53"/>
      <c r="X1529" s="14"/>
      <c r="Y1529" s="153"/>
      <c r="Z1529" s="10"/>
      <c r="AA1529" s="51"/>
      <c r="AB1529" s="3"/>
      <c r="AC1529" s="1"/>
      <c r="AD1529" s="10"/>
      <c r="AE1529" s="3"/>
      <c r="AF1529" s="3"/>
      <c r="AG1529" s="3"/>
      <c r="AH1529" s="10"/>
      <c r="AI1529" s="11"/>
      <c r="AJ1529" s="10"/>
      <c r="AK1529" s="2"/>
      <c r="AL1529" s="2"/>
      <c r="AM1529" s="2"/>
      <c r="AN1529" s="2"/>
      <c r="AO1529" s="2"/>
      <c r="AP1529" s="2"/>
      <c r="AQ1529" s="1"/>
      <c r="AR1529" s="15"/>
      <c r="AS1529" s="15"/>
      <c r="AT1529" s="15"/>
      <c r="AU1529" s="1"/>
      <c r="AV1529" s="1"/>
      <c r="AW1529" s="15"/>
      <c r="AX1529" s="15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</row>
    <row r="1530" spans="1:164" x14ac:dyDescent="0.15">
      <c r="A1530" s="67"/>
      <c r="B1530" s="128"/>
      <c r="C1530" s="7"/>
      <c r="D1530" s="7"/>
      <c r="E1530" s="13"/>
      <c r="F1530" s="14"/>
      <c r="G1530" s="14"/>
      <c r="H1530" s="14"/>
      <c r="I1530" s="14"/>
      <c r="J1530" s="13"/>
      <c r="K1530" s="53"/>
      <c r="L1530" s="2"/>
      <c r="M1530" s="19"/>
      <c r="N1530" s="12"/>
      <c r="O1530" s="12"/>
      <c r="P1530" s="19"/>
      <c r="Q1530" s="14"/>
      <c r="R1530" s="28"/>
      <c r="S1530" s="14"/>
      <c r="T1530" s="14"/>
      <c r="U1530" s="14"/>
      <c r="V1530" s="4"/>
      <c r="W1530" s="53"/>
      <c r="X1530" s="14"/>
      <c r="Y1530" s="153"/>
      <c r="Z1530" s="10"/>
      <c r="AA1530" s="51"/>
      <c r="AB1530" s="3"/>
      <c r="AC1530" s="1"/>
      <c r="AD1530" s="10"/>
      <c r="AE1530" s="3"/>
      <c r="AF1530" s="3"/>
      <c r="AG1530" s="3"/>
      <c r="AH1530" s="10"/>
      <c r="AI1530" s="11"/>
      <c r="AJ1530" s="10"/>
      <c r="AK1530" s="2"/>
      <c r="AL1530" s="2"/>
      <c r="AM1530" s="2"/>
      <c r="AN1530" s="2"/>
      <c r="AO1530" s="2"/>
      <c r="AP1530" s="2"/>
      <c r="AQ1530" s="1"/>
      <c r="AR1530" s="15"/>
      <c r="AS1530" s="15"/>
      <c r="AT1530" s="15"/>
      <c r="AU1530" s="1"/>
      <c r="AV1530" s="1"/>
      <c r="AW1530" s="15"/>
      <c r="AX1530" s="15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</row>
    <row r="1531" spans="1:164" x14ac:dyDescent="0.15">
      <c r="A1531" s="67"/>
      <c r="B1531" s="128"/>
      <c r="C1531" s="7"/>
      <c r="D1531" s="7"/>
      <c r="E1531" s="13"/>
      <c r="F1531" s="14"/>
      <c r="G1531" s="14"/>
      <c r="H1531" s="14"/>
      <c r="I1531" s="14"/>
      <c r="J1531" s="13"/>
      <c r="K1531" s="53"/>
      <c r="L1531" s="2"/>
      <c r="M1531" s="19"/>
      <c r="N1531" s="12"/>
      <c r="O1531" s="12"/>
      <c r="P1531" s="19"/>
      <c r="Q1531" s="14"/>
      <c r="R1531" s="28"/>
      <c r="S1531" s="14"/>
      <c r="T1531" s="14"/>
      <c r="U1531" s="14"/>
      <c r="V1531" s="4"/>
      <c r="W1531" s="53"/>
      <c r="X1531" s="14"/>
      <c r="Y1531" s="153"/>
      <c r="Z1531" s="10"/>
      <c r="AA1531" s="51"/>
      <c r="AB1531" s="3"/>
      <c r="AC1531" s="1"/>
      <c r="AD1531" s="10"/>
      <c r="AE1531" s="3"/>
      <c r="AF1531" s="3"/>
      <c r="AG1531" s="3"/>
      <c r="AH1531" s="10"/>
      <c r="AI1531" s="11"/>
      <c r="AJ1531" s="10"/>
      <c r="AK1531" s="2"/>
      <c r="AL1531" s="2"/>
      <c r="AM1531" s="2"/>
      <c r="AN1531" s="2"/>
      <c r="AO1531" s="2"/>
      <c r="AP1531" s="2"/>
      <c r="AQ1531" s="1"/>
      <c r="AR1531" s="15"/>
      <c r="AS1531" s="15"/>
      <c r="AT1531" s="15"/>
      <c r="AU1531" s="1"/>
      <c r="AV1531" s="1"/>
      <c r="AW1531" s="15"/>
      <c r="AX1531" s="15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</row>
    <row r="1532" spans="1:164" x14ac:dyDescent="0.15">
      <c r="A1532" s="67"/>
      <c r="B1532" s="128"/>
      <c r="C1532" s="7"/>
      <c r="D1532" s="7"/>
      <c r="E1532" s="13"/>
      <c r="F1532" s="14"/>
      <c r="G1532" s="14"/>
      <c r="H1532" s="14"/>
      <c r="I1532" s="14"/>
      <c r="J1532" s="13"/>
      <c r="K1532" s="53"/>
      <c r="L1532" s="2"/>
      <c r="M1532" s="19"/>
      <c r="N1532" s="12"/>
      <c r="O1532" s="12"/>
      <c r="P1532" s="19"/>
      <c r="Q1532" s="14"/>
      <c r="R1532" s="28"/>
      <c r="S1532" s="14"/>
      <c r="T1532" s="14"/>
      <c r="U1532" s="14"/>
      <c r="V1532" s="4"/>
      <c r="W1532" s="53"/>
      <c r="X1532" s="14"/>
      <c r="Y1532" s="153"/>
      <c r="Z1532" s="10"/>
      <c r="AA1532" s="51"/>
      <c r="AB1532" s="3"/>
      <c r="AC1532" s="1"/>
      <c r="AD1532" s="10"/>
      <c r="AE1532" s="3"/>
      <c r="AF1532" s="3"/>
      <c r="AG1532" s="3"/>
      <c r="AH1532" s="10"/>
      <c r="AI1532" s="11"/>
      <c r="AJ1532" s="10"/>
      <c r="AK1532" s="2"/>
      <c r="AL1532" s="2"/>
      <c r="AM1532" s="2"/>
      <c r="AN1532" s="2"/>
      <c r="AO1532" s="2"/>
      <c r="AP1532" s="2"/>
      <c r="AQ1532" s="1"/>
      <c r="AR1532" s="15"/>
      <c r="AS1532" s="15"/>
      <c r="AT1532" s="15"/>
      <c r="AU1532" s="1"/>
      <c r="AV1532" s="1"/>
      <c r="AW1532" s="15"/>
      <c r="AX1532" s="15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</row>
    <row r="1533" spans="1:164" x14ac:dyDescent="0.15">
      <c r="A1533" s="67"/>
      <c r="B1533" s="128"/>
      <c r="C1533" s="7"/>
      <c r="D1533" s="7"/>
      <c r="E1533" s="13"/>
      <c r="F1533" s="14"/>
      <c r="G1533" s="14"/>
      <c r="H1533" s="14"/>
      <c r="I1533" s="14"/>
      <c r="J1533" s="13"/>
      <c r="K1533" s="53"/>
      <c r="L1533" s="2"/>
      <c r="M1533" s="19"/>
      <c r="N1533" s="12"/>
      <c r="O1533" s="12"/>
      <c r="P1533" s="19"/>
      <c r="Q1533" s="14"/>
      <c r="R1533" s="28"/>
      <c r="S1533" s="14"/>
      <c r="T1533" s="14"/>
      <c r="U1533" s="14"/>
      <c r="V1533" s="4"/>
      <c r="W1533" s="53"/>
      <c r="X1533" s="14"/>
      <c r="Y1533" s="153"/>
      <c r="Z1533" s="10"/>
      <c r="AA1533" s="51"/>
      <c r="AB1533" s="3"/>
      <c r="AC1533" s="1"/>
      <c r="AD1533" s="10"/>
      <c r="AE1533" s="3"/>
      <c r="AF1533" s="3"/>
      <c r="AG1533" s="3"/>
      <c r="AH1533" s="10"/>
      <c r="AI1533" s="11"/>
      <c r="AJ1533" s="10"/>
      <c r="AK1533" s="2"/>
      <c r="AL1533" s="2"/>
      <c r="AM1533" s="2"/>
      <c r="AN1533" s="2"/>
      <c r="AO1533" s="2"/>
      <c r="AP1533" s="2"/>
      <c r="AQ1533" s="1"/>
      <c r="AR1533" s="15"/>
      <c r="AS1533" s="15"/>
      <c r="AT1533" s="15"/>
      <c r="AU1533" s="1"/>
      <c r="AV1533" s="1"/>
      <c r="AW1533" s="15"/>
      <c r="AX1533" s="15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</row>
    <row r="1534" spans="1:164" x14ac:dyDescent="0.15">
      <c r="A1534" s="67"/>
      <c r="B1534" s="128"/>
      <c r="C1534" s="7"/>
      <c r="D1534" s="7"/>
      <c r="E1534" s="13"/>
      <c r="F1534" s="14"/>
      <c r="G1534" s="14"/>
      <c r="H1534" s="14"/>
      <c r="I1534" s="14"/>
      <c r="J1534" s="13"/>
      <c r="K1534" s="53"/>
      <c r="L1534" s="2"/>
      <c r="M1534" s="19"/>
      <c r="N1534" s="12"/>
      <c r="O1534" s="12"/>
      <c r="P1534" s="19"/>
      <c r="Q1534" s="14"/>
      <c r="R1534" s="28"/>
      <c r="S1534" s="14"/>
      <c r="T1534" s="14"/>
      <c r="U1534" s="14"/>
      <c r="V1534" s="4"/>
      <c r="W1534" s="53"/>
      <c r="X1534" s="14"/>
      <c r="Y1534" s="153"/>
      <c r="Z1534" s="10"/>
      <c r="AA1534" s="51"/>
      <c r="AB1534" s="3"/>
      <c r="AC1534" s="1"/>
      <c r="AD1534" s="10"/>
      <c r="AE1534" s="3"/>
      <c r="AF1534" s="3"/>
      <c r="AG1534" s="3"/>
      <c r="AH1534" s="10"/>
      <c r="AI1534" s="11"/>
      <c r="AJ1534" s="10"/>
      <c r="AK1534" s="2"/>
      <c r="AL1534" s="2"/>
      <c r="AM1534" s="2"/>
      <c r="AN1534" s="2"/>
      <c r="AO1534" s="2"/>
      <c r="AP1534" s="2"/>
      <c r="AQ1534" s="1"/>
      <c r="AR1534" s="15"/>
      <c r="AS1534" s="15"/>
      <c r="AT1534" s="15"/>
      <c r="AU1534" s="1"/>
      <c r="AV1534" s="1"/>
      <c r="AW1534" s="15"/>
      <c r="AX1534" s="15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</row>
    <row r="1535" spans="1:164" x14ac:dyDescent="0.15">
      <c r="A1535" s="67"/>
      <c r="B1535" s="128"/>
      <c r="C1535" s="7"/>
      <c r="D1535" s="7"/>
      <c r="E1535" s="13"/>
      <c r="F1535" s="14"/>
      <c r="G1535" s="14"/>
      <c r="H1535" s="14"/>
      <c r="I1535" s="14"/>
      <c r="J1535" s="13"/>
      <c r="K1535" s="53"/>
      <c r="L1535" s="2"/>
      <c r="M1535" s="19"/>
      <c r="N1535" s="12"/>
      <c r="O1535" s="12"/>
      <c r="P1535" s="19"/>
      <c r="Q1535" s="14"/>
      <c r="R1535" s="28"/>
      <c r="S1535" s="14"/>
      <c r="T1535" s="14"/>
      <c r="U1535" s="14"/>
      <c r="V1535" s="4"/>
      <c r="W1535" s="53"/>
      <c r="X1535" s="14"/>
      <c r="Y1535" s="153"/>
      <c r="Z1535" s="10"/>
      <c r="AA1535" s="51"/>
      <c r="AB1535" s="3"/>
      <c r="AC1535" s="1"/>
      <c r="AD1535" s="10"/>
      <c r="AE1535" s="3"/>
      <c r="AF1535" s="3"/>
      <c r="AG1535" s="3"/>
      <c r="AH1535" s="10"/>
      <c r="AI1535" s="11"/>
      <c r="AJ1535" s="10"/>
      <c r="AK1535" s="2"/>
      <c r="AL1535" s="2"/>
      <c r="AM1535" s="2"/>
      <c r="AN1535" s="2"/>
      <c r="AO1535" s="2"/>
      <c r="AP1535" s="2"/>
      <c r="AQ1535" s="1"/>
      <c r="AR1535" s="15"/>
      <c r="AS1535" s="15"/>
      <c r="AT1535" s="15"/>
      <c r="AU1535" s="1"/>
      <c r="AV1535" s="1"/>
      <c r="AW1535" s="15"/>
      <c r="AX1535" s="15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</row>
    <row r="1536" spans="1:164" x14ac:dyDescent="0.15">
      <c r="A1536" s="67"/>
      <c r="B1536" s="128"/>
      <c r="C1536" s="7"/>
      <c r="D1536" s="7"/>
      <c r="E1536" s="13"/>
      <c r="F1536" s="14"/>
      <c r="G1536" s="14"/>
      <c r="H1536" s="14"/>
      <c r="I1536" s="14"/>
      <c r="J1536" s="13"/>
      <c r="K1536" s="53"/>
      <c r="L1536" s="2"/>
      <c r="M1536" s="19"/>
      <c r="N1536" s="12"/>
      <c r="O1536" s="12"/>
      <c r="P1536" s="19"/>
      <c r="Q1536" s="14"/>
      <c r="R1536" s="28"/>
      <c r="S1536" s="14"/>
      <c r="T1536" s="14"/>
      <c r="U1536" s="14"/>
      <c r="V1536" s="4"/>
      <c r="W1536" s="53"/>
      <c r="X1536" s="14"/>
      <c r="Y1536" s="153"/>
      <c r="Z1536" s="10"/>
      <c r="AA1536" s="51"/>
      <c r="AB1536" s="3"/>
      <c r="AC1536" s="1"/>
      <c r="AD1536" s="10"/>
      <c r="AE1536" s="3"/>
      <c r="AF1536" s="3"/>
      <c r="AG1536" s="3"/>
      <c r="AH1536" s="10"/>
      <c r="AI1536" s="11"/>
      <c r="AJ1536" s="10"/>
      <c r="AK1536" s="2"/>
      <c r="AL1536" s="2"/>
      <c r="AM1536" s="2"/>
      <c r="AN1536" s="2"/>
      <c r="AO1536" s="2"/>
      <c r="AP1536" s="2"/>
      <c r="AQ1536" s="1"/>
      <c r="AR1536" s="15"/>
      <c r="AS1536" s="15"/>
      <c r="AT1536" s="15"/>
      <c r="AU1536" s="1"/>
      <c r="AV1536" s="1"/>
      <c r="AW1536" s="15"/>
      <c r="AX1536" s="15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</row>
    <row r="1537" spans="1:164" x14ac:dyDescent="0.15">
      <c r="A1537" s="67"/>
      <c r="B1537" s="128"/>
      <c r="C1537" s="7"/>
      <c r="D1537" s="7"/>
      <c r="E1537" s="13"/>
      <c r="F1537" s="14"/>
      <c r="G1537" s="14"/>
      <c r="H1537" s="14"/>
      <c r="I1537" s="14"/>
      <c r="J1537" s="13"/>
      <c r="K1537" s="53"/>
      <c r="L1537" s="2"/>
      <c r="M1537" s="19"/>
      <c r="N1537" s="12"/>
      <c r="O1537" s="12"/>
      <c r="P1537" s="19"/>
      <c r="Q1537" s="14"/>
      <c r="R1537" s="28"/>
      <c r="S1537" s="14"/>
      <c r="T1537" s="14"/>
      <c r="U1537" s="14"/>
      <c r="V1537" s="4"/>
      <c r="W1537" s="53"/>
      <c r="X1537" s="14"/>
      <c r="Y1537" s="153"/>
      <c r="Z1537" s="10"/>
      <c r="AA1537" s="51"/>
      <c r="AB1537" s="3"/>
      <c r="AC1537" s="1"/>
      <c r="AD1537" s="10"/>
      <c r="AE1537" s="3"/>
      <c r="AF1537" s="3"/>
      <c r="AG1537" s="3"/>
      <c r="AH1537" s="10"/>
      <c r="AI1537" s="11"/>
      <c r="AJ1537" s="10"/>
      <c r="AK1537" s="2"/>
      <c r="AL1537" s="2"/>
      <c r="AM1537" s="2"/>
      <c r="AN1537" s="2"/>
      <c r="AO1537" s="2"/>
      <c r="AP1537" s="2"/>
      <c r="AQ1537" s="1"/>
      <c r="AR1537" s="15"/>
      <c r="AS1537" s="15"/>
      <c r="AT1537" s="15"/>
      <c r="AU1537" s="1"/>
      <c r="AV1537" s="1"/>
      <c r="AW1537" s="15"/>
      <c r="AX1537" s="15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</row>
    <row r="1538" spans="1:164" x14ac:dyDescent="0.15">
      <c r="A1538" s="67"/>
      <c r="B1538" s="128"/>
      <c r="C1538" s="7"/>
      <c r="D1538" s="7"/>
      <c r="E1538" s="13"/>
      <c r="F1538" s="14"/>
      <c r="G1538" s="14"/>
      <c r="H1538" s="14"/>
      <c r="I1538" s="14"/>
      <c r="J1538" s="13"/>
      <c r="K1538" s="53"/>
      <c r="L1538" s="2"/>
      <c r="M1538" s="19"/>
      <c r="N1538" s="12"/>
      <c r="O1538" s="12"/>
      <c r="P1538" s="19"/>
      <c r="Q1538" s="14"/>
      <c r="R1538" s="28"/>
      <c r="S1538" s="14"/>
      <c r="T1538" s="14"/>
      <c r="U1538" s="14"/>
      <c r="V1538" s="4"/>
      <c r="W1538" s="53"/>
      <c r="X1538" s="14"/>
      <c r="Y1538" s="153"/>
      <c r="Z1538" s="10"/>
      <c r="AA1538" s="51"/>
      <c r="AB1538" s="3"/>
      <c r="AC1538" s="1"/>
      <c r="AD1538" s="10"/>
      <c r="AE1538" s="3"/>
      <c r="AF1538" s="3"/>
      <c r="AG1538" s="3"/>
      <c r="AH1538" s="10"/>
      <c r="AI1538" s="11"/>
      <c r="AJ1538" s="10"/>
      <c r="AK1538" s="2"/>
      <c r="AL1538" s="2"/>
      <c r="AM1538" s="2"/>
      <c r="AN1538" s="2"/>
      <c r="AO1538" s="2"/>
      <c r="AP1538" s="2"/>
      <c r="AQ1538" s="1"/>
      <c r="AR1538" s="15"/>
      <c r="AS1538" s="15"/>
      <c r="AT1538" s="15"/>
      <c r="AU1538" s="1"/>
      <c r="AV1538" s="1"/>
      <c r="AW1538" s="15"/>
      <c r="AX1538" s="15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</row>
    <row r="1539" spans="1:164" x14ac:dyDescent="0.15">
      <c r="A1539" s="67"/>
      <c r="B1539" s="128"/>
      <c r="C1539" s="7"/>
      <c r="D1539" s="7"/>
      <c r="E1539" s="13"/>
      <c r="F1539" s="14"/>
      <c r="G1539" s="14"/>
      <c r="H1539" s="14"/>
      <c r="I1539" s="14"/>
      <c r="J1539" s="13"/>
      <c r="K1539" s="53"/>
      <c r="L1539" s="2"/>
      <c r="M1539" s="19"/>
      <c r="N1539" s="12"/>
      <c r="O1539" s="12"/>
      <c r="P1539" s="19"/>
      <c r="Q1539" s="14"/>
      <c r="R1539" s="28"/>
      <c r="S1539" s="14"/>
      <c r="T1539" s="14"/>
      <c r="U1539" s="14"/>
      <c r="V1539" s="4"/>
      <c r="W1539" s="53"/>
      <c r="X1539" s="14"/>
      <c r="Y1539" s="153"/>
      <c r="Z1539" s="10"/>
      <c r="AA1539" s="51"/>
      <c r="AB1539" s="3"/>
      <c r="AC1539" s="1"/>
      <c r="AD1539" s="10"/>
      <c r="AE1539" s="3"/>
      <c r="AF1539" s="3"/>
      <c r="AG1539" s="3"/>
      <c r="AH1539" s="10"/>
      <c r="AI1539" s="11"/>
      <c r="AJ1539" s="10"/>
      <c r="AK1539" s="2"/>
      <c r="AL1539" s="2"/>
      <c r="AM1539" s="2"/>
      <c r="AN1539" s="2"/>
      <c r="AO1539" s="2"/>
      <c r="AP1539" s="2"/>
      <c r="AQ1539" s="1"/>
      <c r="AR1539" s="15"/>
      <c r="AS1539" s="15"/>
      <c r="AT1539" s="15"/>
      <c r="AU1539" s="1"/>
      <c r="AV1539" s="1"/>
      <c r="AW1539" s="15"/>
      <c r="AX1539" s="15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</row>
    <row r="1540" spans="1:164" x14ac:dyDescent="0.15">
      <c r="A1540" s="67"/>
      <c r="B1540" s="128"/>
      <c r="C1540" s="7"/>
      <c r="D1540" s="7"/>
      <c r="E1540" s="13"/>
      <c r="F1540" s="14"/>
      <c r="G1540" s="14"/>
      <c r="H1540" s="14"/>
      <c r="I1540" s="14"/>
      <c r="J1540" s="13"/>
      <c r="K1540" s="53"/>
      <c r="L1540" s="2"/>
      <c r="M1540" s="19"/>
      <c r="N1540" s="12"/>
      <c r="O1540" s="12"/>
      <c r="P1540" s="19"/>
      <c r="Q1540" s="14"/>
      <c r="R1540" s="28"/>
      <c r="S1540" s="14"/>
      <c r="T1540" s="14"/>
      <c r="U1540" s="14"/>
      <c r="V1540" s="4"/>
      <c r="W1540" s="53"/>
      <c r="X1540" s="14"/>
      <c r="Y1540" s="153"/>
      <c r="Z1540" s="10"/>
      <c r="AA1540" s="51"/>
      <c r="AB1540" s="3"/>
      <c r="AC1540" s="1"/>
      <c r="AD1540" s="10"/>
      <c r="AE1540" s="3"/>
      <c r="AF1540" s="3"/>
      <c r="AG1540" s="3"/>
      <c r="AH1540" s="10"/>
      <c r="AI1540" s="11"/>
      <c r="AJ1540" s="10"/>
      <c r="AK1540" s="2"/>
      <c r="AL1540" s="2"/>
      <c r="AM1540" s="2"/>
      <c r="AN1540" s="2"/>
      <c r="AO1540" s="2"/>
      <c r="AP1540" s="2"/>
      <c r="AQ1540" s="1"/>
      <c r="AR1540" s="15"/>
      <c r="AS1540" s="15"/>
      <c r="AT1540" s="15"/>
      <c r="AU1540" s="1"/>
      <c r="AV1540" s="1"/>
      <c r="AW1540" s="15"/>
      <c r="AX1540" s="15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</row>
    <row r="1541" spans="1:164" x14ac:dyDescent="0.15">
      <c r="A1541" s="67"/>
      <c r="B1541" s="128"/>
      <c r="C1541" s="7"/>
      <c r="D1541" s="7"/>
      <c r="E1541" s="13"/>
      <c r="F1541" s="14"/>
      <c r="G1541" s="14"/>
      <c r="H1541" s="14"/>
      <c r="I1541" s="14"/>
      <c r="J1541" s="13"/>
      <c r="K1541" s="53"/>
      <c r="L1541" s="2"/>
      <c r="M1541" s="19"/>
      <c r="N1541" s="12"/>
      <c r="O1541" s="12"/>
      <c r="P1541" s="19"/>
      <c r="Q1541" s="14"/>
      <c r="R1541" s="28"/>
      <c r="S1541" s="14"/>
      <c r="T1541" s="14"/>
      <c r="U1541" s="14"/>
      <c r="V1541" s="4"/>
      <c r="W1541" s="53"/>
      <c r="X1541" s="14"/>
      <c r="Y1541" s="153"/>
      <c r="Z1541" s="10"/>
      <c r="AA1541" s="51"/>
      <c r="AB1541" s="3"/>
      <c r="AC1541" s="1"/>
      <c r="AD1541" s="10"/>
      <c r="AE1541" s="3"/>
      <c r="AF1541" s="3"/>
      <c r="AG1541" s="3"/>
      <c r="AH1541" s="10"/>
      <c r="AI1541" s="11"/>
      <c r="AJ1541" s="10"/>
      <c r="AK1541" s="2"/>
      <c r="AL1541" s="2"/>
      <c r="AM1541" s="2"/>
      <c r="AN1541" s="2"/>
      <c r="AO1541" s="2"/>
      <c r="AP1541" s="2"/>
      <c r="AQ1541" s="1"/>
      <c r="AR1541" s="15"/>
      <c r="AS1541" s="15"/>
      <c r="AT1541" s="15"/>
      <c r="AU1541" s="1"/>
      <c r="AV1541" s="1"/>
      <c r="AW1541" s="15"/>
      <c r="AX1541" s="15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</row>
    <row r="1542" spans="1:164" x14ac:dyDescent="0.15">
      <c r="A1542" s="67"/>
      <c r="B1542" s="128"/>
      <c r="C1542" s="7"/>
      <c r="D1542" s="7"/>
      <c r="E1542" s="13"/>
      <c r="F1542" s="14"/>
      <c r="G1542" s="14"/>
      <c r="H1542" s="14"/>
      <c r="I1542" s="14"/>
      <c r="J1542" s="13"/>
      <c r="K1542" s="53"/>
      <c r="L1542" s="2"/>
      <c r="M1542" s="19"/>
      <c r="N1542" s="12"/>
      <c r="O1542" s="12"/>
      <c r="P1542" s="19"/>
      <c r="Q1542" s="14"/>
      <c r="R1542" s="28"/>
      <c r="S1542" s="14"/>
      <c r="T1542" s="14"/>
      <c r="U1542" s="14"/>
      <c r="V1542" s="4"/>
      <c r="W1542" s="53"/>
      <c r="X1542" s="14"/>
      <c r="Y1542" s="153"/>
      <c r="Z1542" s="10"/>
      <c r="AA1542" s="51"/>
      <c r="AB1542" s="3"/>
      <c r="AC1542" s="1"/>
      <c r="AD1542" s="10"/>
      <c r="AE1542" s="3"/>
      <c r="AF1542" s="3"/>
      <c r="AG1542" s="3"/>
      <c r="AH1542" s="10"/>
      <c r="AI1542" s="11"/>
      <c r="AJ1542" s="10"/>
      <c r="AK1542" s="2"/>
      <c r="AL1542" s="2"/>
      <c r="AM1542" s="2"/>
      <c r="AN1542" s="2"/>
      <c r="AO1542" s="2"/>
      <c r="AP1542" s="2"/>
      <c r="AQ1542" s="1"/>
      <c r="AR1542" s="15"/>
      <c r="AS1542" s="15"/>
      <c r="AT1542" s="15"/>
      <c r="AU1542" s="1"/>
      <c r="AV1542" s="1"/>
      <c r="AW1542" s="15"/>
      <c r="AX1542" s="15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</row>
    <row r="1543" spans="1:164" x14ac:dyDescent="0.15">
      <c r="A1543" s="67"/>
      <c r="B1543" s="128"/>
      <c r="C1543" s="7"/>
      <c r="D1543" s="7"/>
      <c r="E1543" s="13"/>
      <c r="F1543" s="14"/>
      <c r="G1543" s="14"/>
      <c r="H1543" s="14"/>
      <c r="I1543" s="14"/>
      <c r="J1543" s="13"/>
      <c r="K1543" s="53"/>
      <c r="L1543" s="2"/>
      <c r="M1543" s="19"/>
      <c r="N1543" s="12"/>
      <c r="O1543" s="12"/>
      <c r="P1543" s="19"/>
      <c r="Q1543" s="14"/>
      <c r="R1543" s="28"/>
      <c r="S1543" s="14"/>
      <c r="T1543" s="14"/>
      <c r="U1543" s="14"/>
      <c r="V1543" s="4"/>
      <c r="W1543" s="53"/>
      <c r="X1543" s="14"/>
      <c r="Y1543" s="153"/>
      <c r="Z1543" s="10"/>
      <c r="AA1543" s="51"/>
      <c r="AB1543" s="3"/>
      <c r="AC1543" s="1"/>
      <c r="AD1543" s="10"/>
      <c r="AE1543" s="3"/>
      <c r="AF1543" s="3"/>
      <c r="AG1543" s="3"/>
      <c r="AH1543" s="10"/>
      <c r="AI1543" s="11"/>
      <c r="AJ1543" s="10"/>
      <c r="AK1543" s="2"/>
      <c r="AL1543" s="2"/>
      <c r="AM1543" s="2"/>
      <c r="AN1543" s="2"/>
      <c r="AO1543" s="2"/>
      <c r="AP1543" s="2"/>
      <c r="AQ1543" s="1"/>
      <c r="AR1543" s="15"/>
      <c r="AS1543" s="15"/>
      <c r="AT1543" s="15"/>
      <c r="AU1543" s="1"/>
      <c r="AV1543" s="1"/>
      <c r="AW1543" s="15"/>
      <c r="AX1543" s="15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</row>
    <row r="1544" spans="1:164" x14ac:dyDescent="0.15">
      <c r="A1544" s="67"/>
      <c r="B1544" s="128"/>
      <c r="C1544" s="7"/>
      <c r="D1544" s="7"/>
      <c r="E1544" s="13"/>
      <c r="F1544" s="14"/>
      <c r="G1544" s="14"/>
      <c r="H1544" s="14"/>
      <c r="I1544" s="14"/>
      <c r="J1544" s="13"/>
      <c r="K1544" s="53"/>
      <c r="L1544" s="2"/>
      <c r="M1544" s="19"/>
      <c r="N1544" s="12"/>
      <c r="O1544" s="12"/>
      <c r="P1544" s="19"/>
      <c r="Q1544" s="14"/>
      <c r="R1544" s="28"/>
      <c r="S1544" s="14"/>
      <c r="T1544" s="14"/>
      <c r="U1544" s="14"/>
      <c r="V1544" s="4"/>
      <c r="W1544" s="53"/>
      <c r="X1544" s="14"/>
      <c r="Y1544" s="153"/>
      <c r="Z1544" s="10"/>
      <c r="AA1544" s="51"/>
      <c r="AB1544" s="3"/>
      <c r="AC1544" s="1"/>
      <c r="AD1544" s="10"/>
      <c r="AE1544" s="3"/>
      <c r="AF1544" s="3"/>
      <c r="AG1544" s="3"/>
      <c r="AH1544" s="10"/>
      <c r="AI1544" s="11"/>
      <c r="AJ1544" s="10"/>
      <c r="AK1544" s="2"/>
      <c r="AL1544" s="2"/>
      <c r="AM1544" s="2"/>
      <c r="AN1544" s="2"/>
      <c r="AO1544" s="2"/>
      <c r="AP1544" s="2"/>
      <c r="AQ1544" s="1"/>
      <c r="AR1544" s="15"/>
      <c r="AS1544" s="15"/>
      <c r="AT1544" s="15"/>
      <c r="AU1544" s="1"/>
      <c r="AV1544" s="1"/>
      <c r="AW1544" s="15"/>
      <c r="AX1544" s="15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</row>
    <row r="1545" spans="1:164" x14ac:dyDescent="0.15">
      <c r="A1545" s="67"/>
      <c r="B1545" s="128"/>
      <c r="C1545" s="7"/>
      <c r="D1545" s="7"/>
      <c r="E1545" s="13"/>
      <c r="F1545" s="14"/>
      <c r="G1545" s="14"/>
      <c r="H1545" s="14"/>
      <c r="I1545" s="14"/>
      <c r="J1545" s="13"/>
      <c r="K1545" s="53"/>
      <c r="L1545" s="2"/>
      <c r="M1545" s="19"/>
      <c r="N1545" s="12"/>
      <c r="O1545" s="12"/>
      <c r="P1545" s="19"/>
      <c r="Q1545" s="14"/>
      <c r="R1545" s="28"/>
      <c r="S1545" s="14"/>
      <c r="T1545" s="14"/>
      <c r="U1545" s="14"/>
      <c r="V1545" s="4"/>
      <c r="W1545" s="53"/>
      <c r="X1545" s="14"/>
      <c r="Y1545" s="153"/>
      <c r="Z1545" s="10"/>
      <c r="AA1545" s="51"/>
      <c r="AB1545" s="3"/>
      <c r="AC1545" s="1"/>
      <c r="AD1545" s="10"/>
      <c r="AE1545" s="3"/>
      <c r="AF1545" s="3"/>
      <c r="AG1545" s="3"/>
      <c r="AH1545" s="10"/>
      <c r="AI1545" s="11"/>
      <c r="AJ1545" s="10"/>
      <c r="AK1545" s="2"/>
      <c r="AL1545" s="2"/>
      <c r="AM1545" s="2"/>
      <c r="AN1545" s="2"/>
      <c r="AO1545" s="2"/>
      <c r="AP1545" s="2"/>
      <c r="AQ1545" s="1"/>
      <c r="AR1545" s="15"/>
      <c r="AS1545" s="15"/>
      <c r="AT1545" s="15"/>
      <c r="AU1545" s="1"/>
      <c r="AV1545" s="1"/>
      <c r="AW1545" s="15"/>
      <c r="AX1545" s="15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</row>
    <row r="1546" spans="1:164" x14ac:dyDescent="0.15">
      <c r="A1546" s="67"/>
      <c r="B1546" s="128"/>
      <c r="C1546" s="7"/>
      <c r="D1546" s="7"/>
      <c r="E1546" s="13"/>
      <c r="F1546" s="14"/>
      <c r="G1546" s="14"/>
      <c r="H1546" s="14"/>
      <c r="I1546" s="14"/>
      <c r="J1546" s="13"/>
      <c r="K1546" s="53"/>
      <c r="L1546" s="2"/>
      <c r="M1546" s="19"/>
      <c r="N1546" s="12"/>
      <c r="O1546" s="12"/>
      <c r="P1546" s="19"/>
      <c r="Q1546" s="14"/>
      <c r="R1546" s="28"/>
      <c r="S1546" s="14"/>
      <c r="T1546" s="14"/>
      <c r="U1546" s="14"/>
      <c r="V1546" s="4"/>
      <c r="W1546" s="53"/>
      <c r="X1546" s="14"/>
      <c r="Y1546" s="153"/>
      <c r="Z1546" s="10"/>
      <c r="AA1546" s="51"/>
      <c r="AB1546" s="3"/>
      <c r="AC1546" s="1"/>
      <c r="AD1546" s="10"/>
      <c r="AE1546" s="3"/>
      <c r="AF1546" s="3"/>
      <c r="AG1546" s="3"/>
      <c r="AH1546" s="10"/>
      <c r="AI1546" s="11"/>
      <c r="AJ1546" s="10"/>
      <c r="AK1546" s="2"/>
      <c r="AL1546" s="2"/>
      <c r="AM1546" s="2"/>
      <c r="AN1546" s="2"/>
      <c r="AO1546" s="2"/>
      <c r="AP1546" s="2"/>
      <c r="AQ1546" s="1"/>
      <c r="AR1546" s="15"/>
      <c r="AS1546" s="15"/>
      <c r="AT1546" s="15"/>
      <c r="AU1546" s="1"/>
      <c r="AV1546" s="1"/>
      <c r="AW1546" s="15"/>
      <c r="AX1546" s="15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</row>
    <row r="1547" spans="1:164" x14ac:dyDescent="0.15">
      <c r="A1547" s="67"/>
      <c r="B1547" s="128"/>
      <c r="C1547" s="7"/>
      <c r="D1547" s="7"/>
      <c r="E1547" s="13"/>
      <c r="F1547" s="14"/>
      <c r="G1547" s="14"/>
      <c r="H1547" s="14"/>
      <c r="I1547" s="14"/>
      <c r="J1547" s="13"/>
      <c r="K1547" s="53"/>
      <c r="L1547" s="2"/>
      <c r="M1547" s="19"/>
      <c r="N1547" s="12"/>
      <c r="O1547" s="12"/>
      <c r="P1547" s="19"/>
      <c r="Q1547" s="14"/>
      <c r="R1547" s="28"/>
      <c r="S1547" s="14"/>
      <c r="T1547" s="14"/>
      <c r="U1547" s="14"/>
      <c r="V1547" s="4"/>
      <c r="W1547" s="53"/>
      <c r="X1547" s="14"/>
      <c r="Y1547" s="153"/>
      <c r="Z1547" s="10"/>
      <c r="AA1547" s="51"/>
      <c r="AB1547" s="3"/>
      <c r="AC1547" s="1"/>
      <c r="AD1547" s="10"/>
      <c r="AE1547" s="3"/>
      <c r="AF1547" s="3"/>
      <c r="AG1547" s="3"/>
      <c r="AH1547" s="10"/>
      <c r="AI1547" s="11"/>
      <c r="AJ1547" s="10"/>
      <c r="AK1547" s="2"/>
      <c r="AL1547" s="2"/>
      <c r="AM1547" s="2"/>
      <c r="AN1547" s="2"/>
      <c r="AO1547" s="2"/>
      <c r="AP1547" s="2"/>
      <c r="AQ1547" s="1"/>
      <c r="AR1547" s="15"/>
      <c r="AS1547" s="15"/>
      <c r="AT1547" s="15"/>
      <c r="AU1547" s="1"/>
      <c r="AV1547" s="1"/>
      <c r="AW1547" s="15"/>
      <c r="AX1547" s="15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</row>
    <row r="1548" spans="1:164" x14ac:dyDescent="0.15">
      <c r="A1548" s="67"/>
      <c r="B1548" s="128"/>
      <c r="C1548" s="7"/>
      <c r="D1548" s="7"/>
      <c r="E1548" s="13"/>
      <c r="F1548" s="14"/>
      <c r="G1548" s="14"/>
      <c r="H1548" s="14"/>
      <c r="I1548" s="14"/>
      <c r="J1548" s="13"/>
      <c r="K1548" s="53"/>
      <c r="L1548" s="2"/>
      <c r="M1548" s="19"/>
      <c r="N1548" s="12"/>
      <c r="O1548" s="12"/>
      <c r="P1548" s="19"/>
      <c r="Q1548" s="14"/>
      <c r="R1548" s="28"/>
      <c r="S1548" s="14"/>
      <c r="T1548" s="14"/>
      <c r="U1548" s="14"/>
      <c r="V1548" s="4"/>
      <c r="W1548" s="53"/>
      <c r="X1548" s="14"/>
      <c r="Y1548" s="153"/>
      <c r="Z1548" s="10"/>
      <c r="AA1548" s="51"/>
      <c r="AB1548" s="3"/>
      <c r="AC1548" s="1"/>
      <c r="AD1548" s="10"/>
      <c r="AE1548" s="3"/>
      <c r="AF1548" s="3"/>
      <c r="AG1548" s="3"/>
      <c r="AH1548" s="10"/>
      <c r="AI1548" s="11"/>
      <c r="AJ1548" s="10"/>
      <c r="AK1548" s="2"/>
      <c r="AL1548" s="2"/>
      <c r="AM1548" s="2"/>
      <c r="AN1548" s="2"/>
      <c r="AO1548" s="2"/>
      <c r="AP1548" s="2"/>
      <c r="AQ1548" s="1"/>
      <c r="AR1548" s="15"/>
      <c r="AS1548" s="15"/>
      <c r="AT1548" s="15"/>
      <c r="AU1548" s="1"/>
      <c r="AV1548" s="1"/>
      <c r="AW1548" s="15"/>
      <c r="AX1548" s="15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</row>
    <row r="1549" spans="1:164" x14ac:dyDescent="0.15">
      <c r="A1549" s="67"/>
      <c r="B1549" s="128"/>
      <c r="C1549" s="7"/>
      <c r="D1549" s="7"/>
      <c r="E1549" s="13"/>
      <c r="F1549" s="14"/>
      <c r="G1549" s="14"/>
      <c r="H1549" s="14"/>
      <c r="I1549" s="14"/>
      <c r="J1549" s="13"/>
      <c r="K1549" s="53"/>
      <c r="L1549" s="2"/>
      <c r="M1549" s="19"/>
      <c r="N1549" s="12"/>
      <c r="O1549" s="12"/>
      <c r="P1549" s="19"/>
      <c r="Q1549" s="14"/>
      <c r="R1549" s="28"/>
      <c r="S1549" s="14"/>
      <c r="T1549" s="14"/>
      <c r="U1549" s="14"/>
      <c r="V1549" s="4"/>
      <c r="W1549" s="53"/>
      <c r="X1549" s="14"/>
      <c r="Y1549" s="153"/>
      <c r="Z1549" s="10"/>
      <c r="AA1549" s="51"/>
      <c r="AB1549" s="3"/>
      <c r="AC1549" s="1"/>
      <c r="AD1549" s="10"/>
      <c r="AE1549" s="3"/>
      <c r="AF1549" s="3"/>
      <c r="AG1549" s="3"/>
      <c r="AH1549" s="10"/>
      <c r="AI1549" s="11"/>
      <c r="AJ1549" s="10"/>
      <c r="AK1549" s="2"/>
      <c r="AL1549" s="2"/>
      <c r="AM1549" s="2"/>
      <c r="AN1549" s="2"/>
      <c r="AO1549" s="2"/>
      <c r="AP1549" s="2"/>
      <c r="AQ1549" s="1"/>
      <c r="AR1549" s="15"/>
      <c r="AS1549" s="15"/>
      <c r="AT1549" s="15"/>
      <c r="AU1549" s="1"/>
      <c r="AV1549" s="1"/>
      <c r="AW1549" s="15"/>
      <c r="AX1549" s="15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</row>
    <row r="1550" spans="1:164" x14ac:dyDescent="0.15">
      <c r="A1550" s="67"/>
      <c r="B1550" s="128"/>
      <c r="C1550" s="7"/>
      <c r="D1550" s="7"/>
      <c r="E1550" s="13"/>
      <c r="F1550" s="14"/>
      <c r="G1550" s="14"/>
      <c r="H1550" s="14"/>
      <c r="I1550" s="14"/>
      <c r="J1550" s="13"/>
      <c r="K1550" s="53"/>
      <c r="L1550" s="2"/>
      <c r="M1550" s="19"/>
      <c r="N1550" s="12"/>
      <c r="O1550" s="12"/>
      <c r="P1550" s="19"/>
      <c r="Q1550" s="14"/>
      <c r="R1550" s="28"/>
      <c r="S1550" s="14"/>
      <c r="T1550" s="14"/>
      <c r="U1550" s="14"/>
      <c r="V1550" s="4"/>
      <c r="W1550" s="53"/>
      <c r="X1550" s="14"/>
      <c r="Y1550" s="153"/>
      <c r="Z1550" s="10"/>
      <c r="AA1550" s="51"/>
      <c r="AB1550" s="3"/>
      <c r="AC1550" s="1"/>
      <c r="AD1550" s="10"/>
      <c r="AE1550" s="3"/>
      <c r="AF1550" s="3"/>
      <c r="AG1550" s="3"/>
      <c r="AH1550" s="10"/>
      <c r="AI1550" s="11"/>
      <c r="AJ1550" s="10"/>
      <c r="AK1550" s="2"/>
      <c r="AL1550" s="2"/>
      <c r="AM1550" s="2"/>
      <c r="AN1550" s="2"/>
      <c r="AO1550" s="2"/>
      <c r="AP1550" s="2"/>
      <c r="AQ1550" s="1"/>
      <c r="AR1550" s="15"/>
      <c r="AS1550" s="15"/>
      <c r="AT1550" s="15"/>
      <c r="AU1550" s="1"/>
      <c r="AV1550" s="1"/>
      <c r="AW1550" s="15"/>
      <c r="AX1550" s="15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</row>
    <row r="1551" spans="1:164" x14ac:dyDescent="0.15">
      <c r="A1551" s="67"/>
      <c r="B1551" s="128"/>
      <c r="C1551" s="7"/>
      <c r="D1551" s="7"/>
      <c r="E1551" s="13"/>
      <c r="F1551" s="14"/>
      <c r="G1551" s="14"/>
      <c r="H1551" s="14"/>
      <c r="I1551" s="14"/>
      <c r="J1551" s="13"/>
      <c r="K1551" s="53"/>
      <c r="L1551" s="2"/>
      <c r="M1551" s="19"/>
      <c r="N1551" s="12"/>
      <c r="O1551" s="12"/>
      <c r="P1551" s="19"/>
      <c r="Q1551" s="14"/>
      <c r="R1551" s="28"/>
      <c r="S1551" s="14"/>
      <c r="T1551" s="14"/>
      <c r="U1551" s="14"/>
      <c r="V1551" s="4"/>
      <c r="W1551" s="53"/>
      <c r="X1551" s="14"/>
      <c r="Y1551" s="153"/>
      <c r="Z1551" s="10"/>
      <c r="AA1551" s="51"/>
      <c r="AB1551" s="3"/>
      <c r="AC1551" s="1"/>
      <c r="AD1551" s="10"/>
      <c r="AE1551" s="3"/>
      <c r="AF1551" s="3"/>
      <c r="AG1551" s="3"/>
      <c r="AH1551" s="10"/>
      <c r="AI1551" s="11"/>
      <c r="AJ1551" s="10"/>
      <c r="AK1551" s="2"/>
      <c r="AL1551" s="2"/>
      <c r="AM1551" s="2"/>
      <c r="AN1551" s="2"/>
      <c r="AO1551" s="2"/>
      <c r="AP1551" s="2"/>
      <c r="AQ1551" s="1"/>
      <c r="AR1551" s="15"/>
      <c r="AS1551" s="15"/>
      <c r="AT1551" s="15"/>
      <c r="AU1551" s="1"/>
      <c r="AV1551" s="1"/>
      <c r="AW1551" s="15"/>
      <c r="AX1551" s="15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</row>
    <row r="1552" spans="1:164" x14ac:dyDescent="0.15">
      <c r="A1552" s="67"/>
      <c r="B1552" s="128"/>
      <c r="C1552" s="7"/>
      <c r="D1552" s="7"/>
      <c r="E1552" s="13"/>
      <c r="F1552" s="14"/>
      <c r="G1552" s="14"/>
      <c r="H1552" s="14"/>
      <c r="I1552" s="14"/>
      <c r="J1552" s="13"/>
      <c r="K1552" s="53"/>
      <c r="L1552" s="2"/>
      <c r="M1552" s="19"/>
      <c r="N1552" s="12"/>
      <c r="O1552" s="12"/>
      <c r="P1552" s="19"/>
      <c r="Q1552" s="14"/>
      <c r="R1552" s="28"/>
      <c r="S1552" s="14"/>
      <c r="T1552" s="14"/>
      <c r="U1552" s="14"/>
      <c r="V1552" s="4"/>
      <c r="W1552" s="53"/>
      <c r="X1552" s="14"/>
      <c r="Y1552" s="153"/>
      <c r="Z1552" s="10"/>
      <c r="AA1552" s="51"/>
      <c r="AB1552" s="3"/>
      <c r="AC1552" s="1"/>
      <c r="AD1552" s="10"/>
      <c r="AE1552" s="3"/>
      <c r="AF1552" s="3"/>
      <c r="AG1552" s="3"/>
      <c r="AH1552" s="10"/>
      <c r="AI1552" s="11"/>
      <c r="AJ1552" s="10"/>
      <c r="AK1552" s="2"/>
      <c r="AL1552" s="2"/>
      <c r="AM1552" s="2"/>
      <c r="AN1552" s="2"/>
      <c r="AO1552" s="2"/>
      <c r="AP1552" s="2"/>
      <c r="AQ1552" s="1"/>
      <c r="AR1552" s="15"/>
      <c r="AS1552" s="15"/>
      <c r="AT1552" s="15"/>
      <c r="AU1552" s="1"/>
      <c r="AV1552" s="1"/>
      <c r="AW1552" s="15"/>
      <c r="AX1552" s="15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</row>
    <row r="1553" spans="1:164" x14ac:dyDescent="0.15">
      <c r="A1553" s="67"/>
      <c r="B1553" s="128"/>
      <c r="C1553" s="7"/>
      <c r="D1553" s="7"/>
      <c r="E1553" s="13"/>
      <c r="F1553" s="14"/>
      <c r="G1553" s="14"/>
      <c r="H1553" s="14"/>
      <c r="I1553" s="14"/>
      <c r="J1553" s="13"/>
      <c r="K1553" s="53"/>
      <c r="L1553" s="2"/>
      <c r="M1553" s="19"/>
      <c r="N1553" s="12"/>
      <c r="O1553" s="12"/>
      <c r="P1553" s="19"/>
      <c r="Q1553" s="14"/>
      <c r="R1553" s="28"/>
      <c r="S1553" s="14"/>
      <c r="T1553" s="14"/>
      <c r="U1553" s="14"/>
      <c r="V1553" s="4"/>
      <c r="W1553" s="53"/>
      <c r="X1553" s="14"/>
      <c r="Y1553" s="153"/>
      <c r="Z1553" s="10"/>
      <c r="AA1553" s="51"/>
      <c r="AB1553" s="3"/>
      <c r="AC1553" s="1"/>
      <c r="AD1553" s="10"/>
      <c r="AE1553" s="3"/>
      <c r="AF1553" s="3"/>
      <c r="AG1553" s="3"/>
      <c r="AH1553" s="10"/>
      <c r="AI1553" s="11"/>
      <c r="AJ1553" s="10"/>
      <c r="AK1553" s="2"/>
      <c r="AL1553" s="2"/>
      <c r="AM1553" s="2"/>
      <c r="AN1553" s="2"/>
      <c r="AO1553" s="2"/>
      <c r="AP1553" s="2"/>
      <c r="AQ1553" s="1"/>
      <c r="AR1553" s="15"/>
      <c r="AS1553" s="15"/>
      <c r="AT1553" s="15"/>
      <c r="AU1553" s="1"/>
      <c r="AV1553" s="1"/>
      <c r="AW1553" s="15"/>
      <c r="AX1553" s="15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</row>
    <row r="1554" spans="1:164" x14ac:dyDescent="0.15">
      <c r="A1554" s="67"/>
      <c r="B1554" s="128"/>
      <c r="C1554" s="7"/>
      <c r="D1554" s="7"/>
      <c r="E1554" s="13"/>
      <c r="F1554" s="14"/>
      <c r="G1554" s="14"/>
      <c r="H1554" s="14"/>
      <c r="I1554" s="14"/>
      <c r="J1554" s="13"/>
      <c r="K1554" s="53"/>
      <c r="L1554" s="2"/>
      <c r="M1554" s="19"/>
      <c r="N1554" s="12"/>
      <c r="O1554" s="12"/>
      <c r="P1554" s="19"/>
      <c r="Q1554" s="14"/>
      <c r="R1554" s="28"/>
      <c r="S1554" s="14"/>
      <c r="T1554" s="14"/>
      <c r="U1554" s="14"/>
      <c r="V1554" s="4"/>
      <c r="W1554" s="53"/>
      <c r="X1554" s="14"/>
      <c r="Y1554" s="153"/>
      <c r="Z1554" s="10"/>
      <c r="AA1554" s="51"/>
      <c r="AB1554" s="3"/>
      <c r="AC1554" s="1"/>
      <c r="AD1554" s="10"/>
      <c r="AE1554" s="3"/>
      <c r="AF1554" s="3"/>
      <c r="AG1554" s="3"/>
      <c r="AH1554" s="10"/>
      <c r="AI1554" s="11"/>
      <c r="AJ1554" s="10"/>
      <c r="AK1554" s="2"/>
      <c r="AL1554" s="2"/>
      <c r="AM1554" s="2"/>
      <c r="AN1554" s="2"/>
      <c r="AO1554" s="2"/>
      <c r="AP1554" s="2"/>
      <c r="AQ1554" s="1"/>
      <c r="AR1554" s="15"/>
      <c r="AS1554" s="15"/>
      <c r="AT1554" s="15"/>
      <c r="AU1554" s="1"/>
      <c r="AV1554" s="1"/>
      <c r="AW1554" s="15"/>
      <c r="AX1554" s="15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</row>
    <row r="1555" spans="1:164" x14ac:dyDescent="0.15">
      <c r="A1555" s="67"/>
      <c r="B1555" s="128"/>
      <c r="C1555" s="7"/>
      <c r="D1555" s="7"/>
      <c r="E1555" s="13"/>
      <c r="F1555" s="14"/>
      <c r="G1555" s="14"/>
      <c r="H1555" s="14"/>
      <c r="I1555" s="14"/>
      <c r="J1555" s="13"/>
      <c r="K1555" s="53"/>
      <c r="L1555" s="2"/>
      <c r="M1555" s="19"/>
      <c r="N1555" s="12"/>
      <c r="O1555" s="12"/>
      <c r="P1555" s="19"/>
      <c r="Q1555" s="14"/>
      <c r="R1555" s="28"/>
      <c r="S1555" s="14"/>
      <c r="T1555" s="14"/>
      <c r="U1555" s="14"/>
      <c r="V1555" s="4"/>
      <c r="W1555" s="53"/>
      <c r="X1555" s="14"/>
      <c r="Y1555" s="153"/>
      <c r="Z1555" s="10"/>
      <c r="AA1555" s="51"/>
      <c r="AB1555" s="3"/>
      <c r="AC1555" s="1"/>
      <c r="AD1555" s="10"/>
      <c r="AE1555" s="3"/>
      <c r="AF1555" s="3"/>
      <c r="AG1555" s="3"/>
      <c r="AH1555" s="10"/>
      <c r="AI1555" s="11"/>
      <c r="AJ1555" s="10"/>
      <c r="AK1555" s="2"/>
      <c r="AL1555" s="2"/>
      <c r="AM1555" s="2"/>
      <c r="AN1555" s="2"/>
      <c r="AO1555" s="2"/>
      <c r="AP1555" s="2"/>
      <c r="AQ1555" s="1"/>
      <c r="AR1555" s="15"/>
      <c r="AS1555" s="15"/>
      <c r="AT1555" s="15"/>
      <c r="AU1555" s="1"/>
      <c r="AV1555" s="1"/>
      <c r="AW1555" s="15"/>
      <c r="AX1555" s="15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</row>
    <row r="1556" spans="1:164" x14ac:dyDescent="0.15">
      <c r="A1556" s="67"/>
      <c r="B1556" s="128"/>
      <c r="C1556" s="7"/>
      <c r="D1556" s="7"/>
      <c r="E1556" s="13"/>
      <c r="F1556" s="14"/>
      <c r="G1556" s="14"/>
      <c r="H1556" s="14"/>
      <c r="I1556" s="14"/>
      <c r="J1556" s="13"/>
      <c r="K1556" s="53"/>
      <c r="L1556" s="2"/>
      <c r="M1556" s="19"/>
      <c r="N1556" s="12"/>
      <c r="O1556" s="12"/>
      <c r="P1556" s="19"/>
      <c r="Q1556" s="14"/>
      <c r="R1556" s="28"/>
      <c r="S1556" s="14"/>
      <c r="T1556" s="14"/>
      <c r="U1556" s="14"/>
      <c r="V1556" s="4"/>
      <c r="W1556" s="53"/>
      <c r="X1556" s="14"/>
      <c r="Y1556" s="153"/>
      <c r="Z1556" s="10"/>
      <c r="AA1556" s="51"/>
      <c r="AB1556" s="3"/>
      <c r="AC1556" s="1"/>
      <c r="AD1556" s="10"/>
      <c r="AE1556" s="3"/>
      <c r="AF1556" s="3"/>
      <c r="AG1556" s="3"/>
      <c r="AH1556" s="10"/>
      <c r="AI1556" s="11"/>
      <c r="AJ1556" s="10"/>
      <c r="AK1556" s="2"/>
      <c r="AL1556" s="2"/>
      <c r="AM1556" s="2"/>
      <c r="AN1556" s="2"/>
      <c r="AO1556" s="2"/>
      <c r="AP1556" s="2"/>
      <c r="AQ1556" s="1"/>
      <c r="AR1556" s="15"/>
      <c r="AS1556" s="15"/>
      <c r="AT1556" s="15"/>
      <c r="AU1556" s="1"/>
      <c r="AV1556" s="1"/>
      <c r="AW1556" s="15"/>
      <c r="AX1556" s="15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</row>
    <row r="1557" spans="1:164" x14ac:dyDescent="0.15">
      <c r="A1557" s="67"/>
      <c r="B1557" s="128"/>
      <c r="C1557" s="7"/>
      <c r="D1557" s="7"/>
      <c r="E1557" s="13"/>
      <c r="F1557" s="14"/>
      <c r="G1557" s="14"/>
      <c r="H1557" s="14"/>
      <c r="I1557" s="14"/>
      <c r="J1557" s="13"/>
      <c r="K1557" s="53"/>
      <c r="L1557" s="2"/>
      <c r="M1557" s="19"/>
      <c r="N1557" s="12"/>
      <c r="O1557" s="12"/>
      <c r="P1557" s="19"/>
      <c r="Q1557" s="14"/>
      <c r="R1557" s="28"/>
      <c r="S1557" s="14"/>
      <c r="T1557" s="14"/>
      <c r="U1557" s="14"/>
      <c r="V1557" s="4"/>
      <c r="W1557" s="53"/>
      <c r="X1557" s="14"/>
      <c r="Y1557" s="153"/>
      <c r="Z1557" s="10"/>
      <c r="AA1557" s="51"/>
      <c r="AB1557" s="3"/>
      <c r="AC1557" s="1"/>
      <c r="AD1557" s="10"/>
      <c r="AE1557" s="3"/>
      <c r="AF1557" s="3"/>
      <c r="AG1557" s="3"/>
      <c r="AH1557" s="10"/>
      <c r="AI1557" s="11"/>
      <c r="AJ1557" s="10"/>
      <c r="AK1557" s="2"/>
      <c r="AL1557" s="2"/>
      <c r="AM1557" s="2"/>
      <c r="AN1557" s="2"/>
      <c r="AO1557" s="2"/>
      <c r="AP1557" s="2"/>
      <c r="AQ1557" s="1"/>
      <c r="AR1557" s="15"/>
      <c r="AS1557" s="15"/>
      <c r="AT1557" s="15"/>
      <c r="AU1557" s="1"/>
      <c r="AV1557" s="1"/>
      <c r="AW1557" s="15"/>
      <c r="AX1557" s="15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</row>
    <row r="1558" spans="1:164" x14ac:dyDescent="0.15">
      <c r="A1558" s="67"/>
      <c r="B1558" s="128"/>
      <c r="C1558" s="7"/>
      <c r="D1558" s="7"/>
      <c r="E1558" s="13"/>
      <c r="F1558" s="14"/>
      <c r="G1558" s="14"/>
      <c r="H1558" s="14"/>
      <c r="I1558" s="14"/>
      <c r="J1558" s="13"/>
      <c r="K1558" s="53"/>
      <c r="L1558" s="2"/>
      <c r="M1558" s="19"/>
      <c r="N1558" s="12"/>
      <c r="O1558" s="12"/>
      <c r="P1558" s="19"/>
      <c r="Q1558" s="14"/>
      <c r="R1558" s="28"/>
      <c r="S1558" s="14"/>
      <c r="T1558" s="14"/>
      <c r="U1558" s="14"/>
      <c r="V1558" s="4"/>
      <c r="W1558" s="53"/>
      <c r="X1558" s="14"/>
      <c r="Y1558" s="153"/>
      <c r="Z1558" s="10"/>
      <c r="AA1558" s="51"/>
      <c r="AB1558" s="3"/>
      <c r="AC1558" s="1"/>
      <c r="AD1558" s="10"/>
      <c r="AE1558" s="3"/>
      <c r="AF1558" s="3"/>
      <c r="AG1558" s="3"/>
      <c r="AH1558" s="10"/>
      <c r="AI1558" s="11"/>
      <c r="AJ1558" s="10"/>
      <c r="AK1558" s="2"/>
      <c r="AL1558" s="2"/>
      <c r="AM1558" s="2"/>
      <c r="AN1558" s="2"/>
      <c r="AO1558" s="2"/>
      <c r="AP1558" s="2"/>
      <c r="AQ1558" s="1"/>
      <c r="AR1558" s="15"/>
      <c r="AS1558" s="15"/>
      <c r="AT1558" s="15"/>
      <c r="AU1558" s="1"/>
      <c r="AV1558" s="1"/>
      <c r="AW1558" s="15"/>
      <c r="AX1558" s="15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</row>
    <row r="1559" spans="1:164" x14ac:dyDescent="0.15">
      <c r="A1559" s="67"/>
      <c r="B1559" s="128"/>
      <c r="C1559" s="7"/>
      <c r="D1559" s="7"/>
      <c r="E1559" s="13"/>
      <c r="F1559" s="14"/>
      <c r="G1559" s="14"/>
      <c r="H1559" s="14"/>
      <c r="I1559" s="14"/>
      <c r="J1559" s="13"/>
      <c r="K1559" s="53"/>
      <c r="L1559" s="2"/>
      <c r="M1559" s="19"/>
      <c r="N1559" s="12"/>
      <c r="O1559" s="12"/>
      <c r="P1559" s="19"/>
      <c r="Q1559" s="14"/>
      <c r="R1559" s="28"/>
      <c r="S1559" s="14"/>
      <c r="T1559" s="14"/>
      <c r="U1559" s="14"/>
      <c r="V1559" s="4"/>
      <c r="W1559" s="53"/>
      <c r="X1559" s="14"/>
      <c r="Y1559" s="153"/>
      <c r="Z1559" s="10"/>
      <c r="AA1559" s="51"/>
      <c r="AB1559" s="3"/>
      <c r="AC1559" s="1"/>
      <c r="AD1559" s="10"/>
      <c r="AE1559" s="3"/>
      <c r="AF1559" s="3"/>
      <c r="AG1559" s="3"/>
      <c r="AH1559" s="10"/>
      <c r="AI1559" s="11"/>
      <c r="AJ1559" s="10"/>
      <c r="AK1559" s="2"/>
      <c r="AL1559" s="2"/>
      <c r="AM1559" s="2"/>
      <c r="AN1559" s="2"/>
      <c r="AO1559" s="2"/>
      <c r="AP1559" s="2"/>
      <c r="AQ1559" s="1"/>
      <c r="AR1559" s="15"/>
      <c r="AS1559" s="15"/>
      <c r="AT1559" s="15"/>
      <c r="AU1559" s="1"/>
      <c r="AV1559" s="1"/>
      <c r="AW1559" s="15"/>
      <c r="AX1559" s="15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</row>
    <row r="1560" spans="1:164" x14ac:dyDescent="0.15">
      <c r="A1560" s="67"/>
      <c r="B1560" s="128"/>
      <c r="C1560" s="7"/>
      <c r="D1560" s="7"/>
      <c r="E1560" s="13"/>
      <c r="F1560" s="14"/>
      <c r="G1560" s="14"/>
      <c r="H1560" s="14"/>
      <c r="I1560" s="14"/>
      <c r="J1560" s="13"/>
      <c r="K1560" s="53"/>
      <c r="L1560" s="2"/>
      <c r="M1560" s="19"/>
      <c r="N1560" s="12"/>
      <c r="O1560" s="12"/>
      <c r="P1560" s="19"/>
      <c r="Q1560" s="14"/>
      <c r="R1560" s="28"/>
      <c r="S1560" s="14"/>
      <c r="T1560" s="14"/>
      <c r="U1560" s="14"/>
      <c r="V1560" s="4"/>
      <c r="W1560" s="53"/>
      <c r="X1560" s="14"/>
      <c r="Y1560" s="153"/>
      <c r="Z1560" s="10"/>
      <c r="AA1560" s="51"/>
      <c r="AB1560" s="3"/>
      <c r="AC1560" s="1"/>
      <c r="AD1560" s="10"/>
      <c r="AE1560" s="3"/>
      <c r="AF1560" s="3"/>
      <c r="AG1560" s="3"/>
      <c r="AH1560" s="10"/>
      <c r="AI1560" s="11"/>
      <c r="AJ1560" s="10"/>
      <c r="AK1560" s="2"/>
      <c r="AL1560" s="2"/>
      <c r="AM1560" s="2"/>
      <c r="AN1560" s="2"/>
      <c r="AO1560" s="2"/>
      <c r="AP1560" s="2"/>
      <c r="AQ1560" s="1"/>
      <c r="AR1560" s="15"/>
      <c r="AS1560" s="15"/>
      <c r="AT1560" s="15"/>
      <c r="AU1560" s="1"/>
      <c r="AV1560" s="1"/>
      <c r="AW1560" s="15"/>
      <c r="AX1560" s="15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</row>
    <row r="1561" spans="1:164" x14ac:dyDescent="0.15">
      <c r="A1561" s="67"/>
      <c r="B1561" s="128"/>
      <c r="C1561" s="7"/>
      <c r="D1561" s="7"/>
      <c r="E1561" s="13"/>
      <c r="F1561" s="14"/>
      <c r="G1561" s="14"/>
      <c r="H1561" s="14"/>
      <c r="I1561" s="14"/>
      <c r="J1561" s="13"/>
      <c r="K1561" s="53"/>
      <c r="L1561" s="2"/>
      <c r="M1561" s="19"/>
      <c r="N1561" s="12"/>
      <c r="O1561" s="12"/>
      <c r="P1561" s="19"/>
      <c r="Q1561" s="14"/>
      <c r="R1561" s="28"/>
      <c r="S1561" s="14"/>
      <c r="T1561" s="14"/>
      <c r="U1561" s="14"/>
      <c r="V1561" s="4"/>
      <c r="W1561" s="53"/>
      <c r="X1561" s="14"/>
      <c r="Y1561" s="153"/>
      <c r="Z1561" s="10"/>
      <c r="AA1561" s="51"/>
      <c r="AB1561" s="3"/>
      <c r="AC1561" s="1"/>
      <c r="AD1561" s="10"/>
      <c r="AE1561" s="3"/>
      <c r="AF1561" s="3"/>
      <c r="AG1561" s="3"/>
      <c r="AH1561" s="10"/>
      <c r="AI1561" s="11"/>
      <c r="AJ1561" s="10"/>
      <c r="AK1561" s="2"/>
      <c r="AL1561" s="2"/>
      <c r="AM1561" s="2"/>
      <c r="AN1561" s="2"/>
      <c r="AO1561" s="2"/>
      <c r="AP1561" s="2"/>
      <c r="AQ1561" s="1"/>
      <c r="AR1561" s="15"/>
      <c r="AS1561" s="15"/>
      <c r="AT1561" s="15"/>
      <c r="AU1561" s="1"/>
      <c r="AV1561" s="1"/>
      <c r="AW1561" s="15"/>
      <c r="AX1561" s="15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</row>
    <row r="1562" spans="1:164" x14ac:dyDescent="0.15">
      <c r="A1562" s="67"/>
      <c r="B1562" s="128"/>
      <c r="C1562" s="7"/>
      <c r="D1562" s="7"/>
      <c r="E1562" s="13"/>
      <c r="F1562" s="14"/>
      <c r="G1562" s="14"/>
      <c r="H1562" s="14"/>
      <c r="I1562" s="14"/>
      <c r="J1562" s="13"/>
      <c r="K1562" s="53"/>
      <c r="L1562" s="2"/>
      <c r="M1562" s="19"/>
      <c r="N1562" s="12"/>
      <c r="O1562" s="12"/>
      <c r="P1562" s="19"/>
      <c r="Q1562" s="14"/>
      <c r="R1562" s="28"/>
      <c r="S1562" s="14"/>
      <c r="T1562" s="14"/>
      <c r="U1562" s="14"/>
      <c r="V1562" s="4"/>
      <c r="W1562" s="53"/>
      <c r="X1562" s="14"/>
      <c r="Y1562" s="153"/>
      <c r="Z1562" s="10"/>
      <c r="AA1562" s="51"/>
      <c r="AB1562" s="3"/>
      <c r="AC1562" s="1"/>
      <c r="AD1562" s="10"/>
      <c r="AE1562" s="3"/>
      <c r="AF1562" s="3"/>
      <c r="AG1562" s="3"/>
      <c r="AH1562" s="10"/>
      <c r="AI1562" s="11"/>
      <c r="AJ1562" s="10"/>
      <c r="AK1562" s="2"/>
      <c r="AL1562" s="2"/>
      <c r="AM1562" s="2"/>
      <c r="AN1562" s="2"/>
      <c r="AO1562" s="2"/>
      <c r="AP1562" s="2"/>
      <c r="AQ1562" s="1"/>
      <c r="AR1562" s="15"/>
      <c r="AS1562" s="15"/>
      <c r="AT1562" s="15"/>
      <c r="AU1562" s="1"/>
      <c r="AV1562" s="1"/>
      <c r="AW1562" s="15"/>
      <c r="AX1562" s="15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</row>
    <row r="1563" spans="1:164" x14ac:dyDescent="0.15">
      <c r="A1563" s="67"/>
      <c r="B1563" s="128"/>
      <c r="C1563" s="7"/>
      <c r="D1563" s="7"/>
      <c r="E1563" s="13"/>
      <c r="F1563" s="14"/>
      <c r="G1563" s="14"/>
      <c r="H1563" s="14"/>
      <c r="I1563" s="14"/>
      <c r="J1563" s="13"/>
      <c r="K1563" s="53"/>
      <c r="L1563" s="2"/>
      <c r="M1563" s="19"/>
      <c r="N1563" s="12"/>
      <c r="O1563" s="12"/>
      <c r="P1563" s="19"/>
      <c r="Q1563" s="14"/>
      <c r="R1563" s="28"/>
      <c r="S1563" s="14"/>
      <c r="T1563" s="14"/>
      <c r="U1563" s="14"/>
      <c r="V1563" s="4"/>
      <c r="W1563" s="53"/>
      <c r="X1563" s="14"/>
      <c r="Y1563" s="153"/>
      <c r="Z1563" s="10"/>
      <c r="AA1563" s="51"/>
      <c r="AB1563" s="3"/>
      <c r="AC1563" s="1"/>
      <c r="AD1563" s="10"/>
      <c r="AE1563" s="3"/>
      <c r="AF1563" s="3"/>
      <c r="AG1563" s="3"/>
      <c r="AH1563" s="10"/>
      <c r="AI1563" s="11"/>
      <c r="AJ1563" s="10"/>
      <c r="AK1563" s="2"/>
      <c r="AL1563" s="2"/>
      <c r="AM1563" s="2"/>
      <c r="AN1563" s="2"/>
      <c r="AO1563" s="2"/>
      <c r="AP1563" s="2"/>
      <c r="AQ1563" s="1"/>
      <c r="AR1563" s="15"/>
      <c r="AS1563" s="15"/>
      <c r="AT1563" s="15"/>
      <c r="AU1563" s="1"/>
      <c r="AV1563" s="1"/>
      <c r="AW1563" s="15"/>
      <c r="AX1563" s="15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</row>
    <row r="1564" spans="1:164" x14ac:dyDescent="0.15">
      <c r="A1564" s="67"/>
      <c r="B1564" s="128"/>
      <c r="C1564" s="7"/>
      <c r="D1564" s="7"/>
      <c r="E1564" s="13"/>
      <c r="F1564" s="14"/>
      <c r="G1564" s="14"/>
      <c r="H1564" s="14"/>
      <c r="I1564" s="14"/>
      <c r="J1564" s="13"/>
      <c r="K1564" s="53"/>
      <c r="L1564" s="2"/>
      <c r="M1564" s="19"/>
      <c r="N1564" s="12"/>
      <c r="O1564" s="12"/>
      <c r="P1564" s="19"/>
      <c r="Q1564" s="14"/>
      <c r="R1564" s="28"/>
      <c r="S1564" s="14"/>
      <c r="T1564" s="14"/>
      <c r="U1564" s="14"/>
      <c r="V1564" s="4"/>
      <c r="W1564" s="53"/>
      <c r="X1564" s="14"/>
      <c r="Y1564" s="153"/>
      <c r="Z1564" s="10"/>
      <c r="AA1564" s="51"/>
      <c r="AB1564" s="3"/>
      <c r="AC1564" s="1"/>
      <c r="AD1564" s="10"/>
      <c r="AE1564" s="3"/>
      <c r="AF1564" s="3"/>
      <c r="AG1564" s="3"/>
      <c r="AH1564" s="10"/>
      <c r="AI1564" s="11"/>
      <c r="AJ1564" s="10"/>
      <c r="AK1564" s="2"/>
      <c r="AL1564" s="2"/>
      <c r="AM1564" s="2"/>
      <c r="AN1564" s="2"/>
      <c r="AO1564" s="2"/>
      <c r="AP1564" s="2"/>
      <c r="AQ1564" s="1"/>
      <c r="AR1564" s="15"/>
      <c r="AS1564" s="15"/>
      <c r="AT1564" s="15"/>
      <c r="AU1564" s="1"/>
      <c r="AV1564" s="1"/>
      <c r="AW1564" s="15"/>
      <c r="AX1564" s="15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</row>
    <row r="1565" spans="1:164" x14ac:dyDescent="0.15">
      <c r="A1565" s="67"/>
      <c r="B1565" s="128"/>
      <c r="C1565" s="7"/>
      <c r="D1565" s="7"/>
      <c r="E1565" s="13"/>
      <c r="F1565" s="14"/>
      <c r="G1565" s="14"/>
      <c r="H1565" s="14"/>
      <c r="I1565" s="14"/>
      <c r="J1565" s="13"/>
      <c r="K1565" s="53"/>
      <c r="L1565" s="2"/>
      <c r="M1565" s="19"/>
      <c r="N1565" s="12"/>
      <c r="O1565" s="12"/>
      <c r="P1565" s="19"/>
      <c r="Q1565" s="14"/>
      <c r="R1565" s="28"/>
      <c r="S1565" s="14"/>
      <c r="T1565" s="14"/>
      <c r="U1565" s="14"/>
      <c r="V1565" s="4"/>
      <c r="W1565" s="53"/>
      <c r="X1565" s="14"/>
      <c r="Y1565" s="153"/>
      <c r="Z1565" s="10"/>
      <c r="AA1565" s="51"/>
      <c r="AB1565" s="3"/>
      <c r="AC1565" s="1"/>
      <c r="AD1565" s="10"/>
      <c r="AE1565" s="3"/>
      <c r="AF1565" s="3"/>
      <c r="AG1565" s="3"/>
      <c r="AH1565" s="10"/>
      <c r="AI1565" s="11"/>
      <c r="AJ1565" s="10"/>
      <c r="AK1565" s="2"/>
      <c r="AL1565" s="2"/>
      <c r="AM1565" s="2"/>
      <c r="AN1565" s="2"/>
      <c r="AO1565" s="2"/>
      <c r="AP1565" s="2"/>
      <c r="AQ1565" s="1"/>
      <c r="AR1565" s="15"/>
      <c r="AS1565" s="15"/>
      <c r="AT1565" s="15"/>
      <c r="AU1565" s="1"/>
      <c r="AV1565" s="1"/>
      <c r="AW1565" s="15"/>
      <c r="AX1565" s="15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</row>
    <row r="1566" spans="1:164" x14ac:dyDescent="0.15">
      <c r="A1566" s="67"/>
      <c r="B1566" s="128"/>
      <c r="C1566" s="7"/>
      <c r="D1566" s="7"/>
      <c r="E1566" s="13"/>
      <c r="F1566" s="14"/>
      <c r="G1566" s="14"/>
      <c r="H1566" s="14"/>
      <c r="I1566" s="14"/>
      <c r="J1566" s="13"/>
      <c r="K1566" s="53"/>
      <c r="L1566" s="2"/>
      <c r="M1566" s="19"/>
      <c r="N1566" s="12"/>
      <c r="O1566" s="12"/>
      <c r="P1566" s="19"/>
      <c r="Q1566" s="14"/>
      <c r="R1566" s="28"/>
      <c r="S1566" s="14"/>
      <c r="T1566" s="14"/>
      <c r="U1566" s="14"/>
      <c r="V1566" s="4"/>
      <c r="W1566" s="53"/>
      <c r="X1566" s="14"/>
      <c r="Y1566" s="153"/>
      <c r="Z1566" s="10"/>
      <c r="AA1566" s="51"/>
      <c r="AB1566" s="3"/>
      <c r="AC1566" s="1"/>
      <c r="AD1566" s="10"/>
      <c r="AE1566" s="3"/>
      <c r="AF1566" s="3"/>
      <c r="AG1566" s="3"/>
      <c r="AH1566" s="10"/>
      <c r="AI1566" s="11"/>
      <c r="AJ1566" s="10"/>
      <c r="AK1566" s="2"/>
      <c r="AL1566" s="2"/>
      <c r="AM1566" s="2"/>
      <c r="AN1566" s="2"/>
      <c r="AO1566" s="2"/>
      <c r="AP1566" s="2"/>
      <c r="AQ1566" s="1"/>
      <c r="AR1566" s="15"/>
      <c r="AS1566" s="15"/>
      <c r="AT1566" s="15"/>
      <c r="AU1566" s="1"/>
      <c r="AV1566" s="1"/>
      <c r="AW1566" s="15"/>
      <c r="AX1566" s="15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</row>
    <row r="1567" spans="1:164" x14ac:dyDescent="0.15">
      <c r="A1567" s="67"/>
      <c r="B1567" s="128"/>
      <c r="C1567" s="7"/>
      <c r="D1567" s="7"/>
      <c r="E1567" s="13"/>
      <c r="F1567" s="14"/>
      <c r="G1567" s="14"/>
      <c r="H1567" s="14"/>
      <c r="I1567" s="14"/>
      <c r="J1567" s="13"/>
      <c r="K1567" s="53"/>
      <c r="L1567" s="2"/>
      <c r="M1567" s="19"/>
      <c r="N1567" s="12"/>
      <c r="O1567" s="12"/>
      <c r="P1567" s="19"/>
      <c r="Q1567" s="14"/>
      <c r="R1567" s="28"/>
      <c r="S1567" s="14"/>
      <c r="T1567" s="14"/>
      <c r="U1567" s="14"/>
      <c r="V1567" s="4"/>
      <c r="W1567" s="53"/>
      <c r="X1567" s="14"/>
      <c r="Y1567" s="153"/>
      <c r="Z1567" s="10"/>
      <c r="AA1567" s="51"/>
      <c r="AB1567" s="3"/>
      <c r="AC1567" s="1"/>
      <c r="AD1567" s="10"/>
      <c r="AE1567" s="3"/>
      <c r="AF1567" s="3"/>
      <c r="AG1567" s="3"/>
      <c r="AH1567" s="10"/>
      <c r="AI1567" s="11"/>
      <c r="AJ1567" s="10"/>
      <c r="AK1567" s="2"/>
      <c r="AL1567" s="2"/>
      <c r="AM1567" s="2"/>
      <c r="AN1567" s="2"/>
      <c r="AO1567" s="2"/>
      <c r="AP1567" s="2"/>
      <c r="AQ1567" s="1"/>
      <c r="AR1567" s="15"/>
      <c r="AS1567" s="15"/>
      <c r="AT1567" s="15"/>
      <c r="AU1567" s="1"/>
      <c r="AV1567" s="1"/>
      <c r="AW1567" s="15"/>
      <c r="AX1567" s="15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</row>
    <row r="1568" spans="1:164" x14ac:dyDescent="0.15">
      <c r="A1568" s="67"/>
      <c r="B1568" s="128"/>
      <c r="C1568" s="7"/>
      <c r="D1568" s="7"/>
      <c r="E1568" s="13"/>
      <c r="F1568" s="14"/>
      <c r="G1568" s="14"/>
      <c r="H1568" s="14"/>
      <c r="I1568" s="14"/>
      <c r="J1568" s="13"/>
      <c r="K1568" s="53"/>
      <c r="L1568" s="2"/>
      <c r="M1568" s="19"/>
      <c r="N1568" s="12"/>
      <c r="O1568" s="12"/>
      <c r="P1568" s="19"/>
      <c r="Q1568" s="14"/>
      <c r="R1568" s="28"/>
      <c r="S1568" s="14"/>
      <c r="T1568" s="14"/>
      <c r="U1568" s="14"/>
      <c r="V1568" s="4"/>
      <c r="W1568" s="53"/>
      <c r="X1568" s="14"/>
      <c r="Y1568" s="153"/>
      <c r="Z1568" s="10"/>
      <c r="AA1568" s="51"/>
      <c r="AB1568" s="3"/>
      <c r="AC1568" s="1"/>
      <c r="AD1568" s="10"/>
      <c r="AE1568" s="3"/>
      <c r="AF1568" s="3"/>
      <c r="AG1568" s="3"/>
      <c r="AH1568" s="10"/>
      <c r="AI1568" s="11"/>
      <c r="AJ1568" s="10"/>
      <c r="AK1568" s="2"/>
      <c r="AL1568" s="2"/>
      <c r="AM1568" s="2"/>
      <c r="AN1568" s="2"/>
      <c r="AO1568" s="2"/>
      <c r="AP1568" s="2"/>
      <c r="AQ1568" s="1"/>
      <c r="AR1568" s="15"/>
      <c r="AS1568" s="15"/>
      <c r="AT1568" s="15"/>
      <c r="AU1568" s="1"/>
      <c r="AV1568" s="1"/>
      <c r="AW1568" s="15"/>
      <c r="AX1568" s="15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</row>
    <row r="1569" spans="1:164" x14ac:dyDescent="0.15">
      <c r="A1569" s="67"/>
      <c r="B1569" s="128"/>
      <c r="C1569" s="7"/>
      <c r="D1569" s="7"/>
      <c r="E1569" s="13"/>
      <c r="F1569" s="14"/>
      <c r="G1569" s="14"/>
      <c r="H1569" s="14"/>
      <c r="I1569" s="14"/>
      <c r="J1569" s="13"/>
      <c r="K1569" s="53"/>
      <c r="L1569" s="2"/>
      <c r="M1569" s="19"/>
      <c r="N1569" s="12"/>
      <c r="O1569" s="12"/>
      <c r="P1569" s="19"/>
      <c r="Q1569" s="14"/>
      <c r="R1569" s="28"/>
      <c r="S1569" s="14"/>
      <c r="T1569" s="14"/>
      <c r="U1569" s="14"/>
      <c r="V1569" s="4"/>
      <c r="W1569" s="53"/>
      <c r="X1569" s="14"/>
      <c r="Y1569" s="153"/>
      <c r="Z1569" s="10"/>
      <c r="AA1569" s="51"/>
      <c r="AB1569" s="3"/>
      <c r="AC1569" s="1"/>
      <c r="AD1569" s="10"/>
      <c r="AE1569" s="3"/>
      <c r="AF1569" s="3"/>
      <c r="AG1569" s="3"/>
      <c r="AH1569" s="10"/>
      <c r="AI1569" s="11"/>
      <c r="AJ1569" s="10"/>
      <c r="AK1569" s="2"/>
      <c r="AL1569" s="2"/>
      <c r="AM1569" s="2"/>
      <c r="AN1569" s="2"/>
      <c r="AO1569" s="2"/>
      <c r="AP1569" s="2"/>
      <c r="AQ1569" s="1"/>
      <c r="AR1569" s="15"/>
      <c r="AS1569" s="15"/>
      <c r="AT1569" s="15"/>
      <c r="AU1569" s="1"/>
      <c r="AV1569" s="1"/>
      <c r="AW1569" s="15"/>
      <c r="AX1569" s="15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</row>
    <row r="1570" spans="1:164" x14ac:dyDescent="0.15">
      <c r="A1570" s="67"/>
      <c r="B1570" s="128"/>
      <c r="C1570" s="7"/>
      <c r="D1570" s="7"/>
      <c r="E1570" s="13"/>
      <c r="F1570" s="14"/>
      <c r="G1570" s="14"/>
      <c r="H1570" s="14"/>
      <c r="I1570" s="14"/>
      <c r="J1570" s="13"/>
      <c r="K1570" s="53"/>
      <c r="L1570" s="2"/>
      <c r="M1570" s="19"/>
      <c r="N1570" s="12"/>
      <c r="O1570" s="12"/>
      <c r="P1570" s="19"/>
      <c r="Q1570" s="14"/>
      <c r="R1570" s="28"/>
      <c r="S1570" s="14"/>
      <c r="T1570" s="14"/>
      <c r="U1570" s="14"/>
      <c r="V1570" s="4"/>
      <c r="W1570" s="53"/>
      <c r="X1570" s="14"/>
      <c r="Y1570" s="153"/>
      <c r="Z1570" s="10"/>
      <c r="AA1570" s="51"/>
      <c r="AB1570" s="3"/>
      <c r="AC1570" s="1"/>
      <c r="AD1570" s="10"/>
      <c r="AE1570" s="3"/>
      <c r="AF1570" s="3"/>
      <c r="AG1570" s="3"/>
      <c r="AH1570" s="10"/>
      <c r="AI1570" s="11"/>
      <c r="AJ1570" s="10"/>
      <c r="AK1570" s="2"/>
      <c r="AL1570" s="2"/>
      <c r="AM1570" s="2"/>
      <c r="AN1570" s="2"/>
      <c r="AO1570" s="2"/>
      <c r="AP1570" s="2"/>
      <c r="AQ1570" s="1"/>
      <c r="AR1570" s="15"/>
      <c r="AS1570" s="15"/>
      <c r="AT1570" s="15"/>
      <c r="AU1570" s="1"/>
      <c r="AV1570" s="1"/>
      <c r="AW1570" s="15"/>
      <c r="AX1570" s="15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</row>
    <row r="1571" spans="1:164" x14ac:dyDescent="0.15">
      <c r="A1571" s="67"/>
      <c r="B1571" s="128"/>
      <c r="C1571" s="7"/>
      <c r="D1571" s="7"/>
      <c r="E1571" s="13"/>
      <c r="F1571" s="14"/>
      <c r="G1571" s="14"/>
      <c r="H1571" s="14"/>
      <c r="I1571" s="14"/>
      <c r="J1571" s="13"/>
      <c r="K1571" s="53"/>
      <c r="L1571" s="2"/>
      <c r="M1571" s="19"/>
      <c r="N1571" s="12"/>
      <c r="O1571" s="12"/>
      <c r="P1571" s="19"/>
      <c r="Q1571" s="14"/>
      <c r="R1571" s="28"/>
      <c r="S1571" s="14"/>
      <c r="T1571" s="14"/>
      <c r="U1571" s="14"/>
      <c r="V1571" s="4"/>
      <c r="W1571" s="53"/>
      <c r="X1571" s="14"/>
      <c r="Y1571" s="153"/>
      <c r="Z1571" s="10"/>
      <c r="AA1571" s="51"/>
      <c r="AB1571" s="3"/>
      <c r="AC1571" s="1"/>
      <c r="AD1571" s="10"/>
      <c r="AE1571" s="3"/>
      <c r="AF1571" s="3"/>
      <c r="AG1571" s="3"/>
      <c r="AH1571" s="10"/>
      <c r="AI1571" s="11"/>
      <c r="AJ1571" s="10"/>
      <c r="AK1571" s="2"/>
      <c r="AL1571" s="2"/>
      <c r="AM1571" s="2"/>
      <c r="AN1571" s="2"/>
      <c r="AO1571" s="2"/>
      <c r="AP1571" s="2"/>
      <c r="AQ1571" s="1"/>
      <c r="AR1571" s="15"/>
      <c r="AS1571" s="15"/>
      <c r="AT1571" s="15"/>
      <c r="AU1571" s="1"/>
      <c r="AV1571" s="1"/>
      <c r="AW1571" s="15"/>
      <c r="AX1571" s="15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</row>
    <row r="1572" spans="1:164" x14ac:dyDescent="0.15">
      <c r="A1572" s="67"/>
      <c r="B1572" s="128"/>
      <c r="C1572" s="7"/>
      <c r="D1572" s="7"/>
      <c r="E1572" s="13"/>
      <c r="F1572" s="14"/>
      <c r="G1572" s="14"/>
      <c r="H1572" s="14"/>
      <c r="I1572" s="14"/>
      <c r="J1572" s="13"/>
      <c r="K1572" s="53"/>
      <c r="L1572" s="2"/>
      <c r="M1572" s="19"/>
      <c r="N1572" s="12"/>
      <c r="O1572" s="12"/>
      <c r="P1572" s="19"/>
      <c r="Q1572" s="14"/>
      <c r="R1572" s="28"/>
      <c r="S1572" s="14"/>
      <c r="T1572" s="14"/>
      <c r="U1572" s="14"/>
      <c r="V1572" s="4"/>
      <c r="W1572" s="53"/>
      <c r="X1572" s="14"/>
      <c r="Y1572" s="153"/>
      <c r="Z1572" s="10"/>
      <c r="AA1572" s="51"/>
      <c r="AB1572" s="3"/>
      <c r="AC1572" s="1"/>
      <c r="AD1572" s="10"/>
      <c r="AE1572" s="3"/>
      <c r="AF1572" s="3"/>
      <c r="AG1572" s="3"/>
      <c r="AH1572" s="10"/>
      <c r="AI1572" s="11"/>
      <c r="AJ1572" s="10"/>
      <c r="AK1572" s="2"/>
      <c r="AL1572" s="2"/>
      <c r="AM1572" s="2"/>
      <c r="AN1572" s="2"/>
      <c r="AO1572" s="2"/>
      <c r="AP1572" s="2"/>
      <c r="AQ1572" s="1"/>
      <c r="AR1572" s="15"/>
      <c r="AS1572" s="15"/>
      <c r="AT1572" s="15"/>
      <c r="AU1572" s="1"/>
      <c r="AV1572" s="1"/>
      <c r="AW1572" s="15"/>
      <c r="AX1572" s="15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</row>
    <row r="1573" spans="1:164" x14ac:dyDescent="0.15">
      <c r="A1573" s="67"/>
      <c r="B1573" s="128"/>
      <c r="C1573" s="7"/>
      <c r="D1573" s="7"/>
      <c r="E1573" s="13"/>
      <c r="F1573" s="14"/>
      <c r="G1573" s="14"/>
      <c r="H1573" s="14"/>
      <c r="I1573" s="14"/>
      <c r="J1573" s="13"/>
      <c r="K1573" s="53"/>
      <c r="L1573" s="2"/>
      <c r="M1573" s="19"/>
      <c r="N1573" s="12"/>
      <c r="O1573" s="12"/>
      <c r="P1573" s="19"/>
      <c r="Q1573" s="14"/>
      <c r="R1573" s="28"/>
      <c r="S1573" s="14"/>
      <c r="T1573" s="14"/>
      <c r="U1573" s="14"/>
      <c r="V1573" s="4"/>
      <c r="W1573" s="53"/>
      <c r="X1573" s="14"/>
      <c r="Y1573" s="153"/>
      <c r="Z1573" s="10"/>
      <c r="AA1573" s="51"/>
      <c r="AB1573" s="3"/>
      <c r="AC1573" s="1"/>
      <c r="AD1573" s="10"/>
      <c r="AE1573" s="3"/>
      <c r="AF1573" s="3"/>
      <c r="AG1573" s="3"/>
      <c r="AH1573" s="10"/>
      <c r="AI1573" s="11"/>
      <c r="AJ1573" s="10"/>
      <c r="AK1573" s="2"/>
      <c r="AL1573" s="2"/>
      <c r="AM1573" s="2"/>
      <c r="AN1573" s="2"/>
      <c r="AO1573" s="2"/>
      <c r="AP1573" s="2"/>
      <c r="AQ1573" s="1"/>
      <c r="AR1573" s="15"/>
      <c r="AS1573" s="15"/>
      <c r="AT1573" s="15"/>
      <c r="AU1573" s="1"/>
      <c r="AV1573" s="1"/>
      <c r="AW1573" s="15"/>
      <c r="AX1573" s="15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</row>
    <row r="1574" spans="1:164" x14ac:dyDescent="0.15">
      <c r="A1574" s="67"/>
      <c r="B1574" s="128"/>
      <c r="C1574" s="7"/>
      <c r="D1574" s="7"/>
      <c r="E1574" s="13"/>
      <c r="F1574" s="14"/>
      <c r="G1574" s="14"/>
      <c r="H1574" s="14"/>
      <c r="I1574" s="14"/>
      <c r="J1574" s="13"/>
      <c r="K1574" s="53"/>
      <c r="L1574" s="2"/>
      <c r="M1574" s="19"/>
      <c r="N1574" s="12"/>
      <c r="O1574" s="12"/>
      <c r="P1574" s="19"/>
      <c r="Q1574" s="14"/>
      <c r="R1574" s="28"/>
      <c r="S1574" s="14"/>
      <c r="T1574" s="14"/>
      <c r="U1574" s="14"/>
      <c r="V1574" s="4"/>
      <c r="W1574" s="53"/>
      <c r="X1574" s="14"/>
      <c r="Y1574" s="153"/>
      <c r="Z1574" s="10"/>
      <c r="AA1574" s="51"/>
      <c r="AB1574" s="3"/>
      <c r="AC1574" s="1"/>
      <c r="AD1574" s="10"/>
      <c r="AE1574" s="3"/>
      <c r="AF1574" s="3"/>
      <c r="AG1574" s="3"/>
      <c r="AH1574" s="10"/>
      <c r="AI1574" s="11"/>
      <c r="AJ1574" s="10"/>
      <c r="AK1574" s="2"/>
      <c r="AL1574" s="2"/>
      <c r="AM1574" s="2"/>
      <c r="AN1574" s="2"/>
      <c r="AO1574" s="2"/>
      <c r="AP1574" s="2"/>
      <c r="AQ1574" s="1"/>
      <c r="AR1574" s="15"/>
      <c r="AS1574" s="15"/>
      <c r="AT1574" s="15"/>
      <c r="AU1574" s="1"/>
      <c r="AV1574" s="1"/>
      <c r="AW1574" s="15"/>
      <c r="AX1574" s="15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</row>
    <row r="1575" spans="1:164" x14ac:dyDescent="0.15">
      <c r="A1575" s="67"/>
      <c r="B1575" s="128"/>
      <c r="C1575" s="7"/>
      <c r="D1575" s="7"/>
      <c r="E1575" s="13"/>
      <c r="F1575" s="14"/>
      <c r="G1575" s="14"/>
      <c r="H1575" s="14"/>
      <c r="I1575" s="14"/>
      <c r="J1575" s="13"/>
      <c r="K1575" s="53"/>
      <c r="L1575" s="2"/>
      <c r="M1575" s="19"/>
      <c r="N1575" s="12"/>
      <c r="O1575" s="12"/>
      <c r="P1575" s="19"/>
      <c r="Q1575" s="14"/>
      <c r="R1575" s="28"/>
      <c r="S1575" s="14"/>
      <c r="T1575" s="14"/>
      <c r="U1575" s="14"/>
      <c r="V1575" s="4"/>
      <c r="W1575" s="53"/>
      <c r="X1575" s="14"/>
      <c r="Y1575" s="153"/>
      <c r="Z1575" s="10"/>
      <c r="AA1575" s="51"/>
      <c r="AB1575" s="3"/>
      <c r="AC1575" s="1"/>
      <c r="AD1575" s="10"/>
      <c r="AE1575" s="3"/>
      <c r="AF1575" s="3"/>
      <c r="AG1575" s="3"/>
      <c r="AH1575" s="10"/>
      <c r="AI1575" s="11"/>
      <c r="AJ1575" s="10"/>
      <c r="AK1575" s="2"/>
      <c r="AL1575" s="2"/>
      <c r="AM1575" s="2"/>
      <c r="AN1575" s="2"/>
      <c r="AO1575" s="2"/>
      <c r="AP1575" s="2"/>
      <c r="AQ1575" s="1"/>
      <c r="AR1575" s="15"/>
      <c r="AS1575" s="15"/>
      <c r="AT1575" s="15"/>
      <c r="AU1575" s="1"/>
      <c r="AV1575" s="1"/>
      <c r="AW1575" s="15"/>
      <c r="AX1575" s="15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</row>
    <row r="1576" spans="1:164" x14ac:dyDescent="0.15">
      <c r="A1576" s="67"/>
      <c r="B1576" s="128"/>
      <c r="C1576" s="7"/>
      <c r="D1576" s="7"/>
      <c r="E1576" s="13"/>
      <c r="F1576" s="14"/>
      <c r="G1576" s="14"/>
      <c r="H1576" s="14"/>
      <c r="I1576" s="14"/>
      <c r="J1576" s="13"/>
      <c r="K1576" s="53"/>
      <c r="L1576" s="2"/>
      <c r="M1576" s="19"/>
      <c r="N1576" s="12"/>
      <c r="O1576" s="12"/>
      <c r="P1576" s="19"/>
      <c r="Q1576" s="14"/>
      <c r="R1576" s="28"/>
      <c r="S1576" s="14"/>
      <c r="T1576" s="14"/>
      <c r="U1576" s="14"/>
      <c r="V1576" s="4"/>
      <c r="W1576" s="53"/>
      <c r="X1576" s="14"/>
      <c r="Y1576" s="153"/>
      <c r="Z1576" s="10"/>
      <c r="AA1576" s="51"/>
      <c r="AB1576" s="3"/>
      <c r="AC1576" s="1"/>
      <c r="AD1576" s="10"/>
      <c r="AE1576" s="3"/>
      <c r="AF1576" s="3"/>
      <c r="AG1576" s="3"/>
      <c r="AH1576" s="10"/>
      <c r="AI1576" s="11"/>
      <c r="AJ1576" s="10"/>
      <c r="AK1576" s="2"/>
      <c r="AL1576" s="2"/>
      <c r="AM1576" s="2"/>
      <c r="AN1576" s="2"/>
      <c r="AO1576" s="2"/>
      <c r="AP1576" s="2"/>
      <c r="AQ1576" s="1"/>
      <c r="AR1576" s="15"/>
      <c r="AS1576" s="15"/>
      <c r="AT1576" s="15"/>
      <c r="AU1576" s="1"/>
      <c r="AV1576" s="1"/>
      <c r="AW1576" s="15"/>
      <c r="AX1576" s="15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</row>
    <row r="1577" spans="1:164" x14ac:dyDescent="0.15">
      <c r="A1577" s="67"/>
      <c r="B1577" s="128"/>
      <c r="C1577" s="7"/>
      <c r="D1577" s="7"/>
      <c r="E1577" s="13"/>
      <c r="F1577" s="14"/>
      <c r="G1577" s="14"/>
      <c r="H1577" s="14"/>
      <c r="I1577" s="14"/>
      <c r="J1577" s="13"/>
      <c r="K1577" s="53"/>
      <c r="L1577" s="2"/>
      <c r="M1577" s="19"/>
      <c r="N1577" s="12"/>
      <c r="O1577" s="12"/>
      <c r="P1577" s="19"/>
      <c r="Q1577" s="14"/>
      <c r="R1577" s="28"/>
      <c r="S1577" s="14"/>
      <c r="T1577" s="14"/>
      <c r="U1577" s="14"/>
      <c r="V1577" s="4"/>
      <c r="W1577" s="53"/>
      <c r="X1577" s="14"/>
      <c r="Y1577" s="153"/>
      <c r="Z1577" s="10"/>
      <c r="AA1577" s="51"/>
      <c r="AB1577" s="3"/>
      <c r="AC1577" s="1"/>
      <c r="AD1577" s="10"/>
      <c r="AE1577" s="3"/>
      <c r="AF1577" s="3"/>
      <c r="AG1577" s="3"/>
      <c r="AH1577" s="10"/>
      <c r="AI1577" s="11"/>
      <c r="AJ1577" s="10"/>
      <c r="AK1577" s="2"/>
      <c r="AL1577" s="2"/>
      <c r="AM1577" s="2"/>
      <c r="AN1577" s="2"/>
      <c r="AO1577" s="2"/>
      <c r="AP1577" s="2"/>
      <c r="AQ1577" s="1"/>
      <c r="AR1577" s="15"/>
      <c r="AS1577" s="15"/>
      <c r="AT1577" s="15"/>
      <c r="AU1577" s="1"/>
      <c r="AV1577" s="1"/>
      <c r="AW1577" s="15"/>
      <c r="AX1577" s="15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</row>
    <row r="1578" spans="1:164" x14ac:dyDescent="0.15">
      <c r="A1578" s="67"/>
      <c r="B1578" s="128"/>
      <c r="C1578" s="7"/>
      <c r="D1578" s="7"/>
      <c r="E1578" s="13"/>
      <c r="F1578" s="14"/>
      <c r="G1578" s="14"/>
      <c r="H1578" s="14"/>
      <c r="I1578" s="14"/>
      <c r="J1578" s="13"/>
      <c r="K1578" s="53"/>
      <c r="L1578" s="2"/>
      <c r="M1578" s="19"/>
      <c r="N1578" s="12"/>
      <c r="O1578" s="12"/>
      <c r="P1578" s="19"/>
      <c r="Q1578" s="14"/>
      <c r="R1578" s="28"/>
      <c r="S1578" s="14"/>
      <c r="T1578" s="14"/>
      <c r="U1578" s="14"/>
      <c r="V1578" s="4"/>
      <c r="W1578" s="53"/>
      <c r="X1578" s="14"/>
      <c r="Y1578" s="153"/>
      <c r="Z1578" s="10"/>
      <c r="AA1578" s="51"/>
      <c r="AB1578" s="3"/>
      <c r="AC1578" s="1"/>
      <c r="AD1578" s="10"/>
      <c r="AE1578" s="3"/>
      <c r="AF1578" s="3"/>
      <c r="AG1578" s="3"/>
      <c r="AH1578" s="10"/>
      <c r="AI1578" s="11"/>
      <c r="AJ1578" s="10"/>
      <c r="AK1578" s="2"/>
      <c r="AL1578" s="2"/>
      <c r="AM1578" s="2"/>
      <c r="AN1578" s="2"/>
      <c r="AO1578" s="2"/>
      <c r="AP1578" s="2"/>
      <c r="AQ1578" s="1"/>
      <c r="AR1578" s="15"/>
      <c r="AS1578" s="15"/>
      <c r="AT1578" s="15"/>
      <c r="AU1578" s="1"/>
      <c r="AV1578" s="1"/>
      <c r="AW1578" s="15"/>
      <c r="AX1578" s="15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</row>
    <row r="1579" spans="1:164" x14ac:dyDescent="0.15">
      <c r="A1579" s="67"/>
      <c r="B1579" s="128"/>
      <c r="C1579" s="7"/>
      <c r="D1579" s="7"/>
      <c r="E1579" s="13"/>
      <c r="F1579" s="14"/>
      <c r="G1579" s="14"/>
      <c r="H1579" s="14"/>
      <c r="I1579" s="14"/>
      <c r="J1579" s="13"/>
      <c r="K1579" s="53"/>
      <c r="L1579" s="2"/>
      <c r="M1579" s="19"/>
      <c r="N1579" s="12"/>
      <c r="O1579" s="12"/>
      <c r="P1579" s="19"/>
      <c r="Q1579" s="14"/>
      <c r="R1579" s="28"/>
      <c r="S1579" s="14"/>
      <c r="T1579" s="14"/>
      <c r="U1579" s="14"/>
      <c r="V1579" s="4"/>
      <c r="W1579" s="53"/>
      <c r="X1579" s="14"/>
      <c r="Y1579" s="153"/>
      <c r="Z1579" s="10"/>
      <c r="AA1579" s="51"/>
      <c r="AB1579" s="3"/>
      <c r="AC1579" s="1"/>
      <c r="AD1579" s="10"/>
      <c r="AE1579" s="3"/>
      <c r="AF1579" s="3"/>
      <c r="AG1579" s="3"/>
      <c r="AH1579" s="10"/>
      <c r="AI1579" s="11"/>
      <c r="AJ1579" s="10"/>
      <c r="AK1579" s="2"/>
      <c r="AL1579" s="2"/>
      <c r="AM1579" s="2"/>
      <c r="AN1579" s="2"/>
      <c r="AO1579" s="2"/>
      <c r="AP1579" s="2"/>
      <c r="AQ1579" s="1"/>
      <c r="AR1579" s="15"/>
      <c r="AS1579" s="15"/>
      <c r="AT1579" s="15"/>
      <c r="AU1579" s="1"/>
      <c r="AV1579" s="1"/>
      <c r="AW1579" s="15"/>
      <c r="AX1579" s="15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</row>
    <row r="1580" spans="1:164" x14ac:dyDescent="0.15">
      <c r="A1580" s="67"/>
      <c r="B1580" s="128"/>
      <c r="C1580" s="7"/>
      <c r="D1580" s="7"/>
      <c r="E1580" s="13"/>
      <c r="F1580" s="14"/>
      <c r="G1580" s="14"/>
      <c r="H1580" s="14"/>
      <c r="I1580" s="14"/>
      <c r="J1580" s="13"/>
      <c r="K1580" s="53"/>
      <c r="L1580" s="2"/>
      <c r="M1580" s="19"/>
      <c r="N1580" s="12"/>
      <c r="O1580" s="12"/>
      <c r="P1580" s="19"/>
      <c r="Q1580" s="14"/>
      <c r="R1580" s="28"/>
      <c r="S1580" s="14"/>
      <c r="T1580" s="14"/>
      <c r="U1580" s="14"/>
      <c r="V1580" s="4"/>
      <c r="W1580" s="53"/>
      <c r="X1580" s="14"/>
      <c r="Y1580" s="153"/>
      <c r="Z1580" s="10"/>
      <c r="AA1580" s="51"/>
      <c r="AB1580" s="3"/>
      <c r="AC1580" s="1"/>
      <c r="AD1580" s="10"/>
      <c r="AE1580" s="3"/>
      <c r="AF1580" s="3"/>
      <c r="AG1580" s="3"/>
      <c r="AH1580" s="10"/>
      <c r="AI1580" s="11"/>
      <c r="AJ1580" s="10"/>
      <c r="AK1580" s="2"/>
      <c r="AL1580" s="2"/>
      <c r="AM1580" s="2"/>
      <c r="AN1580" s="2"/>
      <c r="AO1580" s="2"/>
      <c r="AP1580" s="2"/>
      <c r="AQ1580" s="1"/>
      <c r="AR1580" s="15"/>
      <c r="AS1580" s="15"/>
      <c r="AT1580" s="15"/>
      <c r="AU1580" s="1"/>
      <c r="AV1580" s="1"/>
      <c r="AW1580" s="15"/>
      <c r="AX1580" s="15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</row>
    <row r="1581" spans="1:164" x14ac:dyDescent="0.15">
      <c r="A1581" s="67"/>
      <c r="B1581" s="128"/>
      <c r="C1581" s="7"/>
      <c r="D1581" s="7"/>
      <c r="E1581" s="13"/>
      <c r="F1581" s="14"/>
      <c r="G1581" s="14"/>
      <c r="H1581" s="14"/>
      <c r="I1581" s="14"/>
      <c r="J1581" s="13"/>
      <c r="K1581" s="53"/>
      <c r="L1581" s="2"/>
      <c r="M1581" s="19"/>
      <c r="N1581" s="12"/>
      <c r="O1581" s="12"/>
      <c r="P1581" s="19"/>
      <c r="Q1581" s="14"/>
      <c r="R1581" s="28"/>
      <c r="S1581" s="14"/>
      <c r="T1581" s="14"/>
      <c r="U1581" s="14"/>
      <c r="V1581" s="4"/>
      <c r="W1581" s="53"/>
      <c r="X1581" s="14"/>
      <c r="Y1581" s="153"/>
      <c r="Z1581" s="10"/>
      <c r="AA1581" s="51"/>
      <c r="AB1581" s="3"/>
      <c r="AC1581" s="1"/>
      <c r="AD1581" s="10"/>
      <c r="AE1581" s="3"/>
      <c r="AF1581" s="3"/>
      <c r="AG1581" s="3"/>
      <c r="AH1581" s="10"/>
      <c r="AI1581" s="11"/>
      <c r="AJ1581" s="10"/>
      <c r="AK1581" s="2"/>
      <c r="AL1581" s="2"/>
      <c r="AM1581" s="2"/>
      <c r="AN1581" s="2"/>
      <c r="AO1581" s="2"/>
      <c r="AP1581" s="2"/>
      <c r="AQ1581" s="1"/>
      <c r="AR1581" s="15"/>
      <c r="AS1581" s="15"/>
      <c r="AT1581" s="15"/>
      <c r="AU1581" s="1"/>
      <c r="AV1581" s="1"/>
      <c r="AW1581" s="15"/>
      <c r="AX1581" s="15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</row>
    <row r="1582" spans="1:164" x14ac:dyDescent="0.15">
      <c r="A1582" s="67"/>
      <c r="B1582" s="128"/>
      <c r="C1582" s="7"/>
      <c r="D1582" s="7"/>
      <c r="E1582" s="13"/>
      <c r="F1582" s="14"/>
      <c r="G1582" s="14"/>
      <c r="H1582" s="14"/>
      <c r="I1582" s="14"/>
      <c r="J1582" s="13"/>
      <c r="K1582" s="53"/>
      <c r="L1582" s="2"/>
      <c r="M1582" s="19"/>
      <c r="N1582" s="12"/>
      <c r="O1582" s="12"/>
      <c r="P1582" s="19"/>
      <c r="Q1582" s="14"/>
      <c r="R1582" s="28"/>
      <c r="S1582" s="14"/>
      <c r="T1582" s="14"/>
      <c r="U1582" s="14"/>
      <c r="V1582" s="4"/>
      <c r="W1582" s="53"/>
      <c r="X1582" s="14"/>
      <c r="Y1582" s="153"/>
      <c r="Z1582" s="10"/>
      <c r="AA1582" s="51"/>
      <c r="AB1582" s="3"/>
      <c r="AC1582" s="1"/>
      <c r="AD1582" s="10"/>
      <c r="AE1582" s="3"/>
      <c r="AF1582" s="3"/>
      <c r="AG1582" s="3"/>
      <c r="AH1582" s="10"/>
      <c r="AI1582" s="11"/>
      <c r="AJ1582" s="10"/>
      <c r="AK1582" s="2"/>
      <c r="AL1582" s="2"/>
      <c r="AM1582" s="2"/>
      <c r="AN1582" s="2"/>
      <c r="AO1582" s="2"/>
      <c r="AP1582" s="2"/>
      <c r="AQ1582" s="1"/>
      <c r="AR1582" s="15"/>
      <c r="AS1582" s="15"/>
      <c r="AT1582" s="15"/>
      <c r="AU1582" s="1"/>
      <c r="AV1582" s="1"/>
      <c r="AW1582" s="15"/>
      <c r="AX1582" s="15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</row>
    <row r="1583" spans="1:164" x14ac:dyDescent="0.15">
      <c r="A1583" s="67"/>
      <c r="B1583" s="128"/>
      <c r="C1583" s="7"/>
      <c r="D1583" s="7"/>
      <c r="E1583" s="13"/>
      <c r="F1583" s="14"/>
      <c r="G1583" s="14"/>
      <c r="H1583" s="14"/>
      <c r="I1583" s="14"/>
      <c r="J1583" s="13"/>
      <c r="K1583" s="53"/>
      <c r="L1583" s="2"/>
      <c r="M1583" s="19"/>
      <c r="N1583" s="12"/>
      <c r="O1583" s="12"/>
      <c r="P1583" s="19"/>
      <c r="Q1583" s="14"/>
      <c r="R1583" s="28"/>
      <c r="S1583" s="14"/>
      <c r="T1583" s="14"/>
      <c r="U1583" s="14"/>
      <c r="V1583" s="4"/>
      <c r="W1583" s="53"/>
      <c r="X1583" s="14"/>
      <c r="Y1583" s="153"/>
      <c r="Z1583" s="10"/>
      <c r="AA1583" s="51"/>
      <c r="AB1583" s="3"/>
      <c r="AC1583" s="1"/>
      <c r="AD1583" s="10"/>
      <c r="AE1583" s="3"/>
      <c r="AF1583" s="3"/>
      <c r="AG1583" s="3"/>
      <c r="AH1583" s="10"/>
      <c r="AI1583" s="11"/>
      <c r="AJ1583" s="10"/>
      <c r="AK1583" s="2"/>
      <c r="AL1583" s="2"/>
      <c r="AM1583" s="2"/>
      <c r="AN1583" s="2"/>
      <c r="AO1583" s="2"/>
      <c r="AP1583" s="2"/>
      <c r="AQ1583" s="1"/>
      <c r="AR1583" s="15"/>
      <c r="AS1583" s="15"/>
      <c r="AT1583" s="15"/>
      <c r="AU1583" s="1"/>
      <c r="AV1583" s="1"/>
      <c r="AW1583" s="15"/>
      <c r="AX1583" s="15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</row>
    <row r="1584" spans="1:164" x14ac:dyDescent="0.15">
      <c r="A1584" s="67"/>
      <c r="B1584" s="128"/>
      <c r="C1584" s="7"/>
      <c r="D1584" s="7"/>
      <c r="E1584" s="13"/>
      <c r="F1584" s="14"/>
      <c r="G1584" s="14"/>
      <c r="H1584" s="14"/>
      <c r="I1584" s="14"/>
      <c r="J1584" s="13"/>
      <c r="K1584" s="53"/>
      <c r="L1584" s="2"/>
      <c r="M1584" s="19"/>
      <c r="N1584" s="12"/>
      <c r="O1584" s="12"/>
      <c r="P1584" s="19"/>
      <c r="Q1584" s="14"/>
      <c r="R1584" s="28"/>
      <c r="S1584" s="14"/>
      <c r="T1584" s="14"/>
      <c r="U1584" s="14"/>
      <c r="V1584" s="4"/>
      <c r="W1584" s="53"/>
      <c r="X1584" s="14"/>
      <c r="Y1584" s="153"/>
      <c r="Z1584" s="10"/>
      <c r="AA1584" s="51"/>
      <c r="AB1584" s="3"/>
      <c r="AC1584" s="1"/>
      <c r="AD1584" s="10"/>
      <c r="AE1584" s="3"/>
      <c r="AF1584" s="3"/>
      <c r="AG1584" s="3"/>
      <c r="AH1584" s="10"/>
      <c r="AI1584" s="11"/>
      <c r="AJ1584" s="10"/>
      <c r="AK1584" s="2"/>
      <c r="AL1584" s="2"/>
      <c r="AM1584" s="2"/>
      <c r="AN1584" s="2"/>
      <c r="AO1584" s="2"/>
      <c r="AP1584" s="2"/>
      <c r="AQ1584" s="1"/>
      <c r="AR1584" s="15"/>
      <c r="AS1584" s="15"/>
      <c r="AT1584" s="15"/>
      <c r="AU1584" s="1"/>
      <c r="AV1584" s="1"/>
      <c r="AW1584" s="15"/>
      <c r="AX1584" s="15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</row>
    <row r="1585" spans="1:164" x14ac:dyDescent="0.15">
      <c r="A1585" s="67"/>
      <c r="B1585" s="128"/>
      <c r="C1585" s="7"/>
      <c r="D1585" s="7"/>
      <c r="E1585" s="13"/>
      <c r="F1585" s="14"/>
      <c r="G1585" s="14"/>
      <c r="H1585" s="14"/>
      <c r="I1585" s="14"/>
      <c r="J1585" s="13"/>
      <c r="K1585" s="53"/>
      <c r="L1585" s="2"/>
      <c r="M1585" s="19"/>
      <c r="N1585" s="12"/>
      <c r="O1585" s="12"/>
      <c r="P1585" s="19"/>
      <c r="Q1585" s="14"/>
      <c r="R1585" s="28"/>
      <c r="S1585" s="14"/>
      <c r="T1585" s="14"/>
      <c r="U1585" s="14"/>
      <c r="V1585" s="4"/>
      <c r="W1585" s="53"/>
      <c r="X1585" s="14"/>
      <c r="Y1585" s="153"/>
      <c r="Z1585" s="10"/>
      <c r="AA1585" s="51"/>
      <c r="AB1585" s="3"/>
      <c r="AC1585" s="1"/>
      <c r="AD1585" s="10"/>
      <c r="AE1585" s="3"/>
      <c r="AF1585" s="3"/>
      <c r="AG1585" s="3"/>
      <c r="AH1585" s="10"/>
      <c r="AI1585" s="11"/>
      <c r="AJ1585" s="10"/>
      <c r="AK1585" s="2"/>
      <c r="AL1585" s="2"/>
      <c r="AM1585" s="2"/>
      <c r="AN1585" s="2"/>
      <c r="AO1585" s="2"/>
      <c r="AP1585" s="2"/>
      <c r="AQ1585" s="1"/>
      <c r="AR1585" s="15"/>
      <c r="AS1585" s="15"/>
      <c r="AT1585" s="15"/>
      <c r="AU1585" s="1"/>
      <c r="AV1585" s="1"/>
      <c r="AW1585" s="15"/>
      <c r="AX1585" s="15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</row>
    <row r="1586" spans="1:164" x14ac:dyDescent="0.15">
      <c r="A1586" s="67"/>
      <c r="B1586" s="128"/>
      <c r="C1586" s="7"/>
      <c r="D1586" s="7"/>
      <c r="E1586" s="13"/>
      <c r="F1586" s="14"/>
      <c r="G1586" s="14"/>
      <c r="H1586" s="14"/>
      <c r="I1586" s="14"/>
      <c r="J1586" s="13"/>
      <c r="K1586" s="53"/>
      <c r="L1586" s="2"/>
      <c r="M1586" s="19"/>
      <c r="N1586" s="12"/>
      <c r="O1586" s="12"/>
      <c r="P1586" s="19"/>
      <c r="Q1586" s="14"/>
      <c r="R1586" s="28"/>
      <c r="S1586" s="14"/>
      <c r="T1586" s="14"/>
      <c r="U1586" s="14"/>
      <c r="V1586" s="4"/>
      <c r="W1586" s="53"/>
      <c r="X1586" s="14"/>
      <c r="Y1586" s="153"/>
      <c r="Z1586" s="10"/>
      <c r="AA1586" s="51"/>
      <c r="AB1586" s="3"/>
      <c r="AC1586" s="1"/>
      <c r="AD1586" s="10"/>
      <c r="AE1586" s="3"/>
      <c r="AF1586" s="3"/>
      <c r="AG1586" s="3"/>
      <c r="AH1586" s="10"/>
      <c r="AI1586" s="11"/>
      <c r="AJ1586" s="10"/>
      <c r="AK1586" s="2"/>
      <c r="AL1586" s="2"/>
      <c r="AM1586" s="2"/>
      <c r="AN1586" s="2"/>
      <c r="AO1586" s="2"/>
      <c r="AP1586" s="2"/>
      <c r="AQ1586" s="1"/>
      <c r="AR1586" s="15"/>
      <c r="AS1586" s="15"/>
      <c r="AT1586" s="15"/>
      <c r="AU1586" s="1"/>
      <c r="AV1586" s="1"/>
      <c r="AW1586" s="15"/>
      <c r="AX1586" s="15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</row>
    <row r="1587" spans="1:164" x14ac:dyDescent="0.15">
      <c r="A1587" s="67"/>
      <c r="B1587" s="128"/>
      <c r="C1587" s="7"/>
      <c r="D1587" s="7"/>
      <c r="E1587" s="13"/>
      <c r="F1587" s="14"/>
      <c r="G1587" s="14"/>
      <c r="H1587" s="14"/>
      <c r="I1587" s="14"/>
      <c r="J1587" s="13"/>
      <c r="K1587" s="53"/>
      <c r="L1587" s="2"/>
      <c r="M1587" s="19"/>
      <c r="N1587" s="12"/>
      <c r="O1587" s="12"/>
      <c r="P1587" s="19"/>
      <c r="Q1587" s="14"/>
      <c r="R1587" s="28"/>
      <c r="S1587" s="14"/>
      <c r="T1587" s="14"/>
      <c r="U1587" s="14"/>
      <c r="V1587" s="4"/>
      <c r="W1587" s="53"/>
      <c r="X1587" s="14"/>
      <c r="Y1587" s="153"/>
      <c r="Z1587" s="10"/>
      <c r="AA1587" s="51"/>
      <c r="AB1587" s="3"/>
      <c r="AC1587" s="1"/>
      <c r="AD1587" s="10"/>
      <c r="AE1587" s="3"/>
      <c r="AF1587" s="3"/>
      <c r="AG1587" s="3"/>
      <c r="AH1587" s="10"/>
      <c r="AI1587" s="11"/>
      <c r="AJ1587" s="10"/>
      <c r="AK1587" s="2"/>
      <c r="AL1587" s="2"/>
      <c r="AM1587" s="2"/>
      <c r="AN1587" s="2"/>
      <c r="AO1587" s="2"/>
      <c r="AP1587" s="2"/>
      <c r="AQ1587" s="1"/>
      <c r="AR1587" s="15"/>
      <c r="AS1587" s="15"/>
      <c r="AT1587" s="15"/>
      <c r="AU1587" s="1"/>
      <c r="AV1587" s="1"/>
      <c r="AW1587" s="15"/>
      <c r="AX1587" s="15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</row>
    <row r="1588" spans="1:164" x14ac:dyDescent="0.15">
      <c r="A1588" s="67"/>
      <c r="B1588" s="128"/>
      <c r="C1588" s="7"/>
      <c r="D1588" s="7"/>
      <c r="E1588" s="13"/>
      <c r="F1588" s="14"/>
      <c r="G1588" s="14"/>
      <c r="H1588" s="14"/>
      <c r="I1588" s="14"/>
      <c r="J1588" s="13"/>
      <c r="K1588" s="53"/>
      <c r="L1588" s="2"/>
      <c r="M1588" s="19"/>
      <c r="N1588" s="12"/>
      <c r="O1588" s="12"/>
      <c r="P1588" s="19"/>
      <c r="Q1588" s="14"/>
      <c r="R1588" s="28"/>
      <c r="S1588" s="14"/>
      <c r="T1588" s="14"/>
      <c r="U1588" s="14"/>
      <c r="V1588" s="4"/>
      <c r="W1588" s="53"/>
      <c r="X1588" s="14"/>
      <c r="Y1588" s="153"/>
      <c r="Z1588" s="10"/>
      <c r="AA1588" s="51"/>
      <c r="AB1588" s="3"/>
      <c r="AC1588" s="1"/>
      <c r="AD1588" s="10"/>
      <c r="AE1588" s="3"/>
      <c r="AF1588" s="3"/>
      <c r="AG1588" s="3"/>
      <c r="AH1588" s="10"/>
      <c r="AI1588" s="11"/>
      <c r="AJ1588" s="10"/>
      <c r="AK1588" s="2"/>
      <c r="AL1588" s="2"/>
      <c r="AM1588" s="2"/>
      <c r="AN1588" s="2"/>
      <c r="AO1588" s="2"/>
      <c r="AP1588" s="2"/>
      <c r="AQ1588" s="1"/>
      <c r="AR1588" s="15"/>
      <c r="AS1588" s="15"/>
      <c r="AT1588" s="15"/>
      <c r="AU1588" s="1"/>
      <c r="AV1588" s="1"/>
      <c r="AW1588" s="15"/>
      <c r="AX1588" s="15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</row>
    <row r="1589" spans="1:164" x14ac:dyDescent="0.15">
      <c r="A1589" s="67"/>
      <c r="B1589" s="128"/>
      <c r="C1589" s="7"/>
      <c r="D1589" s="7"/>
      <c r="E1589" s="13"/>
      <c r="F1589" s="14"/>
      <c r="G1589" s="14"/>
      <c r="H1589" s="14"/>
      <c r="I1589" s="14"/>
      <c r="J1589" s="13"/>
      <c r="K1589" s="53"/>
      <c r="L1589" s="2"/>
      <c r="M1589" s="19"/>
      <c r="N1589" s="12"/>
      <c r="O1589" s="12"/>
      <c r="P1589" s="19"/>
      <c r="Q1589" s="14"/>
      <c r="R1589" s="28"/>
      <c r="S1589" s="14"/>
      <c r="T1589" s="14"/>
      <c r="U1589" s="14"/>
      <c r="V1589" s="4"/>
      <c r="W1589" s="53"/>
      <c r="X1589" s="14"/>
      <c r="Y1589" s="153"/>
      <c r="Z1589" s="10"/>
      <c r="AA1589" s="51"/>
      <c r="AB1589" s="3"/>
      <c r="AC1589" s="1"/>
      <c r="AD1589" s="10"/>
      <c r="AE1589" s="3"/>
      <c r="AF1589" s="3"/>
      <c r="AG1589" s="3"/>
      <c r="AH1589" s="10"/>
      <c r="AI1589" s="11"/>
      <c r="AJ1589" s="10"/>
      <c r="AK1589" s="2"/>
      <c r="AL1589" s="2"/>
      <c r="AM1589" s="2"/>
      <c r="AN1589" s="2"/>
      <c r="AO1589" s="2"/>
      <c r="AP1589" s="2"/>
      <c r="AQ1589" s="1"/>
      <c r="AR1589" s="15"/>
      <c r="AS1589" s="15"/>
      <c r="AT1589" s="15"/>
      <c r="AU1589" s="1"/>
      <c r="AV1589" s="1"/>
      <c r="AW1589" s="15"/>
      <c r="AX1589" s="15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</row>
    <row r="1590" spans="1:164" x14ac:dyDescent="0.15">
      <c r="A1590" s="67"/>
      <c r="B1590" s="128"/>
      <c r="C1590" s="7"/>
      <c r="D1590" s="7"/>
      <c r="E1590" s="13"/>
      <c r="F1590" s="14"/>
      <c r="G1590" s="14"/>
      <c r="H1590" s="14"/>
      <c r="I1590" s="14"/>
      <c r="J1590" s="13"/>
      <c r="K1590" s="53"/>
      <c r="L1590" s="2"/>
      <c r="M1590" s="19"/>
      <c r="N1590" s="12"/>
      <c r="O1590" s="12"/>
      <c r="P1590" s="19"/>
      <c r="Q1590" s="14"/>
      <c r="R1590" s="28"/>
      <c r="S1590" s="14"/>
      <c r="T1590" s="14"/>
      <c r="U1590" s="14"/>
      <c r="V1590" s="4"/>
      <c r="W1590" s="53"/>
      <c r="X1590" s="14"/>
      <c r="Y1590" s="153"/>
      <c r="Z1590" s="10"/>
      <c r="AA1590" s="51"/>
      <c r="AB1590" s="3"/>
      <c r="AC1590" s="1"/>
      <c r="AD1590" s="10"/>
      <c r="AE1590" s="3"/>
      <c r="AF1590" s="3"/>
      <c r="AG1590" s="3"/>
      <c r="AH1590" s="10"/>
      <c r="AI1590" s="11"/>
      <c r="AJ1590" s="10"/>
      <c r="AK1590" s="2"/>
      <c r="AL1590" s="2"/>
      <c r="AM1590" s="2"/>
      <c r="AN1590" s="2"/>
      <c r="AO1590" s="2"/>
      <c r="AP1590" s="2"/>
      <c r="AQ1590" s="1"/>
      <c r="AR1590" s="15"/>
      <c r="AS1590" s="15"/>
      <c r="AT1590" s="15"/>
      <c r="AU1590" s="1"/>
      <c r="AV1590" s="1"/>
      <c r="AW1590" s="15"/>
      <c r="AX1590" s="15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</row>
    <row r="1591" spans="1:164" x14ac:dyDescent="0.15">
      <c r="A1591" s="67"/>
      <c r="B1591" s="128"/>
      <c r="C1591" s="7"/>
      <c r="D1591" s="7"/>
      <c r="E1591" s="13"/>
      <c r="F1591" s="14"/>
      <c r="G1591" s="14"/>
      <c r="H1591" s="14"/>
      <c r="I1591" s="14"/>
      <c r="J1591" s="13"/>
      <c r="K1591" s="53"/>
      <c r="L1591" s="2"/>
      <c r="M1591" s="19"/>
      <c r="N1591" s="12"/>
      <c r="O1591" s="12"/>
      <c r="P1591" s="19"/>
      <c r="Q1591" s="14"/>
      <c r="R1591" s="28"/>
      <c r="S1591" s="14"/>
      <c r="T1591" s="14"/>
      <c r="U1591" s="14"/>
      <c r="V1591" s="4"/>
      <c r="W1591" s="53"/>
      <c r="X1591" s="14"/>
      <c r="Y1591" s="153"/>
      <c r="Z1591" s="10"/>
      <c r="AA1591" s="51"/>
      <c r="AB1591" s="3"/>
      <c r="AC1591" s="1"/>
      <c r="AD1591" s="10"/>
      <c r="AE1591" s="3"/>
      <c r="AF1591" s="3"/>
      <c r="AG1591" s="3"/>
      <c r="AH1591" s="10"/>
      <c r="AI1591" s="11"/>
      <c r="AJ1591" s="10"/>
      <c r="AK1591" s="2"/>
      <c r="AL1591" s="2"/>
      <c r="AM1591" s="2"/>
      <c r="AN1591" s="2"/>
      <c r="AO1591" s="2"/>
      <c r="AP1591" s="2"/>
      <c r="AQ1591" s="1"/>
      <c r="AR1591" s="15"/>
      <c r="AS1591" s="15"/>
      <c r="AT1591" s="15"/>
      <c r="AU1591" s="1"/>
      <c r="AV1591" s="1"/>
      <c r="AW1591" s="15"/>
      <c r="AX1591" s="15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</row>
    <row r="1592" spans="1:164" x14ac:dyDescent="0.15">
      <c r="A1592" s="67"/>
      <c r="B1592" s="128"/>
      <c r="C1592" s="7"/>
      <c r="D1592" s="7"/>
      <c r="E1592" s="13"/>
      <c r="F1592" s="14"/>
      <c r="G1592" s="14"/>
      <c r="H1592" s="14"/>
      <c r="I1592" s="14"/>
      <c r="J1592" s="13"/>
      <c r="K1592" s="53"/>
      <c r="L1592" s="2"/>
      <c r="M1592" s="19"/>
      <c r="N1592" s="12"/>
      <c r="O1592" s="12"/>
      <c r="P1592" s="19"/>
      <c r="Q1592" s="14"/>
      <c r="R1592" s="28"/>
      <c r="S1592" s="14"/>
      <c r="T1592" s="14"/>
      <c r="U1592" s="14"/>
      <c r="V1592" s="4"/>
      <c r="W1592" s="53"/>
      <c r="X1592" s="14"/>
      <c r="Y1592" s="153"/>
      <c r="Z1592" s="10"/>
      <c r="AA1592" s="51"/>
      <c r="AB1592" s="3"/>
      <c r="AC1592" s="1"/>
      <c r="AD1592" s="10"/>
      <c r="AE1592" s="3"/>
      <c r="AF1592" s="3"/>
      <c r="AG1592" s="3"/>
      <c r="AH1592" s="10"/>
      <c r="AI1592" s="11"/>
      <c r="AJ1592" s="10"/>
      <c r="AK1592" s="2"/>
      <c r="AL1592" s="2"/>
      <c r="AM1592" s="2"/>
      <c r="AN1592" s="2"/>
      <c r="AO1592" s="2"/>
      <c r="AP1592" s="2"/>
      <c r="AQ1592" s="1"/>
      <c r="AR1592" s="15"/>
      <c r="AS1592" s="15"/>
      <c r="AT1592" s="15"/>
      <c r="AU1592" s="1"/>
      <c r="AV1592" s="1"/>
      <c r="AW1592" s="15"/>
      <c r="AX1592" s="15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</row>
    <row r="1593" spans="1:164" x14ac:dyDescent="0.15">
      <c r="A1593" s="67"/>
      <c r="B1593" s="128"/>
      <c r="C1593" s="7"/>
      <c r="D1593" s="7"/>
      <c r="E1593" s="13"/>
      <c r="F1593" s="14"/>
      <c r="G1593" s="14"/>
      <c r="H1593" s="14"/>
      <c r="I1593" s="14"/>
      <c r="J1593" s="13"/>
      <c r="K1593" s="53"/>
      <c r="L1593" s="2"/>
      <c r="M1593" s="19"/>
      <c r="N1593" s="12"/>
      <c r="O1593" s="12"/>
      <c r="P1593" s="19"/>
      <c r="Q1593" s="14"/>
      <c r="R1593" s="28"/>
      <c r="S1593" s="14"/>
      <c r="T1593" s="14"/>
      <c r="U1593" s="14"/>
      <c r="V1593" s="4"/>
      <c r="W1593" s="53"/>
      <c r="X1593" s="14"/>
      <c r="Y1593" s="153"/>
      <c r="Z1593" s="10"/>
      <c r="AA1593" s="51"/>
      <c r="AB1593" s="3"/>
      <c r="AC1593" s="1"/>
      <c r="AD1593" s="10"/>
      <c r="AE1593" s="3"/>
      <c r="AF1593" s="3"/>
      <c r="AG1593" s="3"/>
      <c r="AH1593" s="10"/>
      <c r="AI1593" s="11"/>
      <c r="AJ1593" s="10"/>
      <c r="AK1593" s="2"/>
      <c r="AL1593" s="2"/>
      <c r="AM1593" s="2"/>
      <c r="AN1593" s="2"/>
      <c r="AO1593" s="2"/>
      <c r="AP1593" s="2"/>
      <c r="AQ1593" s="1"/>
      <c r="AR1593" s="15"/>
      <c r="AS1593" s="15"/>
      <c r="AT1593" s="15"/>
      <c r="AU1593" s="1"/>
      <c r="AV1593" s="1"/>
      <c r="AW1593" s="15"/>
      <c r="AX1593" s="15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</row>
    <row r="1594" spans="1:164" x14ac:dyDescent="0.15">
      <c r="A1594" s="67"/>
      <c r="B1594" s="128"/>
      <c r="C1594" s="7"/>
      <c r="D1594" s="7"/>
      <c r="E1594" s="13"/>
      <c r="F1594" s="14"/>
      <c r="G1594" s="14"/>
      <c r="H1594" s="14"/>
      <c r="I1594" s="14"/>
      <c r="J1594" s="13"/>
      <c r="K1594" s="53"/>
      <c r="L1594" s="2"/>
      <c r="M1594" s="19"/>
      <c r="N1594" s="12"/>
      <c r="O1594" s="12"/>
      <c r="P1594" s="19"/>
      <c r="Q1594" s="14"/>
      <c r="R1594" s="28"/>
      <c r="S1594" s="14"/>
      <c r="T1594" s="14"/>
      <c r="U1594" s="14"/>
      <c r="V1594" s="4"/>
      <c r="W1594" s="53"/>
      <c r="X1594" s="14"/>
      <c r="Y1594" s="153"/>
      <c r="Z1594" s="10"/>
      <c r="AA1594" s="51"/>
      <c r="AB1594" s="3"/>
      <c r="AC1594" s="1"/>
      <c r="AD1594" s="10"/>
      <c r="AE1594" s="3"/>
      <c r="AF1594" s="3"/>
      <c r="AG1594" s="3"/>
      <c r="AH1594" s="10"/>
      <c r="AI1594" s="11"/>
      <c r="AJ1594" s="10"/>
      <c r="AK1594" s="2"/>
      <c r="AL1594" s="2"/>
      <c r="AM1594" s="2"/>
      <c r="AN1594" s="2"/>
      <c r="AO1594" s="2"/>
      <c r="AP1594" s="2"/>
      <c r="AQ1594" s="1"/>
      <c r="AR1594" s="15"/>
      <c r="AS1594" s="15"/>
      <c r="AT1594" s="15"/>
      <c r="AU1594" s="1"/>
      <c r="AV1594" s="1"/>
      <c r="AW1594" s="15"/>
      <c r="AX1594" s="15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</row>
    <row r="1595" spans="1:164" x14ac:dyDescent="0.15">
      <c r="A1595" s="67"/>
      <c r="B1595" s="128"/>
      <c r="C1595" s="7"/>
      <c r="D1595" s="7"/>
      <c r="E1595" s="13"/>
      <c r="F1595" s="14"/>
      <c r="G1595" s="14"/>
      <c r="H1595" s="14"/>
      <c r="I1595" s="14"/>
      <c r="J1595" s="13"/>
      <c r="K1595" s="53"/>
      <c r="L1595" s="2"/>
      <c r="M1595" s="19"/>
      <c r="N1595" s="12"/>
      <c r="O1595" s="12"/>
      <c r="P1595" s="19"/>
      <c r="Q1595" s="14"/>
      <c r="R1595" s="28"/>
      <c r="S1595" s="14"/>
      <c r="T1595" s="14"/>
      <c r="U1595" s="14"/>
      <c r="V1595" s="4"/>
      <c r="W1595" s="53"/>
      <c r="X1595" s="14"/>
      <c r="Y1595" s="153"/>
      <c r="Z1595" s="10"/>
      <c r="AA1595" s="51"/>
      <c r="AB1595" s="3"/>
      <c r="AC1595" s="1"/>
      <c r="AD1595" s="10"/>
      <c r="AE1595" s="3"/>
      <c r="AF1595" s="3"/>
      <c r="AG1595" s="3"/>
      <c r="AH1595" s="10"/>
      <c r="AI1595" s="11"/>
      <c r="AJ1595" s="10"/>
      <c r="AK1595" s="2"/>
      <c r="AL1595" s="2"/>
      <c r="AM1595" s="2"/>
      <c r="AN1595" s="2"/>
      <c r="AO1595" s="2"/>
      <c r="AP1595" s="2"/>
      <c r="AQ1595" s="1"/>
      <c r="AR1595" s="15"/>
      <c r="AS1595" s="15"/>
      <c r="AT1595" s="15"/>
      <c r="AU1595" s="1"/>
      <c r="AV1595" s="1"/>
      <c r="AW1595" s="15"/>
      <c r="AX1595" s="15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</row>
    <row r="1596" spans="1:164" x14ac:dyDescent="0.15">
      <c r="A1596" s="67"/>
      <c r="B1596" s="128"/>
      <c r="C1596" s="7"/>
      <c r="D1596" s="7"/>
      <c r="E1596" s="13"/>
      <c r="F1596" s="14"/>
      <c r="G1596" s="14"/>
      <c r="H1596" s="14"/>
      <c r="I1596" s="14"/>
      <c r="J1596" s="13"/>
      <c r="K1596" s="53"/>
      <c r="L1596" s="2"/>
      <c r="M1596" s="19"/>
      <c r="N1596" s="12"/>
      <c r="O1596" s="12"/>
      <c r="P1596" s="19"/>
      <c r="Q1596" s="14"/>
      <c r="R1596" s="28"/>
      <c r="S1596" s="14"/>
      <c r="T1596" s="14"/>
      <c r="U1596" s="14"/>
      <c r="V1596" s="4"/>
      <c r="W1596" s="53"/>
      <c r="X1596" s="14"/>
      <c r="Y1596" s="153"/>
      <c r="Z1596" s="10"/>
      <c r="AA1596" s="51"/>
      <c r="AB1596" s="3"/>
      <c r="AC1596" s="1"/>
      <c r="AD1596" s="10"/>
      <c r="AE1596" s="3"/>
      <c r="AF1596" s="3"/>
      <c r="AG1596" s="3"/>
      <c r="AH1596" s="10"/>
      <c r="AI1596" s="11"/>
      <c r="AJ1596" s="10"/>
      <c r="AK1596" s="2"/>
      <c r="AL1596" s="2"/>
      <c r="AM1596" s="2"/>
      <c r="AN1596" s="2"/>
      <c r="AO1596" s="2"/>
      <c r="AP1596" s="2"/>
      <c r="AQ1596" s="1"/>
      <c r="AR1596" s="15"/>
      <c r="AS1596" s="15"/>
      <c r="AT1596" s="15"/>
      <c r="AU1596" s="1"/>
      <c r="AV1596" s="1"/>
      <c r="AW1596" s="15"/>
      <c r="AX1596" s="15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</row>
    <row r="1597" spans="1:164" x14ac:dyDescent="0.15">
      <c r="A1597" s="67"/>
      <c r="B1597" s="128"/>
      <c r="C1597" s="7"/>
      <c r="D1597" s="7"/>
      <c r="E1597" s="13"/>
      <c r="F1597" s="14"/>
      <c r="G1597" s="14"/>
      <c r="H1597" s="14"/>
      <c r="I1597" s="14"/>
      <c r="J1597" s="13"/>
      <c r="K1597" s="53"/>
      <c r="L1597" s="2"/>
      <c r="M1597" s="19"/>
      <c r="N1597" s="12"/>
      <c r="O1597" s="12"/>
      <c r="P1597" s="19"/>
      <c r="Q1597" s="14"/>
      <c r="R1597" s="28"/>
      <c r="S1597" s="14"/>
      <c r="T1597" s="14"/>
      <c r="U1597" s="14"/>
      <c r="V1597" s="4"/>
      <c r="W1597" s="53"/>
      <c r="X1597" s="14"/>
      <c r="Y1597" s="153"/>
      <c r="Z1597" s="10"/>
      <c r="AA1597" s="51"/>
      <c r="AB1597" s="3"/>
      <c r="AC1597" s="1"/>
      <c r="AD1597" s="10"/>
      <c r="AE1597" s="3"/>
      <c r="AF1597" s="3"/>
      <c r="AG1597" s="3"/>
      <c r="AH1597" s="10"/>
      <c r="AI1597" s="11"/>
      <c r="AJ1597" s="10"/>
      <c r="AK1597" s="2"/>
      <c r="AL1597" s="2"/>
      <c r="AM1597" s="2"/>
      <c r="AN1597" s="2"/>
      <c r="AO1597" s="2"/>
      <c r="AP1597" s="2"/>
      <c r="AQ1597" s="1"/>
      <c r="AR1597" s="15"/>
      <c r="AS1597" s="15"/>
      <c r="AT1597" s="15"/>
      <c r="AU1597" s="1"/>
      <c r="AV1597" s="1"/>
      <c r="AW1597" s="15"/>
      <c r="AX1597" s="15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</row>
    <row r="1598" spans="1:164" x14ac:dyDescent="0.15">
      <c r="A1598" s="67"/>
      <c r="B1598" s="128"/>
      <c r="C1598" s="7"/>
      <c r="D1598" s="7"/>
      <c r="E1598" s="13"/>
      <c r="F1598" s="14"/>
      <c r="G1598" s="14"/>
      <c r="H1598" s="14"/>
      <c r="I1598" s="14"/>
      <c r="J1598" s="13"/>
      <c r="K1598" s="53"/>
      <c r="L1598" s="2"/>
      <c r="M1598" s="19"/>
      <c r="N1598" s="12"/>
      <c r="O1598" s="12"/>
      <c r="P1598" s="19"/>
      <c r="Q1598" s="14"/>
      <c r="R1598" s="28"/>
      <c r="S1598" s="14"/>
      <c r="T1598" s="14"/>
      <c r="U1598" s="14"/>
      <c r="V1598" s="4"/>
      <c r="W1598" s="53"/>
      <c r="X1598" s="14"/>
      <c r="Y1598" s="153"/>
      <c r="Z1598" s="10"/>
      <c r="AA1598" s="51"/>
      <c r="AB1598" s="3"/>
      <c r="AC1598" s="1"/>
      <c r="AD1598" s="10"/>
      <c r="AE1598" s="3"/>
      <c r="AF1598" s="3"/>
      <c r="AG1598" s="3"/>
      <c r="AH1598" s="10"/>
      <c r="AI1598" s="11"/>
      <c r="AJ1598" s="10"/>
      <c r="AK1598" s="2"/>
      <c r="AL1598" s="2"/>
      <c r="AM1598" s="2"/>
      <c r="AN1598" s="2"/>
      <c r="AO1598" s="2"/>
      <c r="AP1598" s="2"/>
      <c r="AQ1598" s="1"/>
      <c r="AR1598" s="15"/>
      <c r="AS1598" s="15"/>
      <c r="AT1598" s="15"/>
      <c r="AU1598" s="1"/>
      <c r="AV1598" s="1"/>
      <c r="AW1598" s="15"/>
      <c r="AX1598" s="15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</row>
    <row r="1599" spans="1:164" x14ac:dyDescent="0.15">
      <c r="A1599" s="67"/>
      <c r="B1599" s="128"/>
      <c r="C1599" s="7"/>
      <c r="D1599" s="7"/>
      <c r="E1599" s="13"/>
      <c r="F1599" s="14"/>
      <c r="G1599" s="14"/>
      <c r="H1599" s="14"/>
      <c r="I1599" s="14"/>
      <c r="J1599" s="13"/>
      <c r="K1599" s="53"/>
      <c r="L1599" s="2"/>
      <c r="M1599" s="19"/>
      <c r="N1599" s="12"/>
      <c r="O1599" s="12"/>
      <c r="P1599" s="19"/>
      <c r="Q1599" s="14"/>
      <c r="R1599" s="28"/>
      <c r="S1599" s="14"/>
      <c r="T1599" s="14"/>
      <c r="U1599" s="14"/>
      <c r="V1599" s="4"/>
      <c r="W1599" s="53"/>
      <c r="X1599" s="14"/>
      <c r="Y1599" s="153"/>
      <c r="Z1599" s="10"/>
      <c r="AA1599" s="51"/>
      <c r="AB1599" s="3"/>
      <c r="AC1599" s="1"/>
      <c r="AD1599" s="10"/>
      <c r="AE1599" s="3"/>
      <c r="AF1599" s="3"/>
      <c r="AG1599" s="3"/>
      <c r="AH1599" s="10"/>
      <c r="AI1599" s="11"/>
      <c r="AJ1599" s="10"/>
      <c r="AK1599" s="2"/>
      <c r="AL1599" s="2"/>
      <c r="AM1599" s="2"/>
      <c r="AN1599" s="2"/>
      <c r="AO1599" s="2"/>
      <c r="AP1599" s="2"/>
      <c r="AQ1599" s="1"/>
      <c r="AR1599" s="15"/>
      <c r="AS1599" s="15"/>
      <c r="AT1599" s="15"/>
      <c r="AU1599" s="1"/>
      <c r="AV1599" s="1"/>
      <c r="AW1599" s="15"/>
      <c r="AX1599" s="15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</row>
    <row r="1600" spans="1:164" x14ac:dyDescent="0.15">
      <c r="A1600" s="67"/>
      <c r="B1600" s="128"/>
      <c r="C1600" s="7"/>
      <c r="D1600" s="7"/>
      <c r="E1600" s="13"/>
      <c r="F1600" s="14"/>
      <c r="G1600" s="14"/>
      <c r="H1600" s="14"/>
      <c r="I1600" s="14"/>
      <c r="J1600" s="13"/>
      <c r="K1600" s="53"/>
      <c r="L1600" s="2"/>
      <c r="M1600" s="19"/>
      <c r="N1600" s="12"/>
      <c r="O1600" s="12"/>
      <c r="P1600" s="19"/>
      <c r="Q1600" s="14"/>
      <c r="R1600" s="28"/>
      <c r="S1600" s="14"/>
      <c r="T1600" s="14"/>
      <c r="U1600" s="14"/>
      <c r="V1600" s="4"/>
      <c r="W1600" s="53"/>
      <c r="X1600" s="14"/>
      <c r="Y1600" s="153"/>
      <c r="Z1600" s="10"/>
      <c r="AA1600" s="51"/>
      <c r="AB1600" s="3"/>
      <c r="AC1600" s="1"/>
      <c r="AD1600" s="10"/>
      <c r="AE1600" s="3"/>
      <c r="AF1600" s="3"/>
      <c r="AG1600" s="3"/>
      <c r="AH1600" s="10"/>
      <c r="AI1600" s="11"/>
      <c r="AJ1600" s="10"/>
      <c r="AK1600" s="2"/>
      <c r="AL1600" s="2"/>
      <c r="AM1600" s="2"/>
      <c r="AN1600" s="2"/>
      <c r="AO1600" s="2"/>
      <c r="AP1600" s="2"/>
      <c r="AQ1600" s="1"/>
      <c r="AR1600" s="15"/>
      <c r="AS1600" s="15"/>
      <c r="AT1600" s="15"/>
      <c r="AU1600" s="1"/>
      <c r="AV1600" s="1"/>
      <c r="AW1600" s="15"/>
      <c r="AX1600" s="15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</row>
    <row r="1601" spans="1:164" x14ac:dyDescent="0.15">
      <c r="A1601" s="67"/>
      <c r="B1601" s="128"/>
      <c r="C1601" s="7"/>
      <c r="D1601" s="7"/>
      <c r="E1601" s="13"/>
      <c r="F1601" s="14"/>
      <c r="G1601" s="14"/>
      <c r="H1601" s="14"/>
      <c r="I1601" s="14"/>
      <c r="J1601" s="13"/>
      <c r="K1601" s="53"/>
      <c r="L1601" s="2"/>
      <c r="M1601" s="19"/>
      <c r="N1601" s="12"/>
      <c r="O1601" s="12"/>
      <c r="P1601" s="19"/>
      <c r="Q1601" s="14"/>
      <c r="R1601" s="28"/>
      <c r="S1601" s="14"/>
      <c r="T1601" s="14"/>
      <c r="U1601" s="14"/>
      <c r="V1601" s="4"/>
      <c r="W1601" s="53"/>
      <c r="X1601" s="14"/>
      <c r="Y1601" s="153"/>
      <c r="Z1601" s="10"/>
      <c r="AA1601" s="51"/>
      <c r="AB1601" s="3"/>
      <c r="AC1601" s="1"/>
      <c r="AD1601" s="10"/>
      <c r="AE1601" s="3"/>
      <c r="AF1601" s="3"/>
      <c r="AG1601" s="3"/>
      <c r="AH1601" s="10"/>
      <c r="AI1601" s="11"/>
      <c r="AJ1601" s="10"/>
      <c r="AK1601" s="2"/>
      <c r="AL1601" s="2"/>
      <c r="AM1601" s="2"/>
      <c r="AN1601" s="2"/>
      <c r="AO1601" s="2"/>
      <c r="AP1601" s="2"/>
      <c r="AQ1601" s="1"/>
      <c r="AR1601" s="15"/>
      <c r="AS1601" s="15"/>
      <c r="AT1601" s="15"/>
      <c r="AU1601" s="1"/>
      <c r="AV1601" s="1"/>
      <c r="AW1601" s="15"/>
      <c r="AX1601" s="15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</row>
    <row r="1602" spans="1:164" x14ac:dyDescent="0.15">
      <c r="A1602" s="67"/>
      <c r="B1602" s="128"/>
      <c r="C1602" s="7"/>
      <c r="D1602" s="7"/>
      <c r="E1602" s="13"/>
      <c r="F1602" s="14"/>
      <c r="G1602" s="14"/>
      <c r="H1602" s="14"/>
      <c r="I1602" s="14"/>
      <c r="J1602" s="13"/>
      <c r="K1602" s="53"/>
      <c r="L1602" s="2"/>
      <c r="M1602" s="19"/>
      <c r="N1602" s="12"/>
      <c r="O1602" s="12"/>
      <c r="P1602" s="19"/>
      <c r="Q1602" s="14"/>
      <c r="R1602" s="28"/>
      <c r="S1602" s="14"/>
      <c r="T1602" s="14"/>
      <c r="U1602" s="14"/>
      <c r="V1602" s="4"/>
      <c r="W1602" s="53"/>
      <c r="X1602" s="14"/>
      <c r="Y1602" s="153"/>
      <c r="Z1602" s="10"/>
      <c r="AA1602" s="51"/>
      <c r="AB1602" s="3"/>
      <c r="AC1602" s="1"/>
      <c r="AD1602" s="10"/>
      <c r="AE1602" s="3"/>
      <c r="AF1602" s="3"/>
      <c r="AG1602" s="3"/>
      <c r="AH1602" s="10"/>
      <c r="AI1602" s="11"/>
      <c r="AJ1602" s="10"/>
      <c r="AK1602" s="2"/>
      <c r="AL1602" s="2"/>
      <c r="AM1602" s="2"/>
      <c r="AN1602" s="2"/>
      <c r="AO1602" s="2"/>
      <c r="AP1602" s="2"/>
      <c r="AQ1602" s="1"/>
      <c r="AR1602" s="15"/>
      <c r="AS1602" s="15"/>
      <c r="AT1602" s="15"/>
      <c r="AU1602" s="1"/>
      <c r="AV1602" s="1"/>
      <c r="AW1602" s="15"/>
      <c r="AX1602" s="15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</row>
    <row r="1603" spans="1:164" x14ac:dyDescent="0.15">
      <c r="A1603" s="67"/>
      <c r="B1603" s="128"/>
      <c r="C1603" s="7"/>
      <c r="D1603" s="7"/>
      <c r="E1603" s="13"/>
      <c r="F1603" s="14"/>
      <c r="G1603" s="14"/>
      <c r="H1603" s="14"/>
      <c r="I1603" s="14"/>
      <c r="J1603" s="13"/>
      <c r="K1603" s="53"/>
      <c r="L1603" s="2"/>
      <c r="M1603" s="19"/>
      <c r="N1603" s="12"/>
      <c r="O1603" s="12"/>
      <c r="P1603" s="19"/>
      <c r="Q1603" s="14"/>
      <c r="R1603" s="28"/>
      <c r="S1603" s="14"/>
      <c r="T1603" s="14"/>
      <c r="U1603" s="14"/>
      <c r="V1603" s="4"/>
      <c r="W1603" s="53"/>
      <c r="X1603" s="14"/>
      <c r="Y1603" s="153"/>
      <c r="Z1603" s="10"/>
      <c r="AA1603" s="51"/>
      <c r="AB1603" s="3"/>
      <c r="AC1603" s="1"/>
      <c r="AD1603" s="10"/>
      <c r="AE1603" s="3"/>
      <c r="AF1603" s="3"/>
      <c r="AG1603" s="3"/>
      <c r="AH1603" s="10"/>
      <c r="AI1603" s="11"/>
      <c r="AJ1603" s="10"/>
      <c r="AK1603" s="2"/>
      <c r="AL1603" s="2"/>
      <c r="AM1603" s="2"/>
      <c r="AN1603" s="2"/>
      <c r="AO1603" s="2"/>
      <c r="AP1603" s="2"/>
      <c r="AQ1603" s="1"/>
      <c r="AR1603" s="15"/>
      <c r="AS1603" s="15"/>
      <c r="AT1603" s="15"/>
      <c r="AU1603" s="1"/>
      <c r="AV1603" s="1"/>
      <c r="AW1603" s="15"/>
      <c r="AX1603" s="15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</row>
    <row r="1604" spans="1:164" x14ac:dyDescent="0.15">
      <c r="A1604" s="67"/>
      <c r="B1604" s="128"/>
      <c r="C1604" s="7"/>
      <c r="D1604" s="7"/>
      <c r="E1604" s="13"/>
      <c r="F1604" s="14"/>
      <c r="G1604" s="14"/>
      <c r="H1604" s="14"/>
      <c r="I1604" s="14"/>
      <c r="J1604" s="13"/>
      <c r="K1604" s="53"/>
      <c r="L1604" s="2"/>
      <c r="M1604" s="19"/>
      <c r="N1604" s="12"/>
      <c r="O1604" s="12"/>
      <c r="P1604" s="19"/>
      <c r="Q1604" s="14"/>
      <c r="R1604" s="28"/>
      <c r="S1604" s="14"/>
      <c r="T1604" s="14"/>
      <c r="U1604" s="14"/>
      <c r="V1604" s="4"/>
      <c r="W1604" s="53"/>
      <c r="X1604" s="14"/>
      <c r="Y1604" s="153"/>
      <c r="Z1604" s="10"/>
      <c r="AA1604" s="51"/>
      <c r="AB1604" s="3"/>
      <c r="AC1604" s="1"/>
      <c r="AD1604" s="10"/>
      <c r="AE1604" s="3"/>
      <c r="AF1604" s="3"/>
      <c r="AG1604" s="3"/>
      <c r="AH1604" s="10"/>
      <c r="AI1604" s="11"/>
      <c r="AJ1604" s="10"/>
      <c r="AK1604" s="2"/>
      <c r="AL1604" s="2"/>
      <c r="AM1604" s="2"/>
      <c r="AN1604" s="2"/>
      <c r="AO1604" s="2"/>
      <c r="AP1604" s="2"/>
      <c r="AQ1604" s="1"/>
      <c r="AR1604" s="15"/>
      <c r="AS1604" s="15"/>
      <c r="AT1604" s="15"/>
      <c r="AU1604" s="1"/>
      <c r="AV1604" s="1"/>
      <c r="AW1604" s="15"/>
      <c r="AX1604" s="15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</row>
    <row r="1605" spans="1:164" x14ac:dyDescent="0.15">
      <c r="A1605" s="67"/>
      <c r="B1605" s="128"/>
      <c r="C1605" s="7"/>
      <c r="D1605" s="7"/>
      <c r="E1605" s="13"/>
      <c r="F1605" s="14"/>
      <c r="G1605" s="14"/>
      <c r="H1605" s="14"/>
      <c r="I1605" s="14"/>
      <c r="J1605" s="13"/>
      <c r="K1605" s="53"/>
      <c r="L1605" s="2"/>
      <c r="M1605" s="19"/>
      <c r="N1605" s="12"/>
      <c r="O1605" s="12"/>
      <c r="P1605" s="19"/>
      <c r="Q1605" s="14"/>
      <c r="R1605" s="28"/>
      <c r="S1605" s="14"/>
      <c r="T1605" s="14"/>
      <c r="U1605" s="14"/>
      <c r="V1605" s="4"/>
      <c r="W1605" s="53"/>
      <c r="X1605" s="14"/>
      <c r="Y1605" s="153"/>
      <c r="Z1605" s="10"/>
      <c r="AA1605" s="51"/>
      <c r="AB1605" s="3"/>
      <c r="AC1605" s="1"/>
      <c r="AD1605" s="10"/>
      <c r="AE1605" s="3"/>
      <c r="AF1605" s="3"/>
      <c r="AG1605" s="3"/>
      <c r="AH1605" s="10"/>
      <c r="AI1605" s="11"/>
      <c r="AJ1605" s="10"/>
      <c r="AK1605" s="2"/>
      <c r="AL1605" s="2"/>
      <c r="AM1605" s="2"/>
      <c r="AN1605" s="2"/>
      <c r="AO1605" s="2"/>
      <c r="AP1605" s="2"/>
      <c r="AQ1605" s="1"/>
      <c r="AR1605" s="15"/>
      <c r="AS1605" s="15"/>
      <c r="AT1605" s="15"/>
      <c r="AU1605" s="1"/>
      <c r="AV1605" s="1"/>
      <c r="AW1605" s="15"/>
      <c r="AX1605" s="15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</row>
    <row r="1606" spans="1:164" x14ac:dyDescent="0.15">
      <c r="A1606" s="67"/>
      <c r="B1606" s="128"/>
      <c r="C1606" s="7"/>
      <c r="D1606" s="7"/>
      <c r="E1606" s="13"/>
      <c r="F1606" s="14"/>
      <c r="G1606" s="14"/>
      <c r="H1606" s="14"/>
      <c r="I1606" s="14"/>
      <c r="J1606" s="13"/>
      <c r="K1606" s="53"/>
      <c r="L1606" s="2"/>
      <c r="M1606" s="19"/>
      <c r="N1606" s="12"/>
      <c r="O1606" s="12"/>
      <c r="P1606" s="19"/>
      <c r="Q1606" s="14"/>
      <c r="R1606" s="28"/>
      <c r="S1606" s="14"/>
      <c r="T1606" s="14"/>
      <c r="U1606" s="14"/>
      <c r="V1606" s="4"/>
      <c r="W1606" s="53"/>
      <c r="X1606" s="14"/>
      <c r="Y1606" s="153"/>
      <c r="Z1606" s="10"/>
      <c r="AA1606" s="51"/>
      <c r="AB1606" s="3"/>
      <c r="AC1606" s="1"/>
      <c r="AD1606" s="10"/>
      <c r="AE1606" s="3"/>
      <c r="AF1606" s="3"/>
      <c r="AG1606" s="3"/>
      <c r="AH1606" s="10"/>
      <c r="AI1606" s="11"/>
      <c r="AJ1606" s="10"/>
      <c r="AK1606" s="2"/>
      <c r="AL1606" s="2"/>
      <c r="AM1606" s="2"/>
      <c r="AN1606" s="2"/>
      <c r="AO1606" s="2"/>
      <c r="AP1606" s="2"/>
      <c r="AQ1606" s="1"/>
      <c r="AR1606" s="15"/>
      <c r="AS1606" s="15"/>
      <c r="AT1606" s="15"/>
      <c r="AU1606" s="1"/>
      <c r="AV1606" s="1"/>
      <c r="AW1606" s="15"/>
      <c r="AX1606" s="15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</row>
    <row r="1607" spans="1:164" x14ac:dyDescent="0.15">
      <c r="A1607" s="67"/>
      <c r="B1607" s="128"/>
      <c r="C1607" s="7"/>
      <c r="D1607" s="7"/>
      <c r="E1607" s="13"/>
      <c r="F1607" s="14"/>
      <c r="G1607" s="14"/>
      <c r="H1607" s="14"/>
      <c r="I1607" s="14"/>
      <c r="J1607" s="13"/>
      <c r="K1607" s="53"/>
      <c r="L1607" s="2"/>
      <c r="M1607" s="19"/>
      <c r="N1607" s="12"/>
      <c r="O1607" s="12"/>
      <c r="P1607" s="19"/>
      <c r="Q1607" s="14"/>
      <c r="R1607" s="28"/>
      <c r="S1607" s="14"/>
      <c r="T1607" s="14"/>
      <c r="U1607" s="14"/>
      <c r="V1607" s="4"/>
      <c r="W1607" s="53"/>
      <c r="X1607" s="14"/>
      <c r="Y1607" s="153"/>
      <c r="Z1607" s="10"/>
      <c r="AA1607" s="51"/>
      <c r="AB1607" s="3"/>
      <c r="AC1607" s="1"/>
      <c r="AD1607" s="10"/>
      <c r="AE1607" s="3"/>
      <c r="AF1607" s="3"/>
      <c r="AG1607" s="3"/>
      <c r="AH1607" s="10"/>
      <c r="AI1607" s="11"/>
      <c r="AJ1607" s="10"/>
      <c r="AK1607" s="2"/>
      <c r="AL1607" s="2"/>
      <c r="AM1607" s="2"/>
      <c r="AN1607" s="2"/>
      <c r="AO1607" s="2"/>
      <c r="AP1607" s="2"/>
      <c r="AQ1607" s="1"/>
      <c r="AR1607" s="15"/>
      <c r="AS1607" s="15"/>
      <c r="AT1607" s="15"/>
      <c r="AU1607" s="1"/>
      <c r="AV1607" s="1"/>
      <c r="AW1607" s="15"/>
      <c r="AX1607" s="15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</row>
    <row r="1608" spans="1:164" x14ac:dyDescent="0.15">
      <c r="A1608" s="67"/>
      <c r="B1608" s="128"/>
      <c r="C1608" s="7"/>
      <c r="D1608" s="7"/>
      <c r="E1608" s="13"/>
      <c r="F1608" s="14"/>
      <c r="G1608" s="14"/>
      <c r="H1608" s="14"/>
      <c r="I1608" s="14"/>
      <c r="J1608" s="13"/>
      <c r="K1608" s="53"/>
      <c r="L1608" s="2"/>
      <c r="M1608" s="19"/>
      <c r="N1608" s="12"/>
      <c r="O1608" s="12"/>
      <c r="P1608" s="19"/>
      <c r="Q1608" s="14"/>
      <c r="R1608" s="28"/>
      <c r="S1608" s="14"/>
      <c r="T1608" s="14"/>
      <c r="U1608" s="14"/>
      <c r="V1608" s="4"/>
      <c r="W1608" s="53"/>
      <c r="X1608" s="14"/>
      <c r="Y1608" s="153"/>
      <c r="Z1608" s="10"/>
      <c r="AA1608" s="51"/>
      <c r="AB1608" s="3"/>
      <c r="AC1608" s="1"/>
      <c r="AD1608" s="10"/>
      <c r="AE1608" s="3"/>
      <c r="AF1608" s="3"/>
      <c r="AG1608" s="3"/>
      <c r="AH1608" s="10"/>
      <c r="AI1608" s="11"/>
      <c r="AJ1608" s="10"/>
      <c r="AK1608" s="2"/>
      <c r="AL1608" s="2"/>
      <c r="AM1608" s="2"/>
      <c r="AN1608" s="2"/>
      <c r="AO1608" s="2"/>
      <c r="AP1608" s="2"/>
      <c r="AQ1608" s="1"/>
      <c r="AR1608" s="15"/>
      <c r="AS1608" s="15"/>
      <c r="AT1608" s="15"/>
      <c r="AU1608" s="1"/>
      <c r="AV1608" s="1"/>
      <c r="AW1608" s="15"/>
      <c r="AX1608" s="15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</row>
    <row r="1609" spans="1:164" x14ac:dyDescent="0.15">
      <c r="A1609" s="67"/>
      <c r="B1609" s="128"/>
      <c r="C1609" s="7"/>
      <c r="D1609" s="7"/>
      <c r="E1609" s="13"/>
      <c r="F1609" s="14"/>
      <c r="G1609" s="14"/>
      <c r="H1609" s="14"/>
      <c r="I1609" s="14"/>
      <c r="J1609" s="13"/>
      <c r="K1609" s="53"/>
      <c r="L1609" s="2"/>
      <c r="M1609" s="19"/>
      <c r="N1609" s="12"/>
      <c r="O1609" s="12"/>
      <c r="P1609" s="19"/>
      <c r="Q1609" s="14"/>
      <c r="R1609" s="28"/>
      <c r="S1609" s="14"/>
      <c r="T1609" s="14"/>
      <c r="U1609" s="14"/>
      <c r="V1609" s="4"/>
      <c r="W1609" s="53"/>
      <c r="X1609" s="14"/>
      <c r="Y1609" s="153"/>
      <c r="Z1609" s="10"/>
      <c r="AA1609" s="51"/>
      <c r="AB1609" s="3"/>
      <c r="AC1609" s="1"/>
      <c r="AD1609" s="10"/>
      <c r="AE1609" s="3"/>
      <c r="AF1609" s="3"/>
      <c r="AG1609" s="3"/>
      <c r="AH1609" s="10"/>
      <c r="AI1609" s="11"/>
      <c r="AJ1609" s="10"/>
      <c r="AK1609" s="2"/>
      <c r="AL1609" s="2"/>
      <c r="AM1609" s="2"/>
      <c r="AN1609" s="2"/>
      <c r="AO1609" s="2"/>
      <c r="AP1609" s="2"/>
      <c r="AQ1609" s="1"/>
      <c r="AR1609" s="15"/>
      <c r="AS1609" s="15"/>
      <c r="AT1609" s="15"/>
      <c r="AU1609" s="1"/>
      <c r="AV1609" s="1"/>
      <c r="AW1609" s="15"/>
      <c r="AX1609" s="15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</row>
    <row r="1610" spans="1:164" x14ac:dyDescent="0.15">
      <c r="A1610" s="67"/>
      <c r="B1610" s="128"/>
      <c r="C1610" s="7"/>
      <c r="D1610" s="7"/>
      <c r="E1610" s="13"/>
      <c r="F1610" s="14"/>
      <c r="G1610" s="14"/>
      <c r="H1610" s="14"/>
      <c r="I1610" s="14"/>
      <c r="J1610" s="13"/>
      <c r="K1610" s="53"/>
      <c r="L1610" s="2"/>
      <c r="M1610" s="19"/>
      <c r="N1610" s="12"/>
      <c r="O1610" s="12"/>
      <c r="P1610" s="19"/>
      <c r="Q1610" s="14"/>
      <c r="R1610" s="28"/>
      <c r="S1610" s="14"/>
      <c r="T1610" s="14"/>
      <c r="U1610" s="14"/>
      <c r="V1610" s="4"/>
      <c r="W1610" s="53"/>
      <c r="X1610" s="14"/>
      <c r="Y1610" s="153"/>
      <c r="Z1610" s="10"/>
      <c r="AA1610" s="51"/>
      <c r="AB1610" s="3"/>
      <c r="AC1610" s="1"/>
      <c r="AD1610" s="10"/>
      <c r="AE1610" s="3"/>
      <c r="AF1610" s="3"/>
      <c r="AG1610" s="3"/>
      <c r="AH1610" s="10"/>
      <c r="AI1610" s="11"/>
      <c r="AJ1610" s="10"/>
      <c r="AK1610" s="2"/>
      <c r="AL1610" s="2"/>
      <c r="AM1610" s="2"/>
      <c r="AN1610" s="2"/>
      <c r="AO1610" s="2"/>
      <c r="AP1610" s="2"/>
      <c r="AQ1610" s="1"/>
      <c r="AR1610" s="15"/>
      <c r="AS1610" s="15"/>
      <c r="AT1610" s="15"/>
      <c r="AU1610" s="1"/>
      <c r="AV1610" s="1"/>
      <c r="AW1610" s="15"/>
      <c r="AX1610" s="15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</row>
    <row r="1611" spans="1:164" x14ac:dyDescent="0.15">
      <c r="A1611" s="67"/>
      <c r="B1611" s="128"/>
      <c r="C1611" s="7"/>
      <c r="D1611" s="7"/>
      <c r="E1611" s="13"/>
      <c r="F1611" s="14"/>
      <c r="G1611" s="14"/>
      <c r="H1611" s="14"/>
      <c r="I1611" s="14"/>
      <c r="J1611" s="13"/>
      <c r="K1611" s="53"/>
      <c r="L1611" s="2"/>
      <c r="M1611" s="19"/>
      <c r="N1611" s="12"/>
      <c r="O1611" s="12"/>
      <c r="P1611" s="19"/>
      <c r="Q1611" s="14"/>
      <c r="R1611" s="28"/>
      <c r="S1611" s="14"/>
      <c r="T1611" s="14"/>
      <c r="U1611" s="14"/>
      <c r="V1611" s="4"/>
      <c r="W1611" s="53"/>
      <c r="X1611" s="14"/>
      <c r="Y1611" s="153"/>
      <c r="Z1611" s="10"/>
      <c r="AA1611" s="51"/>
      <c r="AB1611" s="3"/>
      <c r="AC1611" s="1"/>
      <c r="AD1611" s="10"/>
      <c r="AE1611" s="3"/>
      <c r="AF1611" s="3"/>
      <c r="AG1611" s="3"/>
      <c r="AH1611" s="10"/>
      <c r="AI1611" s="11"/>
      <c r="AJ1611" s="10"/>
      <c r="AK1611" s="2"/>
      <c r="AL1611" s="2"/>
      <c r="AM1611" s="2"/>
      <c r="AN1611" s="2"/>
      <c r="AO1611" s="2"/>
      <c r="AP1611" s="2"/>
      <c r="AQ1611" s="1"/>
      <c r="AR1611" s="15"/>
      <c r="AS1611" s="15"/>
      <c r="AT1611" s="15"/>
      <c r="AU1611" s="1"/>
      <c r="AV1611" s="1"/>
      <c r="AW1611" s="15"/>
      <c r="AX1611" s="15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</row>
    <row r="1612" spans="1:164" x14ac:dyDescent="0.15">
      <c r="A1612" s="67"/>
      <c r="B1612" s="128"/>
      <c r="C1612" s="7"/>
      <c r="D1612" s="7"/>
      <c r="E1612" s="13"/>
      <c r="F1612" s="14"/>
      <c r="G1612" s="14"/>
      <c r="H1612" s="14"/>
      <c r="I1612" s="14"/>
      <c r="J1612" s="13"/>
      <c r="K1612" s="53"/>
      <c r="L1612" s="2"/>
      <c r="M1612" s="19"/>
      <c r="N1612" s="12"/>
      <c r="O1612" s="12"/>
      <c r="P1612" s="19"/>
      <c r="Q1612" s="14"/>
      <c r="R1612" s="28"/>
      <c r="S1612" s="14"/>
      <c r="T1612" s="14"/>
      <c r="U1612" s="14"/>
      <c r="V1612" s="4"/>
      <c r="W1612" s="53"/>
      <c r="X1612" s="14"/>
      <c r="Y1612" s="153"/>
      <c r="Z1612" s="10"/>
      <c r="AA1612" s="51"/>
      <c r="AB1612" s="3"/>
      <c r="AC1612" s="1"/>
      <c r="AD1612" s="10"/>
      <c r="AE1612" s="3"/>
      <c r="AF1612" s="3"/>
      <c r="AG1612" s="3"/>
      <c r="AH1612" s="10"/>
      <c r="AI1612" s="11"/>
      <c r="AJ1612" s="10"/>
      <c r="AK1612" s="2"/>
      <c r="AL1612" s="2"/>
      <c r="AM1612" s="2"/>
      <c r="AN1612" s="2"/>
      <c r="AO1612" s="2"/>
      <c r="AP1612" s="2"/>
      <c r="AQ1612" s="1"/>
      <c r="AR1612" s="15"/>
      <c r="AS1612" s="15"/>
      <c r="AT1612" s="15"/>
      <c r="AU1612" s="1"/>
      <c r="AV1612" s="1"/>
      <c r="AW1612" s="15"/>
      <c r="AX1612" s="15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</row>
    <row r="1613" spans="1:164" x14ac:dyDescent="0.15">
      <c r="A1613" s="67"/>
      <c r="B1613" s="128"/>
      <c r="C1613" s="7"/>
      <c r="D1613" s="7"/>
      <c r="E1613" s="13"/>
      <c r="F1613" s="14"/>
      <c r="G1613" s="14"/>
      <c r="H1613" s="14"/>
      <c r="I1613" s="14"/>
      <c r="J1613" s="13"/>
      <c r="K1613" s="53"/>
      <c r="L1613" s="2"/>
      <c r="M1613" s="19"/>
      <c r="N1613" s="12"/>
      <c r="O1613" s="12"/>
      <c r="P1613" s="19"/>
      <c r="Q1613" s="14"/>
      <c r="R1613" s="28"/>
      <c r="S1613" s="14"/>
      <c r="T1613" s="14"/>
      <c r="U1613" s="14"/>
      <c r="V1613" s="4"/>
      <c r="W1613" s="53"/>
      <c r="X1613" s="14"/>
      <c r="Y1613" s="153"/>
      <c r="Z1613" s="10"/>
      <c r="AA1613" s="51"/>
      <c r="AB1613" s="3"/>
      <c r="AC1613" s="1"/>
      <c r="AD1613" s="10"/>
      <c r="AE1613" s="3"/>
      <c r="AF1613" s="3"/>
      <c r="AG1613" s="3"/>
      <c r="AH1613" s="10"/>
      <c r="AI1613" s="11"/>
      <c r="AJ1613" s="10"/>
      <c r="AK1613" s="2"/>
      <c r="AL1613" s="2"/>
      <c r="AM1613" s="2"/>
      <c r="AN1613" s="2"/>
      <c r="AO1613" s="2"/>
      <c r="AP1613" s="2"/>
      <c r="AQ1613" s="1"/>
      <c r="AR1613" s="15"/>
      <c r="AS1613" s="15"/>
      <c r="AT1613" s="15"/>
      <c r="AU1613" s="1"/>
      <c r="AV1613" s="1"/>
      <c r="AW1613" s="15"/>
      <c r="AX1613" s="15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</row>
    <row r="1614" spans="1:164" x14ac:dyDescent="0.15">
      <c r="A1614" s="67"/>
      <c r="B1614" s="128"/>
      <c r="C1614" s="7"/>
      <c r="D1614" s="7"/>
      <c r="E1614" s="13"/>
      <c r="F1614" s="14"/>
      <c r="G1614" s="14"/>
      <c r="H1614" s="14"/>
      <c r="I1614" s="14"/>
      <c r="J1614" s="13"/>
      <c r="K1614" s="53"/>
      <c r="L1614" s="2"/>
      <c r="M1614" s="19"/>
      <c r="N1614" s="12"/>
      <c r="O1614" s="12"/>
      <c r="P1614" s="19"/>
      <c r="Q1614" s="14"/>
      <c r="R1614" s="28"/>
      <c r="S1614" s="14"/>
      <c r="T1614" s="14"/>
      <c r="U1614" s="14"/>
      <c r="V1614" s="4"/>
      <c r="W1614" s="53"/>
      <c r="X1614" s="14"/>
      <c r="Y1614" s="153"/>
      <c r="Z1614" s="10"/>
      <c r="AA1614" s="51"/>
      <c r="AB1614" s="3"/>
      <c r="AC1614" s="1"/>
      <c r="AD1614" s="10"/>
      <c r="AE1614" s="3"/>
      <c r="AF1614" s="3"/>
      <c r="AG1614" s="3"/>
      <c r="AH1614" s="10"/>
      <c r="AI1614" s="11"/>
      <c r="AJ1614" s="10"/>
      <c r="AK1614" s="2"/>
      <c r="AL1614" s="2"/>
      <c r="AM1614" s="2"/>
      <c r="AN1614" s="2"/>
      <c r="AO1614" s="2"/>
      <c r="AP1614" s="2"/>
      <c r="AQ1614" s="1"/>
      <c r="AR1614" s="15"/>
      <c r="AS1614" s="15"/>
      <c r="AT1614" s="15"/>
      <c r="AU1614" s="1"/>
      <c r="AV1614" s="1"/>
      <c r="AW1614" s="15"/>
      <c r="AX1614" s="15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</row>
    <row r="1615" spans="1:164" x14ac:dyDescent="0.15">
      <c r="A1615" s="67"/>
      <c r="B1615" s="128"/>
      <c r="C1615" s="7"/>
      <c r="D1615" s="7"/>
      <c r="E1615" s="13"/>
      <c r="F1615" s="14"/>
      <c r="G1615" s="14"/>
      <c r="H1615" s="14"/>
      <c r="I1615" s="14"/>
      <c r="J1615" s="13"/>
      <c r="K1615" s="53"/>
      <c r="L1615" s="2"/>
      <c r="M1615" s="19"/>
      <c r="N1615" s="12"/>
      <c r="O1615" s="12"/>
      <c r="P1615" s="19"/>
      <c r="Q1615" s="14"/>
      <c r="R1615" s="28"/>
      <c r="S1615" s="14"/>
      <c r="T1615" s="14"/>
      <c r="U1615" s="14"/>
      <c r="V1615" s="4"/>
      <c r="W1615" s="53"/>
      <c r="X1615" s="14"/>
      <c r="Y1615" s="153"/>
      <c r="Z1615" s="10"/>
      <c r="AA1615" s="51"/>
      <c r="AB1615" s="3"/>
      <c r="AC1615" s="1"/>
      <c r="AD1615" s="10"/>
      <c r="AE1615" s="3"/>
      <c r="AF1615" s="3"/>
      <c r="AG1615" s="3"/>
      <c r="AH1615" s="10"/>
      <c r="AI1615" s="11"/>
      <c r="AJ1615" s="10"/>
      <c r="AK1615" s="2"/>
      <c r="AL1615" s="2"/>
      <c r="AM1615" s="2"/>
      <c r="AN1615" s="2"/>
      <c r="AO1615" s="2"/>
      <c r="AP1615" s="2"/>
      <c r="AQ1615" s="1"/>
      <c r="AR1615" s="15"/>
      <c r="AS1615" s="15"/>
      <c r="AT1615" s="15"/>
      <c r="AU1615" s="1"/>
      <c r="AV1615" s="1"/>
      <c r="AW1615" s="15"/>
      <c r="AX1615" s="15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</row>
    <row r="1616" spans="1:164" x14ac:dyDescent="0.15">
      <c r="A1616" s="67"/>
      <c r="B1616" s="128"/>
      <c r="C1616" s="7"/>
      <c r="D1616" s="7"/>
      <c r="E1616" s="13"/>
      <c r="F1616" s="14"/>
      <c r="G1616" s="14"/>
      <c r="H1616" s="14"/>
      <c r="I1616" s="14"/>
      <c r="J1616" s="13"/>
      <c r="K1616" s="53"/>
      <c r="L1616" s="2"/>
      <c r="M1616" s="19"/>
      <c r="N1616" s="12"/>
      <c r="O1616" s="12"/>
      <c r="P1616" s="19"/>
      <c r="Q1616" s="14"/>
      <c r="R1616" s="28"/>
      <c r="S1616" s="14"/>
      <c r="T1616" s="14"/>
      <c r="U1616" s="14"/>
      <c r="V1616" s="4"/>
      <c r="W1616" s="53"/>
      <c r="X1616" s="14"/>
      <c r="Y1616" s="153"/>
      <c r="Z1616" s="10"/>
      <c r="AA1616" s="51"/>
      <c r="AB1616" s="3"/>
      <c r="AC1616" s="1"/>
      <c r="AD1616" s="10"/>
      <c r="AE1616" s="3"/>
      <c r="AF1616" s="3"/>
      <c r="AG1616" s="3"/>
      <c r="AH1616" s="10"/>
      <c r="AI1616" s="11"/>
      <c r="AJ1616" s="10"/>
      <c r="AK1616" s="2"/>
      <c r="AL1616" s="2"/>
      <c r="AM1616" s="2"/>
      <c r="AN1616" s="2"/>
      <c r="AO1616" s="2"/>
      <c r="AP1616" s="2"/>
      <c r="AQ1616" s="1"/>
      <c r="AR1616" s="15"/>
      <c r="AS1616" s="15"/>
      <c r="AT1616" s="15"/>
      <c r="AU1616" s="1"/>
      <c r="AV1616" s="1"/>
      <c r="AW1616" s="15"/>
      <c r="AX1616" s="15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</row>
    <row r="1617" spans="1:164" x14ac:dyDescent="0.15">
      <c r="A1617" s="67"/>
      <c r="B1617" s="128"/>
      <c r="C1617" s="7"/>
      <c r="D1617" s="7"/>
      <c r="E1617" s="13"/>
      <c r="F1617" s="14"/>
      <c r="G1617" s="14"/>
      <c r="H1617" s="14"/>
      <c r="I1617" s="14"/>
      <c r="J1617" s="13"/>
      <c r="K1617" s="53"/>
      <c r="L1617" s="2"/>
      <c r="M1617" s="19"/>
      <c r="N1617" s="12"/>
      <c r="O1617" s="12"/>
      <c r="P1617" s="19"/>
      <c r="Q1617" s="14"/>
      <c r="R1617" s="28"/>
      <c r="S1617" s="14"/>
      <c r="T1617" s="14"/>
      <c r="U1617" s="14"/>
      <c r="V1617" s="4"/>
      <c r="W1617" s="53"/>
      <c r="X1617" s="14"/>
      <c r="Y1617" s="153"/>
      <c r="Z1617" s="10"/>
      <c r="AA1617" s="51"/>
      <c r="AB1617" s="3"/>
      <c r="AC1617" s="1"/>
      <c r="AD1617" s="10"/>
      <c r="AE1617" s="3"/>
      <c r="AF1617" s="3"/>
      <c r="AG1617" s="3"/>
      <c r="AH1617" s="10"/>
      <c r="AI1617" s="11"/>
      <c r="AJ1617" s="10"/>
      <c r="AK1617" s="2"/>
      <c r="AL1617" s="2"/>
      <c r="AM1617" s="2"/>
      <c r="AN1617" s="2"/>
      <c r="AO1617" s="2"/>
      <c r="AP1617" s="2"/>
      <c r="AQ1617" s="1"/>
      <c r="AR1617" s="15"/>
      <c r="AS1617" s="15"/>
      <c r="AT1617" s="15"/>
      <c r="AU1617" s="1"/>
      <c r="AV1617" s="1"/>
      <c r="AW1617" s="15"/>
      <c r="AX1617" s="15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</row>
    <row r="1618" spans="1:164" x14ac:dyDescent="0.15">
      <c r="A1618" s="67"/>
      <c r="B1618" s="128"/>
      <c r="C1618" s="7"/>
      <c r="D1618" s="7"/>
      <c r="E1618" s="13"/>
      <c r="F1618" s="14"/>
      <c r="G1618" s="14"/>
      <c r="H1618" s="14"/>
      <c r="I1618" s="14"/>
      <c r="J1618" s="13"/>
      <c r="K1618" s="53"/>
      <c r="L1618" s="2"/>
      <c r="M1618" s="19"/>
      <c r="N1618" s="12"/>
      <c r="O1618" s="12"/>
      <c r="P1618" s="19"/>
      <c r="Q1618" s="14"/>
      <c r="R1618" s="28"/>
      <c r="S1618" s="14"/>
      <c r="T1618" s="14"/>
      <c r="U1618" s="14"/>
      <c r="V1618" s="4"/>
      <c r="W1618" s="53"/>
      <c r="X1618" s="14"/>
      <c r="Y1618" s="153"/>
      <c r="Z1618" s="10"/>
      <c r="AA1618" s="51"/>
      <c r="AB1618" s="3"/>
      <c r="AC1618" s="1"/>
      <c r="AD1618" s="10"/>
      <c r="AE1618" s="3"/>
      <c r="AF1618" s="3"/>
      <c r="AG1618" s="3"/>
      <c r="AH1618" s="10"/>
      <c r="AI1618" s="11"/>
      <c r="AJ1618" s="10"/>
      <c r="AK1618" s="2"/>
      <c r="AL1618" s="2"/>
      <c r="AM1618" s="2"/>
      <c r="AN1618" s="2"/>
      <c r="AO1618" s="2"/>
      <c r="AP1618" s="2"/>
      <c r="AQ1618" s="1"/>
      <c r="AR1618" s="15"/>
      <c r="AS1618" s="15"/>
      <c r="AT1618" s="15"/>
      <c r="AU1618" s="1"/>
      <c r="AV1618" s="1"/>
      <c r="AW1618" s="15"/>
      <c r="AX1618" s="15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</row>
    <row r="1619" spans="1:164" x14ac:dyDescent="0.15">
      <c r="A1619" s="67"/>
      <c r="B1619" s="128"/>
      <c r="C1619" s="7"/>
      <c r="D1619" s="7"/>
      <c r="E1619" s="13"/>
      <c r="F1619" s="14"/>
      <c r="G1619" s="14"/>
      <c r="H1619" s="14"/>
      <c r="I1619" s="14"/>
      <c r="J1619" s="13"/>
      <c r="K1619" s="53"/>
      <c r="L1619" s="2"/>
      <c r="M1619" s="19"/>
      <c r="N1619" s="12"/>
      <c r="O1619" s="12"/>
      <c r="P1619" s="19"/>
      <c r="Q1619" s="14"/>
      <c r="R1619" s="28"/>
      <c r="S1619" s="14"/>
      <c r="T1619" s="14"/>
      <c r="U1619" s="14"/>
      <c r="V1619" s="4"/>
      <c r="W1619" s="53"/>
      <c r="X1619" s="14"/>
      <c r="Y1619" s="153"/>
      <c r="Z1619" s="10"/>
      <c r="AA1619" s="51"/>
      <c r="AB1619" s="3"/>
      <c r="AC1619" s="1"/>
      <c r="AD1619" s="10"/>
      <c r="AE1619" s="3"/>
      <c r="AF1619" s="3"/>
      <c r="AG1619" s="3"/>
      <c r="AH1619" s="10"/>
      <c r="AI1619" s="11"/>
      <c r="AJ1619" s="10"/>
      <c r="AK1619" s="2"/>
      <c r="AL1619" s="2"/>
      <c r="AM1619" s="2"/>
      <c r="AN1619" s="2"/>
      <c r="AO1619" s="2"/>
      <c r="AP1619" s="2"/>
      <c r="AQ1619" s="1"/>
      <c r="AR1619" s="15"/>
      <c r="AS1619" s="15"/>
      <c r="AT1619" s="15"/>
      <c r="AU1619" s="1"/>
      <c r="AV1619" s="1"/>
      <c r="AW1619" s="15"/>
      <c r="AX1619" s="15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</row>
    <row r="1620" spans="1:164" x14ac:dyDescent="0.15">
      <c r="A1620" s="67"/>
      <c r="B1620" s="128"/>
      <c r="C1620" s="7"/>
      <c r="D1620" s="7"/>
      <c r="E1620" s="13"/>
      <c r="F1620" s="14"/>
      <c r="G1620" s="14"/>
      <c r="H1620" s="14"/>
      <c r="I1620" s="14"/>
      <c r="J1620" s="13"/>
      <c r="K1620" s="53"/>
      <c r="L1620" s="2"/>
      <c r="M1620" s="19"/>
      <c r="N1620" s="12"/>
      <c r="O1620" s="12"/>
      <c r="P1620" s="19"/>
      <c r="Q1620" s="14"/>
      <c r="R1620" s="28"/>
      <c r="S1620" s="14"/>
      <c r="T1620" s="14"/>
      <c r="U1620" s="14"/>
      <c r="V1620" s="4"/>
      <c r="W1620" s="53"/>
      <c r="X1620" s="14"/>
      <c r="Y1620" s="153"/>
      <c r="Z1620" s="10"/>
      <c r="AA1620" s="51"/>
      <c r="AB1620" s="3"/>
      <c r="AC1620" s="1"/>
      <c r="AD1620" s="10"/>
      <c r="AE1620" s="3"/>
      <c r="AF1620" s="3"/>
      <c r="AG1620" s="3"/>
      <c r="AH1620" s="10"/>
      <c r="AI1620" s="11"/>
      <c r="AJ1620" s="10"/>
      <c r="AK1620" s="2"/>
      <c r="AL1620" s="2"/>
      <c r="AM1620" s="2"/>
      <c r="AN1620" s="2"/>
      <c r="AO1620" s="2"/>
      <c r="AP1620" s="2"/>
      <c r="AQ1620" s="1"/>
      <c r="AR1620" s="15"/>
      <c r="AS1620" s="15"/>
      <c r="AT1620" s="15"/>
      <c r="AU1620" s="1"/>
      <c r="AV1620" s="1"/>
      <c r="AW1620" s="15"/>
      <c r="AX1620" s="15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</row>
    <row r="1621" spans="1:164" x14ac:dyDescent="0.15">
      <c r="A1621" s="67"/>
      <c r="B1621" s="128"/>
      <c r="C1621" s="7"/>
      <c r="D1621" s="7"/>
      <c r="E1621" s="13"/>
      <c r="F1621" s="14"/>
      <c r="G1621" s="14"/>
      <c r="H1621" s="14"/>
      <c r="I1621" s="14"/>
      <c r="J1621" s="13"/>
      <c r="K1621" s="53"/>
      <c r="L1621" s="2"/>
      <c r="M1621" s="19"/>
      <c r="N1621" s="12"/>
      <c r="O1621" s="12"/>
      <c r="P1621" s="19"/>
      <c r="Q1621" s="14"/>
      <c r="R1621" s="28"/>
      <c r="S1621" s="14"/>
      <c r="T1621" s="14"/>
      <c r="U1621" s="14"/>
      <c r="V1621" s="4"/>
      <c r="W1621" s="53"/>
      <c r="X1621" s="14"/>
      <c r="Y1621" s="153"/>
      <c r="Z1621" s="10"/>
      <c r="AA1621" s="51"/>
      <c r="AB1621" s="3"/>
      <c r="AC1621" s="1"/>
      <c r="AD1621" s="10"/>
      <c r="AE1621" s="3"/>
      <c r="AF1621" s="3"/>
      <c r="AG1621" s="3"/>
      <c r="AH1621" s="10"/>
      <c r="AI1621" s="11"/>
      <c r="AJ1621" s="10"/>
      <c r="AK1621" s="2"/>
      <c r="AL1621" s="2"/>
      <c r="AM1621" s="2"/>
      <c r="AN1621" s="2"/>
      <c r="AO1621" s="2"/>
      <c r="AP1621" s="2"/>
      <c r="AQ1621" s="1"/>
      <c r="AR1621" s="15"/>
      <c r="AS1621" s="15"/>
      <c r="AT1621" s="15"/>
      <c r="AU1621" s="1"/>
      <c r="AV1621" s="1"/>
      <c r="AW1621" s="15"/>
      <c r="AX1621" s="15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</row>
    <row r="1622" spans="1:164" x14ac:dyDescent="0.15">
      <c r="A1622" s="67"/>
      <c r="B1622" s="128"/>
      <c r="C1622" s="7"/>
      <c r="D1622" s="7"/>
      <c r="E1622" s="13"/>
      <c r="F1622" s="14"/>
      <c r="G1622" s="14"/>
      <c r="H1622" s="14"/>
      <c r="I1622" s="14"/>
      <c r="J1622" s="13"/>
      <c r="K1622" s="53"/>
      <c r="L1622" s="2"/>
      <c r="M1622" s="19"/>
      <c r="N1622" s="12"/>
      <c r="O1622" s="12"/>
      <c r="P1622" s="19"/>
      <c r="Q1622" s="14"/>
      <c r="R1622" s="28"/>
      <c r="S1622" s="14"/>
      <c r="T1622" s="14"/>
      <c r="U1622" s="14"/>
      <c r="V1622" s="4"/>
      <c r="W1622" s="53"/>
      <c r="X1622" s="14"/>
      <c r="Y1622" s="153"/>
      <c r="Z1622" s="10"/>
      <c r="AA1622" s="51"/>
      <c r="AB1622" s="3"/>
      <c r="AC1622" s="1"/>
      <c r="AD1622" s="10"/>
      <c r="AE1622" s="3"/>
      <c r="AF1622" s="3"/>
      <c r="AG1622" s="3"/>
      <c r="AH1622" s="10"/>
      <c r="AI1622" s="11"/>
      <c r="AJ1622" s="10"/>
      <c r="AK1622" s="2"/>
      <c r="AL1622" s="2"/>
      <c r="AM1622" s="2"/>
      <c r="AN1622" s="2"/>
      <c r="AO1622" s="2"/>
      <c r="AP1622" s="2"/>
      <c r="AQ1622" s="1"/>
      <c r="AR1622" s="15"/>
      <c r="AS1622" s="15"/>
      <c r="AT1622" s="15"/>
      <c r="AU1622" s="1"/>
      <c r="AV1622" s="1"/>
      <c r="AW1622" s="15"/>
      <c r="AX1622" s="15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</row>
    <row r="1623" spans="1:164" x14ac:dyDescent="0.15">
      <c r="A1623" s="67"/>
      <c r="B1623" s="128"/>
      <c r="C1623" s="7"/>
      <c r="D1623" s="7"/>
      <c r="E1623" s="13"/>
      <c r="F1623" s="14"/>
      <c r="G1623" s="14"/>
      <c r="H1623" s="14"/>
      <c r="I1623" s="14"/>
      <c r="J1623" s="13"/>
      <c r="K1623" s="53"/>
      <c r="L1623" s="2"/>
      <c r="M1623" s="19"/>
      <c r="N1623" s="12"/>
      <c r="O1623" s="12"/>
      <c r="P1623" s="19"/>
      <c r="Q1623" s="14"/>
      <c r="R1623" s="28"/>
      <c r="S1623" s="14"/>
      <c r="T1623" s="14"/>
      <c r="U1623" s="14"/>
      <c r="V1623" s="4"/>
      <c r="W1623" s="53"/>
      <c r="X1623" s="14"/>
      <c r="Y1623" s="153"/>
      <c r="Z1623" s="10"/>
      <c r="AA1623" s="51"/>
      <c r="AB1623" s="3"/>
      <c r="AC1623" s="1"/>
      <c r="AD1623" s="10"/>
      <c r="AE1623" s="3"/>
      <c r="AF1623" s="3"/>
      <c r="AG1623" s="3"/>
      <c r="AH1623" s="10"/>
      <c r="AI1623" s="11"/>
      <c r="AJ1623" s="10"/>
      <c r="AK1623" s="2"/>
      <c r="AL1623" s="2"/>
      <c r="AM1623" s="2"/>
      <c r="AN1623" s="2"/>
      <c r="AO1623" s="2"/>
      <c r="AP1623" s="2"/>
      <c r="AQ1623" s="1"/>
      <c r="AR1623" s="15"/>
      <c r="AS1623" s="15"/>
      <c r="AT1623" s="15"/>
      <c r="AU1623" s="1"/>
      <c r="AV1623" s="1"/>
      <c r="AW1623" s="15"/>
      <c r="AX1623" s="15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</row>
    <row r="1624" spans="1:164" x14ac:dyDescent="0.15">
      <c r="A1624" s="67"/>
      <c r="B1624" s="128"/>
      <c r="C1624" s="7"/>
      <c r="D1624" s="7"/>
      <c r="E1624" s="13"/>
      <c r="F1624" s="14"/>
      <c r="G1624" s="14"/>
      <c r="H1624" s="14"/>
      <c r="I1624" s="14"/>
      <c r="J1624" s="13"/>
      <c r="K1624" s="53"/>
      <c r="L1624" s="2"/>
      <c r="M1624" s="19"/>
      <c r="N1624" s="12"/>
      <c r="O1624" s="12"/>
      <c r="P1624" s="19"/>
      <c r="Q1624" s="14"/>
      <c r="R1624" s="28"/>
      <c r="S1624" s="14"/>
      <c r="T1624" s="14"/>
      <c r="U1624" s="14"/>
      <c r="V1624" s="4"/>
      <c r="W1624" s="53"/>
      <c r="X1624" s="14"/>
      <c r="Y1624" s="153"/>
      <c r="Z1624" s="10"/>
      <c r="AA1624" s="51"/>
      <c r="AB1624" s="3"/>
      <c r="AC1624" s="1"/>
      <c r="AD1624" s="10"/>
      <c r="AE1624" s="3"/>
      <c r="AF1624" s="3"/>
      <c r="AG1624" s="3"/>
      <c r="AH1624" s="10"/>
      <c r="AI1624" s="11"/>
      <c r="AJ1624" s="10"/>
      <c r="AK1624" s="2"/>
      <c r="AL1624" s="2"/>
      <c r="AM1624" s="2"/>
      <c r="AN1624" s="2"/>
      <c r="AO1624" s="2"/>
      <c r="AP1624" s="2"/>
      <c r="AQ1624" s="1"/>
      <c r="AR1624" s="15"/>
      <c r="AS1624" s="15"/>
      <c r="AT1624" s="15"/>
      <c r="AU1624" s="1"/>
      <c r="AV1624" s="1"/>
      <c r="AW1624" s="15"/>
      <c r="AX1624" s="15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</row>
    <row r="1625" spans="1:164" x14ac:dyDescent="0.15">
      <c r="A1625" s="67"/>
      <c r="B1625" s="128"/>
      <c r="C1625" s="7"/>
      <c r="D1625" s="7"/>
      <c r="E1625" s="13"/>
      <c r="F1625" s="14"/>
      <c r="G1625" s="14"/>
      <c r="H1625" s="14"/>
      <c r="I1625" s="14"/>
      <c r="J1625" s="13"/>
      <c r="K1625" s="53"/>
      <c r="L1625" s="2"/>
      <c r="M1625" s="19"/>
      <c r="N1625" s="12"/>
      <c r="O1625" s="12"/>
      <c r="P1625" s="19"/>
      <c r="Q1625" s="14"/>
      <c r="R1625" s="28"/>
      <c r="S1625" s="14"/>
      <c r="T1625" s="14"/>
      <c r="U1625" s="14"/>
      <c r="V1625" s="4"/>
      <c r="W1625" s="53"/>
      <c r="X1625" s="14"/>
      <c r="Y1625" s="153"/>
      <c r="Z1625" s="10"/>
      <c r="AA1625" s="51"/>
      <c r="AB1625" s="3"/>
      <c r="AC1625" s="1"/>
      <c r="AD1625" s="10"/>
      <c r="AE1625" s="3"/>
      <c r="AF1625" s="3"/>
      <c r="AG1625" s="3"/>
      <c r="AH1625" s="10"/>
      <c r="AI1625" s="11"/>
      <c r="AJ1625" s="10"/>
      <c r="AK1625" s="2"/>
      <c r="AL1625" s="2"/>
      <c r="AM1625" s="2"/>
      <c r="AN1625" s="2"/>
      <c r="AO1625" s="2"/>
      <c r="AP1625" s="2"/>
      <c r="AQ1625" s="1"/>
      <c r="AR1625" s="15"/>
      <c r="AS1625" s="15"/>
      <c r="AT1625" s="15"/>
      <c r="AU1625" s="1"/>
      <c r="AV1625" s="1"/>
      <c r="AW1625" s="15"/>
      <c r="AX1625" s="15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</row>
    <row r="1626" spans="1:164" x14ac:dyDescent="0.15">
      <c r="A1626" s="67"/>
      <c r="B1626" s="128"/>
      <c r="C1626" s="7"/>
      <c r="D1626" s="7"/>
      <c r="E1626" s="13"/>
      <c r="F1626" s="14"/>
      <c r="G1626" s="14"/>
      <c r="H1626" s="14"/>
      <c r="I1626" s="14"/>
      <c r="J1626" s="13"/>
      <c r="K1626" s="53"/>
      <c r="L1626" s="2"/>
      <c r="M1626" s="19"/>
      <c r="N1626" s="12"/>
      <c r="O1626" s="12"/>
      <c r="P1626" s="19"/>
      <c r="Q1626" s="14"/>
      <c r="R1626" s="28"/>
      <c r="S1626" s="14"/>
      <c r="T1626" s="14"/>
      <c r="U1626" s="14"/>
      <c r="V1626" s="4"/>
      <c r="W1626" s="53"/>
      <c r="X1626" s="14"/>
      <c r="Y1626" s="153"/>
      <c r="Z1626" s="10"/>
      <c r="AA1626" s="51"/>
      <c r="AB1626" s="3"/>
      <c r="AC1626" s="1"/>
      <c r="AD1626" s="10"/>
      <c r="AE1626" s="3"/>
      <c r="AF1626" s="3"/>
      <c r="AG1626" s="3"/>
      <c r="AH1626" s="10"/>
      <c r="AI1626" s="11"/>
      <c r="AJ1626" s="10"/>
      <c r="AK1626" s="2"/>
      <c r="AL1626" s="2"/>
      <c r="AM1626" s="2"/>
      <c r="AN1626" s="2"/>
      <c r="AO1626" s="2"/>
      <c r="AP1626" s="2"/>
      <c r="AQ1626" s="1"/>
      <c r="AR1626" s="15"/>
      <c r="AS1626" s="15"/>
      <c r="AT1626" s="15"/>
      <c r="AU1626" s="1"/>
      <c r="AV1626" s="1"/>
      <c r="AW1626" s="15"/>
      <c r="AX1626" s="15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</row>
    <row r="1627" spans="1:164" x14ac:dyDescent="0.15">
      <c r="A1627" s="67"/>
      <c r="B1627" s="128"/>
      <c r="C1627" s="7"/>
      <c r="D1627" s="7"/>
      <c r="E1627" s="13"/>
      <c r="F1627" s="14"/>
      <c r="G1627" s="14"/>
      <c r="H1627" s="14"/>
      <c r="I1627" s="14"/>
      <c r="J1627" s="13"/>
      <c r="K1627" s="53"/>
      <c r="L1627" s="2"/>
      <c r="M1627" s="19"/>
      <c r="N1627" s="12"/>
      <c r="O1627" s="12"/>
      <c r="P1627" s="19"/>
      <c r="Q1627" s="14"/>
      <c r="R1627" s="28"/>
      <c r="S1627" s="14"/>
      <c r="T1627" s="14"/>
      <c r="U1627" s="14"/>
      <c r="V1627" s="4"/>
      <c r="W1627" s="53"/>
      <c r="X1627" s="14"/>
      <c r="Y1627" s="153"/>
      <c r="Z1627" s="10"/>
      <c r="AA1627" s="51"/>
      <c r="AB1627" s="3"/>
      <c r="AC1627" s="1"/>
      <c r="AD1627" s="10"/>
      <c r="AE1627" s="3"/>
      <c r="AF1627" s="3"/>
      <c r="AG1627" s="3"/>
      <c r="AH1627" s="10"/>
      <c r="AI1627" s="11"/>
      <c r="AJ1627" s="10"/>
      <c r="AK1627" s="2"/>
      <c r="AL1627" s="2"/>
      <c r="AM1627" s="2"/>
      <c r="AN1627" s="2"/>
      <c r="AO1627" s="2"/>
      <c r="AP1627" s="2"/>
      <c r="AQ1627" s="1"/>
      <c r="AR1627" s="15"/>
      <c r="AS1627" s="15"/>
      <c r="AT1627" s="15"/>
      <c r="AU1627" s="1"/>
      <c r="AV1627" s="1"/>
      <c r="AW1627" s="15"/>
      <c r="AX1627" s="15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</row>
    <row r="1628" spans="1:164" x14ac:dyDescent="0.15">
      <c r="A1628" s="67"/>
      <c r="B1628" s="128"/>
      <c r="C1628" s="7"/>
      <c r="D1628" s="7"/>
      <c r="E1628" s="13"/>
      <c r="F1628" s="14"/>
      <c r="G1628" s="14"/>
      <c r="H1628" s="14"/>
      <c r="I1628" s="14"/>
      <c r="J1628" s="13"/>
      <c r="K1628" s="53"/>
      <c r="L1628" s="2"/>
      <c r="M1628" s="19"/>
      <c r="N1628" s="12"/>
      <c r="O1628" s="12"/>
      <c r="P1628" s="19"/>
      <c r="Q1628" s="14"/>
      <c r="R1628" s="28"/>
      <c r="S1628" s="14"/>
      <c r="T1628" s="14"/>
      <c r="U1628" s="14"/>
      <c r="V1628" s="4"/>
      <c r="W1628" s="53"/>
      <c r="X1628" s="14"/>
      <c r="Y1628" s="153"/>
      <c r="Z1628" s="10"/>
      <c r="AA1628" s="51"/>
      <c r="AB1628" s="3"/>
      <c r="AC1628" s="1"/>
      <c r="AD1628" s="10"/>
      <c r="AE1628" s="3"/>
      <c r="AF1628" s="3"/>
      <c r="AG1628" s="3"/>
      <c r="AH1628" s="10"/>
      <c r="AI1628" s="11"/>
      <c r="AJ1628" s="10"/>
      <c r="AK1628" s="2"/>
      <c r="AL1628" s="2"/>
      <c r="AM1628" s="2"/>
      <c r="AN1628" s="2"/>
      <c r="AO1628" s="2"/>
      <c r="AP1628" s="2"/>
      <c r="AQ1628" s="1"/>
      <c r="AR1628" s="15"/>
      <c r="AS1628" s="15"/>
      <c r="AT1628" s="15"/>
      <c r="AU1628" s="1"/>
      <c r="AV1628" s="1"/>
      <c r="AW1628" s="15"/>
      <c r="AX1628" s="15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</row>
    <row r="1629" spans="1:164" x14ac:dyDescent="0.15">
      <c r="A1629" s="67"/>
      <c r="B1629" s="128"/>
      <c r="C1629" s="7"/>
      <c r="D1629" s="7"/>
      <c r="E1629" s="13"/>
      <c r="F1629" s="14"/>
      <c r="G1629" s="14"/>
      <c r="H1629" s="14"/>
      <c r="I1629" s="14"/>
      <c r="J1629" s="13"/>
      <c r="K1629" s="53"/>
      <c r="L1629" s="2"/>
      <c r="M1629" s="19"/>
      <c r="N1629" s="12"/>
      <c r="O1629" s="12"/>
      <c r="P1629" s="19"/>
      <c r="Q1629" s="14"/>
      <c r="R1629" s="28"/>
      <c r="S1629" s="14"/>
      <c r="T1629" s="14"/>
      <c r="U1629" s="14"/>
      <c r="V1629" s="4"/>
      <c r="W1629" s="53"/>
      <c r="X1629" s="14"/>
      <c r="Y1629" s="153"/>
      <c r="Z1629" s="10"/>
      <c r="AA1629" s="51"/>
      <c r="AB1629" s="3"/>
      <c r="AC1629" s="1"/>
      <c r="AD1629" s="10"/>
      <c r="AE1629" s="3"/>
      <c r="AF1629" s="3"/>
      <c r="AG1629" s="3"/>
      <c r="AH1629" s="10"/>
      <c r="AI1629" s="11"/>
      <c r="AJ1629" s="10"/>
      <c r="AK1629" s="2"/>
      <c r="AL1629" s="2"/>
      <c r="AM1629" s="2"/>
      <c r="AN1629" s="2"/>
      <c r="AO1629" s="2"/>
      <c r="AP1629" s="2"/>
      <c r="AQ1629" s="1"/>
      <c r="AR1629" s="15"/>
      <c r="AS1629" s="15"/>
      <c r="AT1629" s="15"/>
      <c r="AU1629" s="1"/>
      <c r="AV1629" s="1"/>
      <c r="AW1629" s="15"/>
      <c r="AX1629" s="15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</row>
    <row r="1630" spans="1:164" x14ac:dyDescent="0.15">
      <c r="A1630" s="67"/>
      <c r="B1630" s="128"/>
      <c r="C1630" s="7"/>
      <c r="D1630" s="7"/>
      <c r="E1630" s="13"/>
      <c r="F1630" s="14"/>
      <c r="G1630" s="14"/>
      <c r="H1630" s="14"/>
      <c r="I1630" s="14"/>
      <c r="J1630" s="13"/>
      <c r="K1630" s="53"/>
      <c r="L1630" s="2"/>
      <c r="M1630" s="19"/>
      <c r="N1630" s="12"/>
      <c r="O1630" s="12"/>
      <c r="P1630" s="19"/>
      <c r="Q1630" s="14"/>
      <c r="R1630" s="28"/>
      <c r="S1630" s="14"/>
      <c r="T1630" s="14"/>
      <c r="U1630" s="14"/>
      <c r="V1630" s="4"/>
      <c r="W1630" s="53"/>
      <c r="X1630" s="14"/>
      <c r="Y1630" s="153"/>
      <c r="Z1630" s="10"/>
      <c r="AA1630" s="51"/>
      <c r="AB1630" s="3"/>
      <c r="AC1630" s="1"/>
      <c r="AD1630" s="10"/>
      <c r="AE1630" s="3"/>
      <c r="AF1630" s="3"/>
      <c r="AG1630" s="3"/>
      <c r="AH1630" s="10"/>
      <c r="AI1630" s="11"/>
      <c r="AJ1630" s="10"/>
      <c r="AK1630" s="2"/>
      <c r="AL1630" s="2"/>
      <c r="AM1630" s="2"/>
      <c r="AN1630" s="2"/>
      <c r="AO1630" s="2"/>
      <c r="AP1630" s="2"/>
      <c r="AQ1630" s="1"/>
      <c r="AR1630" s="15"/>
      <c r="AS1630" s="15"/>
      <c r="AT1630" s="15"/>
      <c r="AU1630" s="1"/>
      <c r="AV1630" s="1"/>
      <c r="AW1630" s="15"/>
      <c r="AX1630" s="15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</row>
    <row r="1631" spans="1:164" x14ac:dyDescent="0.15">
      <c r="A1631" s="67"/>
      <c r="B1631" s="128"/>
      <c r="C1631" s="7"/>
      <c r="D1631" s="7"/>
      <c r="E1631" s="13"/>
      <c r="F1631" s="14"/>
      <c r="G1631" s="14"/>
      <c r="H1631" s="14"/>
      <c r="I1631" s="14"/>
      <c r="J1631" s="13"/>
      <c r="K1631" s="53"/>
      <c r="L1631" s="2"/>
      <c r="M1631" s="19"/>
      <c r="N1631" s="12"/>
      <c r="O1631" s="12"/>
      <c r="P1631" s="19"/>
      <c r="Q1631" s="14"/>
      <c r="R1631" s="28"/>
      <c r="S1631" s="14"/>
      <c r="T1631" s="14"/>
      <c r="U1631" s="14"/>
      <c r="V1631" s="4"/>
      <c r="W1631" s="53"/>
      <c r="X1631" s="14"/>
      <c r="Y1631" s="153"/>
      <c r="Z1631" s="10"/>
      <c r="AA1631" s="51"/>
      <c r="AB1631" s="3"/>
      <c r="AC1631" s="1"/>
      <c r="AD1631" s="10"/>
      <c r="AE1631" s="3"/>
      <c r="AF1631" s="3"/>
      <c r="AG1631" s="3"/>
      <c r="AH1631" s="10"/>
      <c r="AI1631" s="11"/>
      <c r="AJ1631" s="10"/>
      <c r="AK1631" s="2"/>
      <c r="AL1631" s="2"/>
      <c r="AM1631" s="2"/>
      <c r="AN1631" s="2"/>
      <c r="AO1631" s="2"/>
      <c r="AP1631" s="2"/>
      <c r="AQ1631" s="1"/>
      <c r="AR1631" s="15"/>
      <c r="AS1631" s="15"/>
      <c r="AT1631" s="15"/>
      <c r="AU1631" s="1"/>
      <c r="AV1631" s="1"/>
      <c r="AW1631" s="15"/>
      <c r="AX1631" s="15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</row>
    <row r="1632" spans="1:164" x14ac:dyDescent="0.15">
      <c r="A1632" s="67"/>
      <c r="B1632" s="128"/>
      <c r="C1632" s="7"/>
      <c r="D1632" s="7"/>
      <c r="E1632" s="13"/>
      <c r="F1632" s="14"/>
      <c r="G1632" s="14"/>
      <c r="H1632" s="14"/>
      <c r="I1632" s="14"/>
      <c r="J1632" s="13"/>
      <c r="K1632" s="53"/>
      <c r="L1632" s="2"/>
      <c r="M1632" s="19"/>
      <c r="N1632" s="12"/>
      <c r="O1632" s="12"/>
      <c r="P1632" s="19"/>
      <c r="Q1632" s="14"/>
      <c r="R1632" s="28"/>
      <c r="S1632" s="14"/>
      <c r="T1632" s="14"/>
      <c r="U1632" s="14"/>
      <c r="V1632" s="4"/>
      <c r="W1632" s="53"/>
      <c r="X1632" s="14"/>
      <c r="Y1632" s="153"/>
      <c r="Z1632" s="10"/>
      <c r="AA1632" s="51"/>
      <c r="AB1632" s="3"/>
      <c r="AC1632" s="1"/>
      <c r="AD1632" s="10"/>
      <c r="AE1632" s="3"/>
      <c r="AF1632" s="3"/>
      <c r="AG1632" s="3"/>
      <c r="AH1632" s="10"/>
      <c r="AI1632" s="11"/>
      <c r="AJ1632" s="10"/>
      <c r="AK1632" s="2"/>
      <c r="AL1632" s="2"/>
      <c r="AM1632" s="2"/>
      <c r="AN1632" s="2"/>
      <c r="AO1632" s="2"/>
      <c r="AP1632" s="2"/>
      <c r="AQ1632" s="1"/>
      <c r="AR1632" s="15"/>
      <c r="AS1632" s="15"/>
      <c r="AT1632" s="15"/>
      <c r="AU1632" s="1"/>
      <c r="AV1632" s="1"/>
      <c r="AW1632" s="15"/>
      <c r="AX1632" s="15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</row>
    <row r="1633" spans="1:164" x14ac:dyDescent="0.15">
      <c r="A1633" s="67"/>
      <c r="B1633" s="128"/>
      <c r="C1633" s="7"/>
      <c r="D1633" s="7"/>
      <c r="E1633" s="13"/>
      <c r="F1633" s="14"/>
      <c r="G1633" s="14"/>
      <c r="H1633" s="14"/>
      <c r="I1633" s="14"/>
      <c r="J1633" s="13"/>
      <c r="K1633" s="53"/>
      <c r="L1633" s="2"/>
      <c r="M1633" s="19"/>
      <c r="N1633" s="12"/>
      <c r="O1633" s="12"/>
      <c r="P1633" s="19"/>
      <c r="Q1633" s="14"/>
      <c r="R1633" s="28"/>
      <c r="S1633" s="14"/>
      <c r="T1633" s="14"/>
      <c r="U1633" s="14"/>
      <c r="V1633" s="4"/>
      <c r="W1633" s="53"/>
      <c r="X1633" s="14"/>
      <c r="Y1633" s="153"/>
      <c r="Z1633" s="10"/>
      <c r="AA1633" s="51"/>
      <c r="AB1633" s="3"/>
      <c r="AC1633" s="1"/>
      <c r="AD1633" s="10"/>
      <c r="AE1633" s="3"/>
      <c r="AF1633" s="3"/>
      <c r="AG1633" s="3"/>
      <c r="AH1633" s="10"/>
      <c r="AI1633" s="11"/>
      <c r="AJ1633" s="10"/>
      <c r="AK1633" s="2"/>
      <c r="AL1633" s="2"/>
      <c r="AM1633" s="2"/>
      <c r="AN1633" s="2"/>
      <c r="AO1633" s="2"/>
      <c r="AP1633" s="2"/>
      <c r="AQ1633" s="1"/>
      <c r="AR1633" s="15"/>
      <c r="AS1633" s="15"/>
      <c r="AT1633" s="15"/>
      <c r="AU1633" s="1"/>
      <c r="AV1633" s="1"/>
      <c r="AW1633" s="15"/>
      <c r="AX1633" s="15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</row>
    <row r="1634" spans="1:164" x14ac:dyDescent="0.15">
      <c r="A1634" s="67"/>
      <c r="B1634" s="128"/>
      <c r="C1634" s="7"/>
      <c r="D1634" s="7"/>
      <c r="E1634" s="13"/>
      <c r="F1634" s="14"/>
      <c r="G1634" s="14"/>
      <c r="H1634" s="14"/>
      <c r="I1634" s="14"/>
      <c r="J1634" s="13"/>
      <c r="K1634" s="53"/>
      <c r="L1634" s="2"/>
      <c r="M1634" s="19"/>
      <c r="N1634" s="12"/>
      <c r="O1634" s="12"/>
      <c r="P1634" s="19"/>
      <c r="Q1634" s="14"/>
      <c r="R1634" s="28"/>
      <c r="S1634" s="14"/>
      <c r="T1634" s="14"/>
      <c r="U1634" s="14"/>
      <c r="V1634" s="4"/>
      <c r="W1634" s="53"/>
      <c r="X1634" s="14"/>
      <c r="Y1634" s="153"/>
      <c r="Z1634" s="10"/>
      <c r="AA1634" s="51"/>
      <c r="AB1634" s="3"/>
      <c r="AC1634" s="1"/>
      <c r="AD1634" s="10"/>
      <c r="AE1634" s="3"/>
      <c r="AF1634" s="3"/>
      <c r="AG1634" s="3"/>
      <c r="AH1634" s="10"/>
      <c r="AI1634" s="11"/>
      <c r="AJ1634" s="10"/>
      <c r="AK1634" s="2"/>
      <c r="AL1634" s="2"/>
      <c r="AM1634" s="2"/>
      <c r="AN1634" s="2"/>
      <c r="AO1634" s="2"/>
      <c r="AP1634" s="2"/>
      <c r="AQ1634" s="1"/>
      <c r="AR1634" s="15"/>
      <c r="AS1634" s="15"/>
      <c r="AT1634" s="15"/>
      <c r="AU1634" s="1"/>
      <c r="AV1634" s="1"/>
      <c r="AW1634" s="15"/>
      <c r="AX1634" s="15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</row>
    <row r="1635" spans="1:164" x14ac:dyDescent="0.15">
      <c r="A1635" s="67"/>
      <c r="B1635" s="128"/>
      <c r="C1635" s="7"/>
      <c r="D1635" s="7"/>
      <c r="E1635" s="13"/>
      <c r="F1635" s="14"/>
      <c r="G1635" s="14"/>
      <c r="H1635" s="14"/>
      <c r="I1635" s="14"/>
      <c r="J1635" s="13"/>
      <c r="K1635" s="53"/>
      <c r="L1635" s="2"/>
      <c r="M1635" s="19"/>
      <c r="N1635" s="12"/>
      <c r="O1635" s="12"/>
      <c r="P1635" s="19"/>
      <c r="Q1635" s="14"/>
      <c r="R1635" s="28"/>
      <c r="S1635" s="14"/>
      <c r="T1635" s="14"/>
      <c r="U1635" s="14"/>
      <c r="V1635" s="4"/>
      <c r="W1635" s="53"/>
      <c r="X1635" s="14"/>
      <c r="Y1635" s="153"/>
      <c r="Z1635" s="10"/>
      <c r="AA1635" s="51"/>
      <c r="AB1635" s="3"/>
      <c r="AC1635" s="1"/>
      <c r="AD1635" s="10"/>
      <c r="AE1635" s="3"/>
      <c r="AF1635" s="3"/>
      <c r="AG1635" s="3"/>
      <c r="AH1635" s="10"/>
      <c r="AI1635" s="11"/>
      <c r="AJ1635" s="10"/>
      <c r="AK1635" s="2"/>
      <c r="AL1635" s="2"/>
      <c r="AM1635" s="2"/>
      <c r="AN1635" s="2"/>
      <c r="AO1635" s="2"/>
      <c r="AP1635" s="2"/>
      <c r="AQ1635" s="1"/>
      <c r="AR1635" s="15"/>
      <c r="AS1635" s="15"/>
      <c r="AT1635" s="15"/>
      <c r="AU1635" s="1"/>
      <c r="AV1635" s="1"/>
      <c r="AW1635" s="15"/>
      <c r="AX1635" s="15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</row>
    <row r="1636" spans="1:164" x14ac:dyDescent="0.15">
      <c r="A1636" s="67"/>
      <c r="B1636" s="128"/>
      <c r="C1636" s="7"/>
      <c r="D1636" s="7"/>
      <c r="E1636" s="13"/>
      <c r="F1636" s="14"/>
      <c r="G1636" s="14"/>
      <c r="H1636" s="14"/>
      <c r="I1636" s="14"/>
      <c r="J1636" s="13"/>
      <c r="K1636" s="53"/>
      <c r="L1636" s="2"/>
      <c r="M1636" s="19"/>
      <c r="N1636" s="12"/>
      <c r="O1636" s="12"/>
      <c r="P1636" s="19"/>
      <c r="Q1636" s="14"/>
      <c r="R1636" s="28"/>
      <c r="S1636" s="14"/>
      <c r="T1636" s="14"/>
      <c r="U1636" s="14"/>
      <c r="V1636" s="4"/>
      <c r="W1636" s="53"/>
      <c r="X1636" s="14"/>
      <c r="Y1636" s="153"/>
      <c r="Z1636" s="10"/>
      <c r="AA1636" s="51"/>
      <c r="AB1636" s="3"/>
      <c r="AC1636" s="1"/>
      <c r="AD1636" s="10"/>
      <c r="AE1636" s="3"/>
      <c r="AF1636" s="3"/>
      <c r="AG1636" s="3"/>
      <c r="AH1636" s="10"/>
      <c r="AI1636" s="11"/>
      <c r="AJ1636" s="10"/>
      <c r="AK1636" s="2"/>
      <c r="AL1636" s="2"/>
      <c r="AM1636" s="2"/>
      <c r="AN1636" s="2"/>
      <c r="AO1636" s="2"/>
      <c r="AP1636" s="2"/>
      <c r="AQ1636" s="1"/>
      <c r="AR1636" s="15"/>
      <c r="AS1636" s="15"/>
      <c r="AT1636" s="15"/>
      <c r="AU1636" s="1"/>
      <c r="AV1636" s="1"/>
      <c r="AW1636" s="15"/>
      <c r="AX1636" s="15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</row>
    <row r="1637" spans="1:164" x14ac:dyDescent="0.15">
      <c r="A1637" s="67"/>
      <c r="B1637" s="128"/>
      <c r="C1637" s="7"/>
      <c r="D1637" s="7"/>
      <c r="E1637" s="13"/>
      <c r="F1637" s="14"/>
      <c r="G1637" s="14"/>
      <c r="H1637" s="14"/>
      <c r="I1637" s="14"/>
      <c r="J1637" s="13"/>
      <c r="K1637" s="53"/>
      <c r="L1637" s="2"/>
      <c r="M1637" s="19"/>
      <c r="N1637" s="12"/>
      <c r="O1637" s="12"/>
      <c r="P1637" s="19"/>
      <c r="Q1637" s="14"/>
      <c r="R1637" s="28"/>
      <c r="S1637" s="14"/>
      <c r="T1637" s="14"/>
      <c r="U1637" s="14"/>
      <c r="V1637" s="4"/>
      <c r="W1637" s="53"/>
      <c r="X1637" s="14"/>
      <c r="Y1637" s="153"/>
      <c r="Z1637" s="10"/>
      <c r="AA1637" s="51"/>
      <c r="AB1637" s="3"/>
      <c r="AC1637" s="1"/>
      <c r="AD1637" s="10"/>
      <c r="AE1637" s="3"/>
      <c r="AF1637" s="3"/>
      <c r="AG1637" s="3"/>
      <c r="AH1637" s="10"/>
      <c r="AI1637" s="11"/>
      <c r="AJ1637" s="10"/>
      <c r="AK1637" s="2"/>
      <c r="AL1637" s="2"/>
      <c r="AM1637" s="2"/>
      <c r="AN1637" s="2"/>
      <c r="AO1637" s="2"/>
      <c r="AP1637" s="2"/>
      <c r="AQ1637" s="1"/>
      <c r="AR1637" s="15"/>
      <c r="AS1637" s="15"/>
      <c r="AT1637" s="15"/>
      <c r="AU1637" s="1"/>
      <c r="AV1637" s="1"/>
      <c r="AW1637" s="15"/>
      <c r="AX1637" s="15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</row>
    <row r="1638" spans="1:164" x14ac:dyDescent="0.15">
      <c r="A1638" s="67"/>
      <c r="B1638" s="128"/>
      <c r="C1638" s="7"/>
      <c r="D1638" s="7"/>
      <c r="E1638" s="13"/>
      <c r="F1638" s="14"/>
      <c r="G1638" s="14"/>
      <c r="H1638" s="14"/>
      <c r="I1638" s="14"/>
      <c r="J1638" s="13"/>
      <c r="K1638" s="53"/>
      <c r="L1638" s="2"/>
      <c r="M1638" s="19"/>
      <c r="N1638" s="12"/>
      <c r="O1638" s="12"/>
      <c r="P1638" s="19"/>
      <c r="Q1638" s="14"/>
      <c r="R1638" s="28"/>
      <c r="S1638" s="14"/>
      <c r="T1638" s="14"/>
      <c r="U1638" s="14"/>
      <c r="V1638" s="4"/>
      <c r="W1638" s="53"/>
      <c r="X1638" s="14"/>
      <c r="Y1638" s="153"/>
      <c r="Z1638" s="10"/>
      <c r="AA1638" s="51"/>
      <c r="AB1638" s="3"/>
      <c r="AC1638" s="1"/>
      <c r="AD1638" s="10"/>
      <c r="AE1638" s="3"/>
      <c r="AF1638" s="3"/>
      <c r="AG1638" s="3"/>
      <c r="AH1638" s="10"/>
      <c r="AI1638" s="11"/>
      <c r="AJ1638" s="10"/>
      <c r="AK1638" s="2"/>
      <c r="AL1638" s="2"/>
      <c r="AM1638" s="2"/>
      <c r="AN1638" s="2"/>
      <c r="AO1638" s="2"/>
      <c r="AP1638" s="2"/>
      <c r="AQ1638" s="1"/>
      <c r="AR1638" s="15"/>
      <c r="AS1638" s="15"/>
      <c r="AT1638" s="15"/>
      <c r="AU1638" s="1"/>
      <c r="AV1638" s="1"/>
      <c r="AW1638" s="15"/>
      <c r="AX1638" s="15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</row>
    <row r="1639" spans="1:164" x14ac:dyDescent="0.15">
      <c r="A1639" s="67"/>
      <c r="B1639" s="128"/>
      <c r="C1639" s="7"/>
      <c r="D1639" s="7"/>
      <c r="E1639" s="13"/>
      <c r="F1639" s="14"/>
      <c r="G1639" s="14"/>
      <c r="H1639" s="14"/>
      <c r="I1639" s="14"/>
      <c r="J1639" s="13"/>
      <c r="K1639" s="53"/>
      <c r="L1639" s="2"/>
      <c r="M1639" s="19"/>
      <c r="N1639" s="12"/>
      <c r="O1639" s="12"/>
      <c r="P1639" s="19"/>
      <c r="Q1639" s="14"/>
      <c r="R1639" s="28"/>
      <c r="S1639" s="14"/>
      <c r="T1639" s="14"/>
      <c r="U1639" s="14"/>
      <c r="V1639" s="4"/>
      <c r="W1639" s="53"/>
      <c r="X1639" s="14"/>
      <c r="Y1639" s="153"/>
      <c r="Z1639" s="10"/>
      <c r="AA1639" s="51"/>
      <c r="AB1639" s="3"/>
      <c r="AC1639" s="1"/>
      <c r="AD1639" s="10"/>
      <c r="AE1639" s="3"/>
      <c r="AF1639" s="3"/>
      <c r="AG1639" s="3"/>
      <c r="AH1639" s="10"/>
      <c r="AI1639" s="11"/>
      <c r="AJ1639" s="10"/>
      <c r="AK1639" s="2"/>
      <c r="AL1639" s="2"/>
      <c r="AM1639" s="2"/>
      <c r="AN1639" s="2"/>
      <c r="AO1639" s="2"/>
      <c r="AP1639" s="2"/>
      <c r="AQ1639" s="1"/>
      <c r="AR1639" s="15"/>
      <c r="AS1639" s="15"/>
      <c r="AT1639" s="15"/>
      <c r="AU1639" s="1"/>
      <c r="AV1639" s="1"/>
      <c r="AW1639" s="15"/>
      <c r="AX1639" s="15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</row>
    <row r="1640" spans="1:164" x14ac:dyDescent="0.15">
      <c r="A1640" s="67"/>
      <c r="B1640" s="128"/>
      <c r="C1640" s="7"/>
      <c r="D1640" s="7"/>
      <c r="E1640" s="13"/>
      <c r="F1640" s="14"/>
      <c r="G1640" s="14"/>
      <c r="H1640" s="14"/>
      <c r="I1640" s="14"/>
      <c r="J1640" s="13"/>
      <c r="K1640" s="53"/>
      <c r="L1640" s="2"/>
      <c r="M1640" s="19"/>
      <c r="N1640" s="12"/>
      <c r="O1640" s="12"/>
      <c r="P1640" s="19"/>
      <c r="Q1640" s="14"/>
      <c r="R1640" s="28"/>
      <c r="S1640" s="14"/>
      <c r="T1640" s="14"/>
      <c r="U1640" s="14"/>
      <c r="V1640" s="4"/>
      <c r="W1640" s="53"/>
      <c r="X1640" s="14"/>
      <c r="Y1640" s="153"/>
      <c r="Z1640" s="10"/>
      <c r="AA1640" s="51"/>
      <c r="AB1640" s="3"/>
      <c r="AC1640" s="1"/>
      <c r="AD1640" s="10"/>
      <c r="AE1640" s="3"/>
      <c r="AF1640" s="3"/>
      <c r="AG1640" s="3"/>
      <c r="AH1640" s="10"/>
      <c r="AI1640" s="11"/>
      <c r="AJ1640" s="10"/>
      <c r="AK1640" s="2"/>
      <c r="AL1640" s="2"/>
      <c r="AM1640" s="2"/>
      <c r="AN1640" s="2"/>
      <c r="AO1640" s="2"/>
      <c r="AP1640" s="2"/>
      <c r="AQ1640" s="1"/>
      <c r="AR1640" s="15"/>
      <c r="AS1640" s="15"/>
      <c r="AT1640" s="15"/>
      <c r="AU1640" s="1"/>
      <c r="AV1640" s="1"/>
      <c r="AW1640" s="15"/>
      <c r="AX1640" s="15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</row>
    <row r="1641" spans="1:164" x14ac:dyDescent="0.15">
      <c r="A1641" s="67"/>
      <c r="B1641" s="128"/>
      <c r="C1641" s="7"/>
      <c r="D1641" s="7"/>
      <c r="E1641" s="13"/>
      <c r="F1641" s="14"/>
      <c r="G1641" s="14"/>
      <c r="H1641" s="14"/>
      <c r="I1641" s="14"/>
      <c r="J1641" s="13"/>
      <c r="K1641" s="53"/>
      <c r="L1641" s="2"/>
      <c r="M1641" s="19"/>
      <c r="N1641" s="12"/>
      <c r="O1641" s="12"/>
      <c r="P1641" s="19"/>
      <c r="Q1641" s="14"/>
      <c r="R1641" s="28"/>
      <c r="S1641" s="14"/>
      <c r="T1641" s="14"/>
      <c r="U1641" s="14"/>
      <c r="V1641" s="4"/>
      <c r="W1641" s="53"/>
      <c r="X1641" s="14"/>
      <c r="Y1641" s="153"/>
      <c r="Z1641" s="10"/>
      <c r="AA1641" s="51"/>
      <c r="AB1641" s="3"/>
      <c r="AC1641" s="1"/>
      <c r="AD1641" s="10"/>
      <c r="AE1641" s="3"/>
      <c r="AF1641" s="3"/>
      <c r="AG1641" s="3"/>
      <c r="AH1641" s="10"/>
      <c r="AI1641" s="11"/>
      <c r="AJ1641" s="10"/>
      <c r="AK1641" s="2"/>
      <c r="AL1641" s="2"/>
      <c r="AM1641" s="2"/>
      <c r="AN1641" s="2"/>
      <c r="AO1641" s="2"/>
      <c r="AP1641" s="2"/>
      <c r="AQ1641" s="1"/>
      <c r="AR1641" s="15"/>
      <c r="AS1641" s="15"/>
      <c r="AT1641" s="15"/>
      <c r="AU1641" s="1"/>
      <c r="AV1641" s="1"/>
      <c r="AW1641" s="15"/>
      <c r="AX1641" s="15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</row>
    <row r="1642" spans="1:164" x14ac:dyDescent="0.15">
      <c r="A1642" s="67"/>
      <c r="B1642" s="128"/>
      <c r="C1642" s="7"/>
      <c r="D1642" s="7"/>
      <c r="E1642" s="13"/>
      <c r="F1642" s="14"/>
      <c r="G1642" s="14"/>
      <c r="H1642" s="14"/>
      <c r="I1642" s="14"/>
      <c r="J1642" s="13"/>
      <c r="K1642" s="53"/>
      <c r="L1642" s="2"/>
      <c r="M1642" s="19"/>
      <c r="N1642" s="12"/>
      <c r="O1642" s="12"/>
      <c r="P1642" s="19"/>
      <c r="Q1642" s="14"/>
      <c r="R1642" s="28"/>
      <c r="S1642" s="14"/>
      <c r="T1642" s="14"/>
      <c r="U1642" s="14"/>
      <c r="V1642" s="4"/>
      <c r="W1642" s="53"/>
      <c r="X1642" s="14"/>
      <c r="Y1642" s="153"/>
      <c r="Z1642" s="10"/>
      <c r="AA1642" s="51"/>
      <c r="AB1642" s="3"/>
      <c r="AC1642" s="1"/>
      <c r="AD1642" s="10"/>
      <c r="AE1642" s="3"/>
      <c r="AF1642" s="3"/>
      <c r="AG1642" s="3"/>
      <c r="AH1642" s="10"/>
      <c r="AI1642" s="11"/>
      <c r="AJ1642" s="10"/>
      <c r="AK1642" s="2"/>
      <c r="AL1642" s="2"/>
      <c r="AM1642" s="2"/>
      <c r="AN1642" s="2"/>
      <c r="AO1642" s="2"/>
      <c r="AP1642" s="2"/>
      <c r="AQ1642" s="1"/>
      <c r="AR1642" s="15"/>
      <c r="AS1642" s="15"/>
      <c r="AT1642" s="15"/>
      <c r="AU1642" s="1"/>
      <c r="AV1642" s="1"/>
      <c r="AW1642" s="15"/>
      <c r="AX1642" s="15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</row>
    <row r="1643" spans="1:164" x14ac:dyDescent="0.15">
      <c r="A1643" s="67"/>
      <c r="B1643" s="128"/>
      <c r="C1643" s="7"/>
      <c r="D1643" s="7"/>
      <c r="E1643" s="13"/>
      <c r="F1643" s="14"/>
      <c r="G1643" s="14"/>
      <c r="H1643" s="14"/>
      <c r="I1643" s="14"/>
      <c r="J1643" s="13"/>
      <c r="K1643" s="53"/>
      <c r="L1643" s="2"/>
      <c r="M1643" s="19"/>
      <c r="N1643" s="12"/>
      <c r="O1643" s="12"/>
      <c r="P1643" s="19"/>
      <c r="Q1643" s="14"/>
      <c r="R1643" s="28"/>
      <c r="S1643" s="14"/>
      <c r="T1643" s="14"/>
      <c r="U1643" s="14"/>
      <c r="V1643" s="4"/>
      <c r="W1643" s="53"/>
      <c r="X1643" s="14"/>
      <c r="Y1643" s="153"/>
      <c r="Z1643" s="10"/>
      <c r="AA1643" s="51"/>
      <c r="AB1643" s="3"/>
      <c r="AC1643" s="1"/>
      <c r="AD1643" s="10"/>
      <c r="AE1643" s="3"/>
      <c r="AF1643" s="3"/>
      <c r="AG1643" s="3"/>
      <c r="AH1643" s="10"/>
      <c r="AI1643" s="11"/>
      <c r="AJ1643" s="10"/>
      <c r="AK1643" s="2"/>
      <c r="AL1643" s="2"/>
      <c r="AM1643" s="2"/>
      <c r="AN1643" s="2"/>
      <c r="AO1643" s="2"/>
      <c r="AP1643" s="2"/>
      <c r="AQ1643" s="1"/>
      <c r="AR1643" s="15"/>
      <c r="AS1643" s="15"/>
      <c r="AT1643" s="15"/>
      <c r="AU1643" s="1"/>
      <c r="AV1643" s="1"/>
      <c r="AW1643" s="15"/>
      <c r="AX1643" s="15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</row>
    <row r="1644" spans="1:164" x14ac:dyDescent="0.15">
      <c r="A1644" s="67"/>
      <c r="B1644" s="128"/>
      <c r="C1644" s="7"/>
      <c r="D1644" s="7"/>
      <c r="E1644" s="13"/>
      <c r="F1644" s="14"/>
      <c r="G1644" s="14"/>
      <c r="H1644" s="14"/>
      <c r="I1644" s="14"/>
      <c r="J1644" s="13"/>
      <c r="K1644" s="53"/>
      <c r="L1644" s="2"/>
      <c r="M1644" s="19"/>
      <c r="N1644" s="12"/>
      <c r="O1644" s="12"/>
      <c r="P1644" s="19"/>
      <c r="Q1644" s="14"/>
      <c r="R1644" s="28"/>
      <c r="S1644" s="14"/>
      <c r="T1644" s="14"/>
      <c r="U1644" s="14"/>
      <c r="V1644" s="4"/>
      <c r="W1644" s="53"/>
      <c r="X1644" s="14"/>
      <c r="Y1644" s="153"/>
      <c r="Z1644" s="10"/>
      <c r="AA1644" s="51"/>
      <c r="AB1644" s="3"/>
      <c r="AC1644" s="1"/>
      <c r="AD1644" s="10"/>
      <c r="AE1644" s="3"/>
      <c r="AF1644" s="3"/>
      <c r="AG1644" s="3"/>
      <c r="AH1644" s="10"/>
      <c r="AI1644" s="11"/>
      <c r="AJ1644" s="10"/>
      <c r="AK1644" s="2"/>
      <c r="AL1644" s="2"/>
      <c r="AM1644" s="2"/>
      <c r="AN1644" s="2"/>
      <c r="AO1644" s="2"/>
      <c r="AP1644" s="2"/>
      <c r="AQ1644" s="1"/>
      <c r="AR1644" s="15"/>
      <c r="AS1644" s="15"/>
      <c r="AT1644" s="15"/>
      <c r="AU1644" s="1"/>
      <c r="AV1644" s="1"/>
      <c r="AW1644" s="15"/>
      <c r="AX1644" s="15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</row>
    <row r="1645" spans="1:164" x14ac:dyDescent="0.15">
      <c r="A1645" s="67"/>
      <c r="B1645" s="128"/>
      <c r="C1645" s="7"/>
      <c r="D1645" s="7"/>
      <c r="E1645" s="13"/>
      <c r="F1645" s="14"/>
      <c r="G1645" s="14"/>
      <c r="H1645" s="14"/>
      <c r="I1645" s="14"/>
      <c r="J1645" s="13"/>
      <c r="K1645" s="53"/>
      <c r="L1645" s="2"/>
      <c r="M1645" s="19"/>
      <c r="N1645" s="12"/>
      <c r="O1645" s="12"/>
      <c r="P1645" s="19"/>
      <c r="Q1645" s="14"/>
      <c r="R1645" s="28"/>
      <c r="S1645" s="14"/>
      <c r="T1645" s="14"/>
      <c r="U1645" s="14"/>
      <c r="V1645" s="4"/>
      <c r="W1645" s="53"/>
      <c r="X1645" s="14"/>
      <c r="Y1645" s="153"/>
      <c r="Z1645" s="10"/>
      <c r="AA1645" s="51"/>
      <c r="AB1645" s="3"/>
      <c r="AC1645" s="1"/>
      <c r="AD1645" s="10"/>
      <c r="AE1645" s="3"/>
      <c r="AF1645" s="3"/>
      <c r="AG1645" s="3"/>
      <c r="AH1645" s="10"/>
      <c r="AI1645" s="11"/>
      <c r="AJ1645" s="10"/>
      <c r="AK1645" s="2"/>
      <c r="AL1645" s="2"/>
      <c r="AM1645" s="2"/>
      <c r="AN1645" s="2"/>
      <c r="AO1645" s="2"/>
      <c r="AP1645" s="2"/>
      <c r="AQ1645" s="1"/>
      <c r="AR1645" s="15"/>
      <c r="AS1645" s="15"/>
      <c r="AT1645" s="15"/>
      <c r="AU1645" s="1"/>
      <c r="AV1645" s="1"/>
      <c r="AW1645" s="15"/>
      <c r="AX1645" s="15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</row>
    <row r="1646" spans="1:164" x14ac:dyDescent="0.15">
      <c r="A1646" s="67"/>
      <c r="B1646" s="128"/>
      <c r="C1646" s="7"/>
      <c r="D1646" s="7"/>
      <c r="E1646" s="13"/>
      <c r="F1646" s="14"/>
      <c r="G1646" s="14"/>
      <c r="H1646" s="14"/>
      <c r="I1646" s="14"/>
      <c r="J1646" s="13"/>
      <c r="K1646" s="53"/>
      <c r="L1646" s="2"/>
      <c r="M1646" s="19"/>
      <c r="N1646" s="12"/>
      <c r="O1646" s="12"/>
      <c r="P1646" s="19"/>
      <c r="Q1646" s="14"/>
      <c r="R1646" s="28"/>
      <c r="S1646" s="14"/>
      <c r="T1646" s="14"/>
      <c r="U1646" s="14"/>
      <c r="V1646" s="4"/>
      <c r="W1646" s="53"/>
      <c r="X1646" s="14"/>
      <c r="Y1646" s="153"/>
      <c r="Z1646" s="10"/>
      <c r="AA1646" s="51"/>
      <c r="AB1646" s="3"/>
      <c r="AC1646" s="1"/>
      <c r="AD1646" s="10"/>
      <c r="AE1646" s="3"/>
      <c r="AF1646" s="3"/>
      <c r="AG1646" s="3"/>
      <c r="AH1646" s="10"/>
      <c r="AI1646" s="11"/>
      <c r="AJ1646" s="10"/>
      <c r="AK1646" s="2"/>
      <c r="AL1646" s="2"/>
      <c r="AM1646" s="2"/>
      <c r="AN1646" s="2"/>
      <c r="AO1646" s="2"/>
      <c r="AP1646" s="2"/>
      <c r="AQ1646" s="1"/>
      <c r="AR1646" s="15"/>
      <c r="AS1646" s="15"/>
      <c r="AT1646" s="15"/>
      <c r="AU1646" s="1"/>
      <c r="AV1646" s="1"/>
      <c r="AW1646" s="15"/>
      <c r="AX1646" s="15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</row>
    <row r="1647" spans="1:164" x14ac:dyDescent="0.15">
      <c r="A1647" s="67"/>
      <c r="B1647" s="128"/>
      <c r="C1647" s="7"/>
      <c r="D1647" s="7"/>
      <c r="E1647" s="13"/>
      <c r="F1647" s="14"/>
      <c r="G1647" s="14"/>
      <c r="H1647" s="14"/>
      <c r="I1647" s="14"/>
      <c r="J1647" s="13"/>
      <c r="K1647" s="53"/>
      <c r="L1647" s="2"/>
      <c r="M1647" s="19"/>
      <c r="N1647" s="12"/>
      <c r="O1647" s="12"/>
      <c r="P1647" s="19"/>
      <c r="Q1647" s="14"/>
      <c r="R1647" s="28"/>
      <c r="S1647" s="14"/>
      <c r="T1647" s="14"/>
      <c r="U1647" s="14"/>
      <c r="V1647" s="4"/>
      <c r="W1647" s="53"/>
      <c r="X1647" s="14"/>
      <c r="Y1647" s="153"/>
      <c r="Z1647" s="10"/>
      <c r="AA1647" s="51"/>
      <c r="AB1647" s="3"/>
      <c r="AC1647" s="1"/>
      <c r="AD1647" s="10"/>
      <c r="AE1647" s="3"/>
      <c r="AF1647" s="3"/>
      <c r="AG1647" s="3"/>
      <c r="AH1647" s="10"/>
      <c r="AI1647" s="11"/>
      <c r="AJ1647" s="10"/>
      <c r="AK1647" s="2"/>
      <c r="AL1647" s="2"/>
      <c r="AM1647" s="2"/>
      <c r="AN1647" s="2"/>
      <c r="AO1647" s="2"/>
      <c r="AP1647" s="2"/>
      <c r="AQ1647" s="1"/>
      <c r="AR1647" s="15"/>
      <c r="AS1647" s="15"/>
      <c r="AT1647" s="15"/>
      <c r="AU1647" s="1"/>
      <c r="AV1647" s="1"/>
      <c r="AW1647" s="15"/>
      <c r="AX1647" s="15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</row>
    <row r="1648" spans="1:164" x14ac:dyDescent="0.15">
      <c r="A1648" s="67"/>
      <c r="B1648" s="128"/>
      <c r="C1648" s="7"/>
      <c r="D1648" s="7"/>
      <c r="E1648" s="13"/>
      <c r="F1648" s="14"/>
      <c r="G1648" s="14"/>
      <c r="H1648" s="14"/>
      <c r="I1648" s="14"/>
      <c r="J1648" s="13"/>
      <c r="K1648" s="53"/>
      <c r="L1648" s="2"/>
      <c r="M1648" s="19"/>
      <c r="N1648" s="12"/>
      <c r="O1648" s="12"/>
      <c r="P1648" s="19"/>
      <c r="Q1648" s="14"/>
      <c r="R1648" s="28"/>
      <c r="S1648" s="14"/>
      <c r="T1648" s="14"/>
      <c r="U1648" s="14"/>
      <c r="V1648" s="4"/>
      <c r="W1648" s="53"/>
      <c r="X1648" s="14"/>
      <c r="Y1648" s="153"/>
      <c r="Z1648" s="10"/>
      <c r="AA1648" s="51"/>
      <c r="AB1648" s="3"/>
      <c r="AC1648" s="1"/>
      <c r="AD1648" s="10"/>
      <c r="AE1648" s="3"/>
      <c r="AF1648" s="3"/>
      <c r="AG1648" s="3"/>
      <c r="AH1648" s="10"/>
      <c r="AI1648" s="11"/>
      <c r="AJ1648" s="10"/>
      <c r="AK1648" s="2"/>
      <c r="AL1648" s="2"/>
      <c r="AM1648" s="2"/>
      <c r="AN1648" s="2"/>
      <c r="AO1648" s="2"/>
      <c r="AP1648" s="2"/>
      <c r="AQ1648" s="1"/>
      <c r="AR1648" s="15"/>
      <c r="AS1648" s="15"/>
      <c r="AT1648" s="15"/>
      <c r="AU1648" s="1"/>
      <c r="AV1648" s="1"/>
      <c r="AW1648" s="15"/>
      <c r="AX1648" s="15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</row>
    <row r="1649" spans="1:164" x14ac:dyDescent="0.15">
      <c r="A1649" s="67"/>
      <c r="B1649" s="128"/>
      <c r="C1649" s="7"/>
      <c r="D1649" s="7"/>
      <c r="E1649" s="13"/>
      <c r="F1649" s="14"/>
      <c r="G1649" s="14"/>
      <c r="H1649" s="14"/>
      <c r="I1649" s="14"/>
      <c r="J1649" s="13"/>
      <c r="K1649" s="53"/>
      <c r="L1649" s="2"/>
      <c r="M1649" s="19"/>
      <c r="N1649" s="12"/>
      <c r="O1649" s="12"/>
      <c r="P1649" s="19"/>
      <c r="Q1649" s="14"/>
      <c r="R1649" s="28"/>
      <c r="S1649" s="14"/>
      <c r="T1649" s="14"/>
      <c r="U1649" s="14"/>
      <c r="V1649" s="4"/>
      <c r="W1649" s="53"/>
      <c r="X1649" s="14"/>
      <c r="Y1649" s="153"/>
      <c r="Z1649" s="10"/>
      <c r="AA1649" s="51"/>
      <c r="AB1649" s="3"/>
      <c r="AC1649" s="1"/>
      <c r="AD1649" s="10"/>
      <c r="AE1649" s="3"/>
      <c r="AF1649" s="3"/>
      <c r="AG1649" s="3"/>
      <c r="AH1649" s="10"/>
      <c r="AI1649" s="11"/>
      <c r="AJ1649" s="10"/>
      <c r="AK1649" s="2"/>
      <c r="AL1649" s="2"/>
      <c r="AM1649" s="2"/>
      <c r="AN1649" s="2"/>
      <c r="AO1649" s="2"/>
      <c r="AP1649" s="2"/>
      <c r="AQ1649" s="1"/>
      <c r="AR1649" s="15"/>
      <c r="AS1649" s="15"/>
      <c r="AT1649" s="15"/>
      <c r="AU1649" s="1"/>
      <c r="AV1649" s="1"/>
      <c r="AW1649" s="15"/>
      <c r="AX1649" s="15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</row>
    <row r="1650" spans="1:164" x14ac:dyDescent="0.15">
      <c r="A1650" s="67"/>
      <c r="B1650" s="128"/>
      <c r="C1650" s="7"/>
      <c r="D1650" s="7"/>
      <c r="E1650" s="13"/>
      <c r="F1650" s="14"/>
      <c r="G1650" s="14"/>
      <c r="H1650" s="14"/>
      <c r="I1650" s="14"/>
      <c r="J1650" s="13"/>
      <c r="K1650" s="53"/>
      <c r="L1650" s="2"/>
      <c r="M1650" s="19"/>
      <c r="N1650" s="12"/>
      <c r="O1650" s="12"/>
      <c r="P1650" s="19"/>
      <c r="Q1650" s="14"/>
      <c r="R1650" s="28"/>
      <c r="S1650" s="14"/>
      <c r="T1650" s="14"/>
      <c r="U1650" s="14"/>
      <c r="V1650" s="4"/>
      <c r="W1650" s="53"/>
      <c r="X1650" s="14"/>
      <c r="Y1650" s="153"/>
      <c r="Z1650" s="10"/>
      <c r="AA1650" s="51"/>
      <c r="AB1650" s="3"/>
      <c r="AC1650" s="1"/>
      <c r="AD1650" s="10"/>
      <c r="AE1650" s="3"/>
      <c r="AF1650" s="3"/>
      <c r="AG1650" s="3"/>
      <c r="AH1650" s="10"/>
      <c r="AI1650" s="11"/>
      <c r="AJ1650" s="10"/>
      <c r="AK1650" s="2"/>
      <c r="AL1650" s="2"/>
      <c r="AM1650" s="2"/>
      <c r="AN1650" s="2"/>
      <c r="AO1650" s="2"/>
      <c r="AP1650" s="2"/>
      <c r="AQ1650" s="1"/>
      <c r="AR1650" s="15"/>
      <c r="AS1650" s="15"/>
      <c r="AT1650" s="15"/>
      <c r="AU1650" s="1"/>
      <c r="AV1650" s="1"/>
      <c r="AW1650" s="15"/>
      <c r="AX1650" s="15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</row>
    <row r="1651" spans="1:164" x14ac:dyDescent="0.15">
      <c r="A1651" s="67"/>
      <c r="B1651" s="128"/>
      <c r="C1651" s="7"/>
      <c r="D1651" s="7"/>
      <c r="E1651" s="13"/>
      <c r="F1651" s="14"/>
      <c r="G1651" s="14"/>
      <c r="H1651" s="14"/>
      <c r="I1651" s="14"/>
      <c r="J1651" s="13"/>
      <c r="K1651" s="53"/>
      <c r="L1651" s="2"/>
      <c r="M1651" s="19"/>
      <c r="N1651" s="12"/>
      <c r="O1651" s="12"/>
      <c r="P1651" s="19"/>
      <c r="Q1651" s="14"/>
      <c r="R1651" s="28"/>
      <c r="S1651" s="14"/>
      <c r="T1651" s="14"/>
      <c r="U1651" s="14"/>
      <c r="V1651" s="4"/>
      <c r="W1651" s="53"/>
      <c r="X1651" s="14"/>
      <c r="Y1651" s="153"/>
      <c r="Z1651" s="10"/>
      <c r="AA1651" s="51"/>
      <c r="AB1651" s="3"/>
      <c r="AC1651" s="1"/>
      <c r="AD1651" s="10"/>
      <c r="AE1651" s="3"/>
      <c r="AF1651" s="3"/>
      <c r="AG1651" s="3"/>
      <c r="AH1651" s="10"/>
      <c r="AI1651" s="11"/>
      <c r="AJ1651" s="10"/>
      <c r="AK1651" s="2"/>
      <c r="AL1651" s="2"/>
      <c r="AM1651" s="2"/>
      <c r="AN1651" s="2"/>
      <c r="AO1651" s="2"/>
      <c r="AP1651" s="2"/>
      <c r="AQ1651" s="1"/>
      <c r="AR1651" s="15"/>
      <c r="AS1651" s="15"/>
      <c r="AT1651" s="15"/>
      <c r="AU1651" s="1"/>
      <c r="AV1651" s="1"/>
      <c r="AW1651" s="15"/>
      <c r="AX1651" s="15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</row>
    <row r="1652" spans="1:164" x14ac:dyDescent="0.15">
      <c r="A1652" s="67"/>
      <c r="B1652" s="128"/>
      <c r="C1652" s="7"/>
      <c r="D1652" s="7"/>
      <c r="E1652" s="13"/>
      <c r="F1652" s="14"/>
      <c r="G1652" s="14"/>
      <c r="H1652" s="14"/>
      <c r="I1652" s="14"/>
      <c r="J1652" s="13"/>
      <c r="K1652" s="53"/>
      <c r="L1652" s="2"/>
      <c r="M1652" s="19"/>
      <c r="N1652" s="12"/>
      <c r="O1652" s="12"/>
      <c r="P1652" s="19"/>
      <c r="Q1652" s="14"/>
      <c r="R1652" s="28"/>
      <c r="S1652" s="14"/>
      <c r="T1652" s="14"/>
      <c r="U1652" s="14"/>
      <c r="V1652" s="4"/>
      <c r="W1652" s="53"/>
      <c r="X1652" s="14"/>
      <c r="Y1652" s="153"/>
      <c r="Z1652" s="10"/>
      <c r="AA1652" s="51"/>
      <c r="AB1652" s="3"/>
      <c r="AC1652" s="1"/>
      <c r="AD1652" s="10"/>
      <c r="AE1652" s="3"/>
      <c r="AF1652" s="3"/>
      <c r="AG1652" s="3"/>
      <c r="AH1652" s="10"/>
      <c r="AI1652" s="11"/>
      <c r="AJ1652" s="10"/>
      <c r="AK1652" s="2"/>
      <c r="AL1652" s="2"/>
      <c r="AM1652" s="2"/>
      <c r="AN1652" s="2"/>
      <c r="AO1652" s="2"/>
      <c r="AP1652" s="2"/>
      <c r="AQ1652" s="1"/>
      <c r="AR1652" s="15"/>
      <c r="AS1652" s="15"/>
      <c r="AT1652" s="15"/>
      <c r="AU1652" s="1"/>
      <c r="AV1652" s="1"/>
      <c r="AW1652" s="15"/>
      <c r="AX1652" s="15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</row>
    <row r="1653" spans="1:164" x14ac:dyDescent="0.15">
      <c r="A1653" s="67"/>
      <c r="B1653" s="128"/>
      <c r="C1653" s="7"/>
      <c r="D1653" s="7"/>
      <c r="E1653" s="13"/>
      <c r="F1653" s="14"/>
      <c r="G1653" s="14"/>
      <c r="H1653" s="14"/>
      <c r="I1653" s="14"/>
      <c r="J1653" s="13"/>
      <c r="K1653" s="53"/>
      <c r="L1653" s="2"/>
      <c r="M1653" s="19"/>
      <c r="N1653" s="12"/>
      <c r="O1653" s="12"/>
      <c r="P1653" s="19"/>
      <c r="Q1653" s="14"/>
      <c r="R1653" s="28"/>
      <c r="S1653" s="14"/>
      <c r="T1653" s="14"/>
      <c r="U1653" s="14"/>
      <c r="V1653" s="4"/>
      <c r="W1653" s="53"/>
      <c r="X1653" s="14"/>
      <c r="Y1653" s="153"/>
      <c r="Z1653" s="10"/>
      <c r="AA1653" s="51"/>
      <c r="AB1653" s="3"/>
      <c r="AC1653" s="1"/>
      <c r="AD1653" s="10"/>
      <c r="AE1653" s="3"/>
      <c r="AF1653" s="3"/>
      <c r="AG1653" s="3"/>
      <c r="AH1653" s="10"/>
      <c r="AI1653" s="11"/>
      <c r="AJ1653" s="10"/>
      <c r="AK1653" s="2"/>
      <c r="AL1653" s="2"/>
      <c r="AM1653" s="2"/>
      <c r="AN1653" s="2"/>
      <c r="AO1653" s="2"/>
      <c r="AP1653" s="2"/>
      <c r="AQ1653" s="1"/>
      <c r="AR1653" s="15"/>
      <c r="AS1653" s="15"/>
      <c r="AT1653" s="15"/>
      <c r="AU1653" s="1"/>
      <c r="AV1653" s="1"/>
      <c r="AW1653" s="15"/>
      <c r="AX1653" s="15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</row>
    <row r="1654" spans="1:164" x14ac:dyDescent="0.15">
      <c r="A1654" s="67"/>
      <c r="B1654" s="128"/>
      <c r="C1654" s="7"/>
      <c r="D1654" s="7"/>
      <c r="E1654" s="13"/>
      <c r="F1654" s="14"/>
      <c r="G1654" s="14"/>
      <c r="H1654" s="14"/>
      <c r="I1654" s="14"/>
      <c r="J1654" s="13"/>
      <c r="K1654" s="53"/>
      <c r="L1654" s="2"/>
      <c r="M1654" s="19"/>
      <c r="N1654" s="12"/>
      <c r="O1654" s="12"/>
      <c r="P1654" s="19"/>
      <c r="Q1654" s="14"/>
      <c r="R1654" s="28"/>
      <c r="S1654" s="14"/>
      <c r="T1654" s="14"/>
      <c r="U1654" s="14"/>
      <c r="V1654" s="4"/>
      <c r="W1654" s="53"/>
      <c r="X1654" s="14"/>
      <c r="Y1654" s="153"/>
      <c r="Z1654" s="10"/>
      <c r="AA1654" s="51"/>
      <c r="AB1654" s="3"/>
      <c r="AC1654" s="1"/>
      <c r="AD1654" s="10"/>
      <c r="AE1654" s="3"/>
      <c r="AF1654" s="3"/>
      <c r="AG1654" s="3"/>
      <c r="AH1654" s="10"/>
      <c r="AI1654" s="11"/>
      <c r="AJ1654" s="10"/>
      <c r="AK1654" s="2"/>
      <c r="AL1654" s="2"/>
      <c r="AM1654" s="2"/>
      <c r="AN1654" s="2"/>
      <c r="AO1654" s="2"/>
      <c r="AP1654" s="2"/>
      <c r="AQ1654" s="1"/>
      <c r="AR1654" s="15"/>
      <c r="AS1654" s="15"/>
      <c r="AT1654" s="15"/>
      <c r="AU1654" s="1"/>
      <c r="AV1654" s="1"/>
      <c r="AW1654" s="15"/>
      <c r="AX1654" s="15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</row>
    <row r="1655" spans="1:164" x14ac:dyDescent="0.15">
      <c r="A1655" s="67"/>
      <c r="B1655" s="128"/>
      <c r="C1655" s="7"/>
      <c r="D1655" s="7"/>
      <c r="E1655" s="13"/>
      <c r="F1655" s="14"/>
      <c r="G1655" s="14"/>
      <c r="H1655" s="14"/>
      <c r="I1655" s="14"/>
      <c r="J1655" s="13"/>
      <c r="K1655" s="53"/>
      <c r="L1655" s="2"/>
      <c r="M1655" s="19"/>
      <c r="N1655" s="12"/>
      <c r="O1655" s="12"/>
      <c r="P1655" s="19"/>
      <c r="Q1655" s="14"/>
      <c r="R1655" s="28"/>
      <c r="S1655" s="14"/>
      <c r="T1655" s="14"/>
      <c r="U1655" s="14"/>
      <c r="V1655" s="4"/>
      <c r="W1655" s="53"/>
      <c r="X1655" s="14"/>
      <c r="Y1655" s="153"/>
      <c r="Z1655" s="10"/>
      <c r="AA1655" s="51"/>
      <c r="AB1655" s="3"/>
      <c r="AC1655" s="1"/>
      <c r="AD1655" s="10"/>
      <c r="AE1655" s="3"/>
      <c r="AF1655" s="3"/>
      <c r="AG1655" s="3"/>
      <c r="AH1655" s="10"/>
      <c r="AI1655" s="11"/>
      <c r="AJ1655" s="10"/>
      <c r="AK1655" s="2"/>
      <c r="AL1655" s="2"/>
      <c r="AM1655" s="2"/>
      <c r="AN1655" s="2"/>
      <c r="AO1655" s="2"/>
      <c r="AP1655" s="2"/>
      <c r="AQ1655" s="1"/>
      <c r="AR1655" s="15"/>
      <c r="AS1655" s="15"/>
      <c r="AT1655" s="15"/>
      <c r="AU1655" s="1"/>
      <c r="AV1655" s="1"/>
      <c r="AW1655" s="15"/>
      <c r="AX1655" s="15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</row>
    <row r="1656" spans="1:164" x14ac:dyDescent="0.15">
      <c r="A1656" s="67"/>
      <c r="B1656" s="128"/>
      <c r="C1656" s="7"/>
      <c r="D1656" s="7"/>
      <c r="E1656" s="13"/>
      <c r="F1656" s="14"/>
      <c r="G1656" s="14"/>
      <c r="H1656" s="14"/>
      <c r="I1656" s="14"/>
      <c r="J1656" s="13"/>
      <c r="K1656" s="53"/>
      <c r="L1656" s="2"/>
      <c r="M1656" s="19"/>
      <c r="N1656" s="12"/>
      <c r="O1656" s="12"/>
      <c r="P1656" s="19"/>
      <c r="Q1656" s="14"/>
      <c r="R1656" s="28"/>
      <c r="S1656" s="14"/>
      <c r="T1656" s="14"/>
      <c r="U1656" s="14"/>
      <c r="V1656" s="4"/>
      <c r="W1656" s="53"/>
      <c r="X1656" s="14"/>
      <c r="Y1656" s="153"/>
      <c r="Z1656" s="10"/>
      <c r="AA1656" s="51"/>
      <c r="AB1656" s="3"/>
      <c r="AC1656" s="1"/>
      <c r="AD1656" s="10"/>
      <c r="AE1656" s="3"/>
      <c r="AF1656" s="3"/>
      <c r="AG1656" s="3"/>
      <c r="AH1656" s="10"/>
      <c r="AI1656" s="11"/>
      <c r="AJ1656" s="10"/>
      <c r="AK1656" s="2"/>
      <c r="AL1656" s="2"/>
      <c r="AM1656" s="2"/>
      <c r="AN1656" s="2"/>
      <c r="AO1656" s="2"/>
      <c r="AP1656" s="2"/>
      <c r="AQ1656" s="1"/>
      <c r="AR1656" s="15"/>
      <c r="AS1656" s="15"/>
      <c r="AT1656" s="15"/>
      <c r="AU1656" s="1"/>
      <c r="AV1656" s="1"/>
      <c r="AW1656" s="15"/>
      <c r="AX1656" s="15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</row>
    <row r="1657" spans="1:164" x14ac:dyDescent="0.15">
      <c r="A1657" s="67"/>
      <c r="B1657" s="128"/>
      <c r="C1657" s="7"/>
      <c r="D1657" s="7"/>
      <c r="E1657" s="13"/>
      <c r="F1657" s="14"/>
      <c r="G1657" s="14"/>
      <c r="H1657" s="14"/>
      <c r="I1657" s="14"/>
      <c r="J1657" s="13"/>
      <c r="K1657" s="53"/>
      <c r="L1657" s="2"/>
      <c r="M1657" s="19"/>
      <c r="N1657" s="12"/>
      <c r="O1657" s="12"/>
      <c r="P1657" s="19"/>
      <c r="Q1657" s="14"/>
      <c r="R1657" s="28"/>
      <c r="S1657" s="14"/>
      <c r="T1657" s="14"/>
      <c r="U1657" s="14"/>
      <c r="V1657" s="4"/>
      <c r="W1657" s="53"/>
      <c r="X1657" s="37"/>
      <c r="Y1657" s="156"/>
      <c r="Z1657" s="47"/>
      <c r="AA1657" s="60"/>
      <c r="AB1657" s="35"/>
      <c r="AC1657" s="40"/>
      <c r="AD1657" s="47"/>
      <c r="AE1657" s="35"/>
      <c r="AF1657" s="35"/>
      <c r="AG1657" s="35"/>
      <c r="AH1657" s="47"/>
      <c r="AI1657" s="36"/>
      <c r="AJ1657" s="47"/>
      <c r="AK1657" s="38"/>
      <c r="AL1657" s="38"/>
      <c r="AM1657" s="38"/>
      <c r="AN1657" s="38"/>
      <c r="AO1657" s="38"/>
      <c r="AP1657" s="38"/>
      <c r="AQ1657" s="40"/>
      <c r="AR1657" s="41"/>
      <c r="AS1657" s="41"/>
      <c r="AT1657" s="41"/>
      <c r="AU1657" s="40"/>
      <c r="AV1657" s="40"/>
      <c r="AW1657" s="41"/>
      <c r="AX1657" s="41"/>
      <c r="AY1657" s="40"/>
      <c r="AZ1657" s="40"/>
      <c r="BA1657" s="40"/>
      <c r="BB1657" s="40"/>
      <c r="BC1657" s="40"/>
      <c r="BD1657" s="40"/>
      <c r="BE1657" s="40"/>
      <c r="BF1657" s="40"/>
      <c r="BG1657" s="40"/>
      <c r="BH1657" s="40"/>
      <c r="BI1657" s="40"/>
      <c r="BJ1657" s="40"/>
      <c r="BK1657" s="40"/>
      <c r="BL1657" s="40"/>
      <c r="BM1657" s="40"/>
      <c r="BN1657" s="40"/>
      <c r="BO1657" s="40"/>
      <c r="BP1657" s="40"/>
      <c r="BQ1657" s="40"/>
      <c r="BR1657" s="40"/>
      <c r="BS1657" s="40"/>
      <c r="BT1657" s="40"/>
      <c r="BU1657" s="40"/>
      <c r="BV1657" s="40"/>
      <c r="BW1657" s="40"/>
      <c r="BX1657" s="40"/>
      <c r="BY1657" s="40"/>
      <c r="BZ1657" s="40"/>
      <c r="CA1657" s="40"/>
      <c r="CB1657" s="40"/>
      <c r="CC1657" s="40"/>
      <c r="CD1657" s="40"/>
      <c r="CE1657" s="40"/>
      <c r="CF1657" s="40"/>
      <c r="CG1657" s="40"/>
      <c r="CH1657" s="40"/>
      <c r="CI1657" s="40"/>
      <c r="CJ1657" s="40"/>
      <c r="CK1657" s="40"/>
      <c r="CL1657" s="40"/>
      <c r="CM1657" s="40"/>
      <c r="CN1657" s="40"/>
      <c r="CO1657" s="40"/>
      <c r="CP1657" s="40"/>
      <c r="CQ1657" s="40"/>
      <c r="CR1657" s="40"/>
      <c r="CS1657" s="40"/>
      <c r="CT1657" s="40"/>
      <c r="CU1657" s="40"/>
      <c r="CV1657" s="40"/>
      <c r="CW1657" s="40"/>
      <c r="CX1657" s="40"/>
      <c r="CY1657" s="40"/>
      <c r="CZ1657" s="40"/>
      <c r="DA1657" s="40"/>
      <c r="DB1657" s="40"/>
      <c r="DC1657" s="40"/>
      <c r="DD1657" s="40"/>
      <c r="DE1657" s="40"/>
      <c r="DF1657" s="40"/>
      <c r="DG1657" s="40"/>
      <c r="DH1657" s="40"/>
      <c r="DI1657" s="40"/>
      <c r="DJ1657" s="40"/>
      <c r="DK1657" s="40"/>
      <c r="DL1657" s="40"/>
      <c r="DM1657" s="40"/>
      <c r="DN1657" s="40"/>
      <c r="DO1657" s="40"/>
      <c r="DP1657" s="40"/>
      <c r="DQ1657" s="40"/>
      <c r="DR1657" s="40"/>
      <c r="DS1657" s="40"/>
      <c r="DT1657" s="40"/>
      <c r="DU1657" s="40"/>
      <c r="DV1657" s="40"/>
      <c r="DW1657" s="40"/>
      <c r="DX1657" s="40"/>
      <c r="DY1657" s="40"/>
      <c r="DZ1657" s="40"/>
      <c r="EA1657" s="40"/>
      <c r="EB1657" s="40"/>
      <c r="EC1657" s="40"/>
      <c r="ED1657" s="40"/>
      <c r="EE1657" s="40"/>
      <c r="EF1657" s="40"/>
      <c r="EG1657" s="40"/>
      <c r="EH1657" s="40"/>
      <c r="EI1657" s="40"/>
      <c r="EJ1657" s="40"/>
      <c r="EK1657" s="40"/>
      <c r="EL1657" s="40"/>
      <c r="EM1657" s="40"/>
      <c r="EN1657" s="40"/>
      <c r="EO1657" s="40"/>
      <c r="EP1657" s="40"/>
      <c r="EQ1657" s="40"/>
      <c r="ER1657" s="40"/>
      <c r="ES1657" s="40"/>
      <c r="ET1657" s="40"/>
      <c r="EU1657" s="40"/>
      <c r="EV1657" s="40"/>
      <c r="EW1657" s="40"/>
      <c r="EX1657" s="40"/>
      <c r="EY1657" s="40"/>
      <c r="EZ1657" s="40"/>
      <c r="FA1657" s="40"/>
      <c r="FB1657" s="40"/>
      <c r="FC1657" s="40"/>
      <c r="FD1657" s="40"/>
      <c r="FE1657" s="40"/>
      <c r="FF1657" s="40"/>
      <c r="FG1657" s="40"/>
      <c r="FH1657" s="40"/>
    </row>
    <row r="1658" spans="1:164" x14ac:dyDescent="0.15">
      <c r="A1658" s="67"/>
      <c r="B1658" s="128"/>
      <c r="C1658" s="7"/>
      <c r="D1658" s="7"/>
      <c r="E1658" s="13"/>
      <c r="F1658" s="14"/>
      <c r="G1658" s="14"/>
      <c r="H1658" s="14"/>
      <c r="I1658" s="14"/>
      <c r="J1658" s="13"/>
      <c r="K1658" s="53"/>
      <c r="L1658" s="2"/>
      <c r="M1658" s="19"/>
      <c r="N1658" s="12"/>
      <c r="O1658" s="12"/>
      <c r="P1658" s="19"/>
      <c r="Q1658" s="14"/>
      <c r="R1658" s="28"/>
      <c r="S1658" s="14"/>
      <c r="T1658" s="14"/>
      <c r="U1658" s="14"/>
      <c r="V1658" s="4"/>
      <c r="W1658" s="53"/>
      <c r="X1658" s="14"/>
      <c r="Y1658" s="153"/>
      <c r="Z1658" s="10"/>
      <c r="AA1658" s="51"/>
      <c r="AB1658" s="3"/>
      <c r="AC1658" s="1"/>
      <c r="AD1658" s="10"/>
      <c r="AE1658" s="3"/>
      <c r="AF1658" s="3"/>
      <c r="AG1658" s="3"/>
      <c r="AH1658" s="10"/>
      <c r="AI1658" s="11"/>
      <c r="AJ1658" s="10"/>
      <c r="AK1658" s="2"/>
      <c r="AL1658" s="2"/>
      <c r="AM1658" s="2"/>
      <c r="AN1658" s="2"/>
      <c r="AO1658" s="2"/>
      <c r="AP1658" s="2"/>
      <c r="AQ1658" s="1"/>
      <c r="AR1658" s="15"/>
      <c r="AS1658" s="15"/>
      <c r="AT1658" s="15"/>
      <c r="AU1658" s="1"/>
      <c r="AV1658" s="1"/>
      <c r="AW1658" s="15"/>
      <c r="AX1658" s="15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</row>
    <row r="1659" spans="1:164" x14ac:dyDescent="0.15">
      <c r="A1659" s="67"/>
      <c r="B1659" s="128"/>
      <c r="C1659" s="7"/>
      <c r="D1659" s="7"/>
      <c r="E1659" s="13"/>
      <c r="F1659" s="14"/>
      <c r="G1659" s="14"/>
      <c r="H1659" s="14"/>
      <c r="I1659" s="14"/>
      <c r="J1659" s="13"/>
      <c r="K1659" s="53"/>
      <c r="L1659" s="2"/>
      <c r="M1659" s="19"/>
      <c r="N1659" s="12"/>
      <c r="O1659" s="12"/>
      <c r="P1659" s="19"/>
      <c r="Q1659" s="14"/>
      <c r="R1659" s="28"/>
      <c r="S1659" s="14"/>
      <c r="T1659" s="14"/>
      <c r="U1659" s="14"/>
      <c r="V1659" s="4"/>
      <c r="W1659" s="53"/>
      <c r="X1659" s="14"/>
      <c r="Y1659" s="153"/>
      <c r="Z1659" s="10"/>
      <c r="AA1659" s="51"/>
      <c r="AB1659" s="3"/>
      <c r="AC1659" s="1"/>
      <c r="AD1659" s="10"/>
      <c r="AE1659" s="3"/>
      <c r="AF1659" s="3"/>
      <c r="AG1659" s="3"/>
      <c r="AH1659" s="10"/>
      <c r="AI1659" s="11"/>
      <c r="AJ1659" s="10"/>
      <c r="AK1659" s="2"/>
      <c r="AL1659" s="2"/>
      <c r="AM1659" s="2"/>
      <c r="AN1659" s="2"/>
      <c r="AO1659" s="2"/>
      <c r="AP1659" s="2"/>
      <c r="AQ1659" s="1"/>
      <c r="AR1659" s="15"/>
      <c r="AS1659" s="15"/>
      <c r="AT1659" s="15"/>
      <c r="AU1659" s="1"/>
      <c r="AV1659" s="1"/>
      <c r="AW1659" s="15"/>
      <c r="AX1659" s="15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</row>
    <row r="1660" spans="1:164" x14ac:dyDescent="0.15">
      <c r="A1660" s="67"/>
      <c r="B1660" s="128"/>
      <c r="C1660" s="7"/>
      <c r="D1660" s="7"/>
      <c r="E1660" s="13"/>
      <c r="F1660" s="14"/>
      <c r="G1660" s="14"/>
      <c r="H1660" s="14"/>
      <c r="I1660" s="14"/>
      <c r="J1660" s="13"/>
      <c r="K1660" s="53"/>
      <c r="L1660" s="2"/>
      <c r="M1660" s="19"/>
      <c r="N1660" s="12"/>
      <c r="O1660" s="12"/>
      <c r="P1660" s="19"/>
      <c r="Q1660" s="14"/>
      <c r="R1660" s="28"/>
      <c r="S1660" s="14"/>
      <c r="T1660" s="14"/>
      <c r="U1660" s="14"/>
      <c r="V1660" s="4"/>
      <c r="W1660" s="53"/>
      <c r="X1660" s="14"/>
      <c r="Y1660" s="153"/>
      <c r="Z1660" s="10"/>
      <c r="AA1660" s="51"/>
      <c r="AB1660" s="3"/>
      <c r="AC1660" s="1"/>
      <c r="AD1660" s="10"/>
      <c r="AE1660" s="3"/>
      <c r="AF1660" s="3"/>
      <c r="AG1660" s="3"/>
      <c r="AH1660" s="10"/>
      <c r="AI1660" s="11"/>
      <c r="AJ1660" s="10"/>
      <c r="AK1660" s="2"/>
      <c r="AL1660" s="2"/>
      <c r="AM1660" s="2"/>
      <c r="AN1660" s="2"/>
      <c r="AO1660" s="2"/>
      <c r="AP1660" s="2"/>
      <c r="AQ1660" s="1"/>
      <c r="AR1660" s="15"/>
      <c r="AS1660" s="15"/>
      <c r="AT1660" s="15"/>
      <c r="AU1660" s="1"/>
      <c r="AV1660" s="1"/>
      <c r="AW1660" s="15"/>
      <c r="AX1660" s="15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</row>
    <row r="1661" spans="1:164" x14ac:dyDescent="0.15">
      <c r="A1661" s="67"/>
      <c r="B1661" s="128"/>
      <c r="C1661" s="7"/>
      <c r="D1661" s="7"/>
      <c r="E1661" s="13"/>
      <c r="F1661" s="14"/>
      <c r="G1661" s="14"/>
      <c r="H1661" s="14"/>
      <c r="I1661" s="14"/>
      <c r="J1661" s="13"/>
      <c r="K1661" s="53"/>
      <c r="L1661" s="2"/>
      <c r="M1661" s="19"/>
      <c r="N1661" s="12"/>
      <c r="O1661" s="12"/>
      <c r="P1661" s="19"/>
      <c r="Q1661" s="14"/>
      <c r="R1661" s="28"/>
      <c r="S1661" s="14"/>
      <c r="T1661" s="14"/>
      <c r="U1661" s="14"/>
      <c r="V1661" s="4"/>
      <c r="W1661" s="53"/>
      <c r="X1661" s="14"/>
      <c r="Y1661" s="153"/>
      <c r="Z1661" s="10"/>
      <c r="AA1661" s="51"/>
      <c r="AB1661" s="3"/>
      <c r="AC1661" s="1"/>
      <c r="AD1661" s="10"/>
      <c r="AE1661" s="3"/>
      <c r="AF1661" s="3"/>
      <c r="AG1661" s="3"/>
      <c r="AH1661" s="10"/>
      <c r="AI1661" s="11"/>
      <c r="AJ1661" s="10"/>
      <c r="AK1661" s="2"/>
      <c r="AL1661" s="2"/>
      <c r="AM1661" s="2"/>
      <c r="AN1661" s="2"/>
      <c r="AO1661" s="2"/>
      <c r="AP1661" s="2"/>
      <c r="AQ1661" s="1"/>
      <c r="AR1661" s="15"/>
      <c r="AS1661" s="15"/>
      <c r="AT1661" s="15"/>
      <c r="AU1661" s="1"/>
      <c r="AV1661" s="1"/>
      <c r="AW1661" s="15"/>
      <c r="AX1661" s="15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</row>
    <row r="1662" spans="1:164" x14ac:dyDescent="0.15">
      <c r="A1662" s="67"/>
      <c r="B1662" s="128"/>
      <c r="C1662" s="7"/>
      <c r="D1662" s="7"/>
      <c r="E1662" s="13"/>
      <c r="F1662" s="14"/>
      <c r="G1662" s="14"/>
      <c r="H1662" s="14"/>
      <c r="I1662" s="14"/>
      <c r="J1662" s="13"/>
      <c r="K1662" s="53"/>
      <c r="L1662" s="2"/>
      <c r="M1662" s="19"/>
      <c r="N1662" s="12"/>
      <c r="O1662" s="12"/>
      <c r="P1662" s="19"/>
      <c r="Q1662" s="14"/>
      <c r="R1662" s="28"/>
      <c r="S1662" s="14"/>
      <c r="T1662" s="14"/>
      <c r="U1662" s="14"/>
      <c r="V1662" s="4"/>
      <c r="W1662" s="53"/>
      <c r="X1662" s="14"/>
      <c r="Y1662" s="153"/>
      <c r="Z1662" s="10"/>
      <c r="AA1662" s="51"/>
      <c r="AB1662" s="3"/>
      <c r="AC1662" s="1"/>
      <c r="AD1662" s="10"/>
      <c r="AE1662" s="3"/>
      <c r="AF1662" s="3"/>
      <c r="AG1662" s="3"/>
      <c r="AH1662" s="10"/>
      <c r="AI1662" s="11"/>
      <c r="AJ1662" s="10"/>
      <c r="AK1662" s="2"/>
      <c r="AL1662" s="2"/>
      <c r="AM1662" s="2"/>
      <c r="AN1662" s="2"/>
      <c r="AO1662" s="2"/>
      <c r="AP1662" s="2"/>
      <c r="AQ1662" s="1"/>
      <c r="AR1662" s="15"/>
      <c r="AS1662" s="15"/>
      <c r="AT1662" s="15"/>
      <c r="AU1662" s="1"/>
      <c r="AV1662" s="1"/>
      <c r="AW1662" s="15"/>
      <c r="AX1662" s="15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</row>
    <row r="1663" spans="1:164" x14ac:dyDescent="0.15">
      <c r="A1663" s="67"/>
      <c r="B1663" s="128"/>
      <c r="C1663" s="7"/>
      <c r="D1663" s="7"/>
      <c r="E1663" s="13"/>
      <c r="F1663" s="14"/>
      <c r="G1663" s="14"/>
      <c r="H1663" s="14"/>
      <c r="I1663" s="14"/>
      <c r="J1663" s="13"/>
      <c r="K1663" s="53"/>
      <c r="L1663" s="2"/>
      <c r="M1663" s="19"/>
      <c r="N1663" s="12"/>
      <c r="O1663" s="12"/>
      <c r="P1663" s="19"/>
      <c r="Q1663" s="14"/>
      <c r="R1663" s="28"/>
      <c r="S1663" s="14"/>
      <c r="T1663" s="14"/>
      <c r="U1663" s="14"/>
      <c r="V1663" s="4"/>
      <c r="W1663" s="53"/>
      <c r="X1663" s="14"/>
      <c r="Y1663" s="153"/>
      <c r="Z1663" s="10"/>
      <c r="AA1663" s="51"/>
      <c r="AB1663" s="3"/>
      <c r="AC1663" s="1"/>
      <c r="AD1663" s="10"/>
      <c r="AE1663" s="3"/>
      <c r="AF1663" s="3"/>
      <c r="AG1663" s="3"/>
      <c r="AH1663" s="10"/>
      <c r="AI1663" s="11"/>
      <c r="AJ1663" s="10"/>
      <c r="AK1663" s="2"/>
      <c r="AL1663" s="2"/>
      <c r="AM1663" s="2"/>
      <c r="AN1663" s="2"/>
      <c r="AO1663" s="2"/>
      <c r="AP1663" s="2"/>
      <c r="AQ1663" s="1"/>
      <c r="AR1663" s="15"/>
      <c r="AS1663" s="15"/>
      <c r="AT1663" s="15"/>
      <c r="AU1663" s="1"/>
      <c r="AV1663" s="1"/>
      <c r="AW1663" s="15"/>
      <c r="AX1663" s="15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</row>
    <row r="1664" spans="1:164" x14ac:dyDescent="0.15">
      <c r="A1664" s="67"/>
      <c r="B1664" s="128"/>
      <c r="C1664" s="7"/>
      <c r="D1664" s="7"/>
      <c r="E1664" s="13"/>
      <c r="F1664" s="14"/>
      <c r="G1664" s="14"/>
      <c r="H1664" s="14"/>
      <c r="I1664" s="14"/>
      <c r="J1664" s="13"/>
      <c r="K1664" s="53"/>
      <c r="L1664" s="2"/>
      <c r="M1664" s="19"/>
      <c r="N1664" s="12"/>
      <c r="O1664" s="12"/>
      <c r="P1664" s="19"/>
      <c r="Q1664" s="14"/>
      <c r="R1664" s="28"/>
      <c r="S1664" s="14"/>
      <c r="T1664" s="14"/>
      <c r="U1664" s="14"/>
      <c r="V1664" s="4"/>
      <c r="W1664" s="53"/>
      <c r="X1664" s="14"/>
      <c r="Y1664" s="153"/>
      <c r="Z1664" s="10"/>
      <c r="AA1664" s="51"/>
      <c r="AB1664" s="3"/>
      <c r="AC1664" s="1"/>
      <c r="AD1664" s="10"/>
      <c r="AE1664" s="3"/>
      <c r="AF1664" s="3"/>
      <c r="AG1664" s="3"/>
      <c r="AH1664" s="10"/>
      <c r="AI1664" s="11"/>
      <c r="AJ1664" s="10"/>
      <c r="AK1664" s="2"/>
      <c r="AL1664" s="2"/>
      <c r="AM1664" s="2"/>
      <c r="AN1664" s="2"/>
      <c r="AO1664" s="2"/>
      <c r="AP1664" s="2"/>
      <c r="AQ1664" s="1"/>
      <c r="AR1664" s="15"/>
      <c r="AS1664" s="15"/>
      <c r="AT1664" s="15"/>
      <c r="AU1664" s="1"/>
      <c r="AV1664" s="1"/>
      <c r="AW1664" s="15"/>
      <c r="AX1664" s="15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</row>
    <row r="1665" spans="1:164" x14ac:dyDescent="0.15">
      <c r="A1665" s="67"/>
      <c r="B1665" s="128"/>
      <c r="C1665" s="7"/>
      <c r="D1665" s="7"/>
      <c r="E1665" s="13"/>
      <c r="F1665" s="14"/>
      <c r="G1665" s="14"/>
      <c r="H1665" s="14"/>
      <c r="I1665" s="14"/>
      <c r="J1665" s="13"/>
      <c r="K1665" s="53"/>
      <c r="L1665" s="2"/>
      <c r="M1665" s="19"/>
      <c r="N1665" s="12"/>
      <c r="O1665" s="12"/>
      <c r="P1665" s="19"/>
      <c r="Q1665" s="14"/>
      <c r="R1665" s="28"/>
      <c r="S1665" s="14"/>
      <c r="T1665" s="14"/>
      <c r="U1665" s="14"/>
      <c r="V1665" s="4"/>
      <c r="W1665" s="53"/>
      <c r="X1665" s="14"/>
      <c r="Y1665" s="153"/>
      <c r="Z1665" s="10"/>
      <c r="AA1665" s="51"/>
      <c r="AB1665" s="3"/>
      <c r="AC1665" s="1"/>
      <c r="AD1665" s="10"/>
      <c r="AE1665" s="3"/>
      <c r="AF1665" s="3"/>
      <c r="AG1665" s="3"/>
      <c r="AH1665" s="10"/>
      <c r="AI1665" s="11"/>
      <c r="AJ1665" s="10"/>
      <c r="AK1665" s="2"/>
      <c r="AL1665" s="2"/>
      <c r="AM1665" s="2"/>
      <c r="AN1665" s="2"/>
      <c r="AO1665" s="2"/>
      <c r="AP1665" s="2"/>
      <c r="AQ1665" s="1"/>
      <c r="AR1665" s="15"/>
      <c r="AS1665" s="15"/>
      <c r="AT1665" s="15"/>
      <c r="AU1665" s="1"/>
      <c r="AV1665" s="1"/>
      <c r="AW1665" s="15"/>
      <c r="AX1665" s="15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</row>
    <row r="1666" spans="1:164" x14ac:dyDescent="0.15">
      <c r="A1666" s="67"/>
      <c r="B1666" s="128"/>
      <c r="C1666" s="7"/>
      <c r="D1666" s="7"/>
      <c r="E1666" s="13"/>
      <c r="F1666" s="14"/>
      <c r="G1666" s="14"/>
      <c r="H1666" s="14"/>
      <c r="I1666" s="14"/>
      <c r="J1666" s="13"/>
      <c r="K1666" s="53"/>
      <c r="L1666" s="2"/>
      <c r="M1666" s="19"/>
      <c r="N1666" s="12"/>
      <c r="O1666" s="12"/>
      <c r="P1666" s="19"/>
      <c r="Q1666" s="14"/>
      <c r="R1666" s="28"/>
      <c r="S1666" s="14"/>
      <c r="T1666" s="14"/>
      <c r="U1666" s="14"/>
      <c r="V1666" s="4"/>
      <c r="W1666" s="53"/>
      <c r="X1666" s="14"/>
      <c r="Y1666" s="153"/>
      <c r="Z1666" s="10"/>
      <c r="AA1666" s="51"/>
      <c r="AB1666" s="3"/>
      <c r="AC1666" s="1"/>
      <c r="AD1666" s="10"/>
      <c r="AE1666" s="3"/>
      <c r="AF1666" s="3"/>
      <c r="AG1666" s="3"/>
      <c r="AH1666" s="10"/>
      <c r="AI1666" s="11"/>
      <c r="AJ1666" s="10"/>
      <c r="AK1666" s="2"/>
      <c r="AL1666" s="2"/>
      <c r="AM1666" s="2"/>
      <c r="AN1666" s="2"/>
      <c r="AO1666" s="2"/>
      <c r="AP1666" s="2"/>
      <c r="AQ1666" s="1"/>
      <c r="AR1666" s="15"/>
      <c r="AS1666" s="15"/>
      <c r="AT1666" s="15"/>
      <c r="AU1666" s="1"/>
      <c r="AV1666" s="1"/>
      <c r="AW1666" s="15"/>
      <c r="AX1666" s="15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</row>
    <row r="1667" spans="1:164" x14ac:dyDescent="0.15">
      <c r="A1667" s="67"/>
      <c r="B1667" s="128"/>
      <c r="C1667" s="7"/>
      <c r="D1667" s="7"/>
      <c r="E1667" s="13"/>
      <c r="F1667" s="14"/>
      <c r="G1667" s="14"/>
      <c r="H1667" s="14"/>
      <c r="I1667" s="14"/>
      <c r="J1667" s="13"/>
      <c r="K1667" s="53"/>
      <c r="L1667" s="2"/>
      <c r="M1667" s="19"/>
      <c r="N1667" s="12"/>
      <c r="O1667" s="12"/>
      <c r="P1667" s="19"/>
      <c r="Q1667" s="14"/>
      <c r="R1667" s="28"/>
      <c r="S1667" s="14"/>
      <c r="T1667" s="14"/>
      <c r="U1667" s="14"/>
      <c r="V1667" s="4"/>
      <c r="W1667" s="53"/>
      <c r="X1667" s="14"/>
      <c r="Y1667" s="153"/>
      <c r="Z1667" s="10"/>
      <c r="AA1667" s="51"/>
      <c r="AB1667" s="3"/>
      <c r="AC1667" s="1"/>
      <c r="AD1667" s="10"/>
      <c r="AE1667" s="3"/>
      <c r="AF1667" s="3"/>
      <c r="AG1667" s="3"/>
      <c r="AH1667" s="10"/>
      <c r="AI1667" s="11"/>
      <c r="AJ1667" s="10"/>
      <c r="AK1667" s="2"/>
      <c r="AL1667" s="2"/>
      <c r="AM1667" s="2"/>
      <c r="AN1667" s="2"/>
      <c r="AO1667" s="2"/>
      <c r="AP1667" s="2"/>
      <c r="AQ1667" s="1"/>
      <c r="AR1667" s="15"/>
      <c r="AS1667" s="15"/>
      <c r="AT1667" s="15"/>
      <c r="AU1667" s="1"/>
      <c r="AV1667" s="1"/>
      <c r="AW1667" s="15"/>
      <c r="AX1667" s="15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</row>
    <row r="1668" spans="1:164" x14ac:dyDescent="0.15">
      <c r="A1668" s="67"/>
      <c r="B1668" s="128"/>
      <c r="C1668" s="7"/>
      <c r="D1668" s="7"/>
      <c r="E1668" s="13"/>
      <c r="F1668" s="14"/>
      <c r="G1668" s="14"/>
      <c r="H1668" s="14"/>
      <c r="I1668" s="14"/>
      <c r="J1668" s="13"/>
      <c r="K1668" s="53"/>
      <c r="L1668" s="2"/>
      <c r="M1668" s="19"/>
      <c r="N1668" s="12"/>
      <c r="O1668" s="12"/>
      <c r="P1668" s="19"/>
      <c r="Q1668" s="14"/>
      <c r="R1668" s="28"/>
      <c r="S1668" s="14"/>
      <c r="T1668" s="14"/>
      <c r="U1668" s="14"/>
      <c r="V1668" s="4"/>
      <c r="W1668" s="53"/>
      <c r="X1668" s="14"/>
      <c r="Y1668" s="153"/>
      <c r="Z1668" s="10"/>
      <c r="AA1668" s="51"/>
      <c r="AB1668" s="3"/>
      <c r="AC1668" s="1"/>
      <c r="AD1668" s="10"/>
      <c r="AE1668" s="3"/>
      <c r="AF1668" s="3"/>
      <c r="AG1668" s="3"/>
      <c r="AH1668" s="10"/>
      <c r="AI1668" s="11"/>
      <c r="AJ1668" s="10"/>
      <c r="AK1668" s="2"/>
      <c r="AL1668" s="2"/>
      <c r="AM1668" s="2"/>
      <c r="AN1668" s="2"/>
      <c r="AO1668" s="2"/>
      <c r="AP1668" s="2"/>
      <c r="AQ1668" s="1"/>
      <c r="AR1668" s="15"/>
      <c r="AS1668" s="15"/>
      <c r="AT1668" s="15"/>
      <c r="AU1668" s="1"/>
      <c r="AV1668" s="1"/>
      <c r="AW1668" s="15"/>
      <c r="AX1668" s="15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</row>
    <row r="1669" spans="1:164" x14ac:dyDescent="0.15">
      <c r="A1669" s="67"/>
      <c r="B1669" s="128"/>
      <c r="C1669" s="7"/>
      <c r="D1669" s="7"/>
      <c r="E1669" s="13"/>
      <c r="F1669" s="14"/>
      <c r="G1669" s="14"/>
      <c r="H1669" s="14"/>
      <c r="I1669" s="14"/>
      <c r="J1669" s="13"/>
      <c r="K1669" s="53"/>
      <c r="L1669" s="2"/>
      <c r="M1669" s="19"/>
      <c r="N1669" s="12"/>
      <c r="O1669" s="12"/>
      <c r="P1669" s="19"/>
      <c r="Q1669" s="14"/>
      <c r="R1669" s="28"/>
      <c r="S1669" s="14"/>
      <c r="T1669" s="14"/>
      <c r="U1669" s="14"/>
      <c r="V1669" s="4"/>
      <c r="W1669" s="53"/>
      <c r="X1669" s="14"/>
      <c r="Y1669" s="153"/>
      <c r="Z1669" s="10"/>
      <c r="AA1669" s="51"/>
      <c r="AB1669" s="3"/>
      <c r="AC1669" s="1"/>
      <c r="AD1669" s="10"/>
      <c r="AE1669" s="3"/>
      <c r="AF1669" s="3"/>
      <c r="AG1669" s="3"/>
      <c r="AH1669" s="10"/>
      <c r="AI1669" s="11"/>
      <c r="AJ1669" s="10"/>
      <c r="AK1669" s="2"/>
      <c r="AL1669" s="2"/>
      <c r="AM1669" s="2"/>
      <c r="AN1669" s="2"/>
      <c r="AO1669" s="2"/>
      <c r="AP1669" s="2"/>
      <c r="AQ1669" s="1"/>
      <c r="AR1669" s="15"/>
      <c r="AS1669" s="15"/>
      <c r="AT1669" s="15"/>
      <c r="AU1669" s="1"/>
      <c r="AV1669" s="1"/>
      <c r="AW1669" s="15"/>
      <c r="AX1669" s="15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</row>
    <row r="1670" spans="1:164" x14ac:dyDescent="0.15">
      <c r="A1670" s="67"/>
      <c r="B1670" s="128"/>
      <c r="C1670" s="7"/>
      <c r="D1670" s="7"/>
      <c r="E1670" s="13"/>
      <c r="F1670" s="14"/>
      <c r="G1670" s="14"/>
      <c r="H1670" s="14"/>
      <c r="I1670" s="14"/>
      <c r="J1670" s="13"/>
      <c r="K1670" s="53"/>
      <c r="L1670" s="2"/>
      <c r="M1670" s="19"/>
      <c r="N1670" s="12"/>
      <c r="O1670" s="12"/>
      <c r="P1670" s="19"/>
      <c r="Q1670" s="14"/>
      <c r="R1670" s="28"/>
      <c r="S1670" s="14"/>
      <c r="T1670" s="14"/>
      <c r="U1670" s="14"/>
      <c r="V1670" s="4"/>
      <c r="W1670" s="53"/>
      <c r="X1670" s="14"/>
      <c r="Y1670" s="153"/>
      <c r="Z1670" s="10"/>
      <c r="AA1670" s="51"/>
      <c r="AB1670" s="3"/>
      <c r="AC1670" s="1"/>
      <c r="AD1670" s="10"/>
      <c r="AE1670" s="3"/>
      <c r="AF1670" s="3"/>
      <c r="AG1670" s="3"/>
      <c r="AH1670" s="10"/>
      <c r="AI1670" s="11"/>
      <c r="AJ1670" s="10"/>
      <c r="AK1670" s="2"/>
      <c r="AL1670" s="2"/>
      <c r="AM1670" s="2"/>
      <c r="AN1670" s="2"/>
      <c r="AO1670" s="2"/>
      <c r="AP1670" s="2"/>
      <c r="AQ1670" s="1"/>
      <c r="AR1670" s="15"/>
      <c r="AS1670" s="15"/>
      <c r="AT1670" s="15"/>
      <c r="AU1670" s="1"/>
      <c r="AV1670" s="1"/>
      <c r="AW1670" s="15"/>
      <c r="AX1670" s="15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</row>
    <row r="1671" spans="1:164" x14ac:dyDescent="0.15">
      <c r="A1671" s="67"/>
      <c r="B1671" s="128"/>
      <c r="C1671" s="7"/>
      <c r="D1671" s="7"/>
      <c r="E1671" s="13"/>
      <c r="F1671" s="14"/>
      <c r="G1671" s="14"/>
      <c r="H1671" s="14"/>
      <c r="I1671" s="14"/>
      <c r="J1671" s="13"/>
      <c r="K1671" s="53"/>
      <c r="L1671" s="2"/>
      <c r="M1671" s="19"/>
      <c r="N1671" s="12"/>
      <c r="O1671" s="12"/>
      <c r="P1671" s="19"/>
      <c r="Q1671" s="14"/>
      <c r="R1671" s="28"/>
      <c r="S1671" s="14"/>
      <c r="T1671" s="14"/>
      <c r="U1671" s="14"/>
      <c r="V1671" s="4"/>
      <c r="W1671" s="53"/>
      <c r="X1671" s="14"/>
      <c r="Y1671" s="153"/>
      <c r="Z1671" s="10"/>
      <c r="AA1671" s="51"/>
      <c r="AB1671" s="3"/>
      <c r="AC1671" s="1"/>
      <c r="AD1671" s="10"/>
      <c r="AE1671" s="3"/>
      <c r="AF1671" s="3"/>
      <c r="AG1671" s="3"/>
      <c r="AH1671" s="10"/>
      <c r="AI1671" s="11"/>
      <c r="AJ1671" s="10"/>
      <c r="AK1671" s="2"/>
      <c r="AL1671" s="2"/>
      <c r="AM1671" s="2"/>
      <c r="AN1671" s="2"/>
      <c r="AO1671" s="2"/>
      <c r="AP1671" s="2"/>
      <c r="AQ1671" s="1"/>
      <c r="AR1671" s="15"/>
      <c r="AS1671" s="15"/>
      <c r="AT1671" s="15"/>
      <c r="AU1671" s="1"/>
      <c r="AV1671" s="1"/>
      <c r="AW1671" s="15"/>
      <c r="AX1671" s="15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</row>
    <row r="1672" spans="1:164" x14ac:dyDescent="0.15">
      <c r="A1672" s="67"/>
      <c r="B1672" s="128"/>
      <c r="C1672" s="7"/>
      <c r="D1672" s="7"/>
      <c r="E1672" s="13"/>
      <c r="F1672" s="14"/>
      <c r="G1672" s="14"/>
      <c r="H1672" s="14"/>
      <c r="I1672" s="14"/>
      <c r="J1672" s="13"/>
      <c r="K1672" s="53"/>
      <c r="L1672" s="2"/>
      <c r="M1672" s="19"/>
      <c r="N1672" s="12"/>
      <c r="O1672" s="12"/>
      <c r="P1672" s="19"/>
      <c r="Q1672" s="14"/>
      <c r="R1672" s="28"/>
      <c r="S1672" s="14"/>
      <c r="T1672" s="14"/>
      <c r="U1672" s="14"/>
      <c r="V1672" s="4"/>
      <c r="W1672" s="53"/>
      <c r="X1672" s="14"/>
      <c r="Y1672" s="153"/>
      <c r="Z1672" s="10"/>
      <c r="AA1672" s="51"/>
      <c r="AB1672" s="3"/>
      <c r="AC1672" s="1"/>
      <c r="AD1672" s="10"/>
      <c r="AE1672" s="3"/>
      <c r="AF1672" s="3"/>
      <c r="AG1672" s="3"/>
      <c r="AH1672" s="10"/>
      <c r="AI1672" s="11"/>
      <c r="AJ1672" s="10"/>
      <c r="AK1672" s="2"/>
      <c r="AL1672" s="2"/>
      <c r="AM1672" s="2"/>
      <c r="AN1672" s="2"/>
      <c r="AO1672" s="2"/>
      <c r="AP1672" s="2"/>
      <c r="AQ1672" s="1"/>
      <c r="AR1672" s="15"/>
      <c r="AS1672" s="15"/>
      <c r="AT1672" s="15"/>
      <c r="AU1672" s="1"/>
      <c r="AV1672" s="1"/>
      <c r="AW1672" s="15"/>
      <c r="AX1672" s="15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</row>
    <row r="1673" spans="1:164" x14ac:dyDescent="0.15">
      <c r="A1673" s="67"/>
      <c r="B1673" s="128"/>
      <c r="C1673" s="7"/>
      <c r="D1673" s="7"/>
      <c r="E1673" s="13"/>
      <c r="F1673" s="14"/>
      <c r="G1673" s="14"/>
      <c r="H1673" s="14"/>
      <c r="I1673" s="14"/>
      <c r="J1673" s="13"/>
      <c r="K1673" s="53"/>
      <c r="L1673" s="2"/>
      <c r="M1673" s="19"/>
      <c r="N1673" s="12"/>
      <c r="O1673" s="12"/>
      <c r="P1673" s="19"/>
      <c r="Q1673" s="14"/>
      <c r="R1673" s="28"/>
      <c r="S1673" s="14"/>
      <c r="T1673" s="14"/>
      <c r="U1673" s="14"/>
      <c r="V1673" s="4"/>
      <c r="W1673" s="53"/>
      <c r="X1673" s="14"/>
      <c r="Y1673" s="153"/>
      <c r="Z1673" s="10"/>
      <c r="AA1673" s="51"/>
      <c r="AB1673" s="3"/>
      <c r="AC1673" s="1"/>
      <c r="AD1673" s="10"/>
      <c r="AE1673" s="3"/>
      <c r="AF1673" s="3"/>
      <c r="AG1673" s="3"/>
      <c r="AH1673" s="10"/>
      <c r="AI1673" s="11"/>
      <c r="AJ1673" s="10"/>
      <c r="AK1673" s="2"/>
      <c r="AL1673" s="2"/>
      <c r="AM1673" s="2"/>
      <c r="AN1673" s="2"/>
      <c r="AO1673" s="2"/>
      <c r="AP1673" s="2"/>
      <c r="AQ1673" s="1"/>
      <c r="AR1673" s="15"/>
      <c r="AS1673" s="15"/>
      <c r="AT1673" s="15"/>
      <c r="AU1673" s="1"/>
      <c r="AV1673" s="1"/>
      <c r="AW1673" s="15"/>
      <c r="AX1673" s="15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</row>
    <row r="1674" spans="1:164" x14ac:dyDescent="0.15">
      <c r="A1674" s="67"/>
      <c r="B1674" s="128"/>
      <c r="C1674" s="7"/>
      <c r="D1674" s="7"/>
      <c r="E1674" s="13"/>
      <c r="F1674" s="14"/>
      <c r="G1674" s="14"/>
      <c r="H1674" s="14"/>
      <c r="I1674" s="14"/>
      <c r="J1674" s="13"/>
      <c r="K1674" s="53"/>
      <c r="L1674" s="2"/>
      <c r="M1674" s="19"/>
      <c r="N1674" s="12"/>
      <c r="O1674" s="12"/>
      <c r="P1674" s="19"/>
      <c r="Q1674" s="14"/>
      <c r="R1674" s="28"/>
      <c r="S1674" s="14"/>
      <c r="T1674" s="14"/>
      <c r="U1674" s="14"/>
      <c r="V1674" s="4"/>
      <c r="W1674" s="53"/>
      <c r="X1674" s="14"/>
      <c r="Y1674" s="153"/>
      <c r="Z1674" s="10"/>
      <c r="AA1674" s="51"/>
      <c r="AB1674" s="3"/>
      <c r="AC1674" s="1"/>
      <c r="AD1674" s="10"/>
      <c r="AE1674" s="3"/>
      <c r="AF1674" s="3"/>
      <c r="AG1674" s="3"/>
      <c r="AH1674" s="10"/>
      <c r="AI1674" s="11"/>
      <c r="AJ1674" s="10"/>
      <c r="AK1674" s="2"/>
      <c r="AL1674" s="2"/>
      <c r="AM1674" s="2"/>
      <c r="AN1674" s="2"/>
      <c r="AO1674" s="2"/>
      <c r="AP1674" s="2"/>
      <c r="AQ1674" s="1"/>
      <c r="AR1674" s="15"/>
      <c r="AS1674" s="15"/>
      <c r="AT1674" s="15"/>
      <c r="AU1674" s="1"/>
      <c r="AV1674" s="1"/>
      <c r="AW1674" s="15"/>
      <c r="AX1674" s="15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</row>
    <row r="1675" spans="1:164" x14ac:dyDescent="0.15">
      <c r="A1675" s="67"/>
      <c r="B1675" s="128"/>
      <c r="C1675" s="7"/>
      <c r="D1675" s="7"/>
      <c r="E1675" s="13"/>
      <c r="F1675" s="14"/>
      <c r="G1675" s="14"/>
      <c r="H1675" s="14"/>
      <c r="I1675" s="14"/>
      <c r="J1675" s="13"/>
      <c r="K1675" s="53"/>
      <c r="L1675" s="2"/>
      <c r="M1675" s="19"/>
      <c r="N1675" s="12"/>
      <c r="O1675" s="12"/>
      <c r="P1675" s="19"/>
      <c r="Q1675" s="14"/>
      <c r="R1675" s="28"/>
      <c r="S1675" s="14"/>
      <c r="T1675" s="14"/>
      <c r="U1675" s="14"/>
      <c r="V1675" s="4"/>
      <c r="W1675" s="53"/>
      <c r="X1675" s="14"/>
      <c r="Y1675" s="153"/>
      <c r="Z1675" s="10"/>
      <c r="AA1675" s="51"/>
      <c r="AB1675" s="3"/>
      <c r="AC1675" s="1"/>
      <c r="AD1675" s="10"/>
      <c r="AE1675" s="3"/>
      <c r="AF1675" s="3"/>
      <c r="AG1675" s="3"/>
      <c r="AH1675" s="10"/>
      <c r="AI1675" s="11"/>
      <c r="AJ1675" s="10"/>
      <c r="AK1675" s="2"/>
      <c r="AL1675" s="2"/>
      <c r="AM1675" s="2"/>
      <c r="AN1675" s="2"/>
      <c r="AO1675" s="2"/>
      <c r="AP1675" s="2"/>
      <c r="AQ1675" s="1"/>
      <c r="AR1675" s="15"/>
      <c r="AS1675" s="15"/>
      <c r="AT1675" s="15"/>
      <c r="AU1675" s="1"/>
      <c r="AV1675" s="1"/>
      <c r="AW1675" s="15"/>
      <c r="AX1675" s="15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</row>
    <row r="1676" spans="1:164" x14ac:dyDescent="0.15">
      <c r="A1676" s="67"/>
      <c r="B1676" s="128"/>
      <c r="C1676" s="7"/>
      <c r="D1676" s="7"/>
      <c r="E1676" s="13"/>
      <c r="F1676" s="14"/>
      <c r="G1676" s="14"/>
      <c r="H1676" s="14"/>
      <c r="I1676" s="14"/>
      <c r="J1676" s="13"/>
      <c r="K1676" s="53"/>
      <c r="L1676" s="2"/>
      <c r="M1676" s="19"/>
      <c r="N1676" s="12"/>
      <c r="O1676" s="12"/>
      <c r="P1676" s="19"/>
      <c r="Q1676" s="14"/>
      <c r="R1676" s="28"/>
      <c r="S1676" s="14"/>
      <c r="T1676" s="14"/>
      <c r="U1676" s="14"/>
      <c r="V1676" s="4"/>
      <c r="W1676" s="53"/>
      <c r="X1676" s="14"/>
      <c r="Y1676" s="153"/>
      <c r="Z1676" s="10"/>
      <c r="AA1676" s="51"/>
      <c r="AB1676" s="3"/>
      <c r="AC1676" s="1"/>
      <c r="AD1676" s="10"/>
      <c r="AE1676" s="3"/>
      <c r="AF1676" s="3"/>
      <c r="AG1676" s="3"/>
      <c r="AH1676" s="10"/>
      <c r="AI1676" s="11"/>
      <c r="AJ1676" s="10"/>
      <c r="AK1676" s="2"/>
      <c r="AL1676" s="2"/>
      <c r="AM1676" s="2"/>
      <c r="AN1676" s="2"/>
      <c r="AO1676" s="2"/>
      <c r="AP1676" s="2"/>
      <c r="AQ1676" s="1"/>
      <c r="AR1676" s="15"/>
      <c r="AS1676" s="15"/>
      <c r="AT1676" s="15"/>
      <c r="AU1676" s="1"/>
      <c r="AV1676" s="1"/>
      <c r="AW1676" s="15"/>
      <c r="AX1676" s="15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</row>
    <row r="1677" spans="1:164" x14ac:dyDescent="0.15">
      <c r="A1677" s="67"/>
      <c r="B1677" s="128"/>
      <c r="C1677" s="7"/>
      <c r="D1677" s="7"/>
      <c r="E1677" s="13"/>
      <c r="F1677" s="14"/>
      <c r="G1677" s="14"/>
      <c r="H1677" s="14"/>
      <c r="I1677" s="14"/>
      <c r="J1677" s="13"/>
      <c r="K1677" s="53"/>
      <c r="L1677" s="2"/>
      <c r="M1677" s="19"/>
      <c r="N1677" s="12"/>
      <c r="O1677" s="12"/>
      <c r="P1677" s="19"/>
      <c r="Q1677" s="14"/>
      <c r="R1677" s="28"/>
      <c r="S1677" s="14"/>
      <c r="T1677" s="14"/>
      <c r="U1677" s="14"/>
      <c r="V1677" s="4"/>
      <c r="W1677" s="53"/>
      <c r="X1677" s="14"/>
      <c r="Y1677" s="153"/>
      <c r="Z1677" s="10"/>
      <c r="AA1677" s="51"/>
      <c r="AB1677" s="3"/>
      <c r="AC1677" s="1"/>
      <c r="AD1677" s="10"/>
      <c r="AE1677" s="3"/>
      <c r="AF1677" s="3"/>
      <c r="AG1677" s="3"/>
      <c r="AH1677" s="10"/>
      <c r="AI1677" s="11"/>
      <c r="AJ1677" s="10"/>
      <c r="AK1677" s="2"/>
      <c r="AL1677" s="2"/>
      <c r="AM1677" s="2"/>
      <c r="AN1677" s="2"/>
      <c r="AO1677" s="2"/>
      <c r="AP1677" s="2"/>
      <c r="AQ1677" s="1"/>
      <c r="AR1677" s="15"/>
      <c r="AS1677" s="15"/>
      <c r="AT1677" s="15"/>
      <c r="AU1677" s="1"/>
      <c r="AV1677" s="1"/>
      <c r="AW1677" s="15"/>
      <c r="AX1677" s="15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</row>
    <row r="1678" spans="1:164" x14ac:dyDescent="0.15">
      <c r="A1678" s="67"/>
      <c r="B1678" s="128"/>
      <c r="C1678" s="7"/>
      <c r="D1678" s="7"/>
      <c r="E1678" s="13"/>
      <c r="F1678" s="14"/>
      <c r="G1678" s="14"/>
      <c r="H1678" s="14"/>
      <c r="I1678" s="14"/>
      <c r="J1678" s="13"/>
      <c r="K1678" s="53"/>
      <c r="L1678" s="2"/>
      <c r="M1678" s="19"/>
      <c r="N1678" s="12"/>
      <c r="O1678" s="12"/>
      <c r="P1678" s="19"/>
      <c r="Q1678" s="14"/>
      <c r="R1678" s="28"/>
      <c r="S1678" s="14"/>
      <c r="T1678" s="14"/>
      <c r="U1678" s="14"/>
      <c r="V1678" s="4"/>
      <c r="W1678" s="53"/>
      <c r="X1678" s="14"/>
      <c r="Y1678" s="153"/>
      <c r="Z1678" s="10"/>
      <c r="AA1678" s="51"/>
      <c r="AB1678" s="3"/>
      <c r="AC1678" s="1"/>
      <c r="AD1678" s="10"/>
      <c r="AE1678" s="3"/>
      <c r="AF1678" s="3"/>
      <c r="AG1678" s="3"/>
      <c r="AH1678" s="10"/>
      <c r="AI1678" s="11"/>
      <c r="AJ1678" s="10"/>
      <c r="AK1678" s="2"/>
      <c r="AL1678" s="2"/>
      <c r="AM1678" s="2"/>
      <c r="AN1678" s="2"/>
      <c r="AO1678" s="2"/>
      <c r="AP1678" s="2"/>
      <c r="AQ1678" s="1"/>
      <c r="AR1678" s="15"/>
      <c r="AS1678" s="15"/>
      <c r="AT1678" s="15"/>
      <c r="AU1678" s="1"/>
      <c r="AV1678" s="1"/>
      <c r="AW1678" s="15"/>
      <c r="AX1678" s="15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</row>
    <row r="1679" spans="1:164" x14ac:dyDescent="0.15">
      <c r="A1679" s="67"/>
      <c r="B1679" s="128"/>
      <c r="C1679" s="7"/>
      <c r="D1679" s="7"/>
      <c r="E1679" s="13"/>
      <c r="F1679" s="14"/>
      <c r="G1679" s="14"/>
      <c r="H1679" s="14"/>
      <c r="I1679" s="14"/>
      <c r="J1679" s="13"/>
      <c r="K1679" s="53"/>
      <c r="L1679" s="2"/>
      <c r="M1679" s="19"/>
      <c r="N1679" s="12"/>
      <c r="O1679" s="12"/>
      <c r="P1679" s="19"/>
      <c r="Q1679" s="14"/>
      <c r="R1679" s="28"/>
      <c r="S1679" s="14"/>
      <c r="T1679" s="14"/>
      <c r="U1679" s="14"/>
      <c r="V1679" s="4"/>
      <c r="W1679" s="53"/>
      <c r="X1679" s="14"/>
      <c r="Y1679" s="153"/>
      <c r="Z1679" s="10"/>
      <c r="AA1679" s="51"/>
      <c r="AB1679" s="3"/>
      <c r="AC1679" s="1"/>
      <c r="AD1679" s="10"/>
      <c r="AE1679" s="3"/>
      <c r="AF1679" s="3"/>
      <c r="AG1679" s="3"/>
      <c r="AH1679" s="10"/>
      <c r="AI1679" s="11"/>
      <c r="AJ1679" s="10"/>
      <c r="AK1679" s="2"/>
      <c r="AL1679" s="2"/>
      <c r="AM1679" s="2"/>
      <c r="AN1679" s="2"/>
      <c r="AO1679" s="2"/>
      <c r="AP1679" s="2"/>
      <c r="AQ1679" s="1"/>
      <c r="AR1679" s="15"/>
      <c r="AS1679" s="15"/>
      <c r="AT1679" s="15"/>
      <c r="AU1679" s="1"/>
      <c r="AV1679" s="1"/>
      <c r="AW1679" s="15"/>
      <c r="AX1679" s="15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</row>
    <row r="1680" spans="1:164" x14ac:dyDescent="0.15">
      <c r="A1680" s="67"/>
      <c r="B1680" s="128"/>
      <c r="C1680" s="7"/>
      <c r="D1680" s="7"/>
      <c r="E1680" s="13"/>
      <c r="F1680" s="14"/>
      <c r="G1680" s="14"/>
      <c r="H1680" s="14"/>
      <c r="I1680" s="14"/>
      <c r="J1680" s="13"/>
      <c r="K1680" s="53"/>
      <c r="L1680" s="2"/>
      <c r="M1680" s="19"/>
      <c r="N1680" s="12"/>
      <c r="O1680" s="12"/>
      <c r="P1680" s="19"/>
      <c r="Q1680" s="14"/>
      <c r="R1680" s="28"/>
      <c r="S1680" s="14"/>
      <c r="T1680" s="14"/>
      <c r="U1680" s="14"/>
      <c r="V1680" s="4"/>
      <c r="W1680" s="53"/>
      <c r="X1680" s="14"/>
      <c r="Y1680" s="153"/>
      <c r="Z1680" s="10"/>
      <c r="AA1680" s="51"/>
      <c r="AB1680" s="3"/>
      <c r="AC1680" s="1"/>
      <c r="AD1680" s="10"/>
      <c r="AE1680" s="3"/>
      <c r="AF1680" s="3"/>
      <c r="AG1680" s="3"/>
      <c r="AH1680" s="10"/>
      <c r="AI1680" s="11"/>
      <c r="AJ1680" s="10"/>
      <c r="AK1680" s="2"/>
      <c r="AL1680" s="2"/>
      <c r="AM1680" s="2"/>
      <c r="AN1680" s="2"/>
      <c r="AO1680" s="2"/>
      <c r="AP1680" s="2"/>
      <c r="AQ1680" s="1"/>
      <c r="AR1680" s="15"/>
      <c r="AS1680" s="15"/>
      <c r="AT1680" s="15"/>
      <c r="AU1680" s="1"/>
      <c r="AV1680" s="1"/>
      <c r="AW1680" s="15"/>
      <c r="AX1680" s="15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</row>
    <row r="1681" spans="1:164" x14ac:dyDescent="0.15">
      <c r="A1681" s="67"/>
      <c r="B1681" s="128"/>
      <c r="C1681" s="7"/>
      <c r="D1681" s="7"/>
      <c r="E1681" s="13"/>
      <c r="F1681" s="14"/>
      <c r="G1681" s="14"/>
      <c r="H1681" s="14"/>
      <c r="I1681" s="14"/>
      <c r="J1681" s="13"/>
      <c r="K1681" s="53"/>
      <c r="L1681" s="2"/>
      <c r="M1681" s="19"/>
      <c r="N1681" s="12"/>
      <c r="O1681" s="12"/>
      <c r="P1681" s="19"/>
      <c r="Q1681" s="14"/>
      <c r="R1681" s="28"/>
      <c r="S1681" s="14"/>
      <c r="T1681" s="14"/>
      <c r="U1681" s="14"/>
      <c r="V1681" s="4"/>
      <c r="W1681" s="53"/>
      <c r="X1681" s="14"/>
      <c r="Y1681" s="153"/>
      <c r="Z1681" s="10"/>
      <c r="AA1681" s="51"/>
      <c r="AB1681" s="3"/>
      <c r="AC1681" s="1"/>
      <c r="AD1681" s="10"/>
      <c r="AE1681" s="3"/>
      <c r="AF1681" s="3"/>
      <c r="AG1681" s="3"/>
      <c r="AH1681" s="10"/>
      <c r="AI1681" s="11"/>
      <c r="AJ1681" s="10"/>
      <c r="AK1681" s="2"/>
      <c r="AL1681" s="2"/>
      <c r="AM1681" s="2"/>
      <c r="AN1681" s="2"/>
      <c r="AO1681" s="2"/>
      <c r="AP1681" s="2"/>
      <c r="AQ1681" s="1"/>
      <c r="AR1681" s="15"/>
      <c r="AS1681" s="15"/>
      <c r="AT1681" s="15"/>
      <c r="AU1681" s="1"/>
      <c r="AV1681" s="1"/>
      <c r="AW1681" s="15"/>
      <c r="AX1681" s="15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</row>
    <row r="1682" spans="1:164" x14ac:dyDescent="0.15">
      <c r="A1682" s="67"/>
      <c r="B1682" s="128"/>
      <c r="C1682" s="7"/>
      <c r="D1682" s="7"/>
      <c r="E1682" s="13"/>
      <c r="F1682" s="14"/>
      <c r="G1682" s="14"/>
      <c r="H1682" s="14"/>
      <c r="I1682" s="14"/>
      <c r="J1682" s="13"/>
      <c r="K1682" s="53"/>
      <c r="L1682" s="2"/>
      <c r="M1682" s="19"/>
      <c r="N1682" s="12"/>
      <c r="O1682" s="12"/>
      <c r="P1682" s="19"/>
      <c r="Q1682" s="14"/>
      <c r="R1682" s="28"/>
      <c r="S1682" s="14"/>
      <c r="T1682" s="14"/>
      <c r="U1682" s="14"/>
      <c r="V1682" s="4"/>
      <c r="W1682" s="53"/>
      <c r="X1682" s="14"/>
      <c r="Y1682" s="153"/>
      <c r="Z1682" s="10"/>
      <c r="AA1682" s="51"/>
      <c r="AB1682" s="3"/>
      <c r="AC1682" s="1"/>
      <c r="AD1682" s="10"/>
      <c r="AE1682" s="3"/>
      <c r="AF1682" s="3"/>
      <c r="AG1682" s="3"/>
      <c r="AH1682" s="10"/>
      <c r="AI1682" s="11"/>
      <c r="AJ1682" s="10"/>
      <c r="AK1682" s="2"/>
      <c r="AL1682" s="2"/>
      <c r="AM1682" s="2"/>
      <c r="AN1682" s="2"/>
      <c r="AO1682" s="2"/>
      <c r="AP1682" s="2"/>
      <c r="AQ1682" s="1"/>
      <c r="AR1682" s="15"/>
      <c r="AS1682" s="15"/>
      <c r="AT1682" s="15"/>
      <c r="AU1682" s="1"/>
      <c r="AV1682" s="1"/>
      <c r="AW1682" s="15"/>
      <c r="AX1682" s="15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</row>
    <row r="1683" spans="1:164" x14ac:dyDescent="0.15">
      <c r="A1683" s="67"/>
      <c r="B1683" s="128"/>
      <c r="C1683" s="7"/>
      <c r="D1683" s="7"/>
      <c r="E1683" s="13"/>
      <c r="F1683" s="14"/>
      <c r="G1683" s="14"/>
      <c r="H1683" s="14"/>
      <c r="I1683" s="14"/>
      <c r="J1683" s="13"/>
      <c r="K1683" s="53"/>
      <c r="L1683" s="2"/>
      <c r="M1683" s="19"/>
      <c r="N1683" s="12"/>
      <c r="O1683" s="12"/>
      <c r="P1683" s="19"/>
      <c r="Q1683" s="14"/>
      <c r="R1683" s="28"/>
      <c r="S1683" s="14"/>
      <c r="T1683" s="14"/>
      <c r="U1683" s="14"/>
      <c r="V1683" s="4"/>
      <c r="W1683" s="53"/>
      <c r="X1683" s="14"/>
      <c r="Y1683" s="153"/>
      <c r="Z1683" s="10"/>
      <c r="AA1683" s="51"/>
      <c r="AB1683" s="3"/>
      <c r="AC1683" s="1"/>
      <c r="AD1683" s="10"/>
      <c r="AE1683" s="3"/>
      <c r="AF1683" s="3"/>
      <c r="AG1683" s="3"/>
      <c r="AH1683" s="10"/>
      <c r="AI1683" s="11"/>
      <c r="AJ1683" s="10"/>
      <c r="AK1683" s="2"/>
      <c r="AL1683" s="2"/>
      <c r="AM1683" s="2"/>
      <c r="AN1683" s="2"/>
      <c r="AO1683" s="2"/>
      <c r="AP1683" s="2"/>
      <c r="AQ1683" s="1"/>
      <c r="AR1683" s="15"/>
      <c r="AS1683" s="15"/>
      <c r="AT1683" s="15"/>
      <c r="AU1683" s="1"/>
      <c r="AV1683" s="1"/>
      <c r="AW1683" s="15"/>
      <c r="AX1683" s="15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</row>
    <row r="1684" spans="1:164" x14ac:dyDescent="0.15">
      <c r="A1684" s="67"/>
      <c r="B1684" s="128"/>
      <c r="C1684" s="7"/>
      <c r="D1684" s="7"/>
      <c r="E1684" s="13"/>
      <c r="F1684" s="14"/>
      <c r="G1684" s="14"/>
      <c r="H1684" s="14"/>
      <c r="I1684" s="14"/>
      <c r="J1684" s="13"/>
      <c r="K1684" s="53"/>
      <c r="L1684" s="2"/>
      <c r="M1684" s="19"/>
      <c r="N1684" s="12"/>
      <c r="O1684" s="12"/>
      <c r="P1684" s="19"/>
      <c r="Q1684" s="14"/>
      <c r="R1684" s="28"/>
      <c r="S1684" s="14"/>
      <c r="T1684" s="14"/>
      <c r="U1684" s="14"/>
      <c r="V1684" s="4"/>
      <c r="W1684" s="53"/>
      <c r="X1684" s="14"/>
      <c r="Y1684" s="153"/>
      <c r="Z1684" s="10"/>
      <c r="AA1684" s="51"/>
      <c r="AB1684" s="3"/>
      <c r="AC1684" s="1"/>
      <c r="AD1684" s="10"/>
      <c r="AE1684" s="3"/>
      <c r="AF1684" s="3"/>
      <c r="AG1684" s="3"/>
      <c r="AH1684" s="10"/>
      <c r="AI1684" s="11"/>
      <c r="AJ1684" s="10"/>
      <c r="AK1684" s="2"/>
      <c r="AL1684" s="2"/>
      <c r="AM1684" s="2"/>
      <c r="AN1684" s="2"/>
      <c r="AO1684" s="2"/>
      <c r="AP1684" s="2"/>
      <c r="AQ1684" s="1"/>
      <c r="AR1684" s="15"/>
      <c r="AS1684" s="15"/>
      <c r="AT1684" s="15"/>
      <c r="AU1684" s="1"/>
      <c r="AV1684" s="1"/>
      <c r="AW1684" s="15"/>
      <c r="AX1684" s="15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</row>
    <row r="1685" spans="1:164" x14ac:dyDescent="0.15">
      <c r="A1685" s="67"/>
      <c r="B1685" s="128"/>
      <c r="C1685" s="7"/>
      <c r="D1685" s="7"/>
      <c r="E1685" s="13"/>
      <c r="F1685" s="14"/>
      <c r="G1685" s="14"/>
      <c r="H1685" s="14"/>
      <c r="I1685" s="14"/>
      <c r="J1685" s="13"/>
      <c r="K1685" s="53"/>
      <c r="L1685" s="2"/>
      <c r="M1685" s="19"/>
      <c r="N1685" s="12"/>
      <c r="O1685" s="12"/>
      <c r="P1685" s="19"/>
      <c r="Q1685" s="14"/>
      <c r="R1685" s="28"/>
      <c r="S1685" s="14"/>
      <c r="T1685" s="14"/>
      <c r="U1685" s="14"/>
      <c r="V1685" s="4"/>
      <c r="W1685" s="53"/>
      <c r="X1685" s="14"/>
      <c r="Y1685" s="153"/>
      <c r="Z1685" s="10"/>
      <c r="AA1685" s="51"/>
      <c r="AB1685" s="3"/>
      <c r="AC1685" s="1"/>
      <c r="AD1685" s="10"/>
      <c r="AE1685" s="3"/>
      <c r="AF1685" s="3"/>
      <c r="AG1685" s="3"/>
      <c r="AH1685" s="10"/>
      <c r="AI1685" s="11"/>
      <c r="AJ1685" s="10"/>
      <c r="AK1685" s="2"/>
      <c r="AL1685" s="2"/>
      <c r="AM1685" s="2"/>
      <c r="AN1685" s="2"/>
      <c r="AO1685" s="2"/>
      <c r="AP1685" s="2"/>
      <c r="AQ1685" s="1"/>
      <c r="AR1685" s="15"/>
      <c r="AS1685" s="15"/>
      <c r="AT1685" s="15"/>
      <c r="AU1685" s="1"/>
      <c r="AV1685" s="1"/>
      <c r="AW1685" s="15"/>
      <c r="AX1685" s="15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</row>
    <row r="1686" spans="1:164" x14ac:dyDescent="0.15">
      <c r="A1686" s="67"/>
      <c r="B1686" s="128"/>
      <c r="C1686" s="7"/>
      <c r="D1686" s="7"/>
      <c r="E1686" s="13"/>
      <c r="F1686" s="14"/>
      <c r="G1686" s="14"/>
      <c r="H1686" s="14"/>
      <c r="I1686" s="14"/>
      <c r="J1686" s="13"/>
      <c r="K1686" s="53"/>
      <c r="L1686" s="2"/>
      <c r="M1686" s="19"/>
      <c r="N1686" s="12"/>
      <c r="O1686" s="12"/>
      <c r="P1686" s="19"/>
      <c r="Q1686" s="14"/>
      <c r="R1686" s="28"/>
      <c r="S1686" s="14"/>
      <c r="T1686" s="14"/>
      <c r="U1686" s="14"/>
      <c r="V1686" s="4"/>
      <c r="W1686" s="53"/>
      <c r="X1686" s="14"/>
      <c r="Y1686" s="153"/>
      <c r="Z1686" s="10"/>
      <c r="AA1686" s="51"/>
      <c r="AB1686" s="3"/>
      <c r="AC1686" s="1"/>
      <c r="AD1686" s="10"/>
      <c r="AE1686" s="3"/>
      <c r="AF1686" s="3"/>
      <c r="AG1686" s="3"/>
      <c r="AH1686" s="10"/>
      <c r="AI1686" s="11"/>
      <c r="AJ1686" s="10"/>
      <c r="AK1686" s="2"/>
      <c r="AL1686" s="2"/>
      <c r="AM1686" s="2"/>
      <c r="AN1686" s="2"/>
      <c r="AO1686" s="2"/>
      <c r="AP1686" s="2"/>
      <c r="AQ1686" s="1"/>
      <c r="AR1686" s="15"/>
      <c r="AS1686" s="15"/>
      <c r="AT1686" s="15"/>
      <c r="AU1686" s="1"/>
      <c r="AV1686" s="1"/>
      <c r="AW1686" s="15"/>
      <c r="AX1686" s="15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</row>
    <row r="1687" spans="1:164" x14ac:dyDescent="0.15">
      <c r="A1687" s="67"/>
      <c r="B1687" s="128"/>
      <c r="C1687" s="7"/>
      <c r="D1687" s="7"/>
      <c r="E1687" s="13"/>
      <c r="F1687" s="14"/>
      <c r="G1687" s="14"/>
      <c r="H1687" s="14"/>
      <c r="I1687" s="14"/>
      <c r="J1687" s="13"/>
      <c r="K1687" s="53"/>
      <c r="L1687" s="2"/>
      <c r="M1687" s="19"/>
      <c r="N1687" s="12"/>
      <c r="O1687" s="12"/>
      <c r="P1687" s="19"/>
      <c r="Q1687" s="14"/>
      <c r="R1687" s="28"/>
      <c r="S1687" s="14"/>
      <c r="T1687" s="14"/>
      <c r="U1687" s="14"/>
      <c r="V1687" s="4"/>
      <c r="W1687" s="53"/>
      <c r="X1687" s="14"/>
      <c r="Y1687" s="153"/>
      <c r="Z1687" s="10"/>
      <c r="AA1687" s="51"/>
      <c r="AB1687" s="3"/>
      <c r="AC1687" s="1"/>
      <c r="AD1687" s="10"/>
      <c r="AE1687" s="3"/>
      <c r="AF1687" s="3"/>
      <c r="AG1687" s="3"/>
      <c r="AH1687" s="10"/>
      <c r="AI1687" s="11"/>
      <c r="AJ1687" s="10"/>
      <c r="AK1687" s="2"/>
      <c r="AL1687" s="2"/>
      <c r="AM1687" s="2"/>
      <c r="AN1687" s="2"/>
      <c r="AO1687" s="2"/>
      <c r="AP1687" s="2"/>
      <c r="AQ1687" s="1"/>
      <c r="AR1687" s="15"/>
      <c r="AS1687" s="15"/>
      <c r="AT1687" s="15"/>
      <c r="AU1687" s="1"/>
      <c r="AV1687" s="1"/>
      <c r="AW1687" s="15"/>
      <c r="AX1687" s="15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</row>
    <row r="1688" spans="1:164" x14ac:dyDescent="0.15">
      <c r="A1688" s="67"/>
      <c r="B1688" s="128"/>
      <c r="C1688" s="7"/>
      <c r="D1688" s="7"/>
      <c r="E1688" s="13"/>
      <c r="F1688" s="14"/>
      <c r="G1688" s="14"/>
      <c r="H1688" s="14"/>
      <c r="I1688" s="14"/>
      <c r="J1688" s="13"/>
      <c r="K1688" s="53"/>
      <c r="L1688" s="2"/>
      <c r="M1688" s="19"/>
      <c r="N1688" s="12"/>
      <c r="O1688" s="12"/>
      <c r="P1688" s="19"/>
      <c r="Q1688" s="14"/>
      <c r="R1688" s="28"/>
      <c r="S1688" s="14"/>
      <c r="T1688" s="14"/>
      <c r="U1688" s="14"/>
      <c r="V1688" s="4"/>
      <c r="W1688" s="53"/>
      <c r="X1688" s="14"/>
      <c r="Y1688" s="153"/>
      <c r="Z1688" s="10"/>
      <c r="AA1688" s="51"/>
      <c r="AB1688" s="3"/>
      <c r="AC1688" s="1"/>
      <c r="AD1688" s="10"/>
      <c r="AE1688" s="3"/>
      <c r="AF1688" s="3"/>
      <c r="AG1688" s="3"/>
      <c r="AH1688" s="10"/>
      <c r="AI1688" s="11"/>
      <c r="AJ1688" s="10"/>
      <c r="AK1688" s="2"/>
      <c r="AL1688" s="2"/>
      <c r="AM1688" s="2"/>
      <c r="AN1688" s="2"/>
      <c r="AO1688" s="2"/>
      <c r="AP1688" s="2"/>
      <c r="AQ1688" s="1"/>
      <c r="AR1688" s="15"/>
      <c r="AS1688" s="15"/>
      <c r="AT1688" s="15"/>
      <c r="AU1688" s="1"/>
      <c r="AV1688" s="1"/>
      <c r="AW1688" s="15"/>
      <c r="AX1688" s="15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</row>
    <row r="1689" spans="1:164" x14ac:dyDescent="0.15">
      <c r="A1689" s="67"/>
      <c r="B1689" s="128"/>
      <c r="C1689" s="7"/>
      <c r="D1689" s="7"/>
      <c r="E1689" s="13"/>
      <c r="F1689" s="14"/>
      <c r="G1689" s="14"/>
      <c r="H1689" s="14"/>
      <c r="I1689" s="14"/>
      <c r="J1689" s="13"/>
      <c r="K1689" s="53"/>
      <c r="L1689" s="2"/>
      <c r="M1689" s="19"/>
      <c r="N1689" s="12"/>
      <c r="O1689" s="12"/>
      <c r="P1689" s="19"/>
      <c r="Q1689" s="14"/>
      <c r="R1689" s="28"/>
      <c r="S1689" s="14"/>
      <c r="T1689" s="14"/>
      <c r="U1689" s="14"/>
      <c r="V1689" s="4"/>
      <c r="W1689" s="53"/>
      <c r="X1689" s="14"/>
      <c r="Y1689" s="153"/>
      <c r="Z1689" s="10"/>
      <c r="AA1689" s="51"/>
      <c r="AB1689" s="3"/>
      <c r="AC1689" s="1"/>
      <c r="AD1689" s="10"/>
      <c r="AE1689" s="3"/>
      <c r="AF1689" s="3"/>
      <c r="AG1689" s="3"/>
      <c r="AH1689" s="10"/>
      <c r="AI1689" s="11"/>
      <c r="AJ1689" s="10"/>
      <c r="AK1689" s="2"/>
      <c r="AL1689" s="2"/>
      <c r="AM1689" s="2"/>
      <c r="AN1689" s="2"/>
      <c r="AO1689" s="2"/>
      <c r="AP1689" s="2"/>
      <c r="AQ1689" s="1"/>
      <c r="AR1689" s="15"/>
      <c r="AS1689" s="15"/>
      <c r="AT1689" s="15"/>
      <c r="AU1689" s="1"/>
      <c r="AV1689" s="1"/>
      <c r="AW1689" s="15"/>
      <c r="AX1689" s="15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</row>
    <row r="1690" spans="1:164" x14ac:dyDescent="0.15">
      <c r="A1690" s="67"/>
      <c r="B1690" s="128"/>
      <c r="C1690" s="7"/>
      <c r="D1690" s="7"/>
      <c r="E1690" s="13"/>
      <c r="F1690" s="14"/>
      <c r="G1690" s="14"/>
      <c r="H1690" s="14"/>
      <c r="I1690" s="14"/>
      <c r="J1690" s="13"/>
      <c r="K1690" s="53"/>
      <c r="L1690" s="2"/>
      <c r="M1690" s="19"/>
      <c r="N1690" s="12"/>
      <c r="O1690" s="12"/>
      <c r="P1690" s="19"/>
      <c r="Q1690" s="14"/>
      <c r="R1690" s="28"/>
      <c r="S1690" s="14"/>
      <c r="T1690" s="14"/>
      <c r="U1690" s="14"/>
      <c r="V1690" s="4"/>
      <c r="W1690" s="53"/>
      <c r="X1690" s="14"/>
      <c r="Y1690" s="153"/>
      <c r="Z1690" s="10"/>
      <c r="AA1690" s="51"/>
      <c r="AB1690" s="3"/>
      <c r="AC1690" s="1"/>
      <c r="AD1690" s="10"/>
      <c r="AE1690" s="3"/>
      <c r="AF1690" s="3"/>
      <c r="AG1690" s="3"/>
      <c r="AH1690" s="10"/>
      <c r="AI1690" s="11"/>
      <c r="AJ1690" s="10"/>
      <c r="AK1690" s="2"/>
      <c r="AL1690" s="2"/>
      <c r="AM1690" s="2"/>
      <c r="AN1690" s="2"/>
      <c r="AO1690" s="2"/>
      <c r="AP1690" s="2"/>
      <c r="AQ1690" s="1"/>
      <c r="AR1690" s="15"/>
      <c r="AS1690" s="15"/>
      <c r="AT1690" s="15"/>
      <c r="AU1690" s="1"/>
      <c r="AV1690" s="1"/>
      <c r="AW1690" s="15"/>
      <c r="AX1690" s="15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</row>
    <row r="1691" spans="1:164" x14ac:dyDescent="0.15">
      <c r="A1691" s="67"/>
      <c r="B1691" s="128"/>
      <c r="C1691" s="7"/>
      <c r="D1691" s="7"/>
      <c r="E1691" s="13"/>
      <c r="F1691" s="14"/>
      <c r="G1691" s="14"/>
      <c r="H1691" s="14"/>
      <c r="I1691" s="14"/>
      <c r="J1691" s="13"/>
      <c r="K1691" s="53"/>
      <c r="L1691" s="2"/>
      <c r="M1691" s="19"/>
      <c r="N1691" s="12"/>
      <c r="O1691" s="12"/>
      <c r="P1691" s="19"/>
      <c r="Q1691" s="14"/>
      <c r="R1691" s="28"/>
      <c r="S1691" s="14"/>
      <c r="T1691" s="14"/>
      <c r="U1691" s="14"/>
      <c r="V1691" s="4"/>
      <c r="W1691" s="53"/>
      <c r="X1691" s="14"/>
      <c r="Y1691" s="153"/>
      <c r="Z1691" s="10"/>
      <c r="AA1691" s="51"/>
      <c r="AB1691" s="3"/>
      <c r="AC1691" s="1"/>
      <c r="AD1691" s="10"/>
      <c r="AE1691" s="3"/>
      <c r="AF1691" s="3"/>
      <c r="AG1691" s="3"/>
      <c r="AH1691" s="10"/>
      <c r="AI1691" s="11"/>
      <c r="AJ1691" s="10"/>
      <c r="AK1691" s="2"/>
      <c r="AL1691" s="2"/>
      <c r="AM1691" s="2"/>
      <c r="AN1691" s="2"/>
      <c r="AO1691" s="2"/>
      <c r="AP1691" s="2"/>
      <c r="AQ1691" s="1"/>
      <c r="AR1691" s="15"/>
      <c r="AS1691" s="15"/>
      <c r="AT1691" s="15"/>
      <c r="AU1691" s="1"/>
      <c r="AV1691" s="1"/>
      <c r="AW1691" s="15"/>
      <c r="AX1691" s="15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</row>
    <row r="1692" spans="1:164" x14ac:dyDescent="0.15">
      <c r="A1692" s="67"/>
      <c r="B1692" s="128"/>
      <c r="C1692" s="7"/>
      <c r="D1692" s="7"/>
      <c r="E1692" s="13"/>
      <c r="F1692" s="14"/>
      <c r="G1692" s="14"/>
      <c r="H1692" s="14"/>
      <c r="I1692" s="14"/>
      <c r="J1692" s="13"/>
      <c r="K1692" s="53"/>
      <c r="L1692" s="2"/>
      <c r="M1692" s="19"/>
      <c r="N1692" s="12"/>
      <c r="O1692" s="12"/>
      <c r="P1692" s="19"/>
      <c r="Q1692" s="14"/>
      <c r="R1692" s="28"/>
      <c r="S1692" s="14"/>
      <c r="T1692" s="14"/>
      <c r="U1692" s="14"/>
      <c r="V1692" s="4"/>
      <c r="W1692" s="53"/>
      <c r="X1692" s="14"/>
      <c r="Y1692" s="153"/>
      <c r="Z1692" s="10"/>
      <c r="AA1692" s="51"/>
      <c r="AB1692" s="3"/>
      <c r="AC1692" s="1"/>
      <c r="AD1692" s="10"/>
      <c r="AE1692" s="3"/>
      <c r="AF1692" s="3"/>
      <c r="AG1692" s="3"/>
      <c r="AH1692" s="10"/>
      <c r="AI1692" s="11"/>
      <c r="AJ1692" s="10"/>
      <c r="AK1692" s="2"/>
      <c r="AL1692" s="2"/>
      <c r="AM1692" s="2"/>
      <c r="AN1692" s="2"/>
      <c r="AO1692" s="2"/>
      <c r="AP1692" s="2"/>
      <c r="AQ1692" s="1"/>
      <c r="AR1692" s="15"/>
      <c r="AS1692" s="15"/>
      <c r="AT1692" s="15"/>
      <c r="AU1692" s="1"/>
      <c r="AV1692" s="1"/>
      <c r="AW1692" s="15"/>
      <c r="AX1692" s="15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</row>
    <row r="1693" spans="1:164" x14ac:dyDescent="0.15">
      <c r="A1693" s="67"/>
      <c r="B1693" s="128"/>
      <c r="C1693" s="7"/>
      <c r="D1693" s="7"/>
      <c r="E1693" s="13"/>
      <c r="F1693" s="14"/>
      <c r="G1693" s="14"/>
      <c r="H1693" s="14"/>
      <c r="I1693" s="14"/>
      <c r="J1693" s="13"/>
      <c r="K1693" s="53"/>
      <c r="L1693" s="2"/>
      <c r="M1693" s="19"/>
      <c r="N1693" s="12"/>
      <c r="O1693" s="12"/>
      <c r="P1693" s="19"/>
      <c r="Q1693" s="14"/>
      <c r="R1693" s="28"/>
      <c r="S1693" s="14"/>
      <c r="T1693" s="14"/>
      <c r="U1693" s="14"/>
      <c r="V1693" s="4"/>
      <c r="W1693" s="53"/>
      <c r="X1693" s="14"/>
      <c r="Y1693" s="153"/>
      <c r="Z1693" s="10"/>
      <c r="AA1693" s="51"/>
      <c r="AB1693" s="3"/>
      <c r="AC1693" s="1"/>
      <c r="AD1693" s="10"/>
      <c r="AE1693" s="3"/>
      <c r="AF1693" s="3"/>
      <c r="AG1693" s="3"/>
      <c r="AH1693" s="10"/>
      <c r="AI1693" s="11"/>
      <c r="AJ1693" s="10"/>
      <c r="AK1693" s="2"/>
      <c r="AL1693" s="2"/>
      <c r="AM1693" s="2"/>
      <c r="AN1693" s="2"/>
      <c r="AO1693" s="2"/>
      <c r="AP1693" s="2"/>
      <c r="AQ1693" s="1"/>
      <c r="AR1693" s="15"/>
      <c r="AS1693" s="15"/>
      <c r="AT1693" s="15"/>
      <c r="AU1693" s="1"/>
      <c r="AV1693" s="1"/>
      <c r="AW1693" s="15"/>
      <c r="AX1693" s="15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</row>
    <row r="1694" spans="1:164" x14ac:dyDescent="0.15">
      <c r="A1694" s="67"/>
      <c r="B1694" s="128"/>
      <c r="C1694" s="7"/>
      <c r="D1694" s="7"/>
      <c r="E1694" s="13"/>
      <c r="F1694" s="14"/>
      <c r="G1694" s="14"/>
      <c r="H1694" s="14"/>
      <c r="I1694" s="14"/>
      <c r="J1694" s="13"/>
      <c r="K1694" s="53"/>
      <c r="L1694" s="2"/>
      <c r="M1694" s="19"/>
      <c r="N1694" s="12"/>
      <c r="O1694" s="12"/>
      <c r="P1694" s="19"/>
      <c r="Q1694" s="14"/>
      <c r="R1694" s="28"/>
      <c r="S1694" s="14"/>
      <c r="T1694" s="14"/>
      <c r="U1694" s="14"/>
      <c r="V1694" s="4"/>
      <c r="W1694" s="53"/>
      <c r="X1694" s="14"/>
      <c r="Y1694" s="153"/>
      <c r="Z1694" s="10"/>
      <c r="AA1694" s="51"/>
      <c r="AB1694" s="3"/>
      <c r="AC1694" s="1"/>
      <c r="AD1694" s="10"/>
      <c r="AE1694" s="3"/>
      <c r="AF1694" s="3"/>
      <c r="AG1694" s="3"/>
      <c r="AH1694" s="10"/>
      <c r="AI1694" s="11"/>
      <c r="AJ1694" s="10"/>
      <c r="AK1694" s="2"/>
      <c r="AL1694" s="2"/>
      <c r="AM1694" s="2"/>
      <c r="AN1694" s="2"/>
      <c r="AO1694" s="2"/>
      <c r="AP1694" s="2"/>
      <c r="AQ1694" s="1"/>
      <c r="AR1694" s="15"/>
      <c r="AS1694" s="15"/>
      <c r="AT1694" s="15"/>
      <c r="AU1694" s="1"/>
      <c r="AV1694" s="1"/>
      <c r="AW1694" s="15"/>
      <c r="AX1694" s="15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</row>
    <row r="1695" spans="1:164" x14ac:dyDescent="0.15">
      <c r="A1695" s="67"/>
      <c r="B1695" s="128"/>
      <c r="C1695" s="7"/>
      <c r="D1695" s="7"/>
      <c r="E1695" s="13"/>
      <c r="F1695" s="14"/>
      <c r="G1695" s="14"/>
      <c r="H1695" s="14"/>
      <c r="I1695" s="14"/>
      <c r="J1695" s="13"/>
      <c r="K1695" s="53"/>
      <c r="L1695" s="2"/>
      <c r="M1695" s="19"/>
      <c r="N1695" s="12"/>
      <c r="O1695" s="12"/>
      <c r="P1695" s="19"/>
      <c r="Q1695" s="14"/>
      <c r="R1695" s="28"/>
      <c r="S1695" s="14"/>
      <c r="T1695" s="14"/>
      <c r="U1695" s="14"/>
      <c r="V1695" s="4"/>
      <c r="W1695" s="53"/>
      <c r="X1695" s="14"/>
      <c r="Y1695" s="153"/>
      <c r="Z1695" s="10"/>
      <c r="AA1695" s="51"/>
      <c r="AB1695" s="3"/>
      <c r="AC1695" s="1"/>
      <c r="AD1695" s="10"/>
      <c r="AE1695" s="3"/>
      <c r="AF1695" s="3"/>
      <c r="AG1695" s="3"/>
      <c r="AH1695" s="10"/>
      <c r="AI1695" s="11"/>
      <c r="AJ1695" s="10"/>
      <c r="AK1695" s="2"/>
      <c r="AL1695" s="2"/>
      <c r="AM1695" s="2"/>
      <c r="AN1695" s="2"/>
      <c r="AO1695" s="2"/>
      <c r="AP1695" s="2"/>
      <c r="AQ1695" s="1"/>
      <c r="AR1695" s="15"/>
      <c r="AS1695" s="15"/>
      <c r="AT1695" s="15"/>
      <c r="AU1695" s="1"/>
      <c r="AV1695" s="1"/>
      <c r="AW1695" s="15"/>
      <c r="AX1695" s="15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</row>
    <row r="1696" spans="1:164" x14ac:dyDescent="0.15">
      <c r="A1696" s="67"/>
      <c r="B1696" s="128"/>
      <c r="C1696" s="7"/>
      <c r="D1696" s="7"/>
      <c r="E1696" s="13"/>
      <c r="F1696" s="14"/>
      <c r="G1696" s="14"/>
      <c r="H1696" s="14"/>
      <c r="I1696" s="14"/>
      <c r="J1696" s="13"/>
      <c r="K1696" s="53"/>
      <c r="L1696" s="2"/>
      <c r="M1696" s="19"/>
      <c r="N1696" s="12"/>
      <c r="O1696" s="12"/>
      <c r="P1696" s="19"/>
      <c r="Q1696" s="14"/>
      <c r="R1696" s="28"/>
      <c r="S1696" s="14"/>
      <c r="T1696" s="14"/>
      <c r="U1696" s="14"/>
      <c r="V1696" s="4"/>
      <c r="W1696" s="53"/>
      <c r="X1696" s="14"/>
      <c r="Y1696" s="153"/>
      <c r="Z1696" s="10"/>
      <c r="AA1696" s="51"/>
      <c r="AB1696" s="3"/>
      <c r="AC1696" s="1"/>
      <c r="AD1696" s="10"/>
      <c r="AE1696" s="3"/>
      <c r="AF1696" s="3"/>
      <c r="AG1696" s="3"/>
      <c r="AH1696" s="10"/>
      <c r="AI1696" s="11"/>
      <c r="AJ1696" s="10"/>
      <c r="AK1696" s="2"/>
      <c r="AL1696" s="2"/>
      <c r="AM1696" s="2"/>
      <c r="AN1696" s="2"/>
      <c r="AO1696" s="2"/>
      <c r="AP1696" s="2"/>
      <c r="AQ1696" s="1"/>
      <c r="AR1696" s="15"/>
      <c r="AS1696" s="15"/>
      <c r="AT1696" s="15"/>
      <c r="AU1696" s="1"/>
      <c r="AV1696" s="1"/>
      <c r="AW1696" s="15"/>
      <c r="AX1696" s="15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</row>
    <row r="1697" spans="1:164" x14ac:dyDescent="0.15">
      <c r="A1697" s="67"/>
      <c r="B1697" s="128"/>
      <c r="C1697" s="7"/>
      <c r="D1697" s="7"/>
      <c r="E1697" s="13"/>
      <c r="F1697" s="14"/>
      <c r="G1697" s="14"/>
      <c r="H1697" s="14"/>
      <c r="I1697" s="14"/>
      <c r="J1697" s="13"/>
      <c r="K1697" s="53"/>
      <c r="L1697" s="2"/>
      <c r="M1697" s="19"/>
      <c r="N1697" s="12"/>
      <c r="O1697" s="12"/>
      <c r="P1697" s="19"/>
      <c r="Q1697" s="14"/>
      <c r="R1697" s="28"/>
      <c r="S1697" s="14"/>
      <c r="T1697" s="14"/>
      <c r="U1697" s="14"/>
      <c r="V1697" s="4"/>
      <c r="W1697" s="53"/>
      <c r="X1697" s="14"/>
      <c r="Y1697" s="153"/>
      <c r="Z1697" s="10"/>
      <c r="AA1697" s="51"/>
      <c r="AB1697" s="3"/>
      <c r="AC1697" s="1"/>
      <c r="AD1697" s="10"/>
      <c r="AE1697" s="3"/>
      <c r="AF1697" s="3"/>
      <c r="AG1697" s="3"/>
      <c r="AH1697" s="10"/>
      <c r="AI1697" s="11"/>
      <c r="AJ1697" s="10"/>
      <c r="AK1697" s="2"/>
      <c r="AL1697" s="2"/>
      <c r="AM1697" s="2"/>
      <c r="AN1697" s="2"/>
      <c r="AO1697" s="2"/>
      <c r="AP1697" s="2"/>
      <c r="AQ1697" s="1"/>
      <c r="AR1697" s="15"/>
      <c r="AS1697" s="15"/>
      <c r="AT1697" s="15"/>
      <c r="AU1697" s="1"/>
      <c r="AV1697" s="1"/>
      <c r="AW1697" s="15"/>
      <c r="AX1697" s="15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</row>
    <row r="1698" spans="1:164" x14ac:dyDescent="0.15">
      <c r="A1698" s="67"/>
      <c r="B1698" s="128"/>
      <c r="C1698" s="7"/>
      <c r="D1698" s="7"/>
      <c r="E1698" s="13"/>
      <c r="F1698" s="14"/>
      <c r="G1698" s="14"/>
      <c r="H1698" s="14"/>
      <c r="I1698" s="14"/>
      <c r="J1698" s="13"/>
      <c r="K1698" s="53"/>
      <c r="L1698" s="2"/>
      <c r="M1698" s="19"/>
      <c r="N1698" s="12"/>
      <c r="O1698" s="12"/>
      <c r="P1698" s="19"/>
      <c r="Q1698" s="14"/>
      <c r="R1698" s="28"/>
      <c r="S1698" s="14"/>
      <c r="T1698" s="14"/>
      <c r="U1698" s="14"/>
      <c r="V1698" s="4"/>
      <c r="W1698" s="53"/>
      <c r="X1698" s="14"/>
      <c r="Y1698" s="153"/>
      <c r="Z1698" s="10"/>
      <c r="AA1698" s="51"/>
      <c r="AB1698" s="3"/>
      <c r="AC1698" s="1"/>
      <c r="AD1698" s="10"/>
      <c r="AE1698" s="3"/>
      <c r="AF1698" s="3"/>
      <c r="AG1698" s="3"/>
      <c r="AH1698" s="10"/>
      <c r="AI1698" s="11"/>
      <c r="AJ1698" s="10"/>
      <c r="AK1698" s="2"/>
      <c r="AL1698" s="2"/>
      <c r="AM1698" s="2"/>
      <c r="AN1698" s="2"/>
      <c r="AO1698" s="2"/>
      <c r="AP1698" s="2"/>
      <c r="AQ1698" s="1"/>
      <c r="AR1698" s="15"/>
      <c r="AS1698" s="15"/>
      <c r="AT1698" s="15"/>
      <c r="AU1698" s="1"/>
      <c r="AV1698" s="1"/>
      <c r="AW1698" s="15"/>
      <c r="AX1698" s="15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</row>
    <row r="1699" spans="1:164" x14ac:dyDescent="0.15">
      <c r="A1699" s="67"/>
      <c r="B1699" s="128"/>
      <c r="C1699" s="7"/>
      <c r="D1699" s="7"/>
      <c r="E1699" s="13"/>
      <c r="F1699" s="14"/>
      <c r="G1699" s="14"/>
      <c r="H1699" s="14"/>
      <c r="I1699" s="14"/>
      <c r="J1699" s="13"/>
      <c r="K1699" s="53"/>
      <c r="L1699" s="2"/>
      <c r="M1699" s="19"/>
      <c r="N1699" s="12"/>
      <c r="O1699" s="12"/>
      <c r="P1699" s="19"/>
      <c r="Q1699" s="14"/>
      <c r="R1699" s="28"/>
      <c r="S1699" s="14"/>
      <c r="T1699" s="14"/>
      <c r="U1699" s="14"/>
      <c r="V1699" s="4"/>
      <c r="W1699" s="53"/>
      <c r="X1699" s="14"/>
      <c r="Y1699" s="153"/>
      <c r="Z1699" s="10"/>
      <c r="AA1699" s="51"/>
      <c r="AB1699" s="3"/>
      <c r="AC1699" s="1"/>
      <c r="AD1699" s="10"/>
      <c r="AE1699" s="3"/>
      <c r="AF1699" s="3"/>
      <c r="AG1699" s="3"/>
      <c r="AH1699" s="10"/>
      <c r="AI1699" s="11"/>
      <c r="AJ1699" s="10"/>
      <c r="AK1699" s="2"/>
      <c r="AL1699" s="2"/>
      <c r="AM1699" s="2"/>
      <c r="AN1699" s="2"/>
      <c r="AO1699" s="2"/>
      <c r="AP1699" s="2"/>
      <c r="AQ1699" s="1"/>
      <c r="AR1699" s="15"/>
      <c r="AS1699" s="15"/>
      <c r="AT1699" s="15"/>
      <c r="AU1699" s="1"/>
      <c r="AV1699" s="1"/>
      <c r="AW1699" s="15"/>
      <c r="AX1699" s="15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</row>
    <row r="1700" spans="1:164" x14ac:dyDescent="0.15">
      <c r="A1700" s="67"/>
      <c r="B1700" s="128"/>
      <c r="C1700" s="7"/>
      <c r="D1700" s="7"/>
      <c r="E1700" s="13"/>
      <c r="F1700" s="14"/>
      <c r="G1700" s="14"/>
      <c r="H1700" s="14"/>
      <c r="I1700" s="14"/>
      <c r="J1700" s="13"/>
      <c r="K1700" s="53"/>
      <c r="L1700" s="2"/>
      <c r="M1700" s="19"/>
      <c r="N1700" s="12"/>
      <c r="O1700" s="12"/>
      <c r="P1700" s="19"/>
      <c r="Q1700" s="14"/>
      <c r="R1700" s="28"/>
      <c r="S1700" s="14"/>
      <c r="T1700" s="14"/>
      <c r="U1700" s="14"/>
      <c r="V1700" s="4"/>
      <c r="W1700" s="53"/>
      <c r="X1700" s="14"/>
      <c r="Y1700" s="153"/>
      <c r="Z1700" s="10"/>
      <c r="AA1700" s="51"/>
      <c r="AB1700" s="3"/>
      <c r="AC1700" s="1"/>
      <c r="AD1700" s="10"/>
      <c r="AE1700" s="3"/>
      <c r="AF1700" s="3"/>
      <c r="AG1700" s="3"/>
      <c r="AH1700" s="10"/>
      <c r="AI1700" s="11"/>
      <c r="AJ1700" s="10"/>
      <c r="AK1700" s="2"/>
      <c r="AL1700" s="2"/>
      <c r="AM1700" s="2"/>
      <c r="AN1700" s="2"/>
      <c r="AO1700" s="2"/>
      <c r="AP1700" s="2"/>
      <c r="AQ1700" s="1"/>
      <c r="AR1700" s="15"/>
      <c r="AS1700" s="15"/>
      <c r="AT1700" s="15"/>
      <c r="AU1700" s="1"/>
      <c r="AV1700" s="1"/>
      <c r="AW1700" s="15"/>
      <c r="AX1700" s="15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</row>
    <row r="1701" spans="1:164" x14ac:dyDescent="0.15">
      <c r="A1701" s="67"/>
      <c r="B1701" s="128"/>
      <c r="C1701" s="7"/>
      <c r="D1701" s="7"/>
      <c r="E1701" s="13"/>
      <c r="F1701" s="14"/>
      <c r="G1701" s="14"/>
      <c r="H1701" s="14"/>
      <c r="I1701" s="14"/>
      <c r="J1701" s="13"/>
      <c r="K1701" s="53"/>
      <c r="L1701" s="2"/>
      <c r="M1701" s="19"/>
      <c r="N1701" s="12"/>
      <c r="O1701" s="12"/>
      <c r="P1701" s="19"/>
      <c r="Q1701" s="14"/>
      <c r="R1701" s="28"/>
      <c r="S1701" s="14"/>
      <c r="T1701" s="14"/>
      <c r="U1701" s="14"/>
      <c r="V1701" s="4"/>
      <c r="W1701" s="53"/>
      <c r="X1701" s="14"/>
      <c r="Y1701" s="153"/>
      <c r="Z1701" s="10"/>
      <c r="AA1701" s="51"/>
      <c r="AB1701" s="3"/>
      <c r="AC1701" s="1"/>
      <c r="AD1701" s="10"/>
      <c r="AE1701" s="3"/>
      <c r="AF1701" s="3"/>
      <c r="AG1701" s="3"/>
      <c r="AH1701" s="10"/>
      <c r="AI1701" s="11"/>
      <c r="AJ1701" s="10"/>
      <c r="AK1701" s="2"/>
      <c r="AL1701" s="2"/>
      <c r="AM1701" s="2"/>
      <c r="AN1701" s="2"/>
      <c r="AO1701" s="2"/>
      <c r="AP1701" s="2"/>
      <c r="AQ1701" s="1"/>
      <c r="AR1701" s="15"/>
      <c r="AS1701" s="15"/>
      <c r="AT1701" s="15"/>
      <c r="AU1701" s="1"/>
      <c r="AV1701" s="1"/>
      <c r="AW1701" s="15"/>
      <c r="AX1701" s="15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</row>
    <row r="1702" spans="1:164" x14ac:dyDescent="0.15">
      <c r="A1702" s="67"/>
      <c r="B1702" s="128"/>
      <c r="C1702" s="7"/>
      <c r="D1702" s="7"/>
      <c r="E1702" s="13"/>
      <c r="F1702" s="14"/>
      <c r="G1702" s="14"/>
      <c r="H1702" s="14"/>
      <c r="I1702" s="14"/>
      <c r="J1702" s="13"/>
      <c r="K1702" s="53"/>
      <c r="L1702" s="2"/>
      <c r="M1702" s="19"/>
      <c r="N1702" s="12"/>
      <c r="O1702" s="12"/>
      <c r="P1702" s="19"/>
      <c r="Q1702" s="14"/>
      <c r="R1702" s="28"/>
      <c r="S1702" s="14"/>
      <c r="T1702" s="14"/>
      <c r="U1702" s="14"/>
      <c r="V1702" s="4"/>
      <c r="W1702" s="53"/>
      <c r="X1702" s="14"/>
      <c r="Y1702" s="153"/>
      <c r="Z1702" s="10"/>
      <c r="AA1702" s="51"/>
      <c r="AB1702" s="3"/>
      <c r="AC1702" s="1"/>
      <c r="AD1702" s="10"/>
      <c r="AE1702" s="3"/>
      <c r="AF1702" s="3"/>
      <c r="AG1702" s="3"/>
      <c r="AH1702" s="10"/>
      <c r="AI1702" s="11"/>
      <c r="AJ1702" s="10"/>
      <c r="AK1702" s="2"/>
      <c r="AL1702" s="2"/>
      <c r="AM1702" s="2"/>
      <c r="AN1702" s="2"/>
      <c r="AO1702" s="2"/>
      <c r="AP1702" s="2"/>
      <c r="AQ1702" s="1"/>
      <c r="AR1702" s="15"/>
      <c r="AS1702" s="15"/>
      <c r="AT1702" s="15"/>
      <c r="AU1702" s="1"/>
      <c r="AV1702" s="1"/>
      <c r="AW1702" s="15"/>
      <c r="AX1702" s="15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</row>
    <row r="1703" spans="1:164" x14ac:dyDescent="0.15">
      <c r="A1703" s="67"/>
      <c r="B1703" s="128"/>
      <c r="C1703" s="7"/>
      <c r="D1703" s="7"/>
      <c r="E1703" s="13"/>
      <c r="F1703" s="14"/>
      <c r="G1703" s="14"/>
      <c r="H1703" s="14"/>
      <c r="I1703" s="14"/>
      <c r="J1703" s="13"/>
      <c r="K1703" s="53"/>
      <c r="L1703" s="2"/>
      <c r="M1703" s="19"/>
      <c r="N1703" s="12"/>
      <c r="O1703" s="12"/>
      <c r="P1703" s="19"/>
      <c r="Q1703" s="14"/>
      <c r="R1703" s="28"/>
      <c r="S1703" s="14"/>
      <c r="T1703" s="14"/>
      <c r="U1703" s="14"/>
      <c r="V1703" s="4"/>
      <c r="W1703" s="53"/>
      <c r="X1703" s="14"/>
      <c r="Y1703" s="153"/>
      <c r="Z1703" s="10"/>
      <c r="AA1703" s="51"/>
      <c r="AB1703" s="3"/>
      <c r="AC1703" s="1"/>
      <c r="AD1703" s="10"/>
      <c r="AE1703" s="3"/>
      <c r="AF1703" s="3"/>
      <c r="AG1703" s="3"/>
      <c r="AH1703" s="10"/>
      <c r="AI1703" s="11"/>
      <c r="AJ1703" s="10"/>
      <c r="AK1703" s="2"/>
      <c r="AL1703" s="2"/>
      <c r="AM1703" s="2"/>
      <c r="AN1703" s="2"/>
      <c r="AO1703" s="2"/>
      <c r="AP1703" s="2"/>
      <c r="AQ1703" s="1"/>
      <c r="AR1703" s="15"/>
      <c r="AS1703" s="15"/>
      <c r="AT1703" s="15"/>
      <c r="AU1703" s="1"/>
      <c r="AV1703" s="1"/>
      <c r="AW1703" s="15"/>
      <c r="AX1703" s="15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</row>
    <row r="1704" spans="1:164" x14ac:dyDescent="0.15">
      <c r="A1704" s="67"/>
      <c r="B1704" s="128"/>
      <c r="C1704" s="7"/>
      <c r="D1704" s="7"/>
      <c r="E1704" s="13"/>
      <c r="F1704" s="14"/>
      <c r="G1704" s="14"/>
      <c r="H1704" s="14"/>
      <c r="I1704" s="14"/>
      <c r="J1704" s="13"/>
      <c r="K1704" s="53"/>
      <c r="L1704" s="2"/>
      <c r="M1704" s="19"/>
      <c r="N1704" s="12"/>
      <c r="O1704" s="12"/>
      <c r="P1704" s="19"/>
      <c r="Q1704" s="14"/>
      <c r="R1704" s="28"/>
      <c r="S1704" s="14"/>
      <c r="T1704" s="14"/>
      <c r="U1704" s="14"/>
      <c r="V1704" s="4"/>
      <c r="W1704" s="53"/>
      <c r="X1704" s="14"/>
      <c r="Y1704" s="153"/>
      <c r="Z1704" s="10"/>
      <c r="AA1704" s="51"/>
      <c r="AB1704" s="3"/>
      <c r="AC1704" s="1"/>
      <c r="AD1704" s="10"/>
      <c r="AE1704" s="3"/>
      <c r="AF1704" s="3"/>
      <c r="AG1704" s="3"/>
      <c r="AH1704" s="10"/>
      <c r="AI1704" s="11"/>
      <c r="AJ1704" s="10"/>
      <c r="AK1704" s="2"/>
      <c r="AL1704" s="2"/>
      <c r="AM1704" s="2"/>
      <c r="AN1704" s="2"/>
      <c r="AO1704" s="2"/>
      <c r="AP1704" s="2"/>
      <c r="AQ1704" s="1"/>
      <c r="AR1704" s="15"/>
      <c r="AS1704" s="15"/>
      <c r="AT1704" s="15"/>
      <c r="AU1704" s="1"/>
      <c r="AV1704" s="1"/>
      <c r="AW1704" s="15"/>
      <c r="AX1704" s="15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</row>
    <row r="1705" spans="1:164" x14ac:dyDescent="0.15">
      <c r="A1705" s="67"/>
      <c r="B1705" s="128"/>
      <c r="C1705" s="7"/>
      <c r="D1705" s="7"/>
      <c r="E1705" s="13"/>
      <c r="F1705" s="14"/>
      <c r="G1705" s="14"/>
      <c r="H1705" s="14"/>
      <c r="I1705" s="14"/>
      <c r="J1705" s="13"/>
      <c r="K1705" s="53"/>
      <c r="L1705" s="2"/>
      <c r="M1705" s="19"/>
      <c r="N1705" s="12"/>
      <c r="O1705" s="12"/>
      <c r="P1705" s="19"/>
      <c r="Q1705" s="14"/>
      <c r="R1705" s="28"/>
      <c r="S1705" s="14"/>
      <c r="T1705" s="14"/>
      <c r="U1705" s="14"/>
      <c r="V1705" s="4"/>
      <c r="W1705" s="53"/>
      <c r="X1705" s="14"/>
      <c r="Y1705" s="153"/>
      <c r="Z1705" s="10"/>
      <c r="AA1705" s="51"/>
      <c r="AB1705" s="3"/>
      <c r="AC1705" s="1"/>
      <c r="AD1705" s="10"/>
      <c r="AE1705" s="3"/>
      <c r="AF1705" s="3"/>
      <c r="AG1705" s="3"/>
      <c r="AH1705" s="10"/>
      <c r="AI1705" s="11"/>
      <c r="AJ1705" s="10"/>
      <c r="AK1705" s="2"/>
      <c r="AL1705" s="2"/>
      <c r="AM1705" s="2"/>
      <c r="AN1705" s="2"/>
      <c r="AO1705" s="2"/>
      <c r="AP1705" s="2"/>
      <c r="AQ1705" s="1"/>
      <c r="AR1705" s="15"/>
      <c r="AS1705" s="15"/>
      <c r="AT1705" s="15"/>
      <c r="AU1705" s="1"/>
      <c r="AV1705" s="1"/>
      <c r="AW1705" s="15"/>
      <c r="AX1705" s="15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</row>
    <row r="1706" spans="1:164" x14ac:dyDescent="0.15">
      <c r="A1706" s="67"/>
      <c r="B1706" s="128"/>
      <c r="C1706" s="7"/>
      <c r="D1706" s="7"/>
      <c r="E1706" s="13"/>
      <c r="F1706" s="14"/>
      <c r="G1706" s="14"/>
      <c r="H1706" s="14"/>
      <c r="I1706" s="14"/>
      <c r="J1706" s="13"/>
      <c r="K1706" s="53"/>
      <c r="L1706" s="2"/>
      <c r="M1706" s="19"/>
      <c r="N1706" s="12"/>
      <c r="O1706" s="12"/>
      <c r="P1706" s="19"/>
      <c r="Q1706" s="14"/>
      <c r="R1706" s="28"/>
      <c r="S1706" s="14"/>
      <c r="T1706" s="14"/>
      <c r="U1706" s="14"/>
      <c r="V1706" s="4"/>
      <c r="W1706" s="53"/>
      <c r="X1706" s="14"/>
      <c r="Y1706" s="153"/>
      <c r="Z1706" s="10"/>
      <c r="AA1706" s="51"/>
      <c r="AB1706" s="3"/>
      <c r="AC1706" s="1"/>
      <c r="AD1706" s="10"/>
      <c r="AE1706" s="3"/>
      <c r="AF1706" s="3"/>
      <c r="AG1706" s="3"/>
      <c r="AH1706" s="10"/>
      <c r="AI1706" s="11"/>
      <c r="AJ1706" s="10"/>
      <c r="AK1706" s="2"/>
      <c r="AL1706" s="2"/>
      <c r="AM1706" s="2"/>
      <c r="AN1706" s="2"/>
      <c r="AO1706" s="2"/>
      <c r="AP1706" s="2"/>
      <c r="AQ1706" s="1"/>
      <c r="AR1706" s="15"/>
      <c r="AS1706" s="15"/>
      <c r="AT1706" s="15"/>
      <c r="AU1706" s="1"/>
      <c r="AV1706" s="1"/>
      <c r="AW1706" s="15"/>
      <c r="AX1706" s="15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</row>
    <row r="1707" spans="1:164" x14ac:dyDescent="0.15">
      <c r="A1707" s="67"/>
      <c r="B1707" s="128"/>
      <c r="C1707" s="7"/>
      <c r="D1707" s="7"/>
      <c r="E1707" s="13"/>
      <c r="F1707" s="14"/>
      <c r="G1707" s="14"/>
      <c r="H1707" s="14"/>
      <c r="I1707" s="14"/>
      <c r="J1707" s="13"/>
      <c r="K1707" s="53"/>
      <c r="L1707" s="2"/>
      <c r="M1707" s="19"/>
      <c r="N1707" s="12"/>
      <c r="O1707" s="12"/>
      <c r="P1707" s="19"/>
      <c r="Q1707" s="14"/>
      <c r="R1707" s="28"/>
      <c r="S1707" s="14"/>
      <c r="T1707" s="14"/>
      <c r="U1707" s="14"/>
      <c r="V1707" s="4"/>
      <c r="W1707" s="53"/>
      <c r="X1707" s="14"/>
      <c r="Y1707" s="153"/>
      <c r="Z1707" s="10"/>
      <c r="AA1707" s="51"/>
      <c r="AB1707" s="3"/>
      <c r="AC1707" s="1"/>
      <c r="AD1707" s="10"/>
      <c r="AE1707" s="3"/>
      <c r="AF1707" s="3"/>
      <c r="AG1707" s="3"/>
      <c r="AH1707" s="10"/>
      <c r="AI1707" s="11"/>
      <c r="AJ1707" s="10"/>
      <c r="AK1707" s="2"/>
      <c r="AL1707" s="2"/>
      <c r="AM1707" s="2"/>
      <c r="AN1707" s="2"/>
      <c r="AO1707" s="2"/>
      <c r="AP1707" s="2"/>
      <c r="AQ1707" s="1"/>
      <c r="AR1707" s="15"/>
      <c r="AS1707" s="15"/>
      <c r="AT1707" s="15"/>
      <c r="AU1707" s="1"/>
      <c r="AV1707" s="1"/>
      <c r="AW1707" s="15"/>
      <c r="AX1707" s="15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</row>
    <row r="1708" spans="1:164" x14ac:dyDescent="0.15">
      <c r="A1708" s="67"/>
      <c r="B1708" s="128"/>
      <c r="C1708" s="7"/>
      <c r="D1708" s="7"/>
      <c r="E1708" s="13"/>
      <c r="F1708" s="14"/>
      <c r="G1708" s="14"/>
      <c r="H1708" s="14"/>
      <c r="I1708" s="14"/>
      <c r="J1708" s="13"/>
      <c r="K1708" s="53"/>
      <c r="L1708" s="2"/>
      <c r="M1708" s="19"/>
      <c r="N1708" s="12"/>
      <c r="O1708" s="12"/>
      <c r="P1708" s="19"/>
      <c r="Q1708" s="14"/>
      <c r="R1708" s="28"/>
      <c r="S1708" s="14"/>
      <c r="T1708" s="14"/>
      <c r="U1708" s="14"/>
      <c r="V1708" s="4"/>
      <c r="W1708" s="53"/>
      <c r="X1708" s="14"/>
      <c r="Y1708" s="153"/>
      <c r="Z1708" s="10"/>
      <c r="AA1708" s="51"/>
      <c r="AB1708" s="3"/>
      <c r="AC1708" s="1"/>
      <c r="AD1708" s="10"/>
      <c r="AE1708" s="3"/>
      <c r="AF1708" s="3"/>
      <c r="AG1708" s="3"/>
      <c r="AH1708" s="10"/>
      <c r="AI1708" s="11"/>
      <c r="AJ1708" s="10"/>
      <c r="AK1708" s="2"/>
      <c r="AL1708" s="2"/>
      <c r="AM1708" s="2"/>
      <c r="AN1708" s="2"/>
      <c r="AO1708" s="2"/>
      <c r="AP1708" s="2"/>
      <c r="AQ1708" s="1"/>
      <c r="AR1708" s="15"/>
      <c r="AS1708" s="15"/>
      <c r="AT1708" s="15"/>
      <c r="AU1708" s="1"/>
      <c r="AV1708" s="1"/>
      <c r="AW1708" s="15"/>
      <c r="AX1708" s="15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</row>
    <row r="1709" spans="1:164" x14ac:dyDescent="0.15">
      <c r="A1709" s="67"/>
      <c r="B1709" s="128"/>
      <c r="C1709" s="7"/>
      <c r="D1709" s="7"/>
      <c r="E1709" s="13"/>
      <c r="F1709" s="14"/>
      <c r="G1709" s="14"/>
      <c r="H1709" s="14"/>
      <c r="I1709" s="14"/>
      <c r="J1709" s="13"/>
      <c r="K1709" s="53"/>
      <c r="L1709" s="2"/>
      <c r="M1709" s="19"/>
      <c r="N1709" s="12"/>
      <c r="O1709" s="12"/>
      <c r="P1709" s="19"/>
      <c r="Q1709" s="14"/>
      <c r="R1709" s="28"/>
      <c r="S1709" s="14"/>
      <c r="T1709" s="14"/>
      <c r="U1709" s="14"/>
      <c r="V1709" s="4"/>
      <c r="W1709" s="53"/>
      <c r="X1709" s="14"/>
      <c r="Y1709" s="153"/>
      <c r="Z1709" s="10"/>
      <c r="AA1709" s="51"/>
      <c r="AB1709" s="3"/>
      <c r="AC1709" s="1"/>
      <c r="AD1709" s="10"/>
      <c r="AE1709" s="3"/>
      <c r="AF1709" s="3"/>
      <c r="AG1709" s="3"/>
      <c r="AH1709" s="10"/>
      <c r="AI1709" s="11"/>
      <c r="AJ1709" s="10"/>
      <c r="AK1709" s="2"/>
      <c r="AL1709" s="2"/>
      <c r="AM1709" s="2"/>
      <c r="AN1709" s="2"/>
      <c r="AO1709" s="2"/>
      <c r="AP1709" s="2"/>
      <c r="AQ1709" s="1"/>
      <c r="AR1709" s="15"/>
      <c r="AS1709" s="15"/>
      <c r="AT1709" s="15"/>
      <c r="AU1709" s="1"/>
      <c r="AV1709" s="1"/>
      <c r="AW1709" s="15"/>
      <c r="AX1709" s="15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</row>
    <row r="1710" spans="1:164" x14ac:dyDescent="0.15">
      <c r="A1710" s="67"/>
      <c r="B1710" s="128"/>
      <c r="C1710" s="7"/>
      <c r="D1710" s="7"/>
      <c r="E1710" s="13"/>
      <c r="F1710" s="14"/>
      <c r="G1710" s="14"/>
      <c r="H1710" s="14"/>
      <c r="I1710" s="14"/>
      <c r="J1710" s="13"/>
      <c r="K1710" s="53"/>
      <c r="L1710" s="2"/>
      <c r="M1710" s="19"/>
      <c r="N1710" s="12"/>
      <c r="O1710" s="12"/>
      <c r="P1710" s="19"/>
      <c r="Q1710" s="14"/>
      <c r="R1710" s="28"/>
      <c r="S1710" s="14"/>
      <c r="T1710" s="14"/>
      <c r="U1710" s="14"/>
      <c r="V1710" s="4"/>
      <c r="W1710" s="53"/>
      <c r="X1710" s="14"/>
      <c r="Y1710" s="153"/>
      <c r="Z1710" s="10"/>
      <c r="AA1710" s="51"/>
      <c r="AB1710" s="3"/>
      <c r="AC1710" s="1"/>
      <c r="AD1710" s="10"/>
      <c r="AE1710" s="3"/>
      <c r="AF1710" s="3"/>
      <c r="AG1710" s="3"/>
      <c r="AH1710" s="10"/>
      <c r="AI1710" s="11"/>
      <c r="AJ1710" s="10"/>
      <c r="AK1710" s="2"/>
      <c r="AL1710" s="2"/>
      <c r="AM1710" s="2"/>
      <c r="AN1710" s="2"/>
      <c r="AO1710" s="2"/>
      <c r="AP1710" s="2"/>
      <c r="AQ1710" s="1"/>
      <c r="AR1710" s="15"/>
      <c r="AS1710" s="15"/>
      <c r="AT1710" s="15"/>
      <c r="AU1710" s="1"/>
      <c r="AV1710" s="1"/>
      <c r="AW1710" s="15"/>
      <c r="AX1710" s="15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</row>
    <row r="1711" spans="1:164" x14ac:dyDescent="0.15">
      <c r="A1711" s="67"/>
      <c r="B1711" s="128"/>
      <c r="C1711" s="7"/>
      <c r="D1711" s="7"/>
      <c r="E1711" s="13"/>
      <c r="F1711" s="14"/>
      <c r="G1711" s="14"/>
      <c r="H1711" s="14"/>
      <c r="I1711" s="14"/>
      <c r="J1711" s="13"/>
      <c r="K1711" s="53"/>
      <c r="L1711" s="2"/>
      <c r="M1711" s="19"/>
      <c r="N1711" s="12"/>
      <c r="O1711" s="12"/>
      <c r="P1711" s="19"/>
      <c r="Q1711" s="14"/>
      <c r="R1711" s="28"/>
      <c r="S1711" s="14"/>
      <c r="T1711" s="14"/>
      <c r="U1711" s="14"/>
      <c r="V1711" s="4"/>
      <c r="W1711" s="53"/>
      <c r="X1711" s="14"/>
      <c r="Y1711" s="153"/>
      <c r="Z1711" s="10"/>
      <c r="AA1711" s="51"/>
      <c r="AB1711" s="3"/>
      <c r="AC1711" s="1"/>
      <c r="AD1711" s="10"/>
      <c r="AE1711" s="3"/>
      <c r="AF1711" s="3"/>
      <c r="AG1711" s="3"/>
      <c r="AH1711" s="10"/>
      <c r="AI1711" s="11"/>
      <c r="AJ1711" s="10"/>
      <c r="AK1711" s="2"/>
      <c r="AL1711" s="2"/>
      <c r="AM1711" s="2"/>
      <c r="AN1711" s="2"/>
      <c r="AO1711" s="2"/>
      <c r="AP1711" s="2"/>
      <c r="AQ1711" s="1"/>
      <c r="AR1711" s="15"/>
      <c r="AS1711" s="15"/>
      <c r="AT1711" s="15"/>
      <c r="AU1711" s="1"/>
      <c r="AV1711" s="1"/>
      <c r="AW1711" s="15"/>
      <c r="AX1711" s="15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</row>
    <row r="1712" spans="1:164" x14ac:dyDescent="0.15">
      <c r="A1712" s="67"/>
      <c r="B1712" s="128"/>
      <c r="C1712" s="7"/>
      <c r="D1712" s="7"/>
      <c r="E1712" s="13"/>
      <c r="F1712" s="14"/>
      <c r="G1712" s="14"/>
      <c r="H1712" s="14"/>
      <c r="I1712" s="14"/>
      <c r="J1712" s="13"/>
      <c r="K1712" s="53"/>
      <c r="L1712" s="2"/>
      <c r="M1712" s="19"/>
      <c r="N1712" s="12"/>
      <c r="O1712" s="12"/>
      <c r="P1712" s="19"/>
      <c r="Q1712" s="14"/>
      <c r="R1712" s="28"/>
      <c r="S1712" s="14"/>
      <c r="T1712" s="14"/>
      <c r="U1712" s="14"/>
      <c r="V1712" s="4"/>
      <c r="W1712" s="53"/>
      <c r="X1712" s="14"/>
      <c r="Y1712" s="153"/>
      <c r="Z1712" s="10"/>
      <c r="AA1712" s="51"/>
      <c r="AB1712" s="3"/>
      <c r="AC1712" s="1"/>
      <c r="AD1712" s="10"/>
      <c r="AE1712" s="3"/>
      <c r="AF1712" s="3"/>
      <c r="AG1712" s="3"/>
      <c r="AH1712" s="10"/>
      <c r="AI1712" s="11"/>
      <c r="AJ1712" s="10"/>
      <c r="AK1712" s="2"/>
      <c r="AL1712" s="2"/>
      <c r="AM1712" s="2"/>
      <c r="AN1712" s="2"/>
      <c r="AO1712" s="2"/>
      <c r="AP1712" s="2"/>
      <c r="AQ1712" s="1"/>
      <c r="AR1712" s="15"/>
      <c r="AS1712" s="15"/>
      <c r="AT1712" s="15"/>
      <c r="AU1712" s="1"/>
      <c r="AV1712" s="1"/>
      <c r="AW1712" s="15"/>
      <c r="AX1712" s="15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</row>
    <row r="1713" spans="1:164" x14ac:dyDescent="0.15">
      <c r="A1713" s="67"/>
      <c r="B1713" s="128"/>
      <c r="C1713" s="7"/>
      <c r="D1713" s="7"/>
      <c r="E1713" s="13"/>
      <c r="F1713" s="14"/>
      <c r="G1713" s="14"/>
      <c r="H1713" s="14"/>
      <c r="I1713" s="14"/>
      <c r="J1713" s="13"/>
      <c r="K1713" s="53"/>
      <c r="L1713" s="2"/>
      <c r="M1713" s="19"/>
      <c r="N1713" s="12"/>
      <c r="O1713" s="12"/>
      <c r="P1713" s="19"/>
      <c r="Q1713" s="14"/>
      <c r="R1713" s="28"/>
      <c r="S1713" s="14"/>
      <c r="T1713" s="14"/>
      <c r="U1713" s="14"/>
      <c r="V1713" s="4"/>
      <c r="W1713" s="53"/>
      <c r="X1713" s="14"/>
      <c r="Y1713" s="153"/>
      <c r="Z1713" s="10"/>
      <c r="AA1713" s="51"/>
      <c r="AB1713" s="3"/>
      <c r="AC1713" s="1"/>
      <c r="AD1713" s="10"/>
      <c r="AE1713" s="3"/>
      <c r="AF1713" s="3"/>
      <c r="AG1713" s="3"/>
      <c r="AH1713" s="10"/>
      <c r="AI1713" s="11"/>
      <c r="AJ1713" s="10"/>
      <c r="AK1713" s="2"/>
      <c r="AL1713" s="2"/>
      <c r="AM1713" s="2"/>
      <c r="AN1713" s="2"/>
      <c r="AO1713" s="2"/>
      <c r="AP1713" s="2"/>
      <c r="AQ1713" s="1"/>
      <c r="AR1713" s="15"/>
      <c r="AS1713" s="15"/>
      <c r="AT1713" s="15"/>
      <c r="AU1713" s="1"/>
      <c r="AV1713" s="1"/>
      <c r="AW1713" s="15"/>
      <c r="AX1713" s="15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</row>
    <row r="1714" spans="1:164" x14ac:dyDescent="0.15">
      <c r="A1714" s="67"/>
      <c r="B1714" s="128"/>
      <c r="C1714" s="7"/>
      <c r="D1714" s="7"/>
      <c r="E1714" s="13"/>
      <c r="F1714" s="14"/>
      <c r="G1714" s="14"/>
      <c r="H1714" s="14"/>
      <c r="I1714" s="14"/>
      <c r="J1714" s="13"/>
      <c r="K1714" s="53"/>
      <c r="L1714" s="2"/>
      <c r="M1714" s="19"/>
      <c r="N1714" s="12"/>
      <c r="O1714" s="12"/>
      <c r="P1714" s="19"/>
      <c r="Q1714" s="14"/>
      <c r="R1714" s="28"/>
      <c r="S1714" s="14"/>
      <c r="T1714" s="14"/>
      <c r="U1714" s="14"/>
      <c r="V1714" s="4"/>
      <c r="W1714" s="53"/>
      <c r="X1714" s="14"/>
      <c r="Y1714" s="153"/>
      <c r="Z1714" s="10"/>
      <c r="AA1714" s="51"/>
      <c r="AB1714" s="3"/>
      <c r="AC1714" s="1"/>
      <c r="AD1714" s="10"/>
      <c r="AE1714" s="3"/>
      <c r="AF1714" s="3"/>
      <c r="AG1714" s="3"/>
      <c r="AH1714" s="10"/>
      <c r="AI1714" s="11"/>
      <c r="AJ1714" s="10"/>
      <c r="AK1714" s="2"/>
      <c r="AL1714" s="2"/>
      <c r="AM1714" s="2"/>
      <c r="AN1714" s="2"/>
      <c r="AO1714" s="2"/>
      <c r="AP1714" s="2"/>
      <c r="AQ1714" s="1"/>
      <c r="AR1714" s="15"/>
      <c r="AS1714" s="15"/>
      <c r="AT1714" s="15"/>
      <c r="AU1714" s="1"/>
      <c r="AV1714" s="1"/>
      <c r="AW1714" s="15"/>
      <c r="AX1714" s="15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</row>
    <row r="1715" spans="1:164" x14ac:dyDescent="0.15">
      <c r="A1715" s="67"/>
      <c r="B1715" s="128"/>
      <c r="C1715" s="7"/>
      <c r="D1715" s="7"/>
      <c r="E1715" s="13"/>
      <c r="F1715" s="14"/>
      <c r="G1715" s="14"/>
      <c r="H1715" s="14"/>
      <c r="I1715" s="14"/>
      <c r="J1715" s="13"/>
      <c r="K1715" s="53"/>
      <c r="L1715" s="2"/>
      <c r="M1715" s="19"/>
      <c r="N1715" s="12"/>
      <c r="O1715" s="12"/>
      <c r="P1715" s="19"/>
      <c r="Q1715" s="14"/>
      <c r="R1715" s="28"/>
      <c r="S1715" s="14"/>
      <c r="T1715" s="14"/>
      <c r="U1715" s="14"/>
      <c r="V1715" s="4"/>
      <c r="W1715" s="53"/>
      <c r="X1715" s="14"/>
      <c r="Y1715" s="153"/>
      <c r="Z1715" s="10"/>
      <c r="AA1715" s="51"/>
      <c r="AB1715" s="3"/>
      <c r="AC1715" s="1"/>
      <c r="AD1715" s="10"/>
      <c r="AE1715" s="3"/>
      <c r="AF1715" s="3"/>
      <c r="AG1715" s="3"/>
      <c r="AH1715" s="10"/>
      <c r="AI1715" s="11"/>
      <c r="AJ1715" s="10"/>
      <c r="AK1715" s="2"/>
      <c r="AL1715" s="2"/>
      <c r="AM1715" s="2"/>
      <c r="AN1715" s="2"/>
      <c r="AO1715" s="2"/>
      <c r="AP1715" s="2"/>
      <c r="AQ1715" s="1"/>
      <c r="AR1715" s="15"/>
      <c r="AS1715" s="15"/>
      <c r="AT1715" s="15"/>
      <c r="AU1715" s="1"/>
      <c r="AV1715" s="1"/>
      <c r="AW1715" s="15"/>
      <c r="AX1715" s="15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</row>
    <row r="1716" spans="1:164" x14ac:dyDescent="0.15">
      <c r="A1716" s="67"/>
      <c r="B1716" s="128"/>
      <c r="C1716" s="7"/>
      <c r="D1716" s="7"/>
      <c r="E1716" s="13"/>
      <c r="F1716" s="14"/>
      <c r="G1716" s="14"/>
      <c r="H1716" s="14"/>
      <c r="I1716" s="14"/>
      <c r="J1716" s="13"/>
      <c r="K1716" s="53"/>
      <c r="L1716" s="2"/>
      <c r="M1716" s="19"/>
      <c r="N1716" s="12"/>
      <c r="O1716" s="12"/>
      <c r="P1716" s="19"/>
      <c r="Q1716" s="14"/>
      <c r="R1716" s="28"/>
      <c r="S1716" s="14"/>
      <c r="T1716" s="14"/>
      <c r="U1716" s="14"/>
      <c r="V1716" s="4"/>
      <c r="W1716" s="53"/>
      <c r="X1716" s="14"/>
      <c r="Y1716" s="153"/>
      <c r="Z1716" s="10"/>
      <c r="AA1716" s="51"/>
      <c r="AB1716" s="3"/>
      <c r="AC1716" s="1"/>
      <c r="AD1716" s="10"/>
      <c r="AE1716" s="3"/>
      <c r="AF1716" s="3"/>
      <c r="AG1716" s="3"/>
      <c r="AH1716" s="10"/>
      <c r="AI1716" s="11"/>
      <c r="AJ1716" s="10"/>
      <c r="AK1716" s="2"/>
      <c r="AL1716" s="2"/>
      <c r="AM1716" s="2"/>
      <c r="AN1716" s="2"/>
      <c r="AO1716" s="2"/>
      <c r="AP1716" s="2"/>
      <c r="AQ1716" s="1"/>
      <c r="AR1716" s="15"/>
      <c r="AS1716" s="15"/>
      <c r="AT1716" s="15"/>
      <c r="AU1716" s="1"/>
      <c r="AV1716" s="1"/>
      <c r="AW1716" s="15"/>
      <c r="AX1716" s="15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</row>
    <row r="1717" spans="1:164" x14ac:dyDescent="0.15">
      <c r="A1717" s="67"/>
      <c r="B1717" s="128"/>
      <c r="C1717" s="7"/>
      <c r="D1717" s="7"/>
      <c r="E1717" s="13"/>
      <c r="F1717" s="14"/>
      <c r="G1717" s="14"/>
      <c r="H1717" s="14"/>
      <c r="I1717" s="14"/>
      <c r="J1717" s="13"/>
      <c r="K1717" s="53"/>
      <c r="L1717" s="2"/>
      <c r="M1717" s="19"/>
      <c r="N1717" s="12"/>
      <c r="O1717" s="12"/>
      <c r="P1717" s="19"/>
      <c r="Q1717" s="14"/>
      <c r="R1717" s="28"/>
      <c r="S1717" s="14"/>
      <c r="T1717" s="14"/>
      <c r="U1717" s="14"/>
      <c r="V1717" s="4"/>
      <c r="W1717" s="53"/>
      <c r="X1717" s="14"/>
      <c r="Y1717" s="153"/>
      <c r="Z1717" s="10"/>
      <c r="AA1717" s="51"/>
      <c r="AB1717" s="3"/>
      <c r="AC1717" s="1"/>
      <c r="AD1717" s="10"/>
      <c r="AE1717" s="3"/>
      <c r="AF1717" s="3"/>
      <c r="AG1717" s="3"/>
      <c r="AH1717" s="10"/>
      <c r="AI1717" s="11"/>
      <c r="AJ1717" s="10"/>
      <c r="AK1717" s="2"/>
      <c r="AL1717" s="2"/>
      <c r="AM1717" s="2"/>
      <c r="AN1717" s="2"/>
      <c r="AO1717" s="2"/>
      <c r="AP1717" s="2"/>
      <c r="AQ1717" s="1"/>
      <c r="AR1717" s="15"/>
      <c r="AS1717" s="15"/>
      <c r="AT1717" s="15"/>
      <c r="AU1717" s="1"/>
      <c r="AV1717" s="1"/>
      <c r="AW1717" s="15"/>
      <c r="AX1717" s="15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</row>
    <row r="1718" spans="1:164" x14ac:dyDescent="0.15">
      <c r="A1718" s="67"/>
      <c r="B1718" s="128"/>
      <c r="C1718" s="7"/>
      <c r="D1718" s="7"/>
      <c r="E1718" s="13"/>
      <c r="F1718" s="14"/>
      <c r="G1718" s="14"/>
      <c r="H1718" s="14"/>
      <c r="I1718" s="14"/>
      <c r="J1718" s="13"/>
      <c r="K1718" s="53"/>
      <c r="L1718" s="2"/>
      <c r="M1718" s="19"/>
      <c r="N1718" s="12"/>
      <c r="O1718" s="12"/>
      <c r="P1718" s="19"/>
      <c r="Q1718" s="14"/>
      <c r="R1718" s="28"/>
      <c r="S1718" s="14"/>
      <c r="T1718" s="14"/>
      <c r="U1718" s="14"/>
      <c r="V1718" s="4"/>
      <c r="W1718" s="53"/>
      <c r="X1718" s="14"/>
      <c r="Y1718" s="153"/>
      <c r="Z1718" s="10"/>
      <c r="AA1718" s="51"/>
      <c r="AB1718" s="3"/>
      <c r="AC1718" s="1"/>
      <c r="AD1718" s="10"/>
      <c r="AE1718" s="3"/>
      <c r="AF1718" s="3"/>
      <c r="AG1718" s="3"/>
      <c r="AH1718" s="10"/>
      <c r="AI1718" s="11"/>
      <c r="AJ1718" s="10"/>
      <c r="AK1718" s="2"/>
      <c r="AL1718" s="2"/>
      <c r="AM1718" s="2"/>
      <c r="AN1718" s="2"/>
      <c r="AO1718" s="2"/>
      <c r="AP1718" s="2"/>
      <c r="AQ1718" s="1"/>
      <c r="AR1718" s="15"/>
      <c r="AS1718" s="15"/>
      <c r="AT1718" s="15"/>
      <c r="AU1718" s="1"/>
      <c r="AV1718" s="1"/>
      <c r="AW1718" s="15"/>
      <c r="AX1718" s="15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</row>
    <row r="1719" spans="1:164" x14ac:dyDescent="0.15">
      <c r="A1719" s="67"/>
      <c r="B1719" s="128"/>
      <c r="C1719" s="7"/>
      <c r="D1719" s="7"/>
      <c r="E1719" s="13"/>
      <c r="F1719" s="14"/>
      <c r="G1719" s="14"/>
      <c r="H1719" s="14"/>
      <c r="I1719" s="14"/>
      <c r="J1719" s="13"/>
      <c r="K1719" s="53"/>
      <c r="L1719" s="2"/>
      <c r="M1719" s="19"/>
      <c r="N1719" s="12"/>
      <c r="O1719" s="12"/>
      <c r="P1719" s="19"/>
      <c r="Q1719" s="14"/>
      <c r="R1719" s="28"/>
      <c r="S1719" s="14"/>
      <c r="T1719" s="14"/>
      <c r="U1719" s="14"/>
      <c r="V1719" s="4"/>
      <c r="W1719" s="53"/>
      <c r="X1719" s="14"/>
      <c r="Y1719" s="153"/>
      <c r="Z1719" s="10"/>
      <c r="AA1719" s="51"/>
      <c r="AB1719" s="3"/>
      <c r="AC1719" s="1"/>
      <c r="AD1719" s="10"/>
      <c r="AE1719" s="3"/>
      <c r="AF1719" s="3"/>
      <c r="AG1719" s="3"/>
      <c r="AH1719" s="10"/>
      <c r="AI1719" s="11"/>
      <c r="AJ1719" s="10"/>
      <c r="AK1719" s="2"/>
      <c r="AL1719" s="2"/>
      <c r="AM1719" s="2"/>
      <c r="AN1719" s="2"/>
      <c r="AO1719" s="2"/>
      <c r="AP1719" s="2"/>
      <c r="AQ1719" s="1"/>
      <c r="AR1719" s="15"/>
      <c r="AS1719" s="15"/>
      <c r="AT1719" s="15"/>
      <c r="AU1719" s="1"/>
      <c r="AV1719" s="1"/>
      <c r="AW1719" s="15"/>
      <c r="AX1719" s="15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</row>
    <row r="1720" spans="1:164" x14ac:dyDescent="0.15">
      <c r="A1720" s="67"/>
      <c r="B1720" s="128"/>
      <c r="C1720" s="7"/>
      <c r="D1720" s="7"/>
      <c r="E1720" s="13"/>
      <c r="F1720" s="14"/>
      <c r="G1720" s="14"/>
      <c r="H1720" s="14"/>
      <c r="I1720" s="14"/>
      <c r="J1720" s="13"/>
      <c r="K1720" s="53"/>
      <c r="L1720" s="2"/>
      <c r="M1720" s="19"/>
      <c r="N1720" s="12"/>
      <c r="O1720" s="12"/>
      <c r="P1720" s="19"/>
      <c r="Q1720" s="14"/>
      <c r="R1720" s="28"/>
      <c r="S1720" s="14"/>
      <c r="T1720" s="14"/>
      <c r="U1720" s="14"/>
      <c r="V1720" s="4"/>
      <c r="W1720" s="53"/>
      <c r="X1720" s="14"/>
      <c r="Y1720" s="153"/>
      <c r="Z1720" s="10"/>
      <c r="AA1720" s="51"/>
      <c r="AB1720" s="3"/>
      <c r="AC1720" s="1"/>
      <c r="AD1720" s="10"/>
      <c r="AE1720" s="3"/>
      <c r="AF1720" s="3"/>
      <c r="AG1720" s="3"/>
      <c r="AH1720" s="10"/>
      <c r="AI1720" s="11"/>
      <c r="AJ1720" s="10"/>
      <c r="AK1720" s="2"/>
      <c r="AL1720" s="2"/>
      <c r="AM1720" s="2"/>
      <c r="AN1720" s="2"/>
      <c r="AO1720" s="2"/>
      <c r="AP1720" s="2"/>
      <c r="AQ1720" s="1"/>
      <c r="AR1720" s="15"/>
      <c r="AS1720" s="15"/>
      <c r="AT1720" s="15"/>
      <c r="AU1720" s="1"/>
      <c r="AV1720" s="1"/>
      <c r="AW1720" s="15"/>
      <c r="AX1720" s="15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</row>
    <row r="1721" spans="1:164" x14ac:dyDescent="0.15">
      <c r="A1721" s="67"/>
      <c r="B1721" s="128"/>
      <c r="C1721" s="7"/>
      <c r="D1721" s="7"/>
      <c r="E1721" s="13"/>
      <c r="F1721" s="14"/>
      <c r="G1721" s="14"/>
      <c r="H1721" s="14"/>
      <c r="I1721" s="14"/>
      <c r="J1721" s="13"/>
      <c r="K1721" s="53"/>
      <c r="L1721" s="2"/>
      <c r="M1721" s="19"/>
      <c r="N1721" s="12"/>
      <c r="O1721" s="12"/>
      <c r="P1721" s="19"/>
      <c r="Q1721" s="14"/>
      <c r="R1721" s="28"/>
      <c r="S1721" s="14"/>
      <c r="T1721" s="14"/>
      <c r="U1721" s="14"/>
      <c r="V1721" s="4"/>
      <c r="W1721" s="53"/>
      <c r="X1721" s="14"/>
      <c r="Y1721" s="153"/>
      <c r="Z1721" s="10"/>
      <c r="AA1721" s="51"/>
      <c r="AB1721" s="3"/>
      <c r="AC1721" s="1"/>
      <c r="AD1721" s="10"/>
      <c r="AE1721" s="3"/>
      <c r="AF1721" s="3"/>
      <c r="AG1721" s="3"/>
      <c r="AH1721" s="10"/>
      <c r="AI1721" s="11"/>
      <c r="AJ1721" s="10"/>
      <c r="AK1721" s="2"/>
      <c r="AL1721" s="2"/>
      <c r="AM1721" s="2"/>
      <c r="AN1721" s="2"/>
      <c r="AO1721" s="2"/>
      <c r="AP1721" s="2"/>
      <c r="AQ1721" s="1"/>
      <c r="AR1721" s="15"/>
      <c r="AS1721" s="15"/>
      <c r="AT1721" s="15"/>
      <c r="AU1721" s="1"/>
      <c r="AV1721" s="1"/>
      <c r="AW1721" s="15"/>
      <c r="AX1721" s="15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</row>
    <row r="1722" spans="1:164" x14ac:dyDescent="0.15">
      <c r="A1722" s="67"/>
      <c r="B1722" s="128"/>
      <c r="C1722" s="7"/>
      <c r="D1722" s="7"/>
      <c r="E1722" s="13"/>
      <c r="F1722" s="14"/>
      <c r="G1722" s="14"/>
      <c r="H1722" s="14"/>
      <c r="I1722" s="14"/>
      <c r="J1722" s="13"/>
      <c r="K1722" s="53"/>
      <c r="L1722" s="2"/>
      <c r="M1722" s="19"/>
      <c r="N1722" s="12"/>
      <c r="O1722" s="12"/>
      <c r="P1722" s="19"/>
      <c r="Q1722" s="14"/>
      <c r="R1722" s="28"/>
      <c r="S1722" s="14"/>
      <c r="T1722" s="14"/>
      <c r="U1722" s="14"/>
      <c r="V1722" s="4"/>
      <c r="W1722" s="53"/>
      <c r="X1722" s="14"/>
      <c r="Y1722" s="153"/>
      <c r="Z1722" s="10"/>
      <c r="AA1722" s="51"/>
      <c r="AB1722" s="3"/>
      <c r="AC1722" s="1"/>
      <c r="AD1722" s="10"/>
      <c r="AE1722" s="3"/>
      <c r="AF1722" s="3"/>
      <c r="AG1722" s="3"/>
      <c r="AH1722" s="10"/>
      <c r="AI1722" s="11"/>
      <c r="AJ1722" s="10"/>
      <c r="AK1722" s="2"/>
      <c r="AL1722" s="2"/>
      <c r="AM1722" s="2"/>
      <c r="AN1722" s="2"/>
      <c r="AO1722" s="2"/>
      <c r="AP1722" s="2"/>
      <c r="AQ1722" s="1"/>
      <c r="AR1722" s="15"/>
      <c r="AS1722" s="15"/>
      <c r="AT1722" s="15"/>
      <c r="AU1722" s="1"/>
      <c r="AV1722" s="1"/>
      <c r="AW1722" s="15"/>
      <c r="AX1722" s="15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</row>
    <row r="1723" spans="1:164" x14ac:dyDescent="0.15">
      <c r="A1723" s="67"/>
      <c r="B1723" s="128"/>
      <c r="C1723" s="7"/>
      <c r="D1723" s="7"/>
      <c r="E1723" s="13"/>
      <c r="F1723" s="14"/>
      <c r="G1723" s="14"/>
      <c r="H1723" s="14"/>
      <c r="I1723" s="14"/>
      <c r="J1723" s="13"/>
      <c r="K1723" s="53"/>
      <c r="L1723" s="2"/>
      <c r="M1723" s="19"/>
      <c r="N1723" s="12"/>
      <c r="O1723" s="12"/>
      <c r="P1723" s="19"/>
      <c r="Q1723" s="14"/>
      <c r="R1723" s="28"/>
      <c r="S1723" s="14"/>
      <c r="T1723" s="14"/>
      <c r="U1723" s="14"/>
      <c r="V1723" s="4"/>
      <c r="W1723" s="53"/>
      <c r="X1723" s="14"/>
      <c r="Y1723" s="153"/>
      <c r="Z1723" s="10"/>
      <c r="AA1723" s="51"/>
      <c r="AB1723" s="3"/>
      <c r="AC1723" s="1"/>
      <c r="AD1723" s="10"/>
      <c r="AE1723" s="3"/>
      <c r="AF1723" s="3"/>
      <c r="AG1723" s="3"/>
      <c r="AH1723" s="10"/>
      <c r="AI1723" s="11"/>
      <c r="AJ1723" s="10"/>
      <c r="AK1723" s="2"/>
      <c r="AL1723" s="2"/>
      <c r="AM1723" s="2"/>
      <c r="AN1723" s="2"/>
      <c r="AO1723" s="2"/>
      <c r="AP1723" s="2"/>
      <c r="AQ1723" s="1"/>
      <c r="AR1723" s="15"/>
      <c r="AS1723" s="15"/>
      <c r="AT1723" s="15"/>
      <c r="AU1723" s="1"/>
      <c r="AV1723" s="1"/>
      <c r="AW1723" s="15"/>
      <c r="AX1723" s="15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</row>
    <row r="1724" spans="1:164" x14ac:dyDescent="0.15">
      <c r="A1724" s="67"/>
      <c r="B1724" s="128"/>
      <c r="C1724" s="7"/>
      <c r="D1724" s="7"/>
      <c r="E1724" s="13"/>
      <c r="F1724" s="14"/>
      <c r="G1724" s="14"/>
      <c r="H1724" s="14"/>
      <c r="I1724" s="14"/>
      <c r="J1724" s="13"/>
      <c r="K1724" s="53"/>
      <c r="L1724" s="2"/>
      <c r="M1724" s="19"/>
      <c r="N1724" s="12"/>
      <c r="O1724" s="12"/>
      <c r="P1724" s="19"/>
      <c r="Q1724" s="14"/>
      <c r="R1724" s="28"/>
      <c r="S1724" s="14"/>
      <c r="T1724" s="14"/>
      <c r="U1724" s="14"/>
      <c r="V1724" s="4"/>
      <c r="W1724" s="53"/>
      <c r="X1724" s="14"/>
      <c r="Y1724" s="153"/>
      <c r="Z1724" s="10"/>
      <c r="AA1724" s="51"/>
      <c r="AB1724" s="3"/>
      <c r="AC1724" s="1"/>
      <c r="AD1724" s="10"/>
      <c r="AE1724" s="3"/>
      <c r="AF1724" s="3"/>
      <c r="AG1724" s="3"/>
      <c r="AH1724" s="10"/>
      <c r="AI1724" s="11"/>
      <c r="AJ1724" s="10"/>
      <c r="AK1724" s="2"/>
      <c r="AL1724" s="2"/>
      <c r="AM1724" s="2"/>
      <c r="AN1724" s="2"/>
      <c r="AO1724" s="2"/>
      <c r="AP1724" s="2"/>
      <c r="AQ1724" s="1"/>
      <c r="AR1724" s="15"/>
      <c r="AS1724" s="15"/>
      <c r="AT1724" s="15"/>
      <c r="AU1724" s="1"/>
      <c r="AV1724" s="1"/>
      <c r="AW1724" s="15"/>
      <c r="AX1724" s="15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</row>
    <row r="1725" spans="1:164" x14ac:dyDescent="0.15">
      <c r="A1725" s="67"/>
      <c r="B1725" s="128"/>
      <c r="C1725" s="7"/>
      <c r="D1725" s="7"/>
      <c r="E1725" s="13"/>
      <c r="F1725" s="14"/>
      <c r="G1725" s="14"/>
      <c r="H1725" s="14"/>
      <c r="I1725" s="14"/>
      <c r="J1725" s="13"/>
      <c r="K1725" s="53"/>
      <c r="L1725" s="2"/>
      <c r="M1725" s="19"/>
      <c r="N1725" s="12"/>
      <c r="O1725" s="12"/>
      <c r="P1725" s="19"/>
      <c r="Q1725" s="14"/>
      <c r="R1725" s="28"/>
      <c r="S1725" s="14"/>
      <c r="T1725" s="14"/>
      <c r="U1725" s="14"/>
      <c r="V1725" s="4"/>
      <c r="W1725" s="53"/>
      <c r="X1725" s="14"/>
      <c r="Y1725" s="153"/>
      <c r="Z1725" s="10"/>
      <c r="AA1725" s="51"/>
      <c r="AB1725" s="3"/>
      <c r="AC1725" s="1"/>
      <c r="AD1725" s="10"/>
      <c r="AE1725" s="3"/>
      <c r="AF1725" s="3"/>
      <c r="AG1725" s="3"/>
      <c r="AH1725" s="10"/>
      <c r="AI1725" s="11"/>
      <c r="AJ1725" s="10"/>
      <c r="AK1725" s="2"/>
      <c r="AL1725" s="2"/>
      <c r="AM1725" s="2"/>
      <c r="AN1725" s="2"/>
      <c r="AO1725" s="2"/>
      <c r="AP1725" s="2"/>
      <c r="AQ1725" s="1"/>
      <c r="AR1725" s="15"/>
      <c r="AS1725" s="15"/>
      <c r="AT1725" s="15"/>
      <c r="AU1725" s="1"/>
      <c r="AV1725" s="1"/>
      <c r="AW1725" s="15"/>
      <c r="AX1725" s="15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</row>
    <row r="1726" spans="1:164" x14ac:dyDescent="0.15">
      <c r="A1726" s="67"/>
      <c r="B1726" s="128"/>
      <c r="C1726" s="7"/>
      <c r="D1726" s="7"/>
      <c r="E1726" s="13"/>
      <c r="F1726" s="14"/>
      <c r="G1726" s="14"/>
      <c r="H1726" s="14"/>
      <c r="I1726" s="14"/>
      <c r="J1726" s="13"/>
      <c r="K1726" s="53"/>
      <c r="L1726" s="2"/>
      <c r="M1726" s="19"/>
      <c r="N1726" s="12"/>
      <c r="O1726" s="12"/>
      <c r="P1726" s="19"/>
      <c r="Q1726" s="14"/>
      <c r="R1726" s="28"/>
      <c r="S1726" s="14"/>
      <c r="T1726" s="14"/>
      <c r="U1726" s="14"/>
      <c r="V1726" s="4"/>
      <c r="W1726" s="53"/>
      <c r="X1726" s="14"/>
      <c r="Y1726" s="153"/>
      <c r="Z1726" s="10"/>
      <c r="AA1726" s="51"/>
      <c r="AB1726" s="3"/>
      <c r="AC1726" s="1"/>
      <c r="AD1726" s="10"/>
      <c r="AE1726" s="3"/>
      <c r="AF1726" s="3"/>
      <c r="AG1726" s="3"/>
      <c r="AH1726" s="10"/>
      <c r="AI1726" s="11"/>
      <c r="AJ1726" s="10"/>
      <c r="AK1726" s="2"/>
      <c r="AL1726" s="2"/>
      <c r="AM1726" s="2"/>
      <c r="AN1726" s="2"/>
      <c r="AO1726" s="2"/>
      <c r="AP1726" s="2"/>
      <c r="AQ1726" s="1"/>
      <c r="AR1726" s="15"/>
      <c r="AS1726" s="15"/>
      <c r="AT1726" s="15"/>
      <c r="AU1726" s="1"/>
      <c r="AV1726" s="1"/>
      <c r="AW1726" s="15"/>
      <c r="AX1726" s="15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</row>
    <row r="1727" spans="1:164" x14ac:dyDescent="0.15">
      <c r="A1727" s="67"/>
      <c r="B1727" s="128"/>
      <c r="C1727" s="7"/>
      <c r="D1727" s="7"/>
      <c r="E1727" s="13"/>
      <c r="F1727" s="14"/>
      <c r="G1727" s="14"/>
      <c r="H1727" s="14"/>
      <c r="I1727" s="14"/>
      <c r="J1727" s="13"/>
      <c r="K1727" s="53"/>
      <c r="L1727" s="2"/>
      <c r="M1727" s="19"/>
      <c r="N1727" s="12"/>
      <c r="O1727" s="12"/>
      <c r="P1727" s="19"/>
      <c r="Q1727" s="14"/>
      <c r="R1727" s="28"/>
      <c r="S1727" s="14"/>
      <c r="T1727" s="14"/>
      <c r="U1727" s="14"/>
      <c r="V1727" s="4"/>
      <c r="W1727" s="53"/>
      <c r="X1727" s="14"/>
      <c r="Y1727" s="153"/>
      <c r="Z1727" s="10"/>
      <c r="AA1727" s="51"/>
      <c r="AB1727" s="3"/>
      <c r="AC1727" s="1"/>
      <c r="AD1727" s="10"/>
      <c r="AE1727" s="3"/>
      <c r="AF1727" s="3"/>
      <c r="AG1727" s="3"/>
      <c r="AH1727" s="10"/>
      <c r="AI1727" s="11"/>
      <c r="AJ1727" s="10"/>
      <c r="AK1727" s="2"/>
      <c r="AL1727" s="2"/>
      <c r="AM1727" s="2"/>
      <c r="AN1727" s="2"/>
      <c r="AO1727" s="2"/>
      <c r="AP1727" s="2"/>
      <c r="AQ1727" s="1"/>
      <c r="AR1727" s="15"/>
      <c r="AS1727" s="15"/>
      <c r="AT1727" s="15"/>
      <c r="AU1727" s="1"/>
      <c r="AV1727" s="1"/>
      <c r="AW1727" s="15"/>
      <c r="AX1727" s="15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</row>
    <row r="1728" spans="1:164" x14ac:dyDescent="0.15">
      <c r="A1728" s="67"/>
      <c r="B1728" s="128"/>
      <c r="C1728" s="7"/>
      <c r="D1728" s="7"/>
      <c r="E1728" s="13"/>
      <c r="F1728" s="14"/>
      <c r="G1728" s="14"/>
      <c r="H1728" s="14"/>
      <c r="I1728" s="14"/>
      <c r="J1728" s="13"/>
      <c r="K1728" s="53"/>
      <c r="L1728" s="2"/>
      <c r="M1728" s="19"/>
      <c r="N1728" s="12"/>
      <c r="O1728" s="12"/>
      <c r="P1728" s="19"/>
      <c r="Q1728" s="14"/>
      <c r="R1728" s="28"/>
      <c r="S1728" s="14"/>
      <c r="T1728" s="14"/>
      <c r="U1728" s="14"/>
      <c r="V1728" s="4"/>
      <c r="W1728" s="53"/>
      <c r="X1728" s="14"/>
      <c r="Y1728" s="153"/>
      <c r="Z1728" s="10"/>
      <c r="AA1728" s="51"/>
      <c r="AB1728" s="3"/>
      <c r="AC1728" s="1"/>
      <c r="AD1728" s="10"/>
      <c r="AE1728" s="3"/>
      <c r="AF1728" s="3"/>
      <c r="AG1728" s="3"/>
      <c r="AH1728" s="10"/>
      <c r="AI1728" s="11"/>
      <c r="AJ1728" s="10"/>
      <c r="AK1728" s="2"/>
      <c r="AL1728" s="2"/>
      <c r="AM1728" s="2"/>
      <c r="AN1728" s="2"/>
      <c r="AO1728" s="2"/>
      <c r="AP1728" s="2"/>
      <c r="AQ1728" s="1"/>
      <c r="AR1728" s="15"/>
      <c r="AS1728" s="15"/>
      <c r="AT1728" s="15"/>
      <c r="AU1728" s="1"/>
      <c r="AV1728" s="1"/>
      <c r="AW1728" s="15"/>
      <c r="AX1728" s="15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</row>
    <row r="1729" spans="1:164" x14ac:dyDescent="0.15">
      <c r="A1729" s="67"/>
      <c r="B1729" s="128"/>
      <c r="C1729" s="7"/>
      <c r="D1729" s="7"/>
      <c r="E1729" s="13"/>
      <c r="F1729" s="14"/>
      <c r="G1729" s="14"/>
      <c r="H1729" s="14"/>
      <c r="I1729" s="14"/>
      <c r="J1729" s="13"/>
      <c r="K1729" s="53"/>
      <c r="L1729" s="2"/>
      <c r="M1729" s="19"/>
      <c r="N1729" s="12"/>
      <c r="O1729" s="12"/>
      <c r="P1729" s="19"/>
      <c r="Q1729" s="14"/>
      <c r="R1729" s="28"/>
      <c r="S1729" s="14"/>
      <c r="T1729" s="14"/>
      <c r="U1729" s="14"/>
      <c r="V1729" s="4"/>
      <c r="W1729" s="53"/>
      <c r="X1729" s="14"/>
      <c r="Y1729" s="153"/>
      <c r="Z1729" s="10"/>
      <c r="AA1729" s="51"/>
      <c r="AB1729" s="3"/>
      <c r="AC1729" s="1"/>
      <c r="AD1729" s="10"/>
      <c r="AE1729" s="3"/>
      <c r="AF1729" s="3"/>
      <c r="AG1729" s="3"/>
      <c r="AH1729" s="10"/>
      <c r="AI1729" s="11"/>
      <c r="AJ1729" s="10"/>
      <c r="AK1729" s="2"/>
      <c r="AL1729" s="2"/>
      <c r="AM1729" s="2"/>
      <c r="AN1729" s="2"/>
      <c r="AO1729" s="2"/>
      <c r="AP1729" s="2"/>
      <c r="AQ1729" s="1"/>
      <c r="AR1729" s="15"/>
      <c r="AS1729" s="15"/>
      <c r="AT1729" s="15"/>
      <c r="AU1729" s="1"/>
      <c r="AV1729" s="1"/>
      <c r="AW1729" s="15"/>
      <c r="AX1729" s="15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</row>
    <row r="1730" spans="1:164" x14ac:dyDescent="0.15">
      <c r="A1730" s="67"/>
      <c r="B1730" s="128"/>
      <c r="C1730" s="7"/>
      <c r="D1730" s="7"/>
      <c r="E1730" s="13"/>
      <c r="F1730" s="14"/>
      <c r="G1730" s="14"/>
      <c r="H1730" s="14"/>
      <c r="I1730" s="14"/>
      <c r="J1730" s="13"/>
      <c r="K1730" s="53"/>
      <c r="L1730" s="2"/>
      <c r="M1730" s="19"/>
      <c r="N1730" s="12"/>
      <c r="O1730" s="12"/>
      <c r="P1730" s="19"/>
      <c r="Q1730" s="14"/>
      <c r="R1730" s="28"/>
      <c r="S1730" s="14"/>
      <c r="T1730" s="14"/>
      <c r="U1730" s="14"/>
      <c r="V1730" s="4"/>
      <c r="W1730" s="53"/>
      <c r="X1730" s="14"/>
      <c r="Y1730" s="153"/>
      <c r="Z1730" s="10"/>
      <c r="AA1730" s="51"/>
      <c r="AB1730" s="3"/>
      <c r="AC1730" s="1"/>
      <c r="AD1730" s="10"/>
      <c r="AE1730" s="3"/>
      <c r="AF1730" s="3"/>
      <c r="AG1730" s="3"/>
      <c r="AH1730" s="10"/>
      <c r="AI1730" s="11"/>
      <c r="AJ1730" s="10"/>
      <c r="AK1730" s="2"/>
      <c r="AL1730" s="2"/>
      <c r="AM1730" s="2"/>
      <c r="AN1730" s="2"/>
      <c r="AO1730" s="2"/>
      <c r="AP1730" s="2"/>
      <c r="AQ1730" s="1"/>
      <c r="AR1730" s="15"/>
      <c r="AS1730" s="15"/>
      <c r="AT1730" s="15"/>
      <c r="AU1730" s="1"/>
      <c r="AV1730" s="1"/>
      <c r="AW1730" s="15"/>
      <c r="AX1730" s="15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</row>
    <row r="1731" spans="1:164" x14ac:dyDescent="0.15">
      <c r="A1731" s="67"/>
      <c r="B1731" s="128"/>
      <c r="C1731" s="7"/>
      <c r="D1731" s="7"/>
      <c r="E1731" s="13"/>
      <c r="F1731" s="14"/>
      <c r="G1731" s="14"/>
      <c r="H1731" s="14"/>
      <c r="I1731" s="14"/>
      <c r="J1731" s="13"/>
      <c r="K1731" s="53"/>
      <c r="L1731" s="2"/>
      <c r="M1731" s="19"/>
      <c r="N1731" s="12"/>
      <c r="O1731" s="12"/>
      <c r="P1731" s="19"/>
      <c r="Q1731" s="14"/>
      <c r="R1731" s="28"/>
      <c r="S1731" s="14"/>
      <c r="T1731" s="14"/>
      <c r="U1731" s="14"/>
      <c r="V1731" s="4"/>
      <c r="W1731" s="53"/>
      <c r="X1731" s="14"/>
      <c r="Y1731" s="153"/>
      <c r="Z1731" s="10"/>
      <c r="AA1731" s="51"/>
      <c r="AB1731" s="3"/>
      <c r="AC1731" s="1"/>
      <c r="AD1731" s="10"/>
      <c r="AE1731" s="3"/>
      <c r="AF1731" s="3"/>
      <c r="AG1731" s="3"/>
      <c r="AH1731" s="10"/>
      <c r="AI1731" s="11"/>
      <c r="AJ1731" s="10"/>
      <c r="AK1731" s="2"/>
      <c r="AL1731" s="2"/>
      <c r="AM1731" s="2"/>
      <c r="AN1731" s="2"/>
      <c r="AO1731" s="2"/>
      <c r="AP1731" s="2"/>
      <c r="AQ1731" s="1"/>
      <c r="AR1731" s="15"/>
      <c r="AS1731" s="15"/>
      <c r="AT1731" s="15"/>
      <c r="AU1731" s="1"/>
      <c r="AV1731" s="1"/>
      <c r="AW1731" s="15"/>
      <c r="AX1731" s="15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</row>
    <row r="1732" spans="1:164" x14ac:dyDescent="0.15">
      <c r="A1732" s="67"/>
      <c r="B1732" s="128"/>
      <c r="C1732" s="7"/>
      <c r="D1732" s="7"/>
      <c r="E1732" s="13"/>
      <c r="F1732" s="14"/>
      <c r="G1732" s="14"/>
      <c r="H1732" s="14"/>
      <c r="I1732" s="14"/>
      <c r="J1732" s="13"/>
      <c r="K1732" s="53"/>
      <c r="L1732" s="2"/>
      <c r="M1732" s="19"/>
      <c r="N1732" s="12"/>
      <c r="O1732" s="12"/>
      <c r="P1732" s="19"/>
      <c r="Q1732" s="14"/>
      <c r="R1732" s="28"/>
      <c r="S1732" s="14"/>
      <c r="T1732" s="14"/>
      <c r="U1732" s="14"/>
      <c r="V1732" s="4"/>
      <c r="W1732" s="53"/>
      <c r="X1732" s="14"/>
      <c r="Y1732" s="153"/>
      <c r="Z1732" s="10"/>
      <c r="AA1732" s="51"/>
      <c r="AB1732" s="3"/>
      <c r="AC1732" s="1"/>
      <c r="AD1732" s="10"/>
      <c r="AE1732" s="3"/>
      <c r="AF1732" s="3"/>
      <c r="AG1732" s="3"/>
      <c r="AH1732" s="10"/>
      <c r="AI1732" s="11"/>
      <c r="AJ1732" s="10"/>
      <c r="AK1732" s="2"/>
      <c r="AL1732" s="2"/>
      <c r="AM1732" s="2"/>
      <c r="AN1732" s="2"/>
      <c r="AO1732" s="2"/>
      <c r="AP1732" s="2"/>
      <c r="AQ1732" s="1"/>
      <c r="AR1732" s="15"/>
      <c r="AS1732" s="15"/>
      <c r="AT1732" s="15"/>
      <c r="AU1732" s="1"/>
      <c r="AV1732" s="1"/>
      <c r="AW1732" s="15"/>
      <c r="AX1732" s="15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</row>
    <row r="1733" spans="1:164" x14ac:dyDescent="0.15">
      <c r="A1733" s="67"/>
      <c r="B1733" s="128"/>
      <c r="C1733" s="7"/>
      <c r="D1733" s="7"/>
      <c r="E1733" s="13"/>
      <c r="F1733" s="14"/>
      <c r="G1733" s="14"/>
      <c r="H1733" s="14"/>
      <c r="I1733" s="14"/>
      <c r="J1733" s="13"/>
      <c r="K1733" s="53"/>
      <c r="L1733" s="2"/>
      <c r="M1733" s="19"/>
      <c r="N1733" s="12"/>
      <c r="O1733" s="12"/>
      <c r="P1733" s="19"/>
      <c r="Q1733" s="14"/>
      <c r="R1733" s="28"/>
      <c r="S1733" s="14"/>
      <c r="T1733" s="14"/>
      <c r="U1733" s="14"/>
      <c r="V1733" s="4"/>
      <c r="W1733" s="53"/>
      <c r="X1733" s="14"/>
      <c r="Y1733" s="153"/>
      <c r="Z1733" s="10"/>
      <c r="AA1733" s="51"/>
      <c r="AB1733" s="3"/>
      <c r="AC1733" s="1"/>
      <c r="AD1733" s="10"/>
      <c r="AE1733" s="3"/>
      <c r="AF1733" s="3"/>
      <c r="AG1733" s="3"/>
      <c r="AH1733" s="10"/>
      <c r="AI1733" s="11"/>
      <c r="AJ1733" s="10"/>
      <c r="AK1733" s="2"/>
      <c r="AL1733" s="2"/>
      <c r="AM1733" s="2"/>
      <c r="AN1733" s="2"/>
      <c r="AO1733" s="2"/>
      <c r="AP1733" s="2"/>
      <c r="AQ1733" s="1"/>
      <c r="AR1733" s="15"/>
      <c r="AS1733" s="15"/>
      <c r="AT1733" s="15"/>
      <c r="AU1733" s="1"/>
      <c r="AV1733" s="1"/>
      <c r="AW1733" s="15"/>
      <c r="AX1733" s="15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</row>
    <row r="1734" spans="1:164" x14ac:dyDescent="0.15">
      <c r="A1734" s="67"/>
      <c r="B1734" s="128"/>
      <c r="C1734" s="7"/>
      <c r="D1734" s="7"/>
      <c r="E1734" s="13"/>
      <c r="F1734" s="14"/>
      <c r="G1734" s="14"/>
      <c r="H1734" s="14"/>
      <c r="I1734" s="14"/>
      <c r="J1734" s="13"/>
      <c r="K1734" s="53"/>
      <c r="L1734" s="2"/>
      <c r="M1734" s="19"/>
      <c r="N1734" s="12"/>
      <c r="O1734" s="12"/>
      <c r="P1734" s="19"/>
      <c r="Q1734" s="14"/>
      <c r="R1734" s="28"/>
      <c r="S1734" s="14"/>
      <c r="T1734" s="14"/>
      <c r="U1734" s="14"/>
      <c r="V1734" s="4"/>
      <c r="W1734" s="53"/>
      <c r="X1734" s="14"/>
      <c r="Y1734" s="153"/>
      <c r="Z1734" s="10"/>
      <c r="AA1734" s="51"/>
      <c r="AB1734" s="3"/>
      <c r="AC1734" s="1"/>
      <c r="AD1734" s="10"/>
      <c r="AE1734" s="3"/>
      <c r="AF1734" s="3"/>
      <c r="AG1734" s="3"/>
      <c r="AH1734" s="10"/>
      <c r="AI1734" s="11"/>
      <c r="AJ1734" s="10"/>
      <c r="AK1734" s="2"/>
      <c r="AL1734" s="2"/>
      <c r="AM1734" s="2"/>
      <c r="AN1734" s="2"/>
      <c r="AO1734" s="2"/>
      <c r="AP1734" s="2"/>
      <c r="AQ1734" s="1"/>
      <c r="AR1734" s="15"/>
      <c r="AS1734" s="15"/>
      <c r="AT1734" s="15"/>
      <c r="AU1734" s="1"/>
      <c r="AV1734" s="1"/>
      <c r="AW1734" s="15"/>
      <c r="AX1734" s="15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</row>
    <row r="1735" spans="1:164" x14ac:dyDescent="0.15">
      <c r="A1735" s="67"/>
      <c r="B1735" s="128"/>
      <c r="C1735" s="7"/>
      <c r="D1735" s="7"/>
      <c r="E1735" s="13"/>
      <c r="F1735" s="14"/>
      <c r="G1735" s="14"/>
      <c r="H1735" s="14"/>
      <c r="I1735" s="14"/>
      <c r="J1735" s="13"/>
      <c r="K1735" s="53"/>
      <c r="L1735" s="2"/>
      <c r="M1735" s="19"/>
      <c r="N1735" s="12"/>
      <c r="O1735" s="12"/>
      <c r="P1735" s="19"/>
      <c r="Q1735" s="14"/>
      <c r="R1735" s="28"/>
      <c r="S1735" s="14"/>
      <c r="T1735" s="14"/>
      <c r="U1735" s="14"/>
      <c r="V1735" s="4"/>
      <c r="W1735" s="53"/>
      <c r="X1735" s="14"/>
      <c r="Y1735" s="153"/>
      <c r="Z1735" s="10"/>
      <c r="AA1735" s="51"/>
      <c r="AB1735" s="3"/>
      <c r="AC1735" s="1"/>
      <c r="AD1735" s="10"/>
      <c r="AE1735" s="3"/>
      <c r="AF1735" s="3"/>
      <c r="AG1735" s="3"/>
      <c r="AH1735" s="10"/>
      <c r="AI1735" s="11"/>
      <c r="AJ1735" s="10"/>
      <c r="AK1735" s="2"/>
      <c r="AL1735" s="2"/>
      <c r="AM1735" s="2"/>
      <c r="AN1735" s="2"/>
      <c r="AO1735" s="2"/>
      <c r="AP1735" s="2"/>
      <c r="AQ1735" s="1"/>
      <c r="AR1735" s="15"/>
      <c r="AS1735" s="15"/>
      <c r="AT1735" s="15"/>
      <c r="AU1735" s="1"/>
      <c r="AV1735" s="1"/>
      <c r="AW1735" s="15"/>
      <c r="AX1735" s="15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</row>
    <row r="1736" spans="1:164" x14ac:dyDescent="0.15">
      <c r="A1736" s="67"/>
      <c r="B1736" s="128"/>
      <c r="C1736" s="7"/>
      <c r="D1736" s="7"/>
      <c r="E1736" s="13"/>
      <c r="F1736" s="14"/>
      <c r="G1736" s="14"/>
      <c r="H1736" s="14"/>
      <c r="I1736" s="14"/>
      <c r="J1736" s="13"/>
      <c r="K1736" s="53"/>
      <c r="L1736" s="2"/>
      <c r="M1736" s="19"/>
      <c r="N1736" s="12"/>
      <c r="O1736" s="12"/>
      <c r="P1736" s="19"/>
      <c r="Q1736" s="14"/>
      <c r="R1736" s="28"/>
      <c r="S1736" s="14"/>
      <c r="T1736" s="14"/>
      <c r="U1736" s="14"/>
      <c r="V1736" s="4"/>
      <c r="W1736" s="53"/>
      <c r="X1736" s="14"/>
      <c r="Y1736" s="153"/>
      <c r="Z1736" s="10"/>
      <c r="AA1736" s="51"/>
      <c r="AB1736" s="3"/>
      <c r="AC1736" s="1"/>
      <c r="AD1736" s="10"/>
      <c r="AE1736" s="3"/>
      <c r="AF1736" s="3"/>
      <c r="AG1736" s="3"/>
      <c r="AH1736" s="10"/>
      <c r="AI1736" s="11"/>
      <c r="AJ1736" s="10"/>
      <c r="AK1736" s="2"/>
      <c r="AL1736" s="2"/>
      <c r="AM1736" s="2"/>
      <c r="AN1736" s="2"/>
      <c r="AO1736" s="2"/>
      <c r="AP1736" s="2"/>
      <c r="AQ1736" s="1"/>
      <c r="AR1736" s="15"/>
      <c r="AS1736" s="15"/>
      <c r="AT1736" s="15"/>
      <c r="AU1736" s="1"/>
      <c r="AV1736" s="1"/>
      <c r="AW1736" s="15"/>
      <c r="AX1736" s="15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</row>
    <row r="1737" spans="1:164" x14ac:dyDescent="0.15">
      <c r="A1737" s="67"/>
      <c r="B1737" s="128"/>
      <c r="C1737" s="7"/>
      <c r="D1737" s="7"/>
      <c r="E1737" s="13"/>
      <c r="F1737" s="14"/>
      <c r="G1737" s="14"/>
      <c r="H1737" s="14"/>
      <c r="I1737" s="14"/>
      <c r="J1737" s="13"/>
      <c r="K1737" s="53"/>
      <c r="L1737" s="2"/>
      <c r="M1737" s="19"/>
      <c r="N1737" s="12"/>
      <c r="O1737" s="12"/>
      <c r="P1737" s="19"/>
      <c r="Q1737" s="14"/>
      <c r="R1737" s="28"/>
      <c r="S1737" s="14"/>
      <c r="T1737" s="14"/>
      <c r="U1737" s="14"/>
      <c r="V1737" s="4"/>
      <c r="W1737" s="53"/>
      <c r="X1737" s="14"/>
      <c r="Y1737" s="153"/>
      <c r="Z1737" s="10"/>
      <c r="AA1737" s="51"/>
      <c r="AB1737" s="3"/>
      <c r="AC1737" s="1"/>
      <c r="AD1737" s="10"/>
      <c r="AE1737" s="3"/>
      <c r="AF1737" s="3"/>
      <c r="AG1737" s="3"/>
      <c r="AH1737" s="10"/>
      <c r="AI1737" s="11"/>
      <c r="AJ1737" s="10"/>
      <c r="AK1737" s="2"/>
      <c r="AL1737" s="2"/>
      <c r="AM1737" s="2"/>
      <c r="AN1737" s="2"/>
      <c r="AO1737" s="2"/>
      <c r="AP1737" s="2"/>
      <c r="AQ1737" s="1"/>
      <c r="AR1737" s="15"/>
      <c r="AS1737" s="15"/>
      <c r="AT1737" s="15"/>
      <c r="AU1737" s="1"/>
      <c r="AV1737" s="1"/>
      <c r="AW1737" s="15"/>
      <c r="AX1737" s="15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</row>
    <row r="1738" spans="1:164" x14ac:dyDescent="0.15">
      <c r="A1738" s="67"/>
      <c r="B1738" s="128"/>
      <c r="C1738" s="7"/>
      <c r="D1738" s="7"/>
      <c r="E1738" s="13"/>
      <c r="F1738" s="14"/>
      <c r="G1738" s="14"/>
      <c r="H1738" s="14"/>
      <c r="I1738" s="14"/>
      <c r="J1738" s="13"/>
      <c r="K1738" s="53"/>
      <c r="L1738" s="2"/>
      <c r="M1738" s="19"/>
      <c r="N1738" s="12"/>
      <c r="O1738" s="12"/>
      <c r="P1738" s="19"/>
      <c r="Q1738" s="14"/>
      <c r="R1738" s="28"/>
      <c r="S1738" s="14"/>
      <c r="T1738" s="14"/>
      <c r="U1738" s="14"/>
      <c r="V1738" s="4"/>
      <c r="W1738" s="53"/>
      <c r="X1738" s="14"/>
      <c r="Y1738" s="153"/>
      <c r="Z1738" s="10"/>
      <c r="AA1738" s="51"/>
      <c r="AB1738" s="3"/>
      <c r="AC1738" s="1"/>
      <c r="AD1738" s="10"/>
      <c r="AE1738" s="3"/>
      <c r="AF1738" s="3"/>
      <c r="AG1738" s="3"/>
      <c r="AH1738" s="10"/>
      <c r="AI1738" s="11"/>
      <c r="AJ1738" s="10"/>
      <c r="AK1738" s="2"/>
      <c r="AL1738" s="2"/>
      <c r="AM1738" s="2"/>
      <c r="AN1738" s="2"/>
      <c r="AO1738" s="2"/>
      <c r="AP1738" s="2"/>
      <c r="AQ1738" s="1"/>
      <c r="AR1738" s="15"/>
      <c r="AS1738" s="15"/>
      <c r="AT1738" s="15"/>
      <c r="AU1738" s="1"/>
      <c r="AV1738" s="1"/>
      <c r="AW1738" s="15"/>
      <c r="AX1738" s="15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</row>
    <row r="1739" spans="1:164" x14ac:dyDescent="0.15">
      <c r="A1739" s="67"/>
      <c r="B1739" s="128"/>
      <c r="C1739" s="7"/>
      <c r="D1739" s="7"/>
      <c r="E1739" s="13"/>
      <c r="F1739" s="14"/>
      <c r="G1739" s="14"/>
      <c r="H1739" s="14"/>
      <c r="I1739" s="14"/>
      <c r="J1739" s="13"/>
      <c r="K1739" s="53"/>
      <c r="L1739" s="2"/>
      <c r="M1739" s="19"/>
      <c r="N1739" s="12"/>
      <c r="O1739" s="12"/>
      <c r="P1739" s="19"/>
      <c r="Q1739" s="14"/>
      <c r="R1739" s="28"/>
      <c r="S1739" s="14"/>
      <c r="T1739" s="14"/>
      <c r="U1739" s="14"/>
      <c r="V1739" s="4"/>
      <c r="W1739" s="53"/>
      <c r="X1739" s="14"/>
      <c r="Y1739" s="153"/>
      <c r="Z1739" s="10"/>
      <c r="AA1739" s="51"/>
      <c r="AB1739" s="3"/>
      <c r="AC1739" s="1"/>
      <c r="AD1739" s="10"/>
      <c r="AE1739" s="3"/>
      <c r="AF1739" s="3"/>
      <c r="AG1739" s="3"/>
      <c r="AH1739" s="10"/>
      <c r="AI1739" s="11"/>
      <c r="AJ1739" s="10"/>
      <c r="AK1739" s="2"/>
      <c r="AL1739" s="2"/>
      <c r="AM1739" s="2"/>
      <c r="AN1739" s="2"/>
      <c r="AO1739" s="2"/>
      <c r="AP1739" s="2"/>
      <c r="AQ1739" s="1"/>
      <c r="AR1739" s="15"/>
      <c r="AS1739" s="15"/>
      <c r="AT1739" s="15"/>
      <c r="AU1739" s="1"/>
      <c r="AV1739" s="1"/>
      <c r="AW1739" s="15"/>
      <c r="AX1739" s="15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</row>
    <row r="1740" spans="1:164" x14ac:dyDescent="0.15">
      <c r="A1740" s="67"/>
      <c r="B1740" s="128"/>
      <c r="C1740" s="7"/>
      <c r="D1740" s="7"/>
      <c r="E1740" s="13"/>
      <c r="F1740" s="14"/>
      <c r="G1740" s="14"/>
      <c r="H1740" s="14"/>
      <c r="I1740" s="14"/>
      <c r="J1740" s="13"/>
      <c r="K1740" s="53"/>
      <c r="L1740" s="2"/>
      <c r="M1740" s="19"/>
      <c r="N1740" s="12"/>
      <c r="O1740" s="12"/>
      <c r="P1740" s="19"/>
      <c r="Q1740" s="14"/>
      <c r="R1740" s="28"/>
      <c r="S1740" s="14"/>
      <c r="T1740" s="14"/>
      <c r="U1740" s="14"/>
      <c r="V1740" s="4"/>
      <c r="W1740" s="53"/>
      <c r="X1740" s="14"/>
      <c r="Y1740" s="153"/>
      <c r="Z1740" s="10"/>
      <c r="AA1740" s="51"/>
      <c r="AB1740" s="3"/>
      <c r="AC1740" s="1"/>
      <c r="AD1740" s="10"/>
      <c r="AE1740" s="3"/>
      <c r="AF1740" s="3"/>
      <c r="AG1740" s="3"/>
      <c r="AH1740" s="10"/>
      <c r="AI1740" s="11"/>
      <c r="AJ1740" s="10"/>
      <c r="AK1740" s="2"/>
      <c r="AL1740" s="2"/>
      <c r="AM1740" s="2"/>
      <c r="AN1740" s="2"/>
      <c r="AO1740" s="2"/>
      <c r="AP1740" s="2"/>
      <c r="AQ1740" s="1"/>
      <c r="AR1740" s="15"/>
      <c r="AS1740" s="15"/>
      <c r="AT1740" s="15"/>
      <c r="AU1740" s="1"/>
      <c r="AV1740" s="1"/>
      <c r="AW1740" s="15"/>
      <c r="AX1740" s="15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</row>
    <row r="1741" spans="1:164" x14ac:dyDescent="0.15">
      <c r="A1741" s="67"/>
      <c r="B1741" s="128"/>
      <c r="C1741" s="7"/>
      <c r="D1741" s="7"/>
      <c r="E1741" s="13"/>
      <c r="F1741" s="14"/>
      <c r="G1741" s="14"/>
      <c r="H1741" s="14"/>
      <c r="I1741" s="14"/>
      <c r="J1741" s="13"/>
      <c r="K1741" s="53"/>
      <c r="L1741" s="2"/>
      <c r="M1741" s="19"/>
      <c r="N1741" s="12"/>
      <c r="O1741" s="12"/>
      <c r="P1741" s="19"/>
      <c r="Q1741" s="14"/>
      <c r="R1741" s="28"/>
      <c r="S1741" s="14"/>
      <c r="T1741" s="14"/>
      <c r="U1741" s="14"/>
      <c r="V1741" s="4"/>
      <c r="W1741" s="53"/>
      <c r="X1741" s="14"/>
      <c r="Y1741" s="153"/>
      <c r="Z1741" s="10"/>
      <c r="AA1741" s="51"/>
      <c r="AB1741" s="3"/>
      <c r="AC1741" s="1"/>
      <c r="AD1741" s="10"/>
      <c r="AE1741" s="3"/>
      <c r="AF1741" s="3"/>
      <c r="AG1741" s="3"/>
      <c r="AH1741" s="10"/>
      <c r="AI1741" s="11"/>
      <c r="AJ1741" s="10"/>
      <c r="AK1741" s="2"/>
      <c r="AL1741" s="2"/>
      <c r="AM1741" s="2"/>
      <c r="AN1741" s="2"/>
      <c r="AO1741" s="2"/>
      <c r="AP1741" s="2"/>
      <c r="AQ1741" s="1"/>
      <c r="AR1741" s="15"/>
      <c r="AS1741" s="15"/>
      <c r="AT1741" s="15"/>
      <c r="AU1741" s="1"/>
      <c r="AV1741" s="1"/>
      <c r="AW1741" s="15"/>
      <c r="AX1741" s="15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</row>
    <row r="1742" spans="1:164" x14ac:dyDescent="0.15">
      <c r="A1742" s="67"/>
      <c r="B1742" s="128"/>
      <c r="C1742" s="7"/>
      <c r="D1742" s="7"/>
      <c r="E1742" s="13"/>
      <c r="F1742" s="14"/>
      <c r="G1742" s="14"/>
      <c r="H1742" s="14"/>
      <c r="I1742" s="14"/>
      <c r="J1742" s="13"/>
      <c r="K1742" s="53"/>
      <c r="L1742" s="2"/>
      <c r="M1742" s="19"/>
      <c r="N1742" s="12"/>
      <c r="O1742" s="12"/>
      <c r="P1742" s="19"/>
      <c r="Q1742" s="14"/>
      <c r="R1742" s="28"/>
      <c r="S1742" s="14"/>
      <c r="T1742" s="14"/>
      <c r="U1742" s="14"/>
      <c r="V1742" s="4"/>
      <c r="W1742" s="53"/>
      <c r="X1742" s="14"/>
      <c r="Y1742" s="153"/>
      <c r="Z1742" s="10"/>
      <c r="AA1742" s="51"/>
      <c r="AB1742" s="3"/>
      <c r="AC1742" s="1"/>
      <c r="AD1742" s="10"/>
      <c r="AE1742" s="3"/>
      <c r="AF1742" s="3"/>
      <c r="AG1742" s="3"/>
      <c r="AH1742" s="10"/>
      <c r="AI1742" s="11"/>
      <c r="AJ1742" s="10"/>
      <c r="AK1742" s="2"/>
      <c r="AL1742" s="2"/>
      <c r="AM1742" s="2"/>
      <c r="AN1742" s="2"/>
      <c r="AO1742" s="2"/>
      <c r="AP1742" s="2"/>
      <c r="AQ1742" s="1"/>
      <c r="AR1742" s="15"/>
      <c r="AS1742" s="15"/>
      <c r="AT1742" s="15"/>
      <c r="AU1742" s="1"/>
      <c r="AV1742" s="1"/>
      <c r="AW1742" s="15"/>
      <c r="AX1742" s="15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</row>
    <row r="1743" spans="1:164" x14ac:dyDescent="0.15">
      <c r="A1743" s="67"/>
      <c r="B1743" s="128"/>
      <c r="C1743" s="7"/>
      <c r="D1743" s="7"/>
      <c r="E1743" s="13"/>
      <c r="F1743" s="14"/>
      <c r="G1743" s="14"/>
      <c r="H1743" s="14"/>
      <c r="I1743" s="14"/>
      <c r="J1743" s="13"/>
      <c r="K1743" s="53"/>
      <c r="L1743" s="2"/>
      <c r="M1743" s="19"/>
      <c r="N1743" s="12"/>
      <c r="O1743" s="12"/>
      <c r="P1743" s="19"/>
      <c r="Q1743" s="14"/>
      <c r="R1743" s="28"/>
      <c r="S1743" s="14"/>
      <c r="T1743" s="14"/>
      <c r="U1743" s="14"/>
      <c r="V1743" s="4"/>
      <c r="W1743" s="53"/>
      <c r="X1743" s="14"/>
      <c r="Y1743" s="153"/>
      <c r="Z1743" s="10"/>
      <c r="AA1743" s="51"/>
      <c r="AB1743" s="3"/>
      <c r="AC1743" s="1"/>
      <c r="AD1743" s="10"/>
      <c r="AE1743" s="3"/>
      <c r="AF1743" s="3"/>
      <c r="AG1743" s="3"/>
      <c r="AH1743" s="10"/>
      <c r="AI1743" s="11"/>
      <c r="AJ1743" s="10"/>
      <c r="AK1743" s="2"/>
      <c r="AL1743" s="2"/>
      <c r="AM1743" s="2"/>
      <c r="AN1743" s="2"/>
      <c r="AO1743" s="2"/>
      <c r="AP1743" s="2"/>
      <c r="AQ1743" s="1"/>
      <c r="AR1743" s="15"/>
      <c r="AS1743" s="15"/>
      <c r="AT1743" s="15"/>
      <c r="AU1743" s="1"/>
      <c r="AV1743" s="1"/>
      <c r="AW1743" s="15"/>
      <c r="AX1743" s="15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</row>
    <row r="1744" spans="1:164" x14ac:dyDescent="0.15">
      <c r="A1744" s="67"/>
      <c r="B1744" s="128"/>
      <c r="C1744" s="7"/>
      <c r="D1744" s="7"/>
      <c r="E1744" s="13"/>
      <c r="F1744" s="14"/>
      <c r="G1744" s="14"/>
      <c r="H1744" s="14"/>
      <c r="I1744" s="14"/>
      <c r="J1744" s="13"/>
      <c r="K1744" s="53"/>
      <c r="L1744" s="2"/>
      <c r="M1744" s="19"/>
      <c r="N1744" s="12"/>
      <c r="O1744" s="12"/>
      <c r="P1744" s="19"/>
      <c r="Q1744" s="14"/>
      <c r="R1744" s="28"/>
      <c r="S1744" s="14"/>
      <c r="T1744" s="14"/>
      <c r="U1744" s="14"/>
      <c r="V1744" s="4"/>
      <c r="W1744" s="53"/>
      <c r="X1744" s="14"/>
      <c r="Y1744" s="153"/>
      <c r="Z1744" s="10"/>
      <c r="AA1744" s="51"/>
      <c r="AB1744" s="3"/>
      <c r="AC1744" s="1"/>
      <c r="AD1744" s="10"/>
      <c r="AE1744" s="3"/>
      <c r="AF1744" s="3"/>
      <c r="AG1744" s="3"/>
      <c r="AH1744" s="10"/>
      <c r="AI1744" s="11"/>
      <c r="AJ1744" s="10"/>
      <c r="AK1744" s="2"/>
      <c r="AL1744" s="2"/>
      <c r="AM1744" s="2"/>
      <c r="AN1744" s="2"/>
      <c r="AO1744" s="2"/>
      <c r="AP1744" s="2"/>
      <c r="AQ1744" s="1"/>
      <c r="AR1744" s="15"/>
      <c r="AS1744" s="15"/>
      <c r="AT1744" s="15"/>
      <c r="AU1744" s="1"/>
      <c r="AV1744" s="1"/>
      <c r="AW1744" s="15"/>
      <c r="AX1744" s="15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</row>
    <row r="1745" spans="1:164" x14ac:dyDescent="0.15">
      <c r="A1745" s="67"/>
      <c r="B1745" s="128"/>
      <c r="C1745" s="7"/>
      <c r="D1745" s="7"/>
      <c r="E1745" s="13"/>
      <c r="F1745" s="14"/>
      <c r="G1745" s="14"/>
      <c r="H1745" s="14"/>
      <c r="I1745" s="14"/>
      <c r="J1745" s="13"/>
      <c r="K1745" s="53"/>
      <c r="L1745" s="2"/>
      <c r="M1745" s="19"/>
      <c r="N1745" s="12"/>
      <c r="O1745" s="12"/>
      <c r="P1745" s="19"/>
      <c r="Q1745" s="14"/>
      <c r="R1745" s="28"/>
      <c r="S1745" s="14"/>
      <c r="T1745" s="14"/>
      <c r="U1745" s="14"/>
      <c r="V1745" s="4"/>
      <c r="W1745" s="53"/>
      <c r="X1745" s="14"/>
      <c r="Y1745" s="153"/>
      <c r="Z1745" s="10"/>
      <c r="AA1745" s="51"/>
      <c r="AB1745" s="3"/>
      <c r="AC1745" s="1"/>
      <c r="AD1745" s="10"/>
      <c r="AE1745" s="3"/>
      <c r="AF1745" s="3"/>
      <c r="AG1745" s="3"/>
      <c r="AH1745" s="10"/>
      <c r="AI1745" s="11"/>
      <c r="AJ1745" s="10"/>
      <c r="AK1745" s="2"/>
      <c r="AL1745" s="2"/>
      <c r="AM1745" s="2"/>
      <c r="AN1745" s="2"/>
      <c r="AO1745" s="2"/>
      <c r="AP1745" s="2"/>
      <c r="AQ1745" s="1"/>
      <c r="AR1745" s="15"/>
      <c r="AS1745" s="15"/>
      <c r="AT1745" s="15"/>
      <c r="AU1745" s="1"/>
      <c r="AV1745" s="1"/>
      <c r="AW1745" s="15"/>
      <c r="AX1745" s="15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</row>
    <row r="1746" spans="1:164" x14ac:dyDescent="0.15">
      <c r="A1746" s="67"/>
      <c r="B1746" s="128"/>
      <c r="C1746" s="7"/>
      <c r="D1746" s="7"/>
      <c r="E1746" s="13"/>
      <c r="F1746" s="14"/>
      <c r="G1746" s="14"/>
      <c r="H1746" s="14"/>
      <c r="I1746" s="14"/>
      <c r="J1746" s="13"/>
      <c r="K1746" s="53"/>
      <c r="L1746" s="2"/>
      <c r="M1746" s="19"/>
      <c r="N1746" s="12"/>
      <c r="O1746" s="12"/>
      <c r="P1746" s="19"/>
      <c r="Q1746" s="14"/>
      <c r="R1746" s="28"/>
      <c r="S1746" s="14"/>
      <c r="T1746" s="14"/>
      <c r="U1746" s="14"/>
      <c r="V1746" s="4"/>
      <c r="W1746" s="53"/>
      <c r="X1746" s="14"/>
      <c r="Y1746" s="153"/>
      <c r="Z1746" s="10"/>
      <c r="AA1746" s="51"/>
      <c r="AB1746" s="3"/>
      <c r="AC1746" s="1"/>
      <c r="AD1746" s="10"/>
      <c r="AE1746" s="3"/>
      <c r="AF1746" s="3"/>
      <c r="AG1746" s="3"/>
      <c r="AH1746" s="10"/>
      <c r="AI1746" s="11"/>
      <c r="AJ1746" s="10"/>
      <c r="AK1746" s="2"/>
      <c r="AL1746" s="2"/>
      <c r="AM1746" s="2"/>
      <c r="AN1746" s="2"/>
      <c r="AO1746" s="2"/>
      <c r="AP1746" s="2"/>
      <c r="AQ1746" s="1"/>
      <c r="AR1746" s="15"/>
      <c r="AS1746" s="15"/>
      <c r="AT1746" s="15"/>
      <c r="AU1746" s="1"/>
      <c r="AV1746" s="1"/>
      <c r="AW1746" s="15"/>
      <c r="AX1746" s="15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</row>
    <row r="1747" spans="1:164" x14ac:dyDescent="0.15">
      <c r="A1747" s="67"/>
      <c r="B1747" s="128"/>
      <c r="C1747" s="7"/>
      <c r="D1747" s="7"/>
      <c r="E1747" s="13"/>
      <c r="F1747" s="14"/>
      <c r="G1747" s="14"/>
      <c r="H1747" s="14"/>
      <c r="I1747" s="14"/>
      <c r="J1747" s="13"/>
      <c r="K1747" s="53"/>
      <c r="L1747" s="2"/>
      <c r="M1747" s="19"/>
      <c r="N1747" s="12"/>
      <c r="O1747" s="12"/>
      <c r="P1747" s="19"/>
      <c r="Q1747" s="14"/>
      <c r="R1747" s="28"/>
      <c r="S1747" s="14"/>
      <c r="T1747" s="14"/>
      <c r="U1747" s="14"/>
      <c r="V1747" s="4"/>
      <c r="W1747" s="53"/>
      <c r="X1747" s="14"/>
      <c r="Y1747" s="153"/>
      <c r="Z1747" s="10"/>
      <c r="AA1747" s="51"/>
      <c r="AB1747" s="3"/>
      <c r="AC1747" s="1"/>
      <c r="AD1747" s="10"/>
      <c r="AE1747" s="3"/>
      <c r="AF1747" s="3"/>
      <c r="AG1747" s="3"/>
      <c r="AH1747" s="10"/>
      <c r="AI1747" s="11"/>
      <c r="AJ1747" s="10"/>
      <c r="AK1747" s="2"/>
      <c r="AL1747" s="2"/>
      <c r="AM1747" s="2"/>
      <c r="AN1747" s="2"/>
      <c r="AO1747" s="2"/>
      <c r="AP1747" s="2"/>
      <c r="AQ1747" s="1"/>
      <c r="AR1747" s="15"/>
      <c r="AS1747" s="15"/>
      <c r="AT1747" s="15"/>
      <c r="AU1747" s="1"/>
      <c r="AV1747" s="1"/>
      <c r="AW1747" s="15"/>
      <c r="AX1747" s="15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</row>
    <row r="1748" spans="1:164" x14ac:dyDescent="0.15">
      <c r="A1748" s="67"/>
      <c r="B1748" s="128"/>
      <c r="C1748" s="7"/>
      <c r="D1748" s="7"/>
      <c r="E1748" s="13"/>
      <c r="F1748" s="14"/>
      <c r="G1748" s="14"/>
      <c r="H1748" s="14"/>
      <c r="I1748" s="14"/>
      <c r="J1748" s="13"/>
      <c r="K1748" s="53"/>
      <c r="L1748" s="2"/>
      <c r="M1748" s="19"/>
      <c r="N1748" s="12"/>
      <c r="O1748" s="12"/>
      <c r="P1748" s="19"/>
      <c r="Q1748" s="14"/>
      <c r="R1748" s="28"/>
      <c r="S1748" s="14"/>
      <c r="T1748" s="14"/>
      <c r="U1748" s="14"/>
      <c r="V1748" s="4"/>
      <c r="W1748" s="53"/>
      <c r="X1748" s="14"/>
      <c r="Y1748" s="153"/>
      <c r="Z1748" s="10"/>
      <c r="AA1748" s="51"/>
      <c r="AB1748" s="3"/>
      <c r="AC1748" s="1"/>
      <c r="AD1748" s="10"/>
      <c r="AE1748" s="3"/>
      <c r="AF1748" s="3"/>
      <c r="AG1748" s="3"/>
      <c r="AH1748" s="10"/>
      <c r="AI1748" s="11"/>
      <c r="AJ1748" s="10"/>
      <c r="AK1748" s="2"/>
      <c r="AL1748" s="2"/>
      <c r="AM1748" s="2"/>
      <c r="AN1748" s="2"/>
      <c r="AO1748" s="2"/>
      <c r="AP1748" s="2"/>
      <c r="AQ1748" s="1"/>
      <c r="AR1748" s="15"/>
      <c r="AS1748" s="15"/>
      <c r="AT1748" s="15"/>
      <c r="AU1748" s="1"/>
      <c r="AV1748" s="1"/>
      <c r="AW1748" s="15"/>
      <c r="AX1748" s="15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</row>
    <row r="1749" spans="1:164" x14ac:dyDescent="0.15">
      <c r="A1749" s="67"/>
      <c r="B1749" s="128"/>
      <c r="C1749" s="7"/>
      <c r="D1749" s="7"/>
      <c r="E1749" s="13"/>
      <c r="F1749" s="14"/>
      <c r="G1749" s="14"/>
      <c r="H1749" s="14"/>
      <c r="I1749" s="14"/>
      <c r="J1749" s="13"/>
      <c r="K1749" s="53"/>
      <c r="L1749" s="2"/>
      <c r="M1749" s="19"/>
      <c r="N1749" s="12"/>
      <c r="O1749" s="12"/>
      <c r="P1749" s="19"/>
      <c r="Q1749" s="14"/>
      <c r="R1749" s="28"/>
      <c r="S1749" s="14"/>
      <c r="T1749" s="14"/>
      <c r="U1749" s="14"/>
      <c r="V1749" s="4"/>
      <c r="W1749" s="53"/>
      <c r="X1749" s="14"/>
      <c r="Y1749" s="153"/>
      <c r="Z1749" s="10"/>
      <c r="AA1749" s="51"/>
      <c r="AB1749" s="3"/>
      <c r="AC1749" s="1"/>
      <c r="AD1749" s="10"/>
      <c r="AE1749" s="3"/>
      <c r="AF1749" s="3"/>
      <c r="AG1749" s="3"/>
      <c r="AH1749" s="10"/>
      <c r="AI1749" s="11"/>
      <c r="AJ1749" s="10"/>
      <c r="AK1749" s="2"/>
      <c r="AL1749" s="2"/>
      <c r="AM1749" s="2"/>
      <c r="AN1749" s="2"/>
      <c r="AO1749" s="2"/>
      <c r="AP1749" s="2"/>
      <c r="AQ1749" s="1"/>
      <c r="AR1749" s="15"/>
      <c r="AS1749" s="15"/>
      <c r="AT1749" s="15"/>
      <c r="AU1749" s="1"/>
      <c r="AV1749" s="1"/>
      <c r="AW1749" s="15"/>
      <c r="AX1749" s="15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</row>
    <row r="1750" spans="1:164" x14ac:dyDescent="0.15">
      <c r="A1750" s="67"/>
      <c r="B1750" s="128"/>
      <c r="C1750" s="7"/>
      <c r="D1750" s="7"/>
      <c r="E1750" s="13"/>
      <c r="F1750" s="14"/>
      <c r="G1750" s="14"/>
      <c r="H1750" s="14"/>
      <c r="I1750" s="14"/>
      <c r="J1750" s="13"/>
      <c r="K1750" s="53"/>
      <c r="L1750" s="2"/>
      <c r="M1750" s="19"/>
      <c r="N1750" s="12"/>
      <c r="O1750" s="12"/>
      <c r="P1750" s="19"/>
      <c r="Q1750" s="14"/>
      <c r="R1750" s="28"/>
      <c r="S1750" s="14"/>
      <c r="T1750" s="14"/>
      <c r="U1750" s="14"/>
      <c r="V1750" s="4"/>
      <c r="W1750" s="53"/>
      <c r="X1750" s="14"/>
      <c r="Y1750" s="153"/>
      <c r="Z1750" s="10"/>
      <c r="AA1750" s="51"/>
      <c r="AB1750" s="3"/>
      <c r="AC1750" s="1"/>
      <c r="AD1750" s="10"/>
      <c r="AE1750" s="3"/>
      <c r="AF1750" s="3"/>
      <c r="AG1750" s="3"/>
      <c r="AH1750" s="10"/>
      <c r="AI1750" s="11"/>
      <c r="AJ1750" s="10"/>
      <c r="AK1750" s="2"/>
      <c r="AL1750" s="2"/>
      <c r="AM1750" s="2"/>
      <c r="AN1750" s="2"/>
      <c r="AO1750" s="2"/>
      <c r="AP1750" s="2"/>
      <c r="AQ1750" s="1"/>
      <c r="AR1750" s="15"/>
      <c r="AS1750" s="15"/>
      <c r="AT1750" s="15"/>
      <c r="AU1750" s="1"/>
      <c r="AV1750" s="1"/>
      <c r="AW1750" s="15"/>
      <c r="AX1750" s="15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</row>
    <row r="1751" spans="1:164" x14ac:dyDescent="0.15">
      <c r="A1751" s="67"/>
      <c r="B1751" s="128"/>
      <c r="C1751" s="7"/>
      <c r="D1751" s="7"/>
      <c r="E1751" s="13"/>
      <c r="F1751" s="14"/>
      <c r="G1751" s="14"/>
      <c r="H1751" s="14"/>
      <c r="I1751" s="14"/>
      <c r="J1751" s="13"/>
      <c r="K1751" s="53"/>
      <c r="L1751" s="2"/>
      <c r="M1751" s="19"/>
      <c r="N1751" s="12"/>
      <c r="O1751" s="12"/>
      <c r="P1751" s="19"/>
      <c r="Q1751" s="14"/>
      <c r="R1751" s="28"/>
      <c r="S1751" s="14"/>
      <c r="T1751" s="14"/>
      <c r="U1751" s="14"/>
      <c r="V1751" s="4"/>
      <c r="W1751" s="53"/>
      <c r="X1751" s="14"/>
      <c r="Y1751" s="153"/>
      <c r="Z1751" s="10"/>
      <c r="AA1751" s="51"/>
      <c r="AB1751" s="3"/>
      <c r="AC1751" s="1"/>
      <c r="AD1751" s="10"/>
      <c r="AE1751" s="3"/>
      <c r="AF1751" s="3"/>
      <c r="AG1751" s="3"/>
      <c r="AH1751" s="10"/>
      <c r="AI1751" s="11"/>
      <c r="AJ1751" s="10"/>
      <c r="AK1751" s="2"/>
      <c r="AL1751" s="2"/>
      <c r="AM1751" s="2"/>
      <c r="AN1751" s="2"/>
      <c r="AO1751" s="2"/>
      <c r="AP1751" s="2"/>
      <c r="AQ1751" s="1"/>
      <c r="AR1751" s="15"/>
      <c r="AS1751" s="15"/>
      <c r="AT1751" s="15"/>
      <c r="AU1751" s="1"/>
      <c r="AV1751" s="1"/>
      <c r="AW1751" s="15"/>
      <c r="AX1751" s="15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</row>
    <row r="1752" spans="1:164" x14ac:dyDescent="0.15">
      <c r="A1752" s="67"/>
      <c r="B1752" s="128"/>
      <c r="C1752" s="7"/>
      <c r="D1752" s="7"/>
      <c r="E1752" s="13"/>
      <c r="F1752" s="14"/>
      <c r="G1752" s="14"/>
      <c r="H1752" s="14"/>
      <c r="I1752" s="14"/>
      <c r="J1752" s="13"/>
      <c r="K1752" s="53"/>
      <c r="L1752" s="2"/>
      <c r="M1752" s="19"/>
      <c r="N1752" s="12"/>
      <c r="O1752" s="12"/>
      <c r="P1752" s="19"/>
      <c r="Q1752" s="14"/>
      <c r="R1752" s="28"/>
      <c r="S1752" s="14"/>
      <c r="T1752" s="14"/>
      <c r="U1752" s="14"/>
      <c r="V1752" s="4"/>
      <c r="W1752" s="53"/>
      <c r="X1752" s="14"/>
      <c r="Y1752" s="153"/>
      <c r="Z1752" s="10"/>
      <c r="AA1752" s="51"/>
      <c r="AB1752" s="3"/>
      <c r="AC1752" s="1"/>
      <c r="AD1752" s="10"/>
      <c r="AE1752" s="3"/>
      <c r="AF1752" s="3"/>
      <c r="AG1752" s="3"/>
      <c r="AH1752" s="10"/>
      <c r="AI1752" s="11"/>
      <c r="AJ1752" s="10"/>
      <c r="AK1752" s="2"/>
      <c r="AL1752" s="2"/>
      <c r="AM1752" s="2"/>
      <c r="AN1752" s="2"/>
      <c r="AO1752" s="2"/>
      <c r="AP1752" s="2"/>
      <c r="AQ1752" s="1"/>
      <c r="AR1752" s="15"/>
      <c r="AS1752" s="15"/>
      <c r="AT1752" s="15"/>
      <c r="AU1752" s="1"/>
      <c r="AV1752" s="1"/>
      <c r="AW1752" s="15"/>
      <c r="AX1752" s="15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</row>
    <row r="1753" spans="1:164" x14ac:dyDescent="0.15">
      <c r="A1753" s="67"/>
      <c r="B1753" s="128"/>
      <c r="C1753" s="7"/>
      <c r="D1753" s="7"/>
      <c r="E1753" s="13"/>
      <c r="F1753" s="14"/>
      <c r="G1753" s="14"/>
      <c r="H1753" s="14"/>
      <c r="I1753" s="14"/>
      <c r="J1753" s="13"/>
      <c r="K1753" s="53"/>
      <c r="L1753" s="2"/>
      <c r="M1753" s="19"/>
      <c r="N1753" s="12"/>
      <c r="O1753" s="12"/>
      <c r="P1753" s="19"/>
      <c r="Q1753" s="14"/>
      <c r="R1753" s="28"/>
      <c r="S1753" s="14"/>
      <c r="T1753" s="14"/>
      <c r="U1753" s="14"/>
      <c r="V1753" s="4"/>
      <c r="W1753" s="53"/>
      <c r="X1753" s="14"/>
      <c r="Y1753" s="153"/>
      <c r="Z1753" s="10"/>
      <c r="AA1753" s="51"/>
      <c r="AB1753" s="3"/>
      <c r="AC1753" s="1"/>
      <c r="AD1753" s="10"/>
      <c r="AE1753" s="3"/>
      <c r="AF1753" s="3"/>
      <c r="AG1753" s="3"/>
      <c r="AH1753" s="10"/>
      <c r="AI1753" s="11"/>
      <c r="AJ1753" s="10"/>
      <c r="AK1753" s="2"/>
      <c r="AL1753" s="2"/>
      <c r="AM1753" s="2"/>
      <c r="AN1753" s="2"/>
      <c r="AO1753" s="2"/>
      <c r="AP1753" s="2"/>
      <c r="AQ1753" s="1"/>
      <c r="AR1753" s="15"/>
      <c r="AS1753" s="15"/>
      <c r="AT1753" s="15"/>
      <c r="AU1753" s="1"/>
      <c r="AV1753" s="1"/>
      <c r="AW1753" s="15"/>
      <c r="AX1753" s="15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</row>
    <row r="1754" spans="1:164" x14ac:dyDescent="0.15">
      <c r="A1754" s="67"/>
      <c r="B1754" s="128"/>
      <c r="C1754" s="7"/>
      <c r="D1754" s="7"/>
      <c r="E1754" s="13"/>
      <c r="F1754" s="14"/>
      <c r="G1754" s="14"/>
      <c r="H1754" s="14"/>
      <c r="I1754" s="14"/>
      <c r="J1754" s="13"/>
      <c r="K1754" s="53"/>
      <c r="L1754" s="2"/>
      <c r="M1754" s="19"/>
      <c r="N1754" s="12"/>
      <c r="O1754" s="12"/>
      <c r="P1754" s="19"/>
      <c r="Q1754" s="14"/>
      <c r="R1754" s="28"/>
      <c r="S1754" s="14"/>
      <c r="T1754" s="14"/>
      <c r="U1754" s="14"/>
      <c r="V1754" s="4"/>
      <c r="W1754" s="53"/>
      <c r="X1754" s="14"/>
      <c r="Y1754" s="153"/>
      <c r="Z1754" s="10"/>
      <c r="AA1754" s="51"/>
      <c r="AB1754" s="3"/>
      <c r="AC1754" s="1"/>
      <c r="AD1754" s="10"/>
      <c r="AE1754" s="3"/>
      <c r="AF1754" s="3"/>
      <c r="AG1754" s="3"/>
      <c r="AH1754" s="10"/>
      <c r="AI1754" s="11"/>
      <c r="AJ1754" s="10"/>
      <c r="AK1754" s="2"/>
      <c r="AL1754" s="2"/>
      <c r="AM1754" s="2"/>
      <c r="AN1754" s="2"/>
      <c r="AO1754" s="2"/>
      <c r="AP1754" s="2"/>
      <c r="AQ1754" s="1"/>
      <c r="AR1754" s="15"/>
      <c r="AS1754" s="15"/>
      <c r="AT1754" s="15"/>
      <c r="AU1754" s="1"/>
      <c r="AV1754" s="1"/>
      <c r="AW1754" s="15"/>
      <c r="AX1754" s="15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</row>
    <row r="1755" spans="1:164" x14ac:dyDescent="0.15">
      <c r="A1755" s="67"/>
      <c r="B1755" s="128"/>
      <c r="C1755" s="7"/>
      <c r="D1755" s="7"/>
      <c r="E1755" s="13"/>
      <c r="F1755" s="14"/>
      <c r="G1755" s="14"/>
      <c r="H1755" s="14"/>
      <c r="I1755" s="14"/>
      <c r="J1755" s="13"/>
      <c r="K1755" s="53"/>
      <c r="L1755" s="2"/>
      <c r="M1755" s="19"/>
      <c r="N1755" s="12"/>
      <c r="O1755" s="12"/>
      <c r="P1755" s="19"/>
      <c r="Q1755" s="14"/>
      <c r="R1755" s="28"/>
      <c r="S1755" s="14"/>
      <c r="T1755" s="14"/>
      <c r="U1755" s="14"/>
      <c r="V1755" s="4"/>
      <c r="W1755" s="53"/>
      <c r="X1755" s="14"/>
      <c r="Y1755" s="153"/>
      <c r="Z1755" s="10"/>
      <c r="AA1755" s="51"/>
      <c r="AB1755" s="3"/>
      <c r="AC1755" s="1"/>
      <c r="AD1755" s="10"/>
      <c r="AE1755" s="3"/>
      <c r="AF1755" s="3"/>
      <c r="AG1755" s="3"/>
      <c r="AH1755" s="10"/>
      <c r="AI1755" s="11"/>
      <c r="AJ1755" s="10"/>
      <c r="AK1755" s="2"/>
      <c r="AL1755" s="2"/>
      <c r="AM1755" s="2"/>
      <c r="AN1755" s="2"/>
      <c r="AO1755" s="2"/>
      <c r="AP1755" s="2"/>
      <c r="AQ1755" s="1"/>
      <c r="AR1755" s="15"/>
      <c r="AS1755" s="15"/>
      <c r="AT1755" s="15"/>
      <c r="AU1755" s="1"/>
      <c r="AV1755" s="1"/>
      <c r="AW1755" s="15"/>
      <c r="AX1755" s="15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</row>
    <row r="1756" spans="1:164" x14ac:dyDescent="0.15">
      <c r="A1756" s="67"/>
      <c r="B1756" s="128"/>
      <c r="C1756" s="7"/>
      <c r="D1756" s="7"/>
      <c r="E1756" s="13"/>
      <c r="F1756" s="14"/>
      <c r="G1756" s="14"/>
      <c r="H1756" s="14"/>
      <c r="I1756" s="14"/>
      <c r="J1756" s="13"/>
      <c r="K1756" s="53"/>
      <c r="L1756" s="2"/>
      <c r="M1756" s="19"/>
      <c r="N1756" s="12"/>
      <c r="O1756" s="12"/>
      <c r="P1756" s="19"/>
      <c r="Q1756" s="14"/>
      <c r="R1756" s="28"/>
      <c r="S1756" s="14"/>
      <c r="T1756" s="14"/>
      <c r="U1756" s="14"/>
      <c r="V1756" s="4"/>
      <c r="W1756" s="53"/>
      <c r="X1756" s="14"/>
      <c r="Y1756" s="153"/>
      <c r="Z1756" s="10"/>
      <c r="AA1756" s="51"/>
      <c r="AB1756" s="3"/>
      <c r="AC1756" s="1"/>
      <c r="AD1756" s="10"/>
      <c r="AE1756" s="3"/>
      <c r="AF1756" s="3"/>
      <c r="AG1756" s="3"/>
      <c r="AH1756" s="10"/>
      <c r="AI1756" s="11"/>
      <c r="AJ1756" s="10"/>
      <c r="AK1756" s="2"/>
      <c r="AL1756" s="2"/>
      <c r="AM1756" s="2"/>
      <c r="AN1756" s="2"/>
      <c r="AO1756" s="2"/>
      <c r="AP1756" s="2"/>
      <c r="AQ1756" s="1"/>
      <c r="AR1756" s="15"/>
      <c r="AS1756" s="15"/>
      <c r="AT1756" s="15"/>
      <c r="AU1756" s="1"/>
      <c r="AV1756" s="1"/>
      <c r="AW1756" s="15"/>
      <c r="AX1756" s="15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</row>
    <row r="1757" spans="1:164" x14ac:dyDescent="0.15">
      <c r="A1757" s="67"/>
      <c r="B1757" s="128"/>
      <c r="C1757" s="7"/>
      <c r="D1757" s="7"/>
      <c r="E1757" s="13"/>
      <c r="F1757" s="14"/>
      <c r="G1757" s="14"/>
      <c r="H1757" s="14"/>
      <c r="I1757" s="14"/>
      <c r="J1757" s="13"/>
      <c r="K1757" s="53"/>
      <c r="L1757" s="2"/>
      <c r="M1757" s="19"/>
      <c r="N1757" s="12"/>
      <c r="O1757" s="12"/>
      <c r="P1757" s="19"/>
      <c r="Q1757" s="14"/>
      <c r="R1757" s="28"/>
      <c r="S1757" s="14"/>
      <c r="T1757" s="14"/>
      <c r="U1757" s="14"/>
      <c r="V1757" s="4"/>
      <c r="W1757" s="53"/>
      <c r="X1757" s="14"/>
      <c r="Y1757" s="153"/>
      <c r="Z1757" s="10"/>
      <c r="AA1757" s="51"/>
      <c r="AB1757" s="3"/>
      <c r="AC1757" s="1"/>
      <c r="AD1757" s="10"/>
      <c r="AE1757" s="3"/>
      <c r="AF1757" s="3"/>
      <c r="AG1757" s="3"/>
      <c r="AH1757" s="10"/>
      <c r="AI1757" s="11"/>
      <c r="AJ1757" s="10"/>
      <c r="AK1757" s="2"/>
      <c r="AL1757" s="2"/>
      <c r="AM1757" s="2"/>
      <c r="AN1757" s="2"/>
      <c r="AO1757" s="2"/>
      <c r="AP1757" s="2"/>
      <c r="AQ1757" s="1"/>
      <c r="AR1757" s="15"/>
      <c r="AS1757" s="15"/>
      <c r="AT1757" s="15"/>
      <c r="AU1757" s="1"/>
      <c r="AV1757" s="1"/>
      <c r="AW1757" s="15"/>
      <c r="AX1757" s="15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</row>
    <row r="1758" spans="1:164" x14ac:dyDescent="0.15">
      <c r="A1758" s="67"/>
      <c r="B1758" s="128"/>
      <c r="C1758" s="7"/>
      <c r="D1758" s="7"/>
      <c r="E1758" s="13"/>
      <c r="F1758" s="14"/>
      <c r="G1758" s="14"/>
      <c r="H1758" s="14"/>
      <c r="I1758" s="14"/>
      <c r="J1758" s="13"/>
      <c r="K1758" s="53"/>
      <c r="L1758" s="2"/>
      <c r="M1758" s="19"/>
      <c r="N1758" s="12"/>
      <c r="O1758" s="12"/>
      <c r="P1758" s="19"/>
      <c r="Q1758" s="14"/>
      <c r="R1758" s="28"/>
      <c r="S1758" s="14"/>
      <c r="T1758" s="14"/>
      <c r="U1758" s="14"/>
      <c r="V1758" s="4"/>
      <c r="W1758" s="53"/>
      <c r="X1758" s="14"/>
      <c r="Y1758" s="153"/>
      <c r="Z1758" s="10"/>
      <c r="AA1758" s="51"/>
      <c r="AB1758" s="3"/>
      <c r="AC1758" s="1"/>
      <c r="AD1758" s="10"/>
      <c r="AE1758" s="3"/>
      <c r="AF1758" s="3"/>
      <c r="AG1758" s="3"/>
      <c r="AH1758" s="10"/>
      <c r="AI1758" s="11"/>
      <c r="AJ1758" s="10"/>
      <c r="AK1758" s="2"/>
      <c r="AL1758" s="2"/>
      <c r="AM1758" s="2"/>
      <c r="AN1758" s="2"/>
      <c r="AO1758" s="2"/>
      <c r="AP1758" s="2"/>
      <c r="AQ1758" s="1"/>
      <c r="AR1758" s="15"/>
      <c r="AS1758" s="15"/>
      <c r="AT1758" s="15"/>
      <c r="AU1758" s="1"/>
      <c r="AV1758" s="1"/>
      <c r="AW1758" s="15"/>
      <c r="AX1758" s="15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</row>
    <row r="1759" spans="1:164" x14ac:dyDescent="0.15">
      <c r="A1759" s="67"/>
      <c r="B1759" s="128"/>
      <c r="C1759" s="7"/>
      <c r="D1759" s="7"/>
      <c r="E1759" s="13"/>
      <c r="F1759" s="14"/>
      <c r="G1759" s="14"/>
      <c r="H1759" s="14"/>
      <c r="I1759" s="14"/>
      <c r="J1759" s="13"/>
      <c r="K1759" s="53"/>
      <c r="L1759" s="2"/>
      <c r="M1759" s="19"/>
      <c r="N1759" s="12"/>
      <c r="O1759" s="12"/>
      <c r="P1759" s="19"/>
      <c r="Q1759" s="14"/>
      <c r="R1759" s="28"/>
      <c r="S1759" s="14"/>
      <c r="T1759" s="14"/>
      <c r="U1759" s="14"/>
      <c r="V1759" s="4"/>
      <c r="W1759" s="53"/>
      <c r="X1759" s="14"/>
      <c r="Y1759" s="153"/>
      <c r="Z1759" s="10"/>
      <c r="AA1759" s="51"/>
      <c r="AB1759" s="3"/>
      <c r="AC1759" s="1"/>
      <c r="AD1759" s="10"/>
      <c r="AE1759" s="3"/>
      <c r="AF1759" s="3"/>
      <c r="AG1759" s="3"/>
      <c r="AH1759" s="10"/>
      <c r="AI1759" s="11"/>
      <c r="AJ1759" s="10"/>
      <c r="AK1759" s="2"/>
      <c r="AL1759" s="2"/>
      <c r="AM1759" s="2"/>
      <c r="AN1759" s="2"/>
      <c r="AO1759" s="2"/>
      <c r="AP1759" s="2"/>
      <c r="AQ1759" s="1"/>
      <c r="AR1759" s="15"/>
      <c r="AS1759" s="15"/>
      <c r="AT1759" s="15"/>
      <c r="AU1759" s="1"/>
      <c r="AV1759" s="1"/>
      <c r="AW1759" s="15"/>
      <c r="AX1759" s="15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</row>
    <row r="1760" spans="1:164" x14ac:dyDescent="0.15">
      <c r="A1760" s="67"/>
      <c r="B1760" s="128"/>
      <c r="C1760" s="7"/>
      <c r="D1760" s="7"/>
      <c r="E1760" s="13"/>
      <c r="F1760" s="14"/>
      <c r="G1760" s="14"/>
      <c r="H1760" s="14"/>
      <c r="I1760" s="14"/>
      <c r="J1760" s="13"/>
      <c r="K1760" s="53"/>
      <c r="L1760" s="2"/>
      <c r="M1760" s="19"/>
      <c r="N1760" s="12"/>
      <c r="O1760" s="12"/>
      <c r="P1760" s="19"/>
      <c r="Q1760" s="14"/>
      <c r="R1760" s="28"/>
      <c r="S1760" s="14"/>
      <c r="T1760" s="14"/>
      <c r="U1760" s="14"/>
      <c r="V1760" s="4"/>
      <c r="W1760" s="53"/>
      <c r="X1760" s="14"/>
      <c r="Y1760" s="153"/>
      <c r="Z1760" s="10"/>
      <c r="AA1760" s="51"/>
      <c r="AB1760" s="3"/>
      <c r="AC1760" s="1"/>
      <c r="AD1760" s="10"/>
      <c r="AE1760" s="3"/>
      <c r="AF1760" s="3"/>
      <c r="AG1760" s="3"/>
      <c r="AH1760" s="10"/>
      <c r="AI1760" s="11"/>
      <c r="AJ1760" s="10"/>
      <c r="AK1760" s="2"/>
      <c r="AL1760" s="2"/>
      <c r="AM1760" s="2"/>
      <c r="AN1760" s="2"/>
      <c r="AO1760" s="2"/>
      <c r="AP1760" s="2"/>
      <c r="AQ1760" s="1"/>
      <c r="AR1760" s="15"/>
      <c r="AS1760" s="15"/>
      <c r="AT1760" s="15"/>
      <c r="AU1760" s="1"/>
      <c r="AV1760" s="1"/>
      <c r="AW1760" s="15"/>
      <c r="AX1760" s="15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</row>
    <row r="1761" spans="1:164" x14ac:dyDescent="0.15">
      <c r="A1761" s="67"/>
      <c r="B1761" s="128"/>
      <c r="C1761" s="7"/>
      <c r="D1761" s="7"/>
      <c r="E1761" s="13"/>
      <c r="F1761" s="14"/>
      <c r="G1761" s="14"/>
      <c r="H1761" s="14"/>
      <c r="I1761" s="14"/>
      <c r="J1761" s="13"/>
      <c r="K1761" s="53"/>
      <c r="L1761" s="2"/>
      <c r="M1761" s="19"/>
      <c r="N1761" s="12"/>
      <c r="O1761" s="12"/>
      <c r="P1761" s="19"/>
      <c r="Q1761" s="14"/>
      <c r="R1761" s="28"/>
      <c r="S1761" s="14"/>
      <c r="T1761" s="14"/>
      <c r="U1761" s="14"/>
      <c r="V1761" s="4"/>
      <c r="W1761" s="53"/>
      <c r="X1761" s="14"/>
      <c r="Y1761" s="153"/>
      <c r="Z1761" s="10"/>
      <c r="AA1761" s="51"/>
      <c r="AB1761" s="3"/>
      <c r="AC1761" s="1"/>
      <c r="AD1761" s="10"/>
      <c r="AE1761" s="3"/>
      <c r="AF1761" s="3"/>
      <c r="AG1761" s="3"/>
      <c r="AH1761" s="10"/>
      <c r="AI1761" s="11"/>
      <c r="AJ1761" s="10"/>
      <c r="AK1761" s="2"/>
      <c r="AL1761" s="2"/>
      <c r="AM1761" s="2"/>
      <c r="AN1761" s="2"/>
      <c r="AO1761" s="2"/>
      <c r="AP1761" s="2"/>
      <c r="AQ1761" s="1"/>
      <c r="AR1761" s="15"/>
      <c r="AS1761" s="15"/>
      <c r="AT1761" s="15"/>
      <c r="AU1761" s="1"/>
      <c r="AV1761" s="1"/>
      <c r="AW1761" s="15"/>
      <c r="AX1761" s="15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</row>
    <row r="1762" spans="1:164" x14ac:dyDescent="0.15">
      <c r="A1762" s="67"/>
      <c r="B1762" s="128"/>
      <c r="C1762" s="7"/>
      <c r="D1762" s="7"/>
      <c r="E1762" s="13"/>
      <c r="F1762" s="14"/>
      <c r="G1762" s="14"/>
      <c r="H1762" s="14"/>
      <c r="I1762" s="14"/>
      <c r="J1762" s="13"/>
      <c r="K1762" s="53"/>
      <c r="L1762" s="2"/>
      <c r="M1762" s="19"/>
      <c r="N1762" s="12"/>
      <c r="O1762" s="12"/>
      <c r="P1762" s="19"/>
      <c r="Q1762" s="14"/>
      <c r="R1762" s="28"/>
      <c r="S1762" s="14"/>
      <c r="T1762" s="14"/>
      <c r="U1762" s="14"/>
      <c r="V1762" s="4"/>
      <c r="W1762" s="53"/>
      <c r="X1762" s="14"/>
      <c r="Y1762" s="153"/>
      <c r="Z1762" s="10"/>
      <c r="AA1762" s="51"/>
      <c r="AB1762" s="3"/>
      <c r="AC1762" s="1"/>
      <c r="AD1762" s="10"/>
      <c r="AE1762" s="3"/>
      <c r="AF1762" s="3"/>
      <c r="AG1762" s="3"/>
      <c r="AH1762" s="10"/>
      <c r="AI1762" s="11"/>
      <c r="AJ1762" s="10"/>
      <c r="AK1762" s="2"/>
      <c r="AL1762" s="2"/>
      <c r="AM1762" s="2"/>
      <c r="AN1762" s="2"/>
      <c r="AO1762" s="2"/>
      <c r="AP1762" s="2"/>
      <c r="AQ1762" s="1"/>
      <c r="AR1762" s="15"/>
      <c r="AS1762" s="15"/>
      <c r="AT1762" s="15"/>
      <c r="AU1762" s="1"/>
      <c r="AV1762" s="1"/>
      <c r="AW1762" s="15"/>
      <c r="AX1762" s="15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</row>
    <row r="1763" spans="1:164" x14ac:dyDescent="0.15">
      <c r="A1763" s="67"/>
      <c r="B1763" s="128"/>
      <c r="C1763" s="7"/>
      <c r="D1763" s="7"/>
      <c r="E1763" s="13"/>
      <c r="F1763" s="14"/>
      <c r="G1763" s="14"/>
      <c r="H1763" s="14"/>
      <c r="I1763" s="14"/>
      <c r="J1763" s="13"/>
      <c r="K1763" s="53"/>
      <c r="L1763" s="2"/>
      <c r="M1763" s="19"/>
      <c r="N1763" s="12"/>
      <c r="O1763" s="12"/>
      <c r="P1763" s="19"/>
      <c r="Q1763" s="14"/>
      <c r="R1763" s="28"/>
      <c r="S1763" s="14"/>
      <c r="T1763" s="14"/>
      <c r="U1763" s="14"/>
      <c r="V1763" s="4"/>
      <c r="W1763" s="53"/>
      <c r="X1763" s="14"/>
      <c r="Y1763" s="153"/>
      <c r="Z1763" s="10"/>
      <c r="AA1763" s="51"/>
      <c r="AB1763" s="3"/>
      <c r="AC1763" s="1"/>
      <c r="AD1763" s="10"/>
      <c r="AE1763" s="3"/>
      <c r="AF1763" s="3"/>
      <c r="AG1763" s="3"/>
      <c r="AH1763" s="10"/>
      <c r="AI1763" s="11"/>
      <c r="AJ1763" s="10"/>
      <c r="AK1763" s="2"/>
      <c r="AL1763" s="2"/>
      <c r="AM1763" s="2"/>
      <c r="AN1763" s="2"/>
      <c r="AO1763" s="2"/>
      <c r="AP1763" s="2"/>
      <c r="AQ1763" s="1"/>
      <c r="AR1763" s="15"/>
      <c r="AS1763" s="15"/>
      <c r="AT1763" s="15"/>
      <c r="AU1763" s="1"/>
      <c r="AV1763" s="1"/>
      <c r="AW1763" s="15"/>
      <c r="AX1763" s="15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</row>
    <row r="1764" spans="1:164" x14ac:dyDescent="0.15">
      <c r="A1764" s="67"/>
      <c r="B1764" s="128"/>
      <c r="C1764" s="7"/>
      <c r="D1764" s="7"/>
      <c r="E1764" s="13"/>
      <c r="F1764" s="14"/>
      <c r="G1764" s="14"/>
      <c r="H1764" s="14"/>
      <c r="I1764" s="14"/>
      <c r="J1764" s="13"/>
      <c r="K1764" s="53"/>
      <c r="L1764" s="2"/>
      <c r="M1764" s="19"/>
      <c r="N1764" s="12"/>
      <c r="O1764" s="12"/>
      <c r="P1764" s="19"/>
      <c r="Q1764" s="14"/>
      <c r="R1764" s="28"/>
      <c r="S1764" s="14"/>
      <c r="T1764" s="14"/>
      <c r="U1764" s="14"/>
      <c r="V1764" s="4"/>
      <c r="W1764" s="53"/>
      <c r="X1764" s="14"/>
      <c r="Y1764" s="153"/>
      <c r="Z1764" s="10"/>
      <c r="AA1764" s="51"/>
      <c r="AB1764" s="3"/>
      <c r="AC1764" s="1"/>
      <c r="AD1764" s="10"/>
      <c r="AE1764" s="3"/>
      <c r="AF1764" s="3"/>
      <c r="AG1764" s="3"/>
      <c r="AH1764" s="10"/>
      <c r="AI1764" s="11"/>
      <c r="AJ1764" s="10"/>
      <c r="AK1764" s="2"/>
      <c r="AL1764" s="2"/>
      <c r="AM1764" s="2"/>
      <c r="AN1764" s="2"/>
      <c r="AO1764" s="2"/>
      <c r="AP1764" s="2"/>
      <c r="AQ1764" s="1"/>
      <c r="AR1764" s="15"/>
      <c r="AS1764" s="15"/>
      <c r="AT1764" s="15"/>
      <c r="AU1764" s="1"/>
      <c r="AV1764" s="1"/>
      <c r="AW1764" s="15"/>
      <c r="AX1764" s="15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</row>
    <row r="1765" spans="1:164" x14ac:dyDescent="0.15">
      <c r="A1765" s="67"/>
      <c r="B1765" s="128"/>
      <c r="C1765" s="7"/>
      <c r="D1765" s="7"/>
      <c r="E1765" s="13"/>
      <c r="F1765" s="14"/>
      <c r="G1765" s="14"/>
      <c r="H1765" s="14"/>
      <c r="I1765" s="14"/>
      <c r="J1765" s="13"/>
      <c r="K1765" s="53"/>
      <c r="L1765" s="2"/>
      <c r="M1765" s="19"/>
      <c r="N1765" s="12"/>
      <c r="O1765" s="12"/>
      <c r="P1765" s="19"/>
      <c r="Q1765" s="14"/>
      <c r="R1765" s="28"/>
      <c r="S1765" s="14"/>
      <c r="T1765" s="14"/>
      <c r="U1765" s="14"/>
      <c r="V1765" s="4"/>
      <c r="W1765" s="53"/>
      <c r="X1765" s="14"/>
      <c r="Y1765" s="153"/>
      <c r="Z1765" s="10"/>
      <c r="AA1765" s="51"/>
      <c r="AB1765" s="3"/>
      <c r="AC1765" s="1"/>
      <c r="AD1765" s="10"/>
      <c r="AE1765" s="3"/>
      <c r="AF1765" s="3"/>
      <c r="AG1765" s="3"/>
      <c r="AH1765" s="10"/>
      <c r="AI1765" s="11"/>
      <c r="AJ1765" s="10"/>
      <c r="AK1765" s="2"/>
      <c r="AL1765" s="2"/>
      <c r="AM1765" s="2"/>
      <c r="AN1765" s="2"/>
      <c r="AO1765" s="2"/>
      <c r="AP1765" s="2"/>
      <c r="AQ1765" s="1"/>
      <c r="AR1765" s="15"/>
      <c r="AS1765" s="15"/>
      <c r="AT1765" s="15"/>
      <c r="AU1765" s="1"/>
      <c r="AV1765" s="1"/>
      <c r="AW1765" s="15"/>
      <c r="AX1765" s="15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</row>
    <row r="1766" spans="1:164" x14ac:dyDescent="0.15">
      <c r="A1766" s="67"/>
      <c r="B1766" s="128"/>
      <c r="C1766" s="7"/>
      <c r="D1766" s="7"/>
      <c r="E1766" s="13"/>
      <c r="F1766" s="14"/>
      <c r="G1766" s="14"/>
      <c r="H1766" s="14"/>
      <c r="I1766" s="14"/>
      <c r="J1766" s="13"/>
      <c r="K1766" s="53"/>
      <c r="L1766" s="2"/>
      <c r="M1766" s="19"/>
      <c r="N1766" s="12"/>
      <c r="O1766" s="12"/>
      <c r="P1766" s="19"/>
      <c r="Q1766" s="14"/>
      <c r="R1766" s="28"/>
      <c r="S1766" s="14"/>
      <c r="T1766" s="14"/>
      <c r="U1766" s="14"/>
      <c r="V1766" s="4"/>
      <c r="W1766" s="53"/>
      <c r="X1766" s="14"/>
      <c r="Y1766" s="153"/>
      <c r="Z1766" s="10"/>
      <c r="AA1766" s="51"/>
      <c r="AB1766" s="3"/>
      <c r="AC1766" s="1"/>
      <c r="AD1766" s="10"/>
      <c r="AE1766" s="3"/>
      <c r="AF1766" s="3"/>
      <c r="AG1766" s="3"/>
      <c r="AH1766" s="10"/>
      <c r="AI1766" s="11"/>
      <c r="AJ1766" s="10"/>
      <c r="AK1766" s="2"/>
      <c r="AL1766" s="2"/>
      <c r="AM1766" s="2"/>
      <c r="AN1766" s="2"/>
      <c r="AO1766" s="2"/>
      <c r="AP1766" s="2"/>
      <c r="AQ1766" s="1"/>
      <c r="AR1766" s="15"/>
      <c r="AS1766" s="15"/>
      <c r="AT1766" s="15"/>
      <c r="AU1766" s="1"/>
      <c r="AV1766" s="1"/>
      <c r="AW1766" s="15"/>
      <c r="AX1766" s="15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</row>
    <row r="1767" spans="1:164" x14ac:dyDescent="0.15">
      <c r="A1767" s="67"/>
      <c r="B1767" s="128"/>
      <c r="C1767" s="7"/>
      <c r="D1767" s="7"/>
      <c r="E1767" s="13"/>
      <c r="F1767" s="14"/>
      <c r="G1767" s="14"/>
      <c r="H1767" s="14"/>
      <c r="I1767" s="14"/>
      <c r="J1767" s="13"/>
      <c r="K1767" s="53"/>
      <c r="L1767" s="2"/>
      <c r="M1767" s="19"/>
      <c r="N1767" s="12"/>
      <c r="O1767" s="12"/>
      <c r="P1767" s="19"/>
      <c r="Q1767" s="14"/>
      <c r="R1767" s="28"/>
      <c r="S1767" s="14"/>
      <c r="T1767" s="14"/>
      <c r="U1767" s="14"/>
      <c r="V1767" s="4"/>
      <c r="W1767" s="53"/>
      <c r="X1767" s="14"/>
      <c r="Y1767" s="153"/>
      <c r="Z1767" s="10"/>
      <c r="AA1767" s="51"/>
      <c r="AB1767" s="3"/>
      <c r="AC1767" s="1"/>
      <c r="AD1767" s="10"/>
      <c r="AE1767" s="3"/>
      <c r="AF1767" s="3"/>
      <c r="AG1767" s="3"/>
      <c r="AH1767" s="10"/>
      <c r="AI1767" s="11"/>
      <c r="AJ1767" s="10"/>
      <c r="AK1767" s="2"/>
      <c r="AL1767" s="2"/>
      <c r="AM1767" s="2"/>
      <c r="AN1767" s="2"/>
      <c r="AO1767" s="2"/>
      <c r="AP1767" s="2"/>
      <c r="AQ1767" s="1"/>
      <c r="AR1767" s="15"/>
      <c r="AS1767" s="15"/>
      <c r="AT1767" s="15"/>
      <c r="AU1767" s="1"/>
      <c r="AV1767" s="1"/>
      <c r="AW1767" s="15"/>
      <c r="AX1767" s="15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</row>
    <row r="1768" spans="1:164" x14ac:dyDescent="0.15">
      <c r="A1768" s="67"/>
      <c r="B1768" s="128"/>
      <c r="C1768" s="7"/>
      <c r="D1768" s="7"/>
      <c r="E1768" s="13"/>
      <c r="F1768" s="14"/>
      <c r="G1768" s="14"/>
      <c r="H1768" s="14"/>
      <c r="I1768" s="14"/>
      <c r="J1768" s="13"/>
      <c r="K1768" s="53"/>
      <c r="L1768" s="2"/>
      <c r="M1768" s="19"/>
      <c r="N1768" s="12"/>
      <c r="O1768" s="12"/>
      <c r="P1768" s="19"/>
      <c r="Q1768" s="14"/>
      <c r="R1768" s="28"/>
      <c r="S1768" s="14"/>
      <c r="T1768" s="14"/>
      <c r="U1768" s="14"/>
      <c r="V1768" s="4"/>
      <c r="W1768" s="53"/>
      <c r="X1768" s="14"/>
      <c r="Y1768" s="153"/>
      <c r="Z1768" s="10"/>
      <c r="AA1768" s="51"/>
      <c r="AB1768" s="3"/>
      <c r="AC1768" s="1"/>
      <c r="AD1768" s="10"/>
      <c r="AE1768" s="3"/>
      <c r="AF1768" s="3"/>
      <c r="AG1768" s="3"/>
      <c r="AH1768" s="10"/>
      <c r="AI1768" s="11"/>
      <c r="AJ1768" s="10"/>
      <c r="AK1768" s="2"/>
      <c r="AL1768" s="2"/>
      <c r="AM1768" s="2"/>
      <c r="AN1768" s="2"/>
      <c r="AO1768" s="2"/>
      <c r="AP1768" s="2"/>
      <c r="AQ1768" s="1"/>
      <c r="AR1768" s="15"/>
      <c r="AS1768" s="15"/>
      <c r="AT1768" s="15"/>
      <c r="AU1768" s="1"/>
      <c r="AV1768" s="1"/>
      <c r="AW1768" s="15"/>
      <c r="AX1768" s="15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</row>
    <row r="1769" spans="1:164" x14ac:dyDescent="0.15">
      <c r="A1769" s="67"/>
      <c r="B1769" s="128"/>
      <c r="C1769" s="7"/>
      <c r="D1769" s="7"/>
      <c r="E1769" s="13"/>
      <c r="F1769" s="14"/>
      <c r="G1769" s="14"/>
      <c r="H1769" s="14"/>
      <c r="I1769" s="14"/>
      <c r="J1769" s="13"/>
      <c r="K1769" s="53"/>
      <c r="L1769" s="2"/>
      <c r="M1769" s="19"/>
      <c r="N1769" s="12"/>
      <c r="O1769" s="12"/>
      <c r="P1769" s="19"/>
      <c r="Q1769" s="14"/>
      <c r="R1769" s="28"/>
      <c r="S1769" s="14"/>
      <c r="T1769" s="14"/>
      <c r="U1769" s="14"/>
      <c r="V1769" s="4"/>
      <c r="W1769" s="53"/>
      <c r="X1769" s="14"/>
      <c r="Y1769" s="153"/>
      <c r="Z1769" s="10"/>
      <c r="AA1769" s="51"/>
      <c r="AB1769" s="3"/>
      <c r="AC1769" s="1"/>
      <c r="AD1769" s="10"/>
      <c r="AE1769" s="3"/>
      <c r="AF1769" s="3"/>
      <c r="AG1769" s="3"/>
      <c r="AH1769" s="10"/>
      <c r="AI1769" s="11"/>
      <c r="AJ1769" s="10"/>
      <c r="AK1769" s="2"/>
      <c r="AL1769" s="2"/>
      <c r="AM1769" s="2"/>
      <c r="AN1769" s="2"/>
      <c r="AO1769" s="2"/>
      <c r="AP1769" s="2"/>
      <c r="AQ1769" s="1"/>
      <c r="AR1769" s="15"/>
      <c r="AS1769" s="15"/>
      <c r="AT1769" s="15"/>
      <c r="AU1769" s="1"/>
      <c r="AV1769" s="1"/>
      <c r="AW1769" s="15"/>
      <c r="AX1769" s="15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</row>
    <row r="1770" spans="1:164" x14ac:dyDescent="0.15">
      <c r="A1770" s="67"/>
      <c r="B1770" s="128"/>
      <c r="C1770" s="7"/>
      <c r="D1770" s="7"/>
      <c r="E1770" s="13"/>
      <c r="F1770" s="14"/>
      <c r="G1770" s="14"/>
      <c r="H1770" s="14"/>
      <c r="I1770" s="14"/>
      <c r="J1770" s="13"/>
      <c r="K1770" s="53"/>
      <c r="L1770" s="2"/>
      <c r="M1770" s="19"/>
      <c r="N1770" s="12"/>
      <c r="O1770" s="12"/>
      <c r="P1770" s="19"/>
      <c r="Q1770" s="14"/>
      <c r="R1770" s="28"/>
      <c r="S1770" s="14"/>
      <c r="T1770" s="14"/>
      <c r="U1770" s="14"/>
      <c r="V1770" s="4"/>
      <c r="W1770" s="53"/>
      <c r="X1770" s="14"/>
      <c r="Y1770" s="153"/>
      <c r="Z1770" s="10"/>
      <c r="AA1770" s="51"/>
      <c r="AB1770" s="3"/>
      <c r="AC1770" s="1"/>
      <c r="AD1770" s="10"/>
      <c r="AE1770" s="3"/>
      <c r="AF1770" s="3"/>
      <c r="AG1770" s="3"/>
      <c r="AH1770" s="10"/>
      <c r="AI1770" s="11"/>
      <c r="AJ1770" s="10"/>
      <c r="AK1770" s="2"/>
      <c r="AL1770" s="2"/>
      <c r="AM1770" s="2"/>
      <c r="AN1770" s="2"/>
      <c r="AO1770" s="2"/>
      <c r="AP1770" s="2"/>
      <c r="AQ1770" s="1"/>
      <c r="AR1770" s="15"/>
      <c r="AS1770" s="15"/>
      <c r="AT1770" s="15"/>
      <c r="AU1770" s="1"/>
      <c r="AV1770" s="1"/>
      <c r="AW1770" s="15"/>
      <c r="AX1770" s="15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</row>
    <row r="1771" spans="1:164" x14ac:dyDescent="0.15">
      <c r="A1771" s="67"/>
      <c r="B1771" s="128"/>
      <c r="C1771" s="7"/>
      <c r="D1771" s="7"/>
      <c r="E1771" s="13"/>
      <c r="F1771" s="14"/>
      <c r="G1771" s="14"/>
      <c r="H1771" s="14"/>
      <c r="I1771" s="14"/>
      <c r="J1771" s="13"/>
      <c r="K1771" s="53"/>
      <c r="L1771" s="2"/>
      <c r="M1771" s="19"/>
      <c r="N1771" s="12"/>
      <c r="O1771" s="12"/>
      <c r="P1771" s="19"/>
      <c r="Q1771" s="14"/>
      <c r="R1771" s="28"/>
      <c r="S1771" s="14"/>
      <c r="T1771" s="14"/>
      <c r="U1771" s="14"/>
      <c r="V1771" s="4"/>
      <c r="W1771" s="53"/>
      <c r="X1771" s="14"/>
      <c r="Y1771" s="153"/>
      <c r="Z1771" s="10"/>
      <c r="AA1771" s="51"/>
      <c r="AB1771" s="3"/>
      <c r="AC1771" s="1"/>
      <c r="AD1771" s="10"/>
      <c r="AE1771" s="3"/>
      <c r="AF1771" s="3"/>
      <c r="AG1771" s="3"/>
      <c r="AH1771" s="10"/>
      <c r="AI1771" s="11"/>
      <c r="AJ1771" s="10"/>
      <c r="AK1771" s="2"/>
      <c r="AL1771" s="2"/>
      <c r="AM1771" s="2"/>
      <c r="AN1771" s="2"/>
      <c r="AO1771" s="2"/>
      <c r="AP1771" s="2"/>
      <c r="AQ1771" s="1"/>
      <c r="AR1771" s="15"/>
      <c r="AS1771" s="15"/>
      <c r="AT1771" s="15"/>
      <c r="AU1771" s="1"/>
      <c r="AV1771" s="1"/>
      <c r="AW1771" s="15"/>
      <c r="AX1771" s="15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</row>
    <row r="1772" spans="1:164" x14ac:dyDescent="0.15">
      <c r="A1772" s="67"/>
      <c r="B1772" s="128"/>
      <c r="C1772" s="7"/>
      <c r="D1772" s="7"/>
      <c r="E1772" s="13"/>
      <c r="F1772" s="14"/>
      <c r="G1772" s="14"/>
      <c r="H1772" s="14"/>
      <c r="I1772" s="14"/>
      <c r="J1772" s="13"/>
      <c r="K1772" s="53"/>
      <c r="L1772" s="2"/>
      <c r="M1772" s="19"/>
      <c r="N1772" s="12"/>
      <c r="O1772" s="12"/>
      <c r="P1772" s="19"/>
      <c r="Q1772" s="14"/>
      <c r="R1772" s="28"/>
      <c r="S1772" s="14"/>
      <c r="T1772" s="14"/>
      <c r="U1772" s="14"/>
      <c r="V1772" s="4"/>
      <c r="W1772" s="53"/>
      <c r="X1772" s="14"/>
      <c r="Y1772" s="153"/>
      <c r="Z1772" s="10"/>
      <c r="AA1772" s="51"/>
      <c r="AB1772" s="3"/>
      <c r="AC1772" s="1"/>
      <c r="AD1772" s="10"/>
      <c r="AE1772" s="3"/>
      <c r="AF1772" s="3"/>
      <c r="AG1772" s="3"/>
      <c r="AH1772" s="10"/>
      <c r="AI1772" s="11"/>
      <c r="AJ1772" s="10"/>
      <c r="AK1772" s="2"/>
      <c r="AL1772" s="2"/>
      <c r="AM1772" s="2"/>
      <c r="AN1772" s="2"/>
      <c r="AO1772" s="2"/>
      <c r="AP1772" s="2"/>
      <c r="AQ1772" s="1"/>
      <c r="AR1772" s="15"/>
      <c r="AS1772" s="15"/>
      <c r="AT1772" s="15"/>
      <c r="AU1772" s="1"/>
      <c r="AV1772" s="1"/>
      <c r="AW1772" s="15"/>
      <c r="AX1772" s="15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</row>
    <row r="1773" spans="1:164" x14ac:dyDescent="0.15">
      <c r="A1773" s="67"/>
      <c r="B1773" s="128"/>
      <c r="C1773" s="7"/>
      <c r="D1773" s="7"/>
      <c r="E1773" s="13"/>
      <c r="F1773" s="14"/>
      <c r="G1773" s="14"/>
      <c r="H1773" s="14"/>
      <c r="I1773" s="14"/>
      <c r="J1773" s="13"/>
      <c r="K1773" s="53"/>
      <c r="L1773" s="2"/>
      <c r="M1773" s="19"/>
      <c r="N1773" s="12"/>
      <c r="O1773" s="12"/>
      <c r="P1773" s="19"/>
      <c r="Q1773" s="14"/>
      <c r="R1773" s="28"/>
      <c r="S1773" s="14"/>
      <c r="T1773" s="14"/>
      <c r="U1773" s="14"/>
      <c r="V1773" s="4"/>
      <c r="W1773" s="53"/>
      <c r="X1773" s="14"/>
      <c r="Y1773" s="153"/>
      <c r="Z1773" s="10"/>
      <c r="AA1773" s="51"/>
      <c r="AB1773" s="3"/>
      <c r="AC1773" s="1"/>
      <c r="AD1773" s="10"/>
      <c r="AE1773" s="3"/>
      <c r="AF1773" s="3"/>
      <c r="AG1773" s="3"/>
      <c r="AH1773" s="10"/>
      <c r="AI1773" s="11"/>
      <c r="AJ1773" s="10"/>
      <c r="AK1773" s="2"/>
      <c r="AL1773" s="2"/>
      <c r="AM1773" s="2"/>
      <c r="AN1773" s="2"/>
      <c r="AO1773" s="2"/>
      <c r="AP1773" s="2"/>
      <c r="AQ1773" s="1"/>
      <c r="AR1773" s="15"/>
      <c r="AS1773" s="15"/>
      <c r="AT1773" s="15"/>
      <c r="AU1773" s="1"/>
      <c r="AV1773" s="1"/>
      <c r="AW1773" s="15"/>
      <c r="AX1773" s="15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</row>
    <row r="1774" spans="1:164" x14ac:dyDescent="0.15">
      <c r="A1774" s="67"/>
      <c r="B1774" s="128"/>
      <c r="C1774" s="7"/>
      <c r="D1774" s="7"/>
      <c r="E1774" s="13"/>
      <c r="F1774" s="14"/>
      <c r="G1774" s="14"/>
      <c r="H1774" s="14"/>
      <c r="I1774" s="14"/>
      <c r="J1774" s="13"/>
      <c r="K1774" s="53"/>
      <c r="L1774" s="2"/>
      <c r="M1774" s="19"/>
      <c r="N1774" s="12"/>
      <c r="O1774" s="12"/>
      <c r="P1774" s="19"/>
      <c r="Q1774" s="14"/>
      <c r="R1774" s="28"/>
      <c r="S1774" s="14"/>
      <c r="T1774" s="14"/>
      <c r="U1774" s="14"/>
      <c r="V1774" s="4"/>
      <c r="W1774" s="53"/>
      <c r="X1774" s="14"/>
      <c r="Y1774" s="153"/>
      <c r="Z1774" s="10"/>
      <c r="AA1774" s="51"/>
      <c r="AB1774" s="3"/>
      <c r="AC1774" s="1"/>
      <c r="AD1774" s="10"/>
      <c r="AE1774" s="3"/>
      <c r="AF1774" s="3"/>
      <c r="AG1774" s="3"/>
      <c r="AH1774" s="10"/>
      <c r="AI1774" s="11"/>
      <c r="AJ1774" s="10"/>
      <c r="AK1774" s="2"/>
      <c r="AL1774" s="2"/>
      <c r="AM1774" s="2"/>
      <c r="AN1774" s="2"/>
      <c r="AO1774" s="2"/>
      <c r="AP1774" s="2"/>
      <c r="AQ1774" s="1"/>
      <c r="AR1774" s="15"/>
      <c r="AS1774" s="15"/>
      <c r="AT1774" s="15"/>
      <c r="AU1774" s="1"/>
      <c r="AV1774" s="1"/>
      <c r="AW1774" s="15"/>
      <c r="AX1774" s="15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</row>
    <row r="1775" spans="1:164" x14ac:dyDescent="0.15">
      <c r="A1775" s="67"/>
      <c r="B1775" s="128"/>
      <c r="C1775" s="7"/>
      <c r="D1775" s="7"/>
      <c r="E1775" s="13"/>
      <c r="F1775" s="14"/>
      <c r="G1775" s="14"/>
      <c r="H1775" s="14"/>
      <c r="I1775" s="14"/>
      <c r="J1775" s="13"/>
      <c r="K1775" s="53"/>
      <c r="L1775" s="2"/>
      <c r="M1775" s="19"/>
      <c r="N1775" s="12"/>
      <c r="O1775" s="12"/>
      <c r="P1775" s="19"/>
      <c r="Q1775" s="14"/>
      <c r="R1775" s="28"/>
      <c r="S1775" s="14"/>
      <c r="T1775" s="14"/>
      <c r="U1775" s="14"/>
      <c r="V1775" s="4"/>
      <c r="W1775" s="53"/>
      <c r="X1775" s="14"/>
      <c r="Y1775" s="153"/>
      <c r="Z1775" s="10"/>
      <c r="AA1775" s="51"/>
      <c r="AB1775" s="3"/>
      <c r="AC1775" s="1"/>
      <c r="AD1775" s="10"/>
      <c r="AE1775" s="3"/>
      <c r="AF1775" s="3"/>
      <c r="AG1775" s="3"/>
      <c r="AH1775" s="10"/>
      <c r="AI1775" s="11"/>
      <c r="AJ1775" s="10"/>
      <c r="AK1775" s="2"/>
      <c r="AL1775" s="2"/>
      <c r="AM1775" s="2"/>
      <c r="AN1775" s="2"/>
      <c r="AO1775" s="2"/>
      <c r="AP1775" s="2"/>
      <c r="AQ1775" s="1"/>
      <c r="AR1775" s="15"/>
      <c r="AS1775" s="15"/>
      <c r="AT1775" s="15"/>
      <c r="AU1775" s="1"/>
      <c r="AV1775" s="1"/>
      <c r="AW1775" s="15"/>
      <c r="AX1775" s="15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</row>
    <row r="1776" spans="1:164" x14ac:dyDescent="0.15">
      <c r="A1776" s="67"/>
      <c r="B1776" s="128"/>
      <c r="C1776" s="7"/>
      <c r="D1776" s="7"/>
      <c r="E1776" s="13"/>
      <c r="F1776" s="14"/>
      <c r="G1776" s="14"/>
      <c r="H1776" s="14"/>
      <c r="I1776" s="14"/>
      <c r="J1776" s="13"/>
      <c r="K1776" s="53"/>
      <c r="L1776" s="2"/>
      <c r="M1776" s="19"/>
      <c r="N1776" s="12"/>
      <c r="O1776" s="12"/>
      <c r="P1776" s="19"/>
      <c r="Q1776" s="14"/>
      <c r="R1776" s="28"/>
      <c r="S1776" s="14"/>
      <c r="T1776" s="14"/>
      <c r="U1776" s="14"/>
      <c r="V1776" s="4"/>
      <c r="W1776" s="53"/>
      <c r="X1776" s="14"/>
      <c r="Y1776" s="153"/>
      <c r="Z1776" s="10"/>
      <c r="AA1776" s="51"/>
      <c r="AB1776" s="3"/>
      <c r="AC1776" s="1"/>
      <c r="AD1776" s="10"/>
      <c r="AE1776" s="3"/>
      <c r="AF1776" s="3"/>
      <c r="AG1776" s="3"/>
      <c r="AH1776" s="10"/>
      <c r="AI1776" s="11"/>
      <c r="AJ1776" s="10"/>
      <c r="AK1776" s="2"/>
      <c r="AL1776" s="2"/>
      <c r="AM1776" s="2"/>
      <c r="AN1776" s="2"/>
      <c r="AO1776" s="2"/>
      <c r="AP1776" s="2"/>
      <c r="AQ1776" s="1"/>
      <c r="AR1776" s="15"/>
      <c r="AS1776" s="15"/>
      <c r="AT1776" s="15"/>
      <c r="AU1776" s="1"/>
      <c r="AV1776" s="1"/>
      <c r="AW1776" s="15"/>
      <c r="AX1776" s="15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</row>
    <row r="1777" spans="1:164" x14ac:dyDescent="0.15">
      <c r="A1777" s="67"/>
      <c r="B1777" s="128"/>
      <c r="C1777" s="7"/>
      <c r="D1777" s="7"/>
      <c r="E1777" s="13"/>
      <c r="F1777" s="14"/>
      <c r="G1777" s="14"/>
      <c r="H1777" s="14"/>
      <c r="I1777" s="14"/>
      <c r="J1777" s="13"/>
      <c r="K1777" s="53"/>
      <c r="L1777" s="2"/>
      <c r="M1777" s="19"/>
      <c r="N1777" s="12"/>
      <c r="O1777" s="12"/>
      <c r="P1777" s="19"/>
      <c r="Q1777" s="14"/>
      <c r="R1777" s="28"/>
      <c r="S1777" s="14"/>
      <c r="T1777" s="14"/>
      <c r="U1777" s="14"/>
      <c r="V1777" s="4"/>
      <c r="W1777" s="53"/>
      <c r="X1777" s="14"/>
      <c r="Y1777" s="153"/>
      <c r="Z1777" s="10"/>
      <c r="AA1777" s="51"/>
      <c r="AB1777" s="3"/>
      <c r="AC1777" s="1"/>
      <c r="AD1777" s="10"/>
      <c r="AE1777" s="3"/>
      <c r="AF1777" s="3"/>
      <c r="AG1777" s="3"/>
      <c r="AH1777" s="10"/>
      <c r="AI1777" s="11"/>
      <c r="AJ1777" s="10"/>
      <c r="AK1777" s="2"/>
      <c r="AL1777" s="2"/>
      <c r="AM1777" s="2"/>
      <c r="AN1777" s="2"/>
      <c r="AO1777" s="2"/>
      <c r="AP1777" s="2"/>
      <c r="AQ1777" s="1"/>
      <c r="AR1777" s="15"/>
      <c r="AS1777" s="15"/>
      <c r="AT1777" s="15"/>
      <c r="AU1777" s="1"/>
      <c r="AV1777" s="1"/>
      <c r="AW1777" s="15"/>
      <c r="AX1777" s="15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</row>
    <row r="1778" spans="1:164" x14ac:dyDescent="0.15">
      <c r="A1778" s="67"/>
      <c r="B1778" s="128"/>
      <c r="C1778" s="7"/>
      <c r="D1778" s="7"/>
      <c r="E1778" s="13"/>
      <c r="F1778" s="14"/>
      <c r="G1778" s="14"/>
      <c r="H1778" s="14"/>
      <c r="I1778" s="14"/>
      <c r="J1778" s="13"/>
      <c r="K1778" s="53"/>
      <c r="L1778" s="2"/>
      <c r="M1778" s="19"/>
      <c r="N1778" s="12"/>
      <c r="O1778" s="12"/>
      <c r="P1778" s="19"/>
      <c r="Q1778" s="14"/>
      <c r="R1778" s="28"/>
      <c r="S1778" s="14"/>
      <c r="T1778" s="14"/>
      <c r="U1778" s="14"/>
      <c r="V1778" s="4"/>
      <c r="W1778" s="53"/>
      <c r="X1778" s="14"/>
      <c r="Y1778" s="153"/>
      <c r="Z1778" s="10"/>
      <c r="AA1778" s="51"/>
      <c r="AB1778" s="3"/>
      <c r="AC1778" s="1"/>
      <c r="AD1778" s="10"/>
      <c r="AE1778" s="3"/>
      <c r="AF1778" s="3"/>
      <c r="AG1778" s="3"/>
      <c r="AH1778" s="10"/>
      <c r="AI1778" s="11"/>
      <c r="AJ1778" s="10"/>
      <c r="AK1778" s="2"/>
      <c r="AL1778" s="2"/>
      <c r="AM1778" s="2"/>
      <c r="AN1778" s="2"/>
      <c r="AO1778" s="2"/>
      <c r="AP1778" s="2"/>
      <c r="AQ1778" s="1"/>
      <c r="AR1778" s="15"/>
      <c r="AS1778" s="15"/>
      <c r="AT1778" s="15"/>
      <c r="AU1778" s="1"/>
      <c r="AV1778" s="1"/>
      <c r="AW1778" s="15"/>
      <c r="AX1778" s="15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</row>
    <row r="1779" spans="1:164" x14ac:dyDescent="0.15">
      <c r="A1779" s="67"/>
      <c r="B1779" s="128"/>
      <c r="C1779" s="7"/>
      <c r="D1779" s="7"/>
      <c r="E1779" s="13"/>
      <c r="F1779" s="14"/>
      <c r="G1779" s="14"/>
      <c r="H1779" s="14"/>
      <c r="I1779" s="14"/>
      <c r="J1779" s="13"/>
      <c r="K1779" s="53"/>
      <c r="L1779" s="2"/>
      <c r="M1779" s="19"/>
      <c r="N1779" s="12"/>
      <c r="O1779" s="12"/>
      <c r="P1779" s="19"/>
      <c r="Q1779" s="14"/>
      <c r="R1779" s="28"/>
      <c r="S1779" s="14"/>
      <c r="T1779" s="14"/>
      <c r="U1779" s="14"/>
      <c r="V1779" s="4"/>
      <c r="W1779" s="53"/>
      <c r="X1779" s="14"/>
      <c r="Y1779" s="153"/>
      <c r="Z1779" s="10"/>
      <c r="AA1779" s="51"/>
      <c r="AB1779" s="3"/>
      <c r="AC1779" s="1"/>
      <c r="AD1779" s="10"/>
      <c r="AE1779" s="3"/>
      <c r="AF1779" s="3"/>
      <c r="AG1779" s="3"/>
      <c r="AH1779" s="10"/>
      <c r="AI1779" s="11"/>
      <c r="AJ1779" s="10"/>
      <c r="AK1779" s="2"/>
      <c r="AL1779" s="2"/>
      <c r="AM1779" s="2"/>
      <c r="AN1779" s="2"/>
      <c r="AO1779" s="2"/>
      <c r="AP1779" s="2"/>
      <c r="AQ1779" s="1"/>
      <c r="AR1779" s="15"/>
      <c r="AS1779" s="15"/>
      <c r="AT1779" s="15"/>
      <c r="AU1779" s="1"/>
      <c r="AV1779" s="1"/>
      <c r="AW1779" s="15"/>
      <c r="AX1779" s="15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</row>
    <row r="1780" spans="1:164" x14ac:dyDescent="0.15">
      <c r="A1780" s="67"/>
      <c r="B1780" s="128"/>
      <c r="C1780" s="7"/>
      <c r="D1780" s="7"/>
      <c r="E1780" s="13"/>
      <c r="F1780" s="14"/>
      <c r="G1780" s="14"/>
      <c r="H1780" s="14"/>
      <c r="I1780" s="14"/>
      <c r="J1780" s="13"/>
      <c r="K1780" s="53"/>
      <c r="L1780" s="2"/>
      <c r="M1780" s="19"/>
      <c r="N1780" s="12"/>
      <c r="O1780" s="12"/>
      <c r="P1780" s="19"/>
      <c r="Q1780" s="14"/>
      <c r="R1780" s="28"/>
      <c r="S1780" s="14"/>
      <c r="T1780" s="14"/>
      <c r="U1780" s="14"/>
      <c r="V1780" s="4"/>
      <c r="W1780" s="53"/>
      <c r="X1780" s="14"/>
      <c r="Y1780" s="153"/>
      <c r="Z1780" s="10"/>
      <c r="AA1780" s="51"/>
      <c r="AB1780" s="3"/>
      <c r="AC1780" s="1"/>
      <c r="AD1780" s="10"/>
      <c r="AE1780" s="3"/>
      <c r="AF1780" s="3"/>
      <c r="AG1780" s="3"/>
      <c r="AH1780" s="10"/>
      <c r="AI1780" s="11"/>
      <c r="AJ1780" s="10"/>
      <c r="AK1780" s="2"/>
      <c r="AL1780" s="2"/>
      <c r="AM1780" s="2"/>
      <c r="AN1780" s="2"/>
      <c r="AO1780" s="2"/>
      <c r="AP1780" s="2"/>
      <c r="AQ1780" s="1"/>
      <c r="AR1780" s="15"/>
      <c r="AS1780" s="15"/>
      <c r="AT1780" s="15"/>
      <c r="AU1780" s="1"/>
      <c r="AV1780" s="1"/>
      <c r="AW1780" s="15"/>
      <c r="AX1780" s="15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</row>
    <row r="1781" spans="1:164" x14ac:dyDescent="0.15">
      <c r="A1781" s="67"/>
      <c r="B1781" s="128"/>
      <c r="C1781" s="7"/>
      <c r="D1781" s="7"/>
      <c r="E1781" s="13"/>
      <c r="F1781" s="14"/>
      <c r="G1781" s="14"/>
      <c r="H1781" s="14"/>
      <c r="I1781" s="14"/>
      <c r="J1781" s="13"/>
      <c r="K1781" s="53"/>
      <c r="L1781" s="2"/>
      <c r="M1781" s="19"/>
      <c r="N1781" s="12"/>
      <c r="O1781" s="12"/>
      <c r="P1781" s="19"/>
      <c r="Q1781" s="14"/>
      <c r="R1781" s="28"/>
      <c r="S1781" s="14"/>
      <c r="T1781" s="14"/>
      <c r="U1781" s="14"/>
      <c r="V1781" s="4"/>
      <c r="W1781" s="53"/>
      <c r="X1781" s="14"/>
      <c r="Y1781" s="153"/>
      <c r="Z1781" s="10"/>
      <c r="AA1781" s="51"/>
      <c r="AB1781" s="3"/>
      <c r="AC1781" s="1"/>
      <c r="AD1781" s="10"/>
      <c r="AE1781" s="3"/>
      <c r="AF1781" s="3"/>
      <c r="AG1781" s="3"/>
      <c r="AH1781" s="10"/>
      <c r="AI1781" s="11"/>
      <c r="AJ1781" s="10"/>
      <c r="AK1781" s="2"/>
      <c r="AL1781" s="2"/>
      <c r="AM1781" s="2"/>
      <c r="AN1781" s="2"/>
      <c r="AO1781" s="2"/>
      <c r="AP1781" s="2"/>
      <c r="AQ1781" s="1"/>
      <c r="AR1781" s="15"/>
      <c r="AS1781" s="15"/>
      <c r="AT1781" s="15"/>
      <c r="AU1781" s="1"/>
      <c r="AV1781" s="1"/>
      <c r="AW1781" s="15"/>
      <c r="AX1781" s="15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</row>
    <row r="1782" spans="1:164" x14ac:dyDescent="0.15">
      <c r="A1782" s="67"/>
      <c r="B1782" s="128"/>
      <c r="C1782" s="7"/>
      <c r="D1782" s="7"/>
      <c r="E1782" s="13"/>
      <c r="F1782" s="14"/>
      <c r="G1782" s="14"/>
      <c r="H1782" s="14"/>
      <c r="I1782" s="14"/>
      <c r="J1782" s="13"/>
      <c r="K1782" s="53"/>
      <c r="L1782" s="2"/>
      <c r="M1782" s="19"/>
      <c r="N1782" s="12"/>
      <c r="O1782" s="12"/>
      <c r="P1782" s="19"/>
      <c r="Q1782" s="14"/>
      <c r="R1782" s="28"/>
      <c r="S1782" s="14"/>
      <c r="T1782" s="14"/>
      <c r="U1782" s="14"/>
      <c r="V1782" s="4"/>
      <c r="W1782" s="53"/>
      <c r="X1782" s="14"/>
      <c r="Y1782" s="153"/>
      <c r="Z1782" s="10"/>
      <c r="AA1782" s="51"/>
      <c r="AB1782" s="3"/>
      <c r="AC1782" s="1"/>
      <c r="AD1782" s="10"/>
      <c r="AE1782" s="3"/>
      <c r="AF1782" s="3"/>
      <c r="AG1782" s="3"/>
      <c r="AH1782" s="10"/>
      <c r="AI1782" s="11"/>
      <c r="AJ1782" s="10"/>
      <c r="AK1782" s="2"/>
      <c r="AL1782" s="2"/>
      <c r="AM1782" s="2"/>
      <c r="AN1782" s="2"/>
      <c r="AO1782" s="2"/>
      <c r="AP1782" s="2"/>
      <c r="AQ1782" s="1"/>
      <c r="AR1782" s="15"/>
      <c r="AS1782" s="15"/>
      <c r="AT1782" s="15"/>
      <c r="AU1782" s="1"/>
      <c r="AV1782" s="1"/>
      <c r="AW1782" s="15"/>
      <c r="AX1782" s="15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</row>
    <row r="1783" spans="1:164" x14ac:dyDescent="0.15">
      <c r="A1783" s="67"/>
      <c r="B1783" s="128"/>
      <c r="C1783" s="7"/>
      <c r="D1783" s="7"/>
      <c r="E1783" s="13"/>
      <c r="F1783" s="14"/>
      <c r="G1783" s="14"/>
      <c r="H1783" s="14"/>
      <c r="I1783" s="14"/>
      <c r="J1783" s="13"/>
      <c r="K1783" s="53"/>
      <c r="L1783" s="2"/>
      <c r="M1783" s="19"/>
      <c r="N1783" s="12"/>
      <c r="O1783" s="12"/>
      <c r="P1783" s="19"/>
      <c r="Q1783" s="14"/>
      <c r="R1783" s="28"/>
      <c r="S1783" s="14"/>
      <c r="T1783" s="14"/>
      <c r="U1783" s="14"/>
      <c r="V1783" s="4"/>
      <c r="W1783" s="53"/>
      <c r="X1783" s="14"/>
      <c r="Y1783" s="153"/>
      <c r="Z1783" s="10"/>
      <c r="AA1783" s="51"/>
      <c r="AB1783" s="3"/>
      <c r="AC1783" s="1"/>
      <c r="AD1783" s="10"/>
      <c r="AE1783" s="3"/>
      <c r="AF1783" s="3"/>
      <c r="AG1783" s="3"/>
      <c r="AH1783" s="10"/>
      <c r="AI1783" s="11"/>
      <c r="AJ1783" s="10"/>
      <c r="AK1783" s="2"/>
      <c r="AL1783" s="2"/>
      <c r="AM1783" s="2"/>
      <c r="AN1783" s="2"/>
      <c r="AO1783" s="2"/>
      <c r="AP1783" s="2"/>
      <c r="AQ1783" s="1"/>
      <c r="AR1783" s="15"/>
      <c r="AS1783" s="15"/>
      <c r="AT1783" s="15"/>
      <c r="AU1783" s="1"/>
      <c r="AV1783" s="1"/>
      <c r="AW1783" s="15"/>
      <c r="AX1783" s="15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</row>
    <row r="1784" spans="1:164" x14ac:dyDescent="0.15">
      <c r="A1784" s="67"/>
      <c r="B1784" s="128"/>
      <c r="C1784" s="7"/>
      <c r="D1784" s="7"/>
      <c r="E1784" s="13"/>
      <c r="F1784" s="14"/>
      <c r="G1784" s="14"/>
      <c r="H1784" s="14"/>
      <c r="I1784" s="14"/>
      <c r="J1784" s="13"/>
      <c r="K1784" s="53"/>
      <c r="L1784" s="2"/>
      <c r="M1784" s="19"/>
      <c r="N1784" s="12"/>
      <c r="O1784" s="12"/>
      <c r="P1784" s="19"/>
      <c r="Q1784" s="14"/>
      <c r="R1784" s="28"/>
      <c r="S1784" s="14"/>
      <c r="T1784" s="14"/>
      <c r="U1784" s="14"/>
      <c r="V1784" s="4"/>
      <c r="W1784" s="53"/>
      <c r="X1784" s="14"/>
      <c r="Y1784" s="153"/>
      <c r="Z1784" s="10"/>
      <c r="AA1784" s="51"/>
      <c r="AB1784" s="3"/>
      <c r="AC1784" s="1"/>
      <c r="AD1784" s="10"/>
      <c r="AE1784" s="3"/>
      <c r="AF1784" s="3"/>
      <c r="AG1784" s="3"/>
      <c r="AH1784" s="10"/>
      <c r="AI1784" s="11"/>
      <c r="AJ1784" s="10"/>
      <c r="AK1784" s="2"/>
      <c r="AL1784" s="2"/>
      <c r="AM1784" s="2"/>
      <c r="AN1784" s="2"/>
      <c r="AO1784" s="2"/>
      <c r="AP1784" s="2"/>
      <c r="AQ1784" s="1"/>
      <c r="AR1784" s="15"/>
      <c r="AS1784" s="15"/>
      <c r="AT1784" s="15"/>
      <c r="AU1784" s="1"/>
      <c r="AV1784" s="1"/>
      <c r="AW1784" s="15"/>
      <c r="AX1784" s="15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</row>
    <row r="1785" spans="1:164" x14ac:dyDescent="0.15">
      <c r="A1785" s="67"/>
      <c r="B1785" s="128"/>
      <c r="C1785" s="7"/>
      <c r="D1785" s="7"/>
      <c r="E1785" s="13"/>
      <c r="F1785" s="14"/>
      <c r="G1785" s="14"/>
      <c r="H1785" s="14"/>
      <c r="I1785" s="14"/>
      <c r="J1785" s="13"/>
      <c r="K1785" s="53"/>
      <c r="L1785" s="2"/>
      <c r="M1785" s="19"/>
      <c r="N1785" s="12"/>
      <c r="O1785" s="12"/>
      <c r="P1785" s="19"/>
      <c r="Q1785" s="14"/>
      <c r="R1785" s="28"/>
      <c r="S1785" s="14"/>
      <c r="T1785" s="14"/>
      <c r="U1785" s="14"/>
      <c r="V1785" s="4"/>
      <c r="W1785" s="53"/>
      <c r="X1785" s="14"/>
      <c r="Y1785" s="153"/>
      <c r="Z1785" s="10"/>
      <c r="AA1785" s="51"/>
      <c r="AB1785" s="3"/>
      <c r="AC1785" s="1"/>
      <c r="AD1785" s="10"/>
      <c r="AE1785" s="3"/>
      <c r="AF1785" s="3"/>
      <c r="AG1785" s="3"/>
      <c r="AH1785" s="10"/>
      <c r="AI1785" s="11"/>
      <c r="AJ1785" s="10"/>
      <c r="AK1785" s="2"/>
      <c r="AL1785" s="2"/>
      <c r="AM1785" s="2"/>
      <c r="AN1785" s="2"/>
      <c r="AO1785" s="2"/>
      <c r="AP1785" s="2"/>
      <c r="AQ1785" s="1"/>
      <c r="AR1785" s="15"/>
      <c r="AS1785" s="15"/>
      <c r="AT1785" s="15"/>
      <c r="AU1785" s="1"/>
      <c r="AV1785" s="1"/>
      <c r="AW1785" s="15"/>
      <c r="AX1785" s="15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</row>
    <row r="1786" spans="1:164" x14ac:dyDescent="0.15">
      <c r="A1786" s="67"/>
      <c r="B1786" s="128"/>
      <c r="C1786" s="7"/>
      <c r="D1786" s="7"/>
      <c r="E1786" s="13"/>
      <c r="F1786" s="14"/>
      <c r="G1786" s="14"/>
      <c r="H1786" s="14"/>
      <c r="I1786" s="14"/>
      <c r="J1786" s="13"/>
      <c r="K1786" s="53"/>
      <c r="L1786" s="2"/>
      <c r="M1786" s="19"/>
      <c r="N1786" s="12"/>
      <c r="O1786" s="12"/>
      <c r="P1786" s="19"/>
      <c r="Q1786" s="14"/>
      <c r="R1786" s="28"/>
      <c r="S1786" s="14"/>
      <c r="T1786" s="14"/>
      <c r="U1786" s="14"/>
      <c r="V1786" s="4"/>
      <c r="W1786" s="53"/>
      <c r="X1786" s="14"/>
      <c r="Y1786" s="153"/>
      <c r="Z1786" s="10"/>
      <c r="AA1786" s="51"/>
      <c r="AB1786" s="3"/>
      <c r="AC1786" s="1"/>
      <c r="AD1786" s="10"/>
      <c r="AE1786" s="3"/>
      <c r="AF1786" s="3"/>
      <c r="AG1786" s="3"/>
      <c r="AH1786" s="10"/>
      <c r="AI1786" s="11"/>
      <c r="AJ1786" s="10"/>
      <c r="AK1786" s="2"/>
      <c r="AL1786" s="2"/>
      <c r="AM1786" s="2"/>
      <c r="AN1786" s="2"/>
      <c r="AO1786" s="2"/>
      <c r="AP1786" s="2"/>
      <c r="AQ1786" s="1"/>
      <c r="AR1786" s="15"/>
      <c r="AS1786" s="15"/>
      <c r="AT1786" s="15"/>
      <c r="AU1786" s="1"/>
      <c r="AV1786" s="1"/>
      <c r="AW1786" s="15"/>
      <c r="AX1786" s="15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</row>
    <row r="1787" spans="1:164" x14ac:dyDescent="0.15">
      <c r="A1787" s="67"/>
      <c r="B1787" s="128"/>
      <c r="C1787" s="7"/>
      <c r="D1787" s="7"/>
      <c r="E1787" s="13"/>
      <c r="F1787" s="14"/>
      <c r="G1787" s="14"/>
      <c r="H1787" s="14"/>
      <c r="I1787" s="14"/>
      <c r="J1787" s="13"/>
      <c r="K1787" s="53"/>
      <c r="L1787" s="2"/>
      <c r="M1787" s="19"/>
      <c r="N1787" s="12"/>
      <c r="O1787" s="12"/>
      <c r="P1787" s="19"/>
      <c r="Q1787" s="14"/>
      <c r="R1787" s="28"/>
      <c r="S1787" s="14"/>
      <c r="T1787" s="14"/>
      <c r="U1787" s="14"/>
      <c r="V1787" s="4"/>
      <c r="W1787" s="53"/>
      <c r="X1787" s="14"/>
      <c r="Y1787" s="153"/>
      <c r="Z1787" s="10"/>
      <c r="AA1787" s="51"/>
      <c r="AB1787" s="3"/>
      <c r="AC1787" s="1"/>
      <c r="AD1787" s="10"/>
      <c r="AE1787" s="3"/>
      <c r="AF1787" s="3"/>
      <c r="AG1787" s="3"/>
      <c r="AH1787" s="10"/>
      <c r="AI1787" s="11"/>
      <c r="AJ1787" s="10"/>
      <c r="AK1787" s="2"/>
      <c r="AL1787" s="2"/>
      <c r="AM1787" s="2"/>
      <c r="AN1787" s="2"/>
      <c r="AO1787" s="2"/>
      <c r="AP1787" s="2"/>
      <c r="AQ1787" s="1"/>
      <c r="AR1787" s="15"/>
      <c r="AS1787" s="15"/>
      <c r="AT1787" s="15"/>
      <c r="AU1787" s="1"/>
      <c r="AV1787" s="1"/>
      <c r="AW1787" s="15"/>
      <c r="AX1787" s="15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</row>
    <row r="1788" spans="1:164" x14ac:dyDescent="0.15">
      <c r="A1788" s="67"/>
      <c r="B1788" s="128"/>
      <c r="C1788" s="7"/>
      <c r="D1788" s="7"/>
      <c r="E1788" s="13"/>
      <c r="F1788" s="14"/>
      <c r="G1788" s="14"/>
      <c r="H1788" s="14"/>
      <c r="I1788" s="14"/>
      <c r="J1788" s="13"/>
      <c r="K1788" s="53"/>
      <c r="L1788" s="2"/>
      <c r="M1788" s="19"/>
      <c r="N1788" s="12"/>
      <c r="O1788" s="12"/>
      <c r="P1788" s="19"/>
      <c r="Q1788" s="14"/>
      <c r="R1788" s="28"/>
      <c r="S1788" s="14"/>
      <c r="T1788" s="14"/>
      <c r="U1788" s="14"/>
      <c r="V1788" s="4"/>
      <c r="W1788" s="53"/>
      <c r="X1788" s="14"/>
      <c r="Y1788" s="153"/>
      <c r="Z1788" s="10"/>
      <c r="AA1788" s="51"/>
      <c r="AB1788" s="3"/>
      <c r="AC1788" s="1"/>
      <c r="AD1788" s="10"/>
      <c r="AE1788" s="3"/>
      <c r="AF1788" s="3"/>
      <c r="AG1788" s="3"/>
      <c r="AH1788" s="10"/>
      <c r="AI1788" s="11"/>
      <c r="AJ1788" s="10"/>
      <c r="AK1788" s="2"/>
      <c r="AL1788" s="2"/>
      <c r="AM1788" s="2"/>
      <c r="AN1788" s="2"/>
      <c r="AO1788" s="2"/>
      <c r="AP1788" s="2"/>
      <c r="AQ1788" s="1"/>
      <c r="AR1788" s="15"/>
      <c r="AS1788" s="15"/>
      <c r="AT1788" s="15"/>
      <c r="AU1788" s="1"/>
      <c r="AV1788" s="1"/>
      <c r="AW1788" s="15"/>
      <c r="AX1788" s="15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</row>
    <row r="1789" spans="1:164" x14ac:dyDescent="0.15">
      <c r="A1789" s="67"/>
      <c r="B1789" s="128"/>
      <c r="C1789" s="7"/>
      <c r="D1789" s="7"/>
      <c r="E1789" s="13"/>
      <c r="F1789" s="14"/>
      <c r="G1789" s="14"/>
      <c r="H1789" s="14"/>
      <c r="I1789" s="14"/>
      <c r="J1789" s="13"/>
      <c r="K1789" s="53"/>
      <c r="L1789" s="2"/>
      <c r="M1789" s="19"/>
      <c r="N1789" s="12"/>
      <c r="O1789" s="12"/>
      <c r="P1789" s="19"/>
      <c r="Q1789" s="14"/>
      <c r="R1789" s="28"/>
      <c r="S1789" s="14"/>
      <c r="T1789" s="14"/>
      <c r="U1789" s="14"/>
      <c r="V1789" s="4"/>
      <c r="W1789" s="53"/>
      <c r="X1789" s="14"/>
      <c r="Y1789" s="153"/>
      <c r="Z1789" s="10"/>
      <c r="AA1789" s="51"/>
      <c r="AB1789" s="3"/>
      <c r="AC1789" s="1"/>
      <c r="AD1789" s="10"/>
      <c r="AE1789" s="3"/>
      <c r="AF1789" s="3"/>
      <c r="AG1789" s="3"/>
      <c r="AH1789" s="10"/>
      <c r="AI1789" s="11"/>
      <c r="AJ1789" s="10"/>
      <c r="AK1789" s="2"/>
      <c r="AL1789" s="2"/>
      <c r="AM1789" s="2"/>
      <c r="AN1789" s="2"/>
      <c r="AO1789" s="2"/>
      <c r="AP1789" s="2"/>
      <c r="AQ1789" s="1"/>
      <c r="AR1789" s="15"/>
      <c r="AS1789" s="15"/>
      <c r="AT1789" s="15"/>
      <c r="AU1789" s="1"/>
      <c r="AV1789" s="1"/>
      <c r="AW1789" s="15"/>
      <c r="AX1789" s="15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</row>
    <row r="1790" spans="1:164" x14ac:dyDescent="0.15">
      <c r="A1790" s="67"/>
      <c r="B1790" s="128"/>
      <c r="C1790" s="7"/>
      <c r="D1790" s="7"/>
      <c r="E1790" s="13"/>
      <c r="F1790" s="14"/>
      <c r="G1790" s="14"/>
      <c r="H1790" s="14"/>
      <c r="I1790" s="14"/>
      <c r="J1790" s="13"/>
      <c r="K1790" s="53"/>
      <c r="L1790" s="2"/>
      <c r="M1790" s="19"/>
      <c r="N1790" s="12"/>
      <c r="O1790" s="12"/>
      <c r="P1790" s="19"/>
      <c r="Q1790" s="14"/>
      <c r="R1790" s="28"/>
      <c r="S1790" s="14"/>
      <c r="T1790" s="14"/>
      <c r="U1790" s="14"/>
      <c r="V1790" s="4"/>
      <c r="W1790" s="53"/>
      <c r="X1790" s="14"/>
      <c r="Y1790" s="153"/>
      <c r="Z1790" s="10"/>
      <c r="AA1790" s="51"/>
      <c r="AB1790" s="3"/>
      <c r="AC1790" s="1"/>
      <c r="AD1790" s="10"/>
      <c r="AE1790" s="3"/>
      <c r="AF1790" s="3"/>
      <c r="AG1790" s="3"/>
      <c r="AH1790" s="10"/>
      <c r="AI1790" s="11"/>
      <c r="AJ1790" s="10"/>
      <c r="AK1790" s="2"/>
      <c r="AL1790" s="2"/>
      <c r="AM1790" s="2"/>
      <c r="AN1790" s="2"/>
      <c r="AO1790" s="2"/>
      <c r="AP1790" s="2"/>
      <c r="AQ1790" s="1"/>
      <c r="AR1790" s="15"/>
      <c r="AS1790" s="15"/>
      <c r="AT1790" s="15"/>
      <c r="AU1790" s="1"/>
      <c r="AV1790" s="1"/>
      <c r="AW1790" s="15"/>
      <c r="AX1790" s="15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</row>
    <row r="1791" spans="1:164" x14ac:dyDescent="0.15">
      <c r="A1791" s="67"/>
      <c r="B1791" s="128"/>
      <c r="C1791" s="7"/>
      <c r="D1791" s="7"/>
      <c r="E1791" s="13"/>
      <c r="F1791" s="14"/>
      <c r="G1791" s="14"/>
      <c r="H1791" s="14"/>
      <c r="I1791" s="14"/>
      <c r="J1791" s="13"/>
      <c r="K1791" s="53"/>
      <c r="L1791" s="2"/>
      <c r="M1791" s="19"/>
      <c r="N1791" s="12"/>
      <c r="O1791" s="12"/>
      <c r="P1791" s="19"/>
      <c r="Q1791" s="14"/>
      <c r="R1791" s="28"/>
      <c r="S1791" s="14"/>
      <c r="T1791" s="14"/>
      <c r="U1791" s="14"/>
      <c r="V1791" s="4"/>
      <c r="W1791" s="53"/>
      <c r="X1791" s="14"/>
      <c r="Y1791" s="153"/>
      <c r="Z1791" s="10"/>
      <c r="AA1791" s="51"/>
      <c r="AB1791" s="3"/>
      <c r="AC1791" s="1"/>
      <c r="AD1791" s="10"/>
      <c r="AE1791" s="3"/>
      <c r="AF1791" s="3"/>
      <c r="AG1791" s="3"/>
      <c r="AH1791" s="10"/>
      <c r="AI1791" s="11"/>
      <c r="AJ1791" s="10"/>
      <c r="AK1791" s="2"/>
      <c r="AL1791" s="2"/>
      <c r="AM1791" s="2"/>
      <c r="AN1791" s="2"/>
      <c r="AO1791" s="2"/>
      <c r="AP1791" s="2"/>
      <c r="AQ1791" s="1"/>
      <c r="AR1791" s="15"/>
      <c r="AS1791" s="15"/>
      <c r="AT1791" s="15"/>
      <c r="AU1791" s="1"/>
      <c r="AV1791" s="1"/>
      <c r="AW1791" s="15"/>
      <c r="AX1791" s="15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</row>
    <row r="1792" spans="1:164" x14ac:dyDescent="0.15">
      <c r="A1792" s="67"/>
      <c r="B1792" s="128"/>
      <c r="C1792" s="7"/>
      <c r="D1792" s="7"/>
      <c r="E1792" s="13"/>
      <c r="F1792" s="14"/>
      <c r="G1792" s="14"/>
      <c r="H1792" s="14"/>
      <c r="I1792" s="14"/>
      <c r="J1792" s="13"/>
      <c r="K1792" s="53"/>
      <c r="L1792" s="2"/>
      <c r="M1792" s="19"/>
      <c r="N1792" s="12"/>
      <c r="O1792" s="12"/>
      <c r="P1792" s="19"/>
      <c r="Q1792" s="14"/>
      <c r="R1792" s="28"/>
      <c r="S1792" s="14"/>
      <c r="T1792" s="14"/>
      <c r="U1792" s="14"/>
      <c r="V1792" s="4"/>
      <c r="W1792" s="53"/>
      <c r="X1792" s="14"/>
      <c r="Y1792" s="153"/>
      <c r="Z1792" s="10"/>
      <c r="AA1792" s="51"/>
      <c r="AB1792" s="3"/>
      <c r="AC1792" s="1"/>
      <c r="AD1792" s="10"/>
      <c r="AE1792" s="3"/>
      <c r="AF1792" s="3"/>
      <c r="AG1792" s="3"/>
      <c r="AH1792" s="10"/>
      <c r="AI1792" s="11"/>
      <c r="AJ1792" s="10"/>
      <c r="AK1792" s="2"/>
      <c r="AL1792" s="2"/>
      <c r="AM1792" s="2"/>
      <c r="AN1792" s="2"/>
      <c r="AO1792" s="2"/>
      <c r="AP1792" s="2"/>
      <c r="AQ1792" s="1"/>
      <c r="AR1792" s="15"/>
      <c r="AS1792" s="15"/>
      <c r="AT1792" s="15"/>
      <c r="AU1792" s="1"/>
      <c r="AV1792" s="1"/>
      <c r="AW1792" s="15"/>
      <c r="AX1792" s="15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</row>
    <row r="1793" spans="1:164" x14ac:dyDescent="0.15">
      <c r="A1793" s="67"/>
      <c r="B1793" s="128"/>
      <c r="C1793" s="7"/>
      <c r="D1793" s="7"/>
      <c r="E1793" s="13"/>
      <c r="F1793" s="14"/>
      <c r="G1793" s="14"/>
      <c r="H1793" s="14"/>
      <c r="I1793" s="14"/>
      <c r="J1793" s="13"/>
      <c r="K1793" s="53"/>
      <c r="L1793" s="2"/>
      <c r="M1793" s="19"/>
      <c r="N1793" s="12"/>
      <c r="O1793" s="12"/>
      <c r="P1793" s="19"/>
      <c r="Q1793" s="14"/>
      <c r="R1793" s="28"/>
      <c r="S1793" s="14"/>
      <c r="T1793" s="14"/>
      <c r="U1793" s="14"/>
      <c r="V1793" s="4"/>
      <c r="W1793" s="53"/>
      <c r="X1793" s="14"/>
      <c r="Y1793" s="153"/>
      <c r="Z1793" s="10"/>
      <c r="AA1793" s="51"/>
      <c r="AB1793" s="3"/>
      <c r="AC1793" s="1"/>
      <c r="AD1793" s="10"/>
      <c r="AE1793" s="3"/>
      <c r="AF1793" s="3"/>
      <c r="AG1793" s="3"/>
      <c r="AH1793" s="10"/>
      <c r="AI1793" s="11"/>
      <c r="AJ1793" s="10"/>
      <c r="AK1793" s="2"/>
      <c r="AL1793" s="2"/>
      <c r="AM1793" s="2"/>
      <c r="AN1793" s="2"/>
      <c r="AO1793" s="2"/>
      <c r="AP1793" s="2"/>
      <c r="AQ1793" s="1"/>
      <c r="AR1793" s="15"/>
      <c r="AS1793" s="15"/>
      <c r="AT1793" s="15"/>
      <c r="AU1793" s="1"/>
      <c r="AV1793" s="1"/>
      <c r="AW1793" s="15"/>
      <c r="AX1793" s="15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</row>
    <row r="1794" spans="1:164" x14ac:dyDescent="0.15">
      <c r="A1794" s="67"/>
      <c r="B1794" s="128"/>
      <c r="C1794" s="7"/>
      <c r="D1794" s="7"/>
      <c r="E1794" s="13"/>
      <c r="F1794" s="14"/>
      <c r="G1794" s="14"/>
      <c r="H1794" s="14"/>
      <c r="I1794" s="14"/>
      <c r="J1794" s="13"/>
      <c r="K1794" s="53"/>
      <c r="L1794" s="2"/>
      <c r="M1794" s="19"/>
      <c r="N1794" s="12"/>
      <c r="O1794" s="12"/>
      <c r="P1794" s="19"/>
      <c r="Q1794" s="14"/>
      <c r="R1794" s="28"/>
      <c r="S1794" s="14"/>
      <c r="T1794" s="14"/>
      <c r="U1794" s="14"/>
      <c r="V1794" s="4"/>
      <c r="W1794" s="53"/>
      <c r="X1794" s="14"/>
      <c r="Y1794" s="153"/>
      <c r="Z1794" s="10"/>
      <c r="AA1794" s="51"/>
      <c r="AB1794" s="3"/>
      <c r="AC1794" s="1"/>
      <c r="AD1794" s="10"/>
      <c r="AE1794" s="3"/>
      <c r="AF1794" s="3"/>
      <c r="AG1794" s="3"/>
      <c r="AH1794" s="10"/>
      <c r="AI1794" s="11"/>
      <c r="AJ1794" s="10"/>
      <c r="AK1794" s="2"/>
      <c r="AL1794" s="2"/>
      <c r="AM1794" s="2"/>
      <c r="AN1794" s="2"/>
      <c r="AO1794" s="2"/>
      <c r="AP1794" s="2"/>
      <c r="AQ1794" s="1"/>
      <c r="AR1794" s="15"/>
      <c r="AS1794" s="15"/>
      <c r="AT1794" s="15"/>
      <c r="AU1794" s="1"/>
      <c r="AV1794" s="1"/>
      <c r="AW1794" s="15"/>
      <c r="AX1794" s="15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</row>
    <row r="1795" spans="1:164" x14ac:dyDescent="0.15">
      <c r="A1795" s="67"/>
      <c r="B1795" s="128"/>
      <c r="C1795" s="7"/>
      <c r="D1795" s="7"/>
      <c r="E1795" s="13"/>
      <c r="F1795" s="14"/>
      <c r="G1795" s="14"/>
      <c r="H1795" s="14"/>
      <c r="I1795" s="14"/>
      <c r="J1795" s="13"/>
      <c r="K1795" s="53"/>
      <c r="L1795" s="2"/>
      <c r="M1795" s="19"/>
      <c r="N1795" s="12"/>
      <c r="O1795" s="12"/>
      <c r="P1795" s="19"/>
      <c r="Q1795" s="14"/>
      <c r="R1795" s="28"/>
      <c r="S1795" s="14"/>
      <c r="T1795" s="14"/>
      <c r="U1795" s="14"/>
      <c r="V1795" s="4"/>
      <c r="W1795" s="53"/>
      <c r="X1795" s="14"/>
      <c r="Y1795" s="153"/>
      <c r="Z1795" s="10"/>
      <c r="AA1795" s="51"/>
      <c r="AB1795" s="3"/>
      <c r="AC1795" s="1"/>
      <c r="AD1795" s="10"/>
      <c r="AE1795" s="3"/>
      <c r="AF1795" s="3"/>
      <c r="AG1795" s="3"/>
      <c r="AH1795" s="10"/>
      <c r="AI1795" s="11"/>
      <c r="AJ1795" s="10"/>
      <c r="AK1795" s="2"/>
      <c r="AL1795" s="2"/>
      <c r="AM1795" s="2"/>
      <c r="AN1795" s="2"/>
      <c r="AO1795" s="2"/>
      <c r="AP1795" s="2"/>
      <c r="AQ1795" s="1"/>
      <c r="AR1795" s="15"/>
      <c r="AS1795" s="15"/>
      <c r="AT1795" s="15"/>
      <c r="AU1795" s="1"/>
      <c r="AV1795" s="1"/>
      <c r="AW1795" s="15"/>
      <c r="AX1795" s="15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</row>
    <row r="1796" spans="1:164" x14ac:dyDescent="0.15">
      <c r="A1796" s="67"/>
      <c r="B1796" s="128"/>
      <c r="C1796" s="7"/>
      <c r="D1796" s="7"/>
      <c r="E1796" s="13"/>
      <c r="F1796" s="14"/>
      <c r="G1796" s="14"/>
      <c r="H1796" s="14"/>
      <c r="I1796" s="14"/>
      <c r="J1796" s="13"/>
      <c r="K1796" s="53"/>
      <c r="L1796" s="2"/>
      <c r="M1796" s="19"/>
      <c r="N1796" s="12"/>
      <c r="O1796" s="12"/>
      <c r="P1796" s="19"/>
      <c r="Q1796" s="14"/>
      <c r="R1796" s="28"/>
      <c r="S1796" s="14"/>
      <c r="T1796" s="14"/>
      <c r="U1796" s="14"/>
      <c r="V1796" s="4"/>
      <c r="W1796" s="53"/>
      <c r="X1796" s="14"/>
      <c r="Y1796" s="153"/>
      <c r="Z1796" s="10"/>
      <c r="AA1796" s="51"/>
      <c r="AB1796" s="3"/>
      <c r="AC1796" s="1"/>
      <c r="AD1796" s="10"/>
      <c r="AE1796" s="3"/>
      <c r="AF1796" s="3"/>
      <c r="AG1796" s="3"/>
      <c r="AH1796" s="10"/>
      <c r="AI1796" s="11"/>
      <c r="AJ1796" s="10"/>
      <c r="AK1796" s="2"/>
      <c r="AL1796" s="2"/>
      <c r="AM1796" s="2"/>
      <c r="AN1796" s="2"/>
      <c r="AO1796" s="2"/>
      <c r="AP1796" s="2"/>
      <c r="AQ1796" s="1"/>
      <c r="AR1796" s="15"/>
      <c r="AS1796" s="15"/>
      <c r="AT1796" s="15"/>
      <c r="AU1796" s="1"/>
      <c r="AV1796" s="1"/>
      <c r="AW1796" s="15"/>
      <c r="AX1796" s="15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</row>
    <row r="1797" spans="1:164" x14ac:dyDescent="0.15">
      <c r="A1797" s="67"/>
      <c r="B1797" s="128"/>
      <c r="C1797" s="7"/>
      <c r="D1797" s="7"/>
      <c r="E1797" s="13"/>
      <c r="F1797" s="14"/>
      <c r="G1797" s="14"/>
      <c r="H1797" s="14"/>
      <c r="I1797" s="14"/>
      <c r="J1797" s="13"/>
      <c r="K1797" s="53"/>
      <c r="L1797" s="2"/>
      <c r="M1797" s="19"/>
      <c r="N1797" s="12"/>
      <c r="O1797" s="12"/>
      <c r="P1797" s="19"/>
      <c r="Q1797" s="14"/>
      <c r="R1797" s="28"/>
      <c r="S1797" s="14"/>
      <c r="T1797" s="14"/>
      <c r="U1797" s="14"/>
      <c r="V1797" s="4"/>
      <c r="W1797" s="53"/>
      <c r="X1797" s="14"/>
      <c r="Y1797" s="153"/>
      <c r="Z1797" s="10"/>
      <c r="AA1797" s="51"/>
      <c r="AB1797" s="3"/>
      <c r="AC1797" s="1"/>
      <c r="AD1797" s="10"/>
      <c r="AE1797" s="3"/>
      <c r="AF1797" s="3"/>
      <c r="AG1797" s="3"/>
      <c r="AH1797" s="10"/>
      <c r="AI1797" s="11"/>
      <c r="AJ1797" s="10"/>
      <c r="AK1797" s="2"/>
      <c r="AL1797" s="2"/>
      <c r="AM1797" s="2"/>
      <c r="AN1797" s="2"/>
      <c r="AO1797" s="2"/>
      <c r="AP1797" s="2"/>
      <c r="AQ1797" s="1"/>
      <c r="AR1797" s="15"/>
      <c r="AS1797" s="15"/>
      <c r="AT1797" s="15"/>
      <c r="AU1797" s="1"/>
      <c r="AV1797" s="1"/>
      <c r="AW1797" s="15"/>
      <c r="AX1797" s="15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</row>
    <row r="1798" spans="1:164" x14ac:dyDescent="0.15">
      <c r="A1798" s="67"/>
      <c r="B1798" s="128"/>
      <c r="C1798" s="7"/>
      <c r="D1798" s="7"/>
      <c r="E1798" s="13"/>
      <c r="F1798" s="14"/>
      <c r="G1798" s="14"/>
      <c r="H1798" s="14"/>
      <c r="I1798" s="14"/>
      <c r="J1798" s="13"/>
      <c r="K1798" s="53"/>
      <c r="L1798" s="2"/>
      <c r="M1798" s="19"/>
      <c r="N1798" s="12"/>
      <c r="O1798" s="12"/>
      <c r="P1798" s="19"/>
      <c r="Q1798" s="14"/>
      <c r="R1798" s="28"/>
      <c r="S1798" s="14"/>
      <c r="T1798" s="14"/>
      <c r="U1798" s="14"/>
      <c r="V1798" s="4"/>
      <c r="W1798" s="53"/>
      <c r="X1798" s="14"/>
      <c r="Y1798" s="153"/>
      <c r="Z1798" s="10"/>
      <c r="AA1798" s="51"/>
      <c r="AB1798" s="3"/>
      <c r="AC1798" s="1"/>
      <c r="AD1798" s="10"/>
      <c r="AE1798" s="3"/>
      <c r="AF1798" s="3"/>
      <c r="AG1798" s="3"/>
      <c r="AH1798" s="10"/>
      <c r="AI1798" s="11"/>
      <c r="AJ1798" s="10"/>
      <c r="AK1798" s="2"/>
      <c r="AL1798" s="2"/>
      <c r="AM1798" s="2"/>
      <c r="AN1798" s="2"/>
      <c r="AO1798" s="2"/>
      <c r="AP1798" s="2"/>
      <c r="AQ1798" s="1"/>
      <c r="AR1798" s="15"/>
      <c r="AS1798" s="15"/>
      <c r="AT1798" s="15"/>
      <c r="AU1798" s="1"/>
      <c r="AV1798" s="1"/>
      <c r="AW1798" s="15"/>
      <c r="AX1798" s="15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</row>
    <row r="1799" spans="1:164" x14ac:dyDescent="0.15">
      <c r="A1799" s="67"/>
      <c r="B1799" s="128"/>
      <c r="C1799" s="7"/>
      <c r="D1799" s="7"/>
      <c r="E1799" s="13"/>
      <c r="F1799" s="14"/>
      <c r="G1799" s="14"/>
      <c r="H1799" s="14"/>
      <c r="I1799" s="14"/>
      <c r="J1799" s="13"/>
      <c r="K1799" s="53"/>
      <c r="L1799" s="2"/>
      <c r="M1799" s="19"/>
      <c r="N1799" s="12"/>
      <c r="O1799" s="12"/>
      <c r="P1799" s="19"/>
      <c r="Q1799" s="14"/>
      <c r="R1799" s="28"/>
      <c r="S1799" s="14"/>
      <c r="T1799" s="14"/>
      <c r="U1799" s="14"/>
      <c r="V1799" s="4"/>
      <c r="W1799" s="53"/>
      <c r="X1799" s="14"/>
      <c r="Y1799" s="153"/>
      <c r="Z1799" s="10"/>
      <c r="AA1799" s="51"/>
      <c r="AB1799" s="3"/>
      <c r="AC1799" s="1"/>
      <c r="AD1799" s="10"/>
      <c r="AE1799" s="3"/>
      <c r="AF1799" s="3"/>
      <c r="AG1799" s="3"/>
      <c r="AH1799" s="10"/>
      <c r="AI1799" s="11"/>
      <c r="AJ1799" s="10"/>
      <c r="AK1799" s="2"/>
      <c r="AL1799" s="2"/>
      <c r="AM1799" s="2"/>
      <c r="AN1799" s="2"/>
      <c r="AO1799" s="2"/>
      <c r="AP1799" s="2"/>
      <c r="AQ1799" s="1"/>
      <c r="AR1799" s="15"/>
      <c r="AS1799" s="15"/>
      <c r="AT1799" s="15"/>
      <c r="AU1799" s="1"/>
      <c r="AV1799" s="1"/>
      <c r="AW1799" s="15"/>
      <c r="AX1799" s="15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</row>
    <row r="1800" spans="1:164" x14ac:dyDescent="0.15">
      <c r="A1800" s="67"/>
      <c r="B1800" s="128"/>
      <c r="C1800" s="7"/>
      <c r="D1800" s="7"/>
      <c r="E1800" s="13"/>
      <c r="F1800" s="14"/>
      <c r="G1800" s="14"/>
      <c r="H1800" s="14"/>
      <c r="I1800" s="14"/>
      <c r="J1800" s="13"/>
      <c r="K1800" s="53"/>
      <c r="L1800" s="2"/>
      <c r="M1800" s="19"/>
      <c r="N1800" s="12"/>
      <c r="O1800" s="12"/>
      <c r="P1800" s="19"/>
      <c r="Q1800" s="14"/>
      <c r="R1800" s="28"/>
      <c r="S1800" s="14"/>
      <c r="T1800" s="14"/>
      <c r="U1800" s="14"/>
      <c r="V1800" s="4"/>
      <c r="W1800" s="53"/>
      <c r="X1800" s="14"/>
      <c r="Y1800" s="153"/>
      <c r="Z1800" s="10"/>
      <c r="AA1800" s="51"/>
      <c r="AB1800" s="3"/>
      <c r="AC1800" s="1"/>
      <c r="AD1800" s="10"/>
      <c r="AE1800" s="3"/>
      <c r="AF1800" s="3"/>
      <c r="AG1800" s="3"/>
      <c r="AH1800" s="10"/>
      <c r="AI1800" s="11"/>
      <c r="AJ1800" s="10"/>
      <c r="AK1800" s="2"/>
      <c r="AL1800" s="2"/>
      <c r="AM1800" s="2"/>
      <c r="AN1800" s="2"/>
      <c r="AO1800" s="2"/>
      <c r="AP1800" s="2"/>
      <c r="AQ1800" s="1"/>
      <c r="AR1800" s="15"/>
      <c r="AS1800" s="15"/>
      <c r="AT1800" s="15"/>
      <c r="AU1800" s="1"/>
      <c r="AV1800" s="1"/>
      <c r="AW1800" s="15"/>
      <c r="AX1800" s="15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</row>
    <row r="1801" spans="1:164" x14ac:dyDescent="0.15">
      <c r="A1801" s="67"/>
      <c r="B1801" s="128"/>
      <c r="C1801" s="7"/>
      <c r="D1801" s="7"/>
      <c r="E1801" s="13"/>
      <c r="F1801" s="14"/>
      <c r="G1801" s="14"/>
      <c r="H1801" s="14"/>
      <c r="I1801" s="14"/>
      <c r="J1801" s="13"/>
      <c r="K1801" s="53"/>
      <c r="L1801" s="2"/>
      <c r="M1801" s="19"/>
      <c r="N1801" s="12"/>
      <c r="O1801" s="12"/>
      <c r="P1801" s="19"/>
      <c r="Q1801" s="14"/>
      <c r="R1801" s="28"/>
      <c r="S1801" s="14"/>
      <c r="T1801" s="14"/>
      <c r="U1801" s="14"/>
      <c r="V1801" s="4"/>
      <c r="W1801" s="53"/>
      <c r="X1801" s="14"/>
      <c r="Y1801" s="153"/>
      <c r="Z1801" s="10"/>
      <c r="AA1801" s="51"/>
      <c r="AB1801" s="3"/>
      <c r="AC1801" s="1"/>
      <c r="AD1801" s="10"/>
      <c r="AE1801" s="3"/>
      <c r="AF1801" s="3"/>
      <c r="AG1801" s="3"/>
      <c r="AH1801" s="10"/>
      <c r="AI1801" s="11"/>
      <c r="AJ1801" s="10"/>
      <c r="AK1801" s="2"/>
      <c r="AL1801" s="2"/>
      <c r="AM1801" s="2"/>
      <c r="AN1801" s="2"/>
      <c r="AO1801" s="2"/>
      <c r="AP1801" s="2"/>
      <c r="AQ1801" s="1"/>
      <c r="AR1801" s="15"/>
      <c r="AS1801" s="15"/>
      <c r="AT1801" s="15"/>
      <c r="AU1801" s="1"/>
      <c r="AV1801" s="1"/>
      <c r="AW1801" s="15"/>
      <c r="AX1801" s="15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</row>
    <row r="1802" spans="1:164" x14ac:dyDescent="0.15">
      <c r="A1802" s="67"/>
      <c r="B1802" s="128"/>
      <c r="C1802" s="7"/>
      <c r="D1802" s="7"/>
      <c r="E1802" s="13"/>
      <c r="F1802" s="14"/>
      <c r="G1802" s="14"/>
      <c r="H1802" s="14"/>
      <c r="I1802" s="14"/>
      <c r="J1802" s="13"/>
      <c r="K1802" s="53"/>
      <c r="L1802" s="2"/>
      <c r="M1802" s="19"/>
      <c r="N1802" s="12"/>
      <c r="O1802" s="12"/>
      <c r="P1802" s="19"/>
      <c r="Q1802" s="14"/>
      <c r="R1802" s="28"/>
      <c r="S1802" s="14"/>
      <c r="T1802" s="14"/>
      <c r="U1802" s="14"/>
      <c r="V1802" s="4"/>
      <c r="W1802" s="53"/>
      <c r="X1802" s="14"/>
      <c r="Y1802" s="153"/>
      <c r="Z1802" s="10"/>
      <c r="AA1802" s="51"/>
      <c r="AB1802" s="3"/>
      <c r="AC1802" s="1"/>
      <c r="AD1802" s="10"/>
      <c r="AE1802" s="3"/>
      <c r="AF1802" s="3"/>
      <c r="AG1802" s="3"/>
      <c r="AH1802" s="10"/>
      <c r="AI1802" s="11"/>
      <c r="AJ1802" s="10"/>
      <c r="AK1802" s="2"/>
      <c r="AL1802" s="2"/>
      <c r="AM1802" s="2"/>
      <c r="AN1802" s="2"/>
      <c r="AO1802" s="2"/>
      <c r="AP1802" s="2"/>
      <c r="AQ1802" s="1"/>
      <c r="AR1802" s="15"/>
      <c r="AS1802" s="15"/>
      <c r="AT1802" s="15"/>
      <c r="AU1802" s="1"/>
      <c r="AV1802" s="1"/>
      <c r="AW1802" s="15"/>
      <c r="AX1802" s="15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</row>
    <row r="1803" spans="1:164" x14ac:dyDescent="0.15">
      <c r="A1803" s="67"/>
      <c r="B1803" s="128"/>
      <c r="C1803" s="7"/>
      <c r="D1803" s="7"/>
      <c r="E1803" s="13"/>
      <c r="F1803" s="14"/>
      <c r="G1803" s="14"/>
      <c r="H1803" s="14"/>
      <c r="I1803" s="14"/>
      <c r="J1803" s="13"/>
      <c r="K1803" s="53"/>
      <c r="L1803" s="2"/>
      <c r="M1803" s="19"/>
      <c r="N1803" s="12"/>
      <c r="O1803" s="12"/>
      <c r="P1803" s="19"/>
      <c r="Q1803" s="14"/>
      <c r="R1803" s="28"/>
      <c r="S1803" s="14"/>
      <c r="T1803" s="14"/>
      <c r="U1803" s="14"/>
      <c r="V1803" s="4"/>
      <c r="W1803" s="53"/>
      <c r="X1803" s="14"/>
      <c r="Y1803" s="153"/>
      <c r="Z1803" s="10"/>
      <c r="AA1803" s="51"/>
      <c r="AB1803" s="3"/>
      <c r="AC1803" s="1"/>
      <c r="AD1803" s="10"/>
      <c r="AE1803" s="3"/>
      <c r="AF1803" s="3"/>
      <c r="AG1803" s="3"/>
      <c r="AH1803" s="10"/>
      <c r="AI1803" s="11"/>
      <c r="AJ1803" s="10"/>
      <c r="AK1803" s="2"/>
      <c r="AL1803" s="2"/>
      <c r="AM1803" s="2"/>
      <c r="AN1803" s="2"/>
      <c r="AO1803" s="2"/>
      <c r="AP1803" s="2"/>
      <c r="AQ1803" s="1"/>
      <c r="AR1803" s="15"/>
      <c r="AS1803" s="15"/>
      <c r="AT1803" s="15"/>
      <c r="AU1803" s="1"/>
      <c r="AV1803" s="1"/>
      <c r="AW1803" s="15"/>
      <c r="AX1803" s="15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</row>
    <row r="1804" spans="1:164" x14ac:dyDescent="0.15">
      <c r="A1804" s="67"/>
      <c r="B1804" s="128"/>
      <c r="C1804" s="7"/>
      <c r="D1804" s="7"/>
      <c r="E1804" s="13"/>
      <c r="F1804" s="14"/>
      <c r="G1804" s="14"/>
      <c r="H1804" s="14"/>
      <c r="I1804" s="14"/>
      <c r="J1804" s="13"/>
      <c r="K1804" s="53"/>
      <c r="L1804" s="2"/>
      <c r="M1804" s="19"/>
      <c r="N1804" s="12"/>
      <c r="O1804" s="12"/>
      <c r="P1804" s="19"/>
      <c r="Q1804" s="14"/>
      <c r="R1804" s="28"/>
      <c r="S1804" s="14"/>
      <c r="T1804" s="14"/>
      <c r="U1804" s="14"/>
      <c r="V1804" s="4"/>
      <c r="W1804" s="53"/>
      <c r="X1804" s="14"/>
      <c r="Y1804" s="153"/>
      <c r="Z1804" s="10"/>
      <c r="AA1804" s="51"/>
      <c r="AB1804" s="3"/>
      <c r="AC1804" s="1"/>
      <c r="AD1804" s="10"/>
      <c r="AE1804" s="3"/>
      <c r="AF1804" s="3"/>
      <c r="AG1804" s="3"/>
      <c r="AH1804" s="10"/>
      <c r="AI1804" s="11"/>
      <c r="AJ1804" s="10"/>
      <c r="AK1804" s="2"/>
      <c r="AL1804" s="2"/>
      <c r="AM1804" s="2"/>
      <c r="AN1804" s="2"/>
      <c r="AO1804" s="2"/>
      <c r="AP1804" s="2"/>
      <c r="AQ1804" s="1"/>
      <c r="AR1804" s="15"/>
      <c r="AS1804" s="15"/>
      <c r="AT1804" s="15"/>
      <c r="AU1804" s="1"/>
      <c r="AV1804" s="1"/>
      <c r="AW1804" s="15"/>
      <c r="AX1804" s="15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</row>
    <row r="1805" spans="1:164" x14ac:dyDescent="0.15">
      <c r="A1805" s="67"/>
      <c r="B1805" s="128"/>
      <c r="C1805" s="7"/>
      <c r="D1805" s="7"/>
      <c r="E1805" s="13"/>
      <c r="F1805" s="14"/>
      <c r="G1805" s="14"/>
      <c r="H1805" s="14"/>
      <c r="I1805" s="14"/>
      <c r="J1805" s="13"/>
      <c r="K1805" s="53"/>
      <c r="L1805" s="2"/>
      <c r="M1805" s="19"/>
      <c r="N1805" s="12"/>
      <c r="O1805" s="12"/>
      <c r="P1805" s="19"/>
      <c r="Q1805" s="14"/>
      <c r="R1805" s="28"/>
      <c r="S1805" s="14"/>
      <c r="T1805" s="14"/>
      <c r="U1805" s="14"/>
      <c r="V1805" s="4"/>
      <c r="W1805" s="53"/>
      <c r="X1805" s="14"/>
      <c r="Y1805" s="153"/>
      <c r="Z1805" s="10"/>
      <c r="AA1805" s="51"/>
      <c r="AB1805" s="3"/>
      <c r="AC1805" s="1"/>
      <c r="AD1805" s="10"/>
      <c r="AE1805" s="3"/>
      <c r="AF1805" s="3"/>
      <c r="AG1805" s="3"/>
      <c r="AH1805" s="10"/>
      <c r="AI1805" s="11"/>
      <c r="AJ1805" s="10"/>
      <c r="AK1805" s="2"/>
      <c r="AL1805" s="2"/>
      <c r="AM1805" s="2"/>
      <c r="AN1805" s="2"/>
      <c r="AO1805" s="2"/>
      <c r="AP1805" s="2"/>
      <c r="AQ1805" s="1"/>
      <c r="AR1805" s="15"/>
      <c r="AS1805" s="15"/>
      <c r="AT1805" s="15"/>
      <c r="AU1805" s="1"/>
      <c r="AV1805" s="1"/>
      <c r="AW1805" s="15"/>
      <c r="AX1805" s="15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</row>
    <row r="1806" spans="1:164" x14ac:dyDescent="0.15">
      <c r="A1806" s="67"/>
      <c r="B1806" s="128"/>
      <c r="C1806" s="7"/>
      <c r="D1806" s="7"/>
      <c r="E1806" s="13"/>
      <c r="F1806" s="14"/>
      <c r="G1806" s="14"/>
      <c r="H1806" s="14"/>
      <c r="I1806" s="14"/>
      <c r="J1806" s="13"/>
      <c r="K1806" s="53"/>
      <c r="L1806" s="2"/>
      <c r="M1806" s="19"/>
      <c r="N1806" s="12"/>
      <c r="O1806" s="12"/>
      <c r="P1806" s="19"/>
      <c r="Q1806" s="14"/>
      <c r="R1806" s="28"/>
      <c r="S1806" s="14"/>
      <c r="T1806" s="14"/>
      <c r="U1806" s="14"/>
      <c r="V1806" s="4"/>
      <c r="W1806" s="53"/>
      <c r="X1806" s="14"/>
      <c r="Y1806" s="153"/>
      <c r="Z1806" s="10"/>
      <c r="AA1806" s="51"/>
      <c r="AB1806" s="3"/>
      <c r="AC1806" s="1"/>
      <c r="AD1806" s="10"/>
      <c r="AE1806" s="3"/>
      <c r="AF1806" s="3"/>
      <c r="AG1806" s="3"/>
      <c r="AH1806" s="10"/>
      <c r="AI1806" s="11"/>
      <c r="AJ1806" s="10"/>
      <c r="AK1806" s="2"/>
      <c r="AL1806" s="2"/>
      <c r="AM1806" s="2"/>
      <c r="AN1806" s="2"/>
      <c r="AO1806" s="2"/>
      <c r="AP1806" s="2"/>
      <c r="AQ1806" s="1"/>
      <c r="AR1806" s="15"/>
      <c r="AS1806" s="15"/>
      <c r="AT1806" s="15"/>
      <c r="AU1806" s="1"/>
      <c r="AV1806" s="1"/>
      <c r="AW1806" s="15"/>
      <c r="AX1806" s="15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</row>
    <row r="1807" spans="1:164" x14ac:dyDescent="0.15">
      <c r="A1807" s="67"/>
      <c r="B1807" s="128"/>
      <c r="C1807" s="7"/>
      <c r="D1807" s="7"/>
      <c r="E1807" s="13"/>
      <c r="F1807" s="14"/>
      <c r="G1807" s="14"/>
      <c r="H1807" s="14"/>
      <c r="I1807" s="14"/>
      <c r="J1807" s="13"/>
      <c r="K1807" s="53"/>
      <c r="L1807" s="2"/>
      <c r="M1807" s="19"/>
      <c r="N1807" s="12"/>
      <c r="O1807" s="12"/>
      <c r="P1807" s="19"/>
      <c r="Q1807" s="14"/>
      <c r="R1807" s="28"/>
      <c r="S1807" s="14"/>
      <c r="T1807" s="14"/>
      <c r="U1807" s="14"/>
      <c r="V1807" s="4"/>
      <c r="W1807" s="53"/>
      <c r="X1807" s="14"/>
      <c r="Y1807" s="153"/>
      <c r="Z1807" s="10"/>
      <c r="AA1807" s="51"/>
      <c r="AB1807" s="3"/>
      <c r="AC1807" s="1"/>
      <c r="AD1807" s="10"/>
      <c r="AE1807" s="3"/>
      <c r="AF1807" s="3"/>
      <c r="AG1807" s="3"/>
      <c r="AH1807" s="10"/>
      <c r="AI1807" s="11"/>
      <c r="AJ1807" s="10"/>
      <c r="AK1807" s="2"/>
      <c r="AL1807" s="2"/>
      <c r="AM1807" s="2"/>
      <c r="AN1807" s="2"/>
      <c r="AO1807" s="2"/>
      <c r="AP1807" s="2"/>
      <c r="AQ1807" s="1"/>
      <c r="AR1807" s="15"/>
      <c r="AS1807" s="15"/>
      <c r="AT1807" s="15"/>
      <c r="AU1807" s="1"/>
      <c r="AV1807" s="1"/>
      <c r="AW1807" s="15"/>
      <c r="AX1807" s="15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</row>
    <row r="1808" spans="1:164" x14ac:dyDescent="0.15">
      <c r="A1808" s="67"/>
      <c r="B1808" s="128"/>
      <c r="C1808" s="7"/>
      <c r="D1808" s="7"/>
      <c r="E1808" s="13"/>
      <c r="F1808" s="14"/>
      <c r="G1808" s="14"/>
      <c r="H1808" s="14"/>
      <c r="I1808" s="14"/>
      <c r="J1808" s="13"/>
      <c r="K1808" s="53"/>
      <c r="L1808" s="2"/>
      <c r="M1808" s="19"/>
      <c r="N1808" s="12"/>
      <c r="O1808" s="12"/>
      <c r="P1808" s="19"/>
      <c r="Q1808" s="14"/>
      <c r="R1808" s="28"/>
      <c r="S1808" s="14"/>
      <c r="T1808" s="14"/>
      <c r="U1808" s="14"/>
      <c r="V1808" s="4"/>
      <c r="W1808" s="53"/>
      <c r="X1808" s="14"/>
      <c r="Y1808" s="153"/>
      <c r="Z1808" s="10"/>
      <c r="AA1808" s="51"/>
      <c r="AB1808" s="3"/>
      <c r="AC1808" s="1"/>
      <c r="AD1808" s="10"/>
      <c r="AE1808" s="3"/>
      <c r="AF1808" s="3"/>
      <c r="AG1808" s="3"/>
      <c r="AH1808" s="10"/>
      <c r="AI1808" s="11"/>
      <c r="AJ1808" s="10"/>
      <c r="AK1808" s="2"/>
      <c r="AL1808" s="2"/>
      <c r="AM1808" s="2"/>
      <c r="AN1808" s="2"/>
      <c r="AO1808" s="2"/>
      <c r="AP1808" s="2"/>
      <c r="AQ1808" s="1"/>
      <c r="AR1808" s="15"/>
      <c r="AS1808" s="15"/>
      <c r="AT1808" s="15"/>
      <c r="AU1808" s="1"/>
      <c r="AV1808" s="1"/>
      <c r="AW1808" s="15"/>
      <c r="AX1808" s="15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</row>
    <row r="1809" spans="1:164" x14ac:dyDescent="0.15">
      <c r="A1809" s="67"/>
      <c r="B1809" s="128"/>
      <c r="C1809" s="7"/>
      <c r="D1809" s="7"/>
      <c r="E1809" s="13"/>
      <c r="F1809" s="14"/>
      <c r="G1809" s="14"/>
      <c r="H1809" s="14"/>
      <c r="I1809" s="14"/>
      <c r="J1809" s="13"/>
      <c r="K1809" s="53"/>
      <c r="L1809" s="2"/>
      <c r="M1809" s="19"/>
      <c r="N1809" s="12"/>
      <c r="O1809" s="12"/>
      <c r="P1809" s="19"/>
      <c r="Q1809" s="14"/>
      <c r="R1809" s="28"/>
      <c r="S1809" s="14"/>
      <c r="T1809" s="14"/>
      <c r="U1809" s="14"/>
      <c r="V1809" s="4"/>
      <c r="W1809" s="53"/>
      <c r="X1809" s="14"/>
      <c r="Y1809" s="153"/>
      <c r="Z1809" s="10"/>
      <c r="AA1809" s="51"/>
      <c r="AB1809" s="3"/>
      <c r="AC1809" s="1"/>
      <c r="AD1809" s="10"/>
      <c r="AE1809" s="3"/>
      <c r="AF1809" s="3"/>
      <c r="AG1809" s="3"/>
      <c r="AH1809" s="10"/>
      <c r="AI1809" s="11"/>
      <c r="AJ1809" s="10"/>
      <c r="AK1809" s="2"/>
      <c r="AL1809" s="2"/>
      <c r="AM1809" s="2"/>
      <c r="AN1809" s="2"/>
      <c r="AO1809" s="2"/>
      <c r="AP1809" s="2"/>
      <c r="AQ1809" s="1"/>
      <c r="AR1809" s="15"/>
      <c r="AS1809" s="15"/>
      <c r="AT1809" s="15"/>
      <c r="AU1809" s="1"/>
      <c r="AV1809" s="1"/>
      <c r="AW1809" s="15"/>
      <c r="AX1809" s="15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</row>
    <row r="1810" spans="1:164" x14ac:dyDescent="0.15">
      <c r="A1810" s="67"/>
      <c r="B1810" s="128"/>
      <c r="C1810" s="7"/>
      <c r="D1810" s="7"/>
      <c r="E1810" s="13"/>
      <c r="F1810" s="14"/>
      <c r="G1810" s="14"/>
      <c r="H1810" s="14"/>
      <c r="I1810" s="14"/>
      <c r="J1810" s="13"/>
      <c r="K1810" s="53"/>
      <c r="L1810" s="2"/>
      <c r="M1810" s="19"/>
      <c r="N1810" s="12"/>
      <c r="O1810" s="12"/>
      <c r="P1810" s="19"/>
      <c r="Q1810" s="14"/>
      <c r="R1810" s="28"/>
      <c r="S1810" s="14"/>
      <c r="T1810" s="14"/>
      <c r="U1810" s="14"/>
      <c r="V1810" s="4"/>
      <c r="W1810" s="53"/>
      <c r="X1810" s="14"/>
      <c r="Y1810" s="153"/>
      <c r="Z1810" s="10"/>
      <c r="AA1810" s="51"/>
      <c r="AB1810" s="3"/>
      <c r="AC1810" s="1"/>
      <c r="AD1810" s="10"/>
      <c r="AE1810" s="3"/>
      <c r="AF1810" s="3"/>
      <c r="AG1810" s="3"/>
      <c r="AH1810" s="10"/>
      <c r="AI1810" s="11"/>
      <c r="AJ1810" s="10"/>
      <c r="AK1810" s="2"/>
      <c r="AL1810" s="2"/>
      <c r="AM1810" s="2"/>
      <c r="AN1810" s="2"/>
      <c r="AO1810" s="2"/>
      <c r="AP1810" s="2"/>
      <c r="AQ1810" s="1"/>
      <c r="AR1810" s="15"/>
      <c r="AS1810" s="15"/>
      <c r="AT1810" s="15"/>
      <c r="AU1810" s="1"/>
      <c r="AV1810" s="1"/>
      <c r="AW1810" s="15"/>
      <c r="AX1810" s="15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</row>
    <row r="1811" spans="1:164" x14ac:dyDescent="0.15">
      <c r="A1811" s="67"/>
      <c r="B1811" s="128"/>
      <c r="C1811" s="7"/>
      <c r="D1811" s="7"/>
      <c r="E1811" s="13"/>
      <c r="F1811" s="14"/>
      <c r="G1811" s="14"/>
      <c r="H1811" s="14"/>
      <c r="I1811" s="14"/>
      <c r="J1811" s="13"/>
      <c r="K1811" s="53"/>
      <c r="L1811" s="2"/>
      <c r="M1811" s="19"/>
      <c r="N1811" s="12"/>
      <c r="O1811" s="12"/>
      <c r="P1811" s="19"/>
      <c r="Q1811" s="14"/>
      <c r="R1811" s="28"/>
      <c r="S1811" s="14"/>
      <c r="T1811" s="14"/>
      <c r="U1811" s="14"/>
      <c r="V1811" s="4"/>
      <c r="W1811" s="53"/>
      <c r="X1811" s="14"/>
      <c r="Y1811" s="153"/>
      <c r="Z1811" s="10"/>
      <c r="AA1811" s="51"/>
      <c r="AB1811" s="3"/>
      <c r="AC1811" s="1"/>
      <c r="AD1811" s="10"/>
      <c r="AE1811" s="3"/>
      <c r="AF1811" s="3"/>
      <c r="AG1811" s="3"/>
      <c r="AH1811" s="10"/>
      <c r="AI1811" s="11"/>
      <c r="AJ1811" s="10"/>
      <c r="AK1811" s="2"/>
      <c r="AL1811" s="2"/>
      <c r="AM1811" s="2"/>
      <c r="AN1811" s="2"/>
      <c r="AO1811" s="2"/>
      <c r="AP1811" s="2"/>
      <c r="AQ1811" s="1"/>
      <c r="AR1811" s="15"/>
      <c r="AS1811" s="15"/>
      <c r="AT1811" s="15"/>
      <c r="AU1811" s="1"/>
      <c r="AV1811" s="1"/>
      <c r="AW1811" s="15"/>
      <c r="AX1811" s="15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</row>
    <row r="1812" spans="1:164" x14ac:dyDescent="0.15">
      <c r="A1812" s="67"/>
      <c r="B1812" s="128"/>
      <c r="C1812" s="7"/>
      <c r="D1812" s="7"/>
      <c r="E1812" s="13"/>
      <c r="F1812" s="14"/>
      <c r="G1812" s="14"/>
      <c r="H1812" s="14"/>
      <c r="I1812" s="14"/>
      <c r="J1812" s="13"/>
      <c r="K1812" s="53"/>
      <c r="L1812" s="2"/>
      <c r="M1812" s="19"/>
      <c r="N1812" s="12"/>
      <c r="O1812" s="12"/>
      <c r="P1812" s="19"/>
      <c r="Q1812" s="14"/>
      <c r="R1812" s="28"/>
      <c r="S1812" s="14"/>
      <c r="T1812" s="14"/>
      <c r="U1812" s="14"/>
      <c r="V1812" s="4"/>
      <c r="W1812" s="53"/>
      <c r="X1812" s="14"/>
      <c r="Y1812" s="153"/>
      <c r="Z1812" s="10"/>
      <c r="AA1812" s="51"/>
      <c r="AB1812" s="3"/>
      <c r="AC1812" s="1"/>
      <c r="AD1812" s="10"/>
      <c r="AE1812" s="3"/>
      <c r="AF1812" s="3"/>
      <c r="AG1812" s="3"/>
      <c r="AH1812" s="10"/>
      <c r="AI1812" s="11"/>
      <c r="AJ1812" s="10"/>
      <c r="AK1812" s="2"/>
      <c r="AL1812" s="2"/>
      <c r="AM1812" s="2"/>
      <c r="AN1812" s="2"/>
      <c r="AO1812" s="2"/>
      <c r="AP1812" s="2"/>
      <c r="AQ1812" s="1"/>
      <c r="AR1812" s="15"/>
      <c r="AS1812" s="15"/>
      <c r="AT1812" s="15"/>
      <c r="AU1812" s="1"/>
      <c r="AV1812" s="1"/>
      <c r="AW1812" s="15"/>
      <c r="AX1812" s="15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</row>
    <row r="1813" spans="1:164" x14ac:dyDescent="0.15">
      <c r="A1813" s="67"/>
      <c r="B1813" s="128"/>
      <c r="C1813" s="7"/>
      <c r="D1813" s="7"/>
      <c r="E1813" s="13"/>
      <c r="F1813" s="14"/>
      <c r="G1813" s="14"/>
      <c r="H1813" s="14"/>
      <c r="I1813" s="14"/>
      <c r="J1813" s="13"/>
      <c r="K1813" s="53"/>
      <c r="L1813" s="2"/>
      <c r="M1813" s="19"/>
      <c r="N1813" s="12"/>
      <c r="O1813" s="12"/>
      <c r="P1813" s="19"/>
      <c r="Q1813" s="14"/>
      <c r="R1813" s="28"/>
      <c r="S1813" s="14"/>
      <c r="T1813" s="14"/>
      <c r="U1813" s="14"/>
      <c r="V1813" s="4"/>
      <c r="W1813" s="53"/>
      <c r="X1813" s="14"/>
      <c r="Y1813" s="153"/>
      <c r="Z1813" s="10"/>
      <c r="AA1813" s="51"/>
      <c r="AB1813" s="3"/>
      <c r="AC1813" s="1"/>
      <c r="AD1813" s="10"/>
      <c r="AE1813" s="3"/>
      <c r="AF1813" s="3"/>
      <c r="AG1813" s="3"/>
      <c r="AH1813" s="10"/>
      <c r="AI1813" s="11"/>
      <c r="AJ1813" s="10"/>
      <c r="AK1813" s="2"/>
      <c r="AL1813" s="2"/>
      <c r="AM1813" s="2"/>
      <c r="AN1813" s="2"/>
      <c r="AO1813" s="2"/>
      <c r="AP1813" s="2"/>
      <c r="AQ1813" s="1"/>
      <c r="AR1813" s="15"/>
      <c r="AS1813" s="15"/>
      <c r="AT1813" s="15"/>
      <c r="AU1813" s="1"/>
      <c r="AV1813" s="1"/>
      <c r="AW1813" s="15"/>
      <c r="AX1813" s="15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</row>
    <row r="1814" spans="1:164" x14ac:dyDescent="0.15">
      <c r="A1814" s="67"/>
      <c r="B1814" s="128"/>
      <c r="C1814" s="7"/>
      <c r="D1814" s="7"/>
      <c r="E1814" s="13"/>
      <c r="F1814" s="14"/>
      <c r="G1814" s="14"/>
      <c r="H1814" s="14"/>
      <c r="I1814" s="14"/>
      <c r="J1814" s="13"/>
      <c r="K1814" s="53"/>
      <c r="L1814" s="2"/>
      <c r="M1814" s="19"/>
      <c r="N1814" s="12"/>
      <c r="O1814" s="12"/>
      <c r="P1814" s="19"/>
      <c r="Q1814" s="14"/>
      <c r="R1814" s="28"/>
      <c r="S1814" s="14"/>
      <c r="T1814" s="14"/>
      <c r="U1814" s="14"/>
      <c r="V1814" s="4"/>
      <c r="W1814" s="53"/>
      <c r="X1814" s="14"/>
      <c r="Y1814" s="153"/>
      <c r="Z1814" s="10"/>
      <c r="AA1814" s="51"/>
      <c r="AB1814" s="3"/>
      <c r="AC1814" s="1"/>
      <c r="AD1814" s="10"/>
      <c r="AE1814" s="3"/>
      <c r="AF1814" s="3"/>
      <c r="AG1814" s="3"/>
      <c r="AH1814" s="10"/>
      <c r="AI1814" s="11"/>
      <c r="AJ1814" s="10"/>
      <c r="AK1814" s="2"/>
      <c r="AL1814" s="2"/>
      <c r="AM1814" s="2"/>
      <c r="AN1814" s="2"/>
      <c r="AO1814" s="2"/>
      <c r="AP1814" s="2"/>
      <c r="AQ1814" s="1"/>
      <c r="AR1814" s="15"/>
      <c r="AS1814" s="15"/>
      <c r="AT1814" s="15"/>
      <c r="AU1814" s="1"/>
      <c r="AV1814" s="1"/>
      <c r="AW1814" s="15"/>
      <c r="AX1814" s="15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</row>
    <row r="1815" spans="1:164" x14ac:dyDescent="0.15">
      <c r="A1815" s="67"/>
      <c r="B1815" s="128"/>
      <c r="C1815" s="7"/>
      <c r="D1815" s="7"/>
      <c r="E1815" s="13"/>
      <c r="F1815" s="14"/>
      <c r="G1815" s="14"/>
      <c r="H1815" s="14"/>
      <c r="I1815" s="14"/>
      <c r="J1815" s="13"/>
      <c r="K1815" s="53"/>
      <c r="L1815" s="2"/>
      <c r="M1815" s="19"/>
      <c r="N1815" s="12"/>
      <c r="O1815" s="12"/>
      <c r="P1815" s="19"/>
      <c r="Q1815" s="14"/>
      <c r="R1815" s="28"/>
      <c r="S1815" s="14"/>
      <c r="T1815" s="14"/>
      <c r="U1815" s="14"/>
      <c r="V1815" s="4"/>
      <c r="W1815" s="53"/>
      <c r="X1815" s="14"/>
      <c r="Y1815" s="153"/>
      <c r="Z1815" s="10"/>
      <c r="AA1815" s="51"/>
      <c r="AB1815" s="3"/>
      <c r="AC1815" s="1"/>
      <c r="AD1815" s="10"/>
      <c r="AE1815" s="3"/>
      <c r="AF1815" s="3"/>
      <c r="AG1815" s="3"/>
      <c r="AH1815" s="10"/>
      <c r="AI1815" s="11"/>
      <c r="AJ1815" s="10"/>
      <c r="AK1815" s="2"/>
      <c r="AL1815" s="2"/>
      <c r="AM1815" s="2"/>
      <c r="AN1815" s="2"/>
      <c r="AO1815" s="2"/>
      <c r="AP1815" s="2"/>
      <c r="AQ1815" s="1"/>
      <c r="AR1815" s="15"/>
      <c r="AS1815" s="15"/>
      <c r="AT1815" s="15"/>
      <c r="AU1815" s="1"/>
      <c r="AV1815" s="1"/>
      <c r="AW1815" s="15"/>
      <c r="AX1815" s="15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</row>
    <row r="1816" spans="1:164" x14ac:dyDescent="0.15">
      <c r="A1816" s="67"/>
      <c r="B1816" s="128"/>
      <c r="C1816" s="7"/>
      <c r="D1816" s="7"/>
      <c r="E1816" s="13"/>
      <c r="F1816" s="14"/>
      <c r="G1816" s="14"/>
      <c r="H1816" s="14"/>
      <c r="I1816" s="14"/>
      <c r="J1816" s="13"/>
      <c r="K1816" s="53"/>
      <c r="L1816" s="2"/>
      <c r="M1816" s="19"/>
      <c r="N1816" s="12"/>
      <c r="O1816" s="12"/>
      <c r="P1816" s="19"/>
      <c r="Q1816" s="14"/>
      <c r="R1816" s="28"/>
      <c r="S1816" s="14"/>
      <c r="T1816" s="14"/>
      <c r="U1816" s="14"/>
      <c r="V1816" s="4"/>
      <c r="W1816" s="53"/>
      <c r="X1816" s="14"/>
      <c r="Y1816" s="153"/>
      <c r="Z1816" s="10"/>
      <c r="AA1816" s="51"/>
      <c r="AB1816" s="3"/>
      <c r="AC1816" s="1"/>
      <c r="AD1816" s="10"/>
      <c r="AE1816" s="3"/>
      <c r="AF1816" s="3"/>
      <c r="AG1816" s="3"/>
      <c r="AH1816" s="10"/>
      <c r="AI1816" s="11"/>
      <c r="AJ1816" s="10"/>
      <c r="AK1816" s="2"/>
      <c r="AL1816" s="2"/>
      <c r="AM1816" s="2"/>
      <c r="AN1816" s="2"/>
      <c r="AO1816" s="2"/>
      <c r="AP1816" s="2"/>
      <c r="AQ1816" s="1"/>
      <c r="AR1816" s="15"/>
      <c r="AS1816" s="15"/>
      <c r="AT1816" s="15"/>
      <c r="AU1816" s="1"/>
      <c r="AV1816" s="1"/>
      <c r="AW1816" s="15"/>
      <c r="AX1816" s="15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</row>
    <row r="1817" spans="1:164" x14ac:dyDescent="0.15">
      <c r="A1817" s="67"/>
      <c r="B1817" s="128"/>
      <c r="C1817" s="7"/>
      <c r="D1817" s="7"/>
      <c r="E1817" s="13"/>
      <c r="F1817" s="14"/>
      <c r="G1817" s="14"/>
      <c r="H1817" s="14"/>
      <c r="I1817" s="14"/>
      <c r="J1817" s="13"/>
      <c r="K1817" s="53"/>
      <c r="L1817" s="2"/>
      <c r="M1817" s="19"/>
      <c r="N1817" s="12"/>
      <c r="O1817" s="12"/>
      <c r="P1817" s="19"/>
      <c r="Q1817" s="14"/>
      <c r="R1817" s="28"/>
      <c r="S1817" s="14"/>
      <c r="T1817" s="14"/>
      <c r="U1817" s="14"/>
      <c r="V1817" s="4"/>
      <c r="W1817" s="53"/>
      <c r="X1817" s="14"/>
      <c r="Y1817" s="153"/>
      <c r="Z1817" s="10"/>
      <c r="AA1817" s="51"/>
      <c r="AB1817" s="3"/>
      <c r="AC1817" s="1"/>
      <c r="AD1817" s="10"/>
      <c r="AE1817" s="3"/>
      <c r="AF1817" s="3"/>
      <c r="AG1817" s="3"/>
      <c r="AH1817" s="10"/>
      <c r="AI1817" s="11"/>
      <c r="AJ1817" s="10"/>
      <c r="AK1817" s="2"/>
      <c r="AL1817" s="2"/>
      <c r="AM1817" s="2"/>
      <c r="AN1817" s="2"/>
      <c r="AO1817" s="2"/>
      <c r="AP1817" s="2"/>
      <c r="AQ1817" s="1"/>
      <c r="AR1817" s="15"/>
      <c r="AS1817" s="15"/>
      <c r="AT1817" s="15"/>
      <c r="AU1817" s="1"/>
      <c r="AV1817" s="1"/>
      <c r="AW1817" s="15"/>
      <c r="AX1817" s="15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</row>
    <row r="1818" spans="1:164" x14ac:dyDescent="0.15">
      <c r="A1818" s="67"/>
      <c r="B1818" s="128"/>
      <c r="C1818" s="7"/>
      <c r="D1818" s="7"/>
      <c r="E1818" s="13"/>
      <c r="F1818" s="14"/>
      <c r="G1818" s="14"/>
      <c r="H1818" s="14"/>
      <c r="I1818" s="14"/>
      <c r="J1818" s="13"/>
      <c r="K1818" s="53"/>
      <c r="L1818" s="2"/>
      <c r="M1818" s="19"/>
      <c r="N1818" s="12"/>
      <c r="O1818" s="12"/>
      <c r="P1818" s="19"/>
      <c r="Q1818" s="14"/>
      <c r="R1818" s="28"/>
      <c r="S1818" s="14"/>
      <c r="T1818" s="14"/>
      <c r="U1818" s="14"/>
      <c r="V1818" s="4"/>
      <c r="W1818" s="53"/>
      <c r="X1818" s="14"/>
      <c r="Y1818" s="153"/>
      <c r="Z1818" s="10"/>
      <c r="AA1818" s="51"/>
      <c r="AB1818" s="3"/>
      <c r="AC1818" s="1"/>
      <c r="AD1818" s="10"/>
      <c r="AE1818" s="3"/>
      <c r="AF1818" s="3"/>
      <c r="AG1818" s="3"/>
      <c r="AH1818" s="10"/>
      <c r="AI1818" s="11"/>
      <c r="AJ1818" s="10"/>
      <c r="AK1818" s="2"/>
      <c r="AL1818" s="2"/>
      <c r="AM1818" s="2"/>
      <c r="AN1818" s="2"/>
      <c r="AO1818" s="2"/>
      <c r="AP1818" s="2"/>
      <c r="AQ1818" s="1"/>
      <c r="AR1818" s="15"/>
      <c r="AS1818" s="15"/>
      <c r="AT1818" s="15"/>
      <c r="AU1818" s="1"/>
      <c r="AV1818" s="1"/>
      <c r="AW1818" s="15"/>
      <c r="AX1818" s="15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</row>
    <row r="1819" spans="1:164" x14ac:dyDescent="0.15">
      <c r="A1819" s="67"/>
      <c r="B1819" s="128"/>
      <c r="C1819" s="7"/>
      <c r="D1819" s="7"/>
      <c r="E1819" s="13"/>
      <c r="F1819" s="14"/>
      <c r="G1819" s="14"/>
      <c r="H1819" s="14"/>
      <c r="I1819" s="14"/>
      <c r="J1819" s="13"/>
      <c r="K1819" s="53"/>
      <c r="L1819" s="2"/>
      <c r="M1819" s="19"/>
      <c r="N1819" s="12"/>
      <c r="O1819" s="12"/>
      <c r="P1819" s="19"/>
      <c r="Q1819" s="14"/>
      <c r="R1819" s="28"/>
      <c r="S1819" s="14"/>
      <c r="T1819" s="14"/>
      <c r="U1819" s="14"/>
      <c r="V1819" s="4"/>
      <c r="W1819" s="53"/>
      <c r="X1819" s="14"/>
      <c r="Y1819" s="153"/>
      <c r="Z1819" s="10"/>
      <c r="AA1819" s="51"/>
      <c r="AB1819" s="3"/>
      <c r="AC1819" s="1"/>
      <c r="AD1819" s="10"/>
      <c r="AE1819" s="3"/>
      <c r="AF1819" s="3"/>
      <c r="AG1819" s="3"/>
      <c r="AH1819" s="10"/>
      <c r="AI1819" s="11"/>
      <c r="AJ1819" s="10"/>
      <c r="AK1819" s="2"/>
      <c r="AL1819" s="2"/>
      <c r="AM1819" s="2"/>
      <c r="AN1819" s="2"/>
      <c r="AO1819" s="2"/>
      <c r="AP1819" s="2"/>
      <c r="AQ1819" s="1"/>
      <c r="AR1819" s="15"/>
      <c r="AS1819" s="15"/>
      <c r="AT1819" s="15"/>
      <c r="AU1819" s="1"/>
      <c r="AV1819" s="1"/>
      <c r="AW1819" s="15"/>
      <c r="AX1819" s="15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</row>
    <row r="1820" spans="1:164" x14ac:dyDescent="0.15">
      <c r="A1820" s="67"/>
      <c r="B1820" s="128"/>
      <c r="C1820" s="7"/>
      <c r="D1820" s="7"/>
      <c r="E1820" s="13"/>
      <c r="F1820" s="14"/>
      <c r="G1820" s="14"/>
      <c r="H1820" s="14"/>
      <c r="I1820" s="14"/>
      <c r="J1820" s="13"/>
      <c r="K1820" s="53"/>
      <c r="L1820" s="2"/>
      <c r="M1820" s="19"/>
      <c r="N1820" s="12"/>
      <c r="O1820" s="12"/>
      <c r="P1820" s="19"/>
      <c r="Q1820" s="14"/>
      <c r="R1820" s="28"/>
      <c r="S1820" s="14"/>
      <c r="T1820" s="14"/>
      <c r="U1820" s="14"/>
      <c r="V1820" s="4"/>
      <c r="W1820" s="53"/>
      <c r="X1820" s="14"/>
      <c r="Y1820" s="153"/>
      <c r="Z1820" s="10"/>
      <c r="AA1820" s="51"/>
      <c r="AB1820" s="3"/>
      <c r="AC1820" s="1"/>
      <c r="AD1820" s="10"/>
      <c r="AE1820" s="3"/>
      <c r="AF1820" s="3"/>
      <c r="AG1820" s="3"/>
      <c r="AH1820" s="10"/>
      <c r="AI1820" s="11"/>
      <c r="AJ1820" s="10"/>
      <c r="AK1820" s="2"/>
      <c r="AL1820" s="2"/>
      <c r="AM1820" s="2"/>
      <c r="AN1820" s="2"/>
      <c r="AO1820" s="2"/>
      <c r="AP1820" s="2"/>
      <c r="AQ1820" s="1"/>
      <c r="AR1820" s="15"/>
      <c r="AS1820" s="15"/>
      <c r="AT1820" s="15"/>
      <c r="AU1820" s="1"/>
      <c r="AV1820" s="1"/>
      <c r="AW1820" s="15"/>
      <c r="AX1820" s="15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</row>
    <row r="1821" spans="1:164" x14ac:dyDescent="0.15">
      <c r="A1821" s="67"/>
      <c r="B1821" s="128"/>
      <c r="C1821" s="7"/>
      <c r="D1821" s="7"/>
      <c r="E1821" s="13"/>
      <c r="F1821" s="14"/>
      <c r="G1821" s="14"/>
      <c r="H1821" s="14"/>
      <c r="I1821" s="14"/>
      <c r="J1821" s="13"/>
      <c r="K1821" s="53"/>
      <c r="L1821" s="2"/>
      <c r="M1821" s="19"/>
      <c r="N1821" s="12"/>
      <c r="O1821" s="12"/>
      <c r="P1821" s="19"/>
      <c r="Q1821" s="14"/>
      <c r="R1821" s="28"/>
      <c r="S1821" s="14"/>
      <c r="T1821" s="14"/>
      <c r="U1821" s="14"/>
      <c r="V1821" s="4"/>
      <c r="W1821" s="53"/>
      <c r="X1821" s="14"/>
      <c r="Y1821" s="153"/>
      <c r="Z1821" s="10"/>
      <c r="AA1821" s="51"/>
      <c r="AB1821" s="3"/>
      <c r="AC1821" s="1"/>
      <c r="AD1821" s="10"/>
      <c r="AE1821" s="3"/>
      <c r="AF1821" s="3"/>
      <c r="AG1821" s="3"/>
      <c r="AH1821" s="10"/>
      <c r="AI1821" s="11"/>
      <c r="AJ1821" s="10"/>
      <c r="AK1821" s="2"/>
      <c r="AL1821" s="2"/>
      <c r="AM1821" s="2"/>
      <c r="AN1821" s="2"/>
      <c r="AO1821" s="2"/>
      <c r="AP1821" s="2"/>
      <c r="AQ1821" s="1"/>
      <c r="AR1821" s="15"/>
      <c r="AS1821" s="15"/>
      <c r="AT1821" s="15"/>
      <c r="AU1821" s="1"/>
      <c r="AV1821" s="1"/>
      <c r="AW1821" s="15"/>
      <c r="AX1821" s="15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</row>
    <row r="1822" spans="1:164" x14ac:dyDescent="0.15">
      <c r="A1822" s="67"/>
      <c r="B1822" s="128"/>
      <c r="C1822" s="7"/>
      <c r="D1822" s="7"/>
      <c r="E1822" s="13"/>
      <c r="F1822" s="14"/>
      <c r="G1822" s="14"/>
      <c r="H1822" s="14"/>
      <c r="I1822" s="14"/>
      <c r="J1822" s="13"/>
      <c r="K1822" s="53"/>
      <c r="L1822" s="2"/>
      <c r="M1822" s="19"/>
      <c r="N1822" s="12"/>
      <c r="O1822" s="12"/>
      <c r="P1822" s="19"/>
      <c r="Q1822" s="14"/>
      <c r="R1822" s="28"/>
      <c r="S1822" s="14"/>
      <c r="T1822" s="14"/>
      <c r="U1822" s="14"/>
      <c r="V1822" s="4"/>
      <c r="W1822" s="53"/>
      <c r="X1822" s="14"/>
      <c r="Y1822" s="153"/>
      <c r="Z1822" s="10"/>
      <c r="AA1822" s="51"/>
      <c r="AB1822" s="3"/>
      <c r="AC1822" s="1"/>
      <c r="AD1822" s="10"/>
      <c r="AE1822" s="3"/>
      <c r="AF1822" s="3"/>
      <c r="AG1822" s="3"/>
      <c r="AH1822" s="10"/>
      <c r="AI1822" s="11"/>
      <c r="AJ1822" s="10"/>
      <c r="AK1822" s="2"/>
      <c r="AL1822" s="2"/>
      <c r="AM1822" s="2"/>
      <c r="AN1822" s="2"/>
      <c r="AO1822" s="2"/>
      <c r="AP1822" s="2"/>
      <c r="AQ1822" s="1"/>
      <c r="AR1822" s="15"/>
      <c r="AS1822" s="15"/>
      <c r="AT1822" s="15"/>
      <c r="AU1822" s="1"/>
      <c r="AV1822" s="1"/>
      <c r="AW1822" s="15"/>
      <c r="AX1822" s="15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</row>
    <row r="1823" spans="1:164" x14ac:dyDescent="0.15">
      <c r="A1823" s="67"/>
      <c r="B1823" s="128"/>
      <c r="C1823" s="7"/>
      <c r="D1823" s="7"/>
      <c r="E1823" s="13"/>
      <c r="F1823" s="14"/>
      <c r="G1823" s="14"/>
      <c r="H1823" s="14"/>
      <c r="I1823" s="14"/>
      <c r="J1823" s="13"/>
      <c r="K1823" s="53"/>
      <c r="L1823" s="2"/>
      <c r="M1823" s="19"/>
      <c r="N1823" s="12"/>
      <c r="O1823" s="12"/>
      <c r="P1823" s="19"/>
      <c r="Q1823" s="14"/>
      <c r="R1823" s="28"/>
      <c r="S1823" s="14"/>
      <c r="T1823" s="14"/>
      <c r="U1823" s="14"/>
      <c r="V1823" s="4"/>
      <c r="W1823" s="53"/>
      <c r="X1823" s="14"/>
      <c r="Y1823" s="153"/>
      <c r="Z1823" s="10"/>
      <c r="AA1823" s="51"/>
      <c r="AB1823" s="3"/>
      <c r="AC1823" s="1"/>
      <c r="AD1823" s="10"/>
      <c r="AE1823" s="3"/>
      <c r="AF1823" s="3"/>
      <c r="AG1823" s="3"/>
      <c r="AH1823" s="10"/>
      <c r="AI1823" s="11"/>
      <c r="AJ1823" s="10"/>
      <c r="AK1823" s="2"/>
      <c r="AL1823" s="2"/>
      <c r="AM1823" s="2"/>
      <c r="AN1823" s="2"/>
      <c r="AO1823" s="2"/>
      <c r="AP1823" s="2"/>
      <c r="AQ1823" s="1"/>
      <c r="AR1823" s="15"/>
      <c r="AS1823" s="15"/>
      <c r="AT1823" s="15"/>
      <c r="AU1823" s="1"/>
      <c r="AV1823" s="1"/>
      <c r="AW1823" s="15"/>
      <c r="AX1823" s="15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</row>
    <row r="1824" spans="1:164" x14ac:dyDescent="0.15">
      <c r="A1824" s="67"/>
      <c r="B1824" s="128"/>
      <c r="C1824" s="7"/>
      <c r="D1824" s="7"/>
      <c r="E1824" s="13"/>
      <c r="F1824" s="14"/>
      <c r="G1824" s="14"/>
      <c r="H1824" s="14"/>
      <c r="I1824" s="14"/>
      <c r="J1824" s="13"/>
      <c r="K1824" s="53"/>
      <c r="L1824" s="2"/>
      <c r="M1824" s="19"/>
      <c r="N1824" s="12"/>
      <c r="O1824" s="12"/>
      <c r="P1824" s="19"/>
      <c r="Q1824" s="14"/>
      <c r="R1824" s="28"/>
      <c r="S1824" s="14"/>
      <c r="T1824" s="14"/>
      <c r="U1824" s="14"/>
      <c r="V1824" s="4"/>
      <c r="W1824" s="53"/>
      <c r="X1824" s="14"/>
      <c r="Y1824" s="153"/>
      <c r="Z1824" s="10"/>
      <c r="AA1824" s="51"/>
      <c r="AB1824" s="3"/>
      <c r="AC1824" s="1"/>
      <c r="AD1824" s="10"/>
      <c r="AE1824" s="3"/>
      <c r="AF1824" s="3"/>
      <c r="AG1824" s="3"/>
      <c r="AH1824" s="10"/>
      <c r="AI1824" s="11"/>
      <c r="AJ1824" s="10"/>
      <c r="AK1824" s="2"/>
      <c r="AL1824" s="2"/>
      <c r="AM1824" s="2"/>
      <c r="AN1824" s="2"/>
      <c r="AO1824" s="2"/>
      <c r="AP1824" s="2"/>
      <c r="AQ1824" s="1"/>
      <c r="AR1824" s="15"/>
      <c r="AS1824" s="15"/>
      <c r="AT1824" s="15"/>
      <c r="AU1824" s="1"/>
      <c r="AV1824" s="1"/>
      <c r="AW1824" s="15"/>
      <c r="AX1824" s="15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</row>
    <row r="1825" spans="1:164" x14ac:dyDescent="0.15">
      <c r="A1825" s="67"/>
      <c r="B1825" s="128"/>
      <c r="C1825" s="7"/>
      <c r="D1825" s="7"/>
      <c r="E1825" s="13"/>
      <c r="F1825" s="14"/>
      <c r="G1825" s="14"/>
      <c r="H1825" s="14"/>
      <c r="I1825" s="14"/>
      <c r="J1825" s="13"/>
      <c r="K1825" s="53"/>
      <c r="L1825" s="2"/>
      <c r="M1825" s="19"/>
      <c r="N1825" s="12"/>
      <c r="O1825" s="12"/>
      <c r="P1825" s="19"/>
      <c r="Q1825" s="14"/>
      <c r="R1825" s="28"/>
      <c r="S1825" s="14"/>
      <c r="T1825" s="14"/>
      <c r="U1825" s="14"/>
      <c r="V1825" s="4"/>
      <c r="W1825" s="53"/>
      <c r="X1825" s="14"/>
      <c r="Y1825" s="153"/>
      <c r="Z1825" s="10"/>
      <c r="AA1825" s="51"/>
      <c r="AB1825" s="3"/>
      <c r="AC1825" s="1"/>
      <c r="AD1825" s="10"/>
      <c r="AE1825" s="3"/>
      <c r="AF1825" s="3"/>
      <c r="AG1825" s="3"/>
      <c r="AH1825" s="10"/>
      <c r="AI1825" s="11"/>
      <c r="AJ1825" s="10"/>
      <c r="AK1825" s="2"/>
      <c r="AL1825" s="2"/>
      <c r="AM1825" s="2"/>
      <c r="AN1825" s="2"/>
      <c r="AO1825" s="2"/>
      <c r="AP1825" s="2"/>
      <c r="AQ1825" s="1"/>
      <c r="AR1825" s="15"/>
      <c r="AS1825" s="15"/>
      <c r="AT1825" s="15"/>
      <c r="AU1825" s="1"/>
      <c r="AV1825" s="1"/>
      <c r="AW1825" s="15"/>
      <c r="AX1825" s="15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</row>
    <row r="1826" spans="1:164" x14ac:dyDescent="0.15">
      <c r="A1826" s="67"/>
      <c r="B1826" s="128"/>
      <c r="C1826" s="7"/>
      <c r="D1826" s="7"/>
      <c r="E1826" s="13"/>
      <c r="F1826" s="14"/>
      <c r="G1826" s="14"/>
      <c r="H1826" s="14"/>
      <c r="I1826" s="14"/>
      <c r="J1826" s="13"/>
      <c r="K1826" s="53"/>
      <c r="L1826" s="2"/>
      <c r="M1826" s="19"/>
      <c r="N1826" s="12"/>
      <c r="O1826" s="12"/>
      <c r="P1826" s="19"/>
      <c r="Q1826" s="14"/>
      <c r="R1826" s="28"/>
      <c r="S1826" s="14"/>
      <c r="T1826" s="14"/>
      <c r="U1826" s="14"/>
      <c r="V1826" s="4"/>
      <c r="W1826" s="53"/>
      <c r="X1826" s="14"/>
      <c r="Y1826" s="153"/>
      <c r="Z1826" s="10"/>
      <c r="AA1826" s="51"/>
      <c r="AB1826" s="3"/>
      <c r="AC1826" s="1"/>
      <c r="AD1826" s="10"/>
      <c r="AE1826" s="3"/>
      <c r="AF1826" s="3"/>
      <c r="AG1826" s="3"/>
      <c r="AH1826" s="10"/>
      <c r="AI1826" s="11"/>
      <c r="AJ1826" s="10"/>
      <c r="AK1826" s="2"/>
      <c r="AL1826" s="2"/>
      <c r="AM1826" s="2"/>
      <c r="AN1826" s="2"/>
      <c r="AO1826" s="2"/>
      <c r="AP1826" s="2"/>
      <c r="AQ1826" s="1"/>
      <c r="AR1826" s="15"/>
      <c r="AS1826" s="15"/>
      <c r="AT1826" s="15"/>
      <c r="AU1826" s="1"/>
      <c r="AV1826" s="1"/>
      <c r="AW1826" s="15"/>
      <c r="AX1826" s="15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</row>
    <row r="1827" spans="1:164" x14ac:dyDescent="0.15">
      <c r="A1827" s="67"/>
      <c r="B1827" s="128"/>
      <c r="C1827" s="7"/>
      <c r="D1827" s="7"/>
      <c r="E1827" s="13"/>
      <c r="F1827" s="14"/>
      <c r="G1827" s="14"/>
      <c r="H1827" s="14"/>
      <c r="I1827" s="14"/>
      <c r="J1827" s="13"/>
      <c r="K1827" s="53"/>
      <c r="L1827" s="2"/>
      <c r="M1827" s="19"/>
      <c r="N1827" s="12"/>
      <c r="O1827" s="12"/>
      <c r="P1827" s="19"/>
      <c r="Q1827" s="14"/>
      <c r="R1827" s="28"/>
      <c r="S1827" s="14"/>
      <c r="T1827" s="14"/>
      <c r="U1827" s="14"/>
      <c r="V1827" s="4"/>
      <c r="W1827" s="53"/>
      <c r="X1827" s="14"/>
      <c r="Y1827" s="153"/>
      <c r="Z1827" s="10"/>
      <c r="AA1827" s="51"/>
      <c r="AB1827" s="3"/>
      <c r="AC1827" s="1"/>
      <c r="AD1827" s="10"/>
      <c r="AE1827" s="3"/>
      <c r="AF1827" s="3"/>
      <c r="AG1827" s="3"/>
      <c r="AH1827" s="10"/>
      <c r="AI1827" s="11"/>
      <c r="AJ1827" s="10"/>
      <c r="AK1827" s="2"/>
      <c r="AL1827" s="2"/>
      <c r="AM1827" s="2"/>
      <c r="AN1827" s="2"/>
      <c r="AO1827" s="2"/>
      <c r="AP1827" s="2"/>
      <c r="AQ1827" s="1"/>
      <c r="AR1827" s="15"/>
      <c r="AS1827" s="15"/>
      <c r="AT1827" s="15"/>
      <c r="AU1827" s="1"/>
      <c r="AV1827" s="1"/>
      <c r="AW1827" s="15"/>
      <c r="AX1827" s="15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</row>
    <row r="1828" spans="1:164" x14ac:dyDescent="0.15">
      <c r="A1828" s="67"/>
      <c r="B1828" s="128"/>
      <c r="C1828" s="7"/>
      <c r="D1828" s="7"/>
      <c r="E1828" s="13"/>
      <c r="F1828" s="14"/>
      <c r="G1828" s="14"/>
      <c r="H1828" s="14"/>
      <c r="I1828" s="14"/>
      <c r="J1828" s="13"/>
      <c r="K1828" s="53"/>
      <c r="L1828" s="2"/>
      <c r="M1828" s="19"/>
      <c r="N1828" s="12"/>
      <c r="O1828" s="12"/>
      <c r="P1828" s="19"/>
      <c r="Q1828" s="14"/>
      <c r="R1828" s="28"/>
      <c r="S1828" s="14"/>
      <c r="T1828" s="14"/>
      <c r="U1828" s="14"/>
      <c r="V1828" s="4"/>
      <c r="W1828" s="53"/>
      <c r="X1828" s="14"/>
      <c r="Y1828" s="153"/>
      <c r="Z1828" s="10"/>
      <c r="AA1828" s="51"/>
      <c r="AB1828" s="3"/>
      <c r="AC1828" s="1"/>
      <c r="AD1828" s="10"/>
      <c r="AE1828" s="3"/>
      <c r="AF1828" s="3"/>
      <c r="AG1828" s="3"/>
      <c r="AH1828" s="10"/>
      <c r="AI1828" s="11"/>
      <c r="AJ1828" s="10"/>
      <c r="AK1828" s="2"/>
      <c r="AL1828" s="2"/>
      <c r="AM1828" s="2"/>
      <c r="AN1828" s="2"/>
      <c r="AO1828" s="2"/>
      <c r="AP1828" s="2"/>
      <c r="AQ1828" s="1"/>
      <c r="AR1828" s="15"/>
      <c r="AS1828" s="15"/>
      <c r="AT1828" s="15"/>
      <c r="AU1828" s="1"/>
      <c r="AV1828" s="1"/>
      <c r="AW1828" s="15"/>
      <c r="AX1828" s="15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</row>
    <row r="1829" spans="1:164" x14ac:dyDescent="0.15">
      <c r="A1829" s="67"/>
      <c r="B1829" s="128"/>
      <c r="C1829" s="7"/>
      <c r="D1829" s="7"/>
      <c r="E1829" s="13"/>
      <c r="F1829" s="14"/>
      <c r="G1829" s="14"/>
      <c r="H1829" s="14"/>
      <c r="I1829" s="14"/>
      <c r="J1829" s="13"/>
      <c r="K1829" s="53"/>
      <c r="L1829" s="2"/>
      <c r="M1829" s="19"/>
      <c r="N1829" s="12"/>
      <c r="O1829" s="12"/>
      <c r="P1829" s="19"/>
      <c r="Q1829" s="14"/>
      <c r="R1829" s="28"/>
      <c r="S1829" s="14"/>
      <c r="T1829" s="14"/>
      <c r="U1829" s="14"/>
      <c r="V1829" s="4"/>
      <c r="W1829" s="53"/>
      <c r="X1829" s="14"/>
      <c r="Y1829" s="153"/>
      <c r="Z1829" s="10"/>
      <c r="AA1829" s="51"/>
      <c r="AB1829" s="3"/>
      <c r="AC1829" s="1"/>
      <c r="AD1829" s="10"/>
      <c r="AE1829" s="3"/>
      <c r="AF1829" s="3"/>
      <c r="AG1829" s="3"/>
      <c r="AH1829" s="10"/>
      <c r="AI1829" s="11"/>
      <c r="AJ1829" s="10"/>
      <c r="AK1829" s="2"/>
      <c r="AL1829" s="2"/>
      <c r="AM1829" s="2"/>
      <c r="AN1829" s="2"/>
      <c r="AO1829" s="2"/>
      <c r="AP1829" s="2"/>
      <c r="AQ1829" s="1"/>
      <c r="AR1829" s="15"/>
      <c r="AS1829" s="15"/>
      <c r="AT1829" s="15"/>
      <c r="AU1829" s="1"/>
      <c r="AV1829" s="1"/>
      <c r="AW1829" s="15"/>
      <c r="AX1829" s="15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</row>
    <row r="1830" spans="1:164" x14ac:dyDescent="0.15">
      <c r="A1830" s="67"/>
      <c r="B1830" s="128"/>
      <c r="C1830" s="7"/>
      <c r="D1830" s="7"/>
      <c r="E1830" s="13"/>
      <c r="F1830" s="14"/>
      <c r="G1830" s="14"/>
      <c r="H1830" s="14"/>
      <c r="I1830" s="14"/>
      <c r="J1830" s="13"/>
      <c r="K1830" s="53"/>
      <c r="L1830" s="2"/>
      <c r="M1830" s="19"/>
      <c r="N1830" s="12"/>
      <c r="O1830" s="12"/>
      <c r="P1830" s="19"/>
      <c r="Q1830" s="14"/>
      <c r="R1830" s="28"/>
      <c r="S1830" s="14"/>
      <c r="T1830" s="14"/>
      <c r="U1830" s="14"/>
      <c r="V1830" s="4"/>
      <c r="W1830" s="53"/>
      <c r="X1830" s="14"/>
      <c r="Y1830" s="153"/>
      <c r="Z1830" s="10"/>
      <c r="AA1830" s="51"/>
      <c r="AB1830" s="3"/>
      <c r="AC1830" s="1"/>
      <c r="AD1830" s="10"/>
      <c r="AE1830" s="3"/>
      <c r="AF1830" s="3"/>
      <c r="AG1830" s="3"/>
      <c r="AH1830" s="10"/>
      <c r="AI1830" s="11"/>
      <c r="AJ1830" s="10"/>
      <c r="AK1830" s="2"/>
      <c r="AL1830" s="2"/>
      <c r="AM1830" s="2"/>
      <c r="AN1830" s="2"/>
      <c r="AO1830" s="2"/>
      <c r="AP1830" s="2"/>
      <c r="AQ1830" s="1"/>
      <c r="AR1830" s="15"/>
      <c r="AS1830" s="15"/>
      <c r="AT1830" s="15"/>
      <c r="AU1830" s="1"/>
      <c r="AV1830" s="1"/>
      <c r="AW1830" s="15"/>
      <c r="AX1830" s="15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</row>
    <row r="1831" spans="1:164" x14ac:dyDescent="0.15">
      <c r="A1831" s="111"/>
      <c r="B1831" s="135"/>
      <c r="C1831" s="17"/>
      <c r="D1831" s="17"/>
      <c r="E1831" s="18"/>
      <c r="F1831" s="37"/>
      <c r="G1831" s="37"/>
      <c r="H1831" s="37"/>
      <c r="I1831" s="37"/>
      <c r="J1831" s="18"/>
      <c r="K1831" s="52"/>
      <c r="L1831" s="38"/>
      <c r="M1831" s="48"/>
      <c r="N1831" s="39"/>
      <c r="O1831" s="39"/>
      <c r="P1831" s="48"/>
      <c r="Q1831" s="37"/>
      <c r="R1831" s="49"/>
      <c r="S1831" s="37"/>
      <c r="T1831" s="37"/>
      <c r="U1831" s="37"/>
      <c r="V1831" s="46"/>
      <c r="W1831" s="52"/>
      <c r="X1831" s="14"/>
      <c r="Y1831" s="153"/>
      <c r="Z1831" s="10"/>
      <c r="AA1831" s="51"/>
      <c r="AB1831" s="3"/>
      <c r="AC1831" s="1"/>
      <c r="AD1831" s="10"/>
      <c r="AE1831" s="3"/>
      <c r="AF1831" s="3"/>
      <c r="AG1831" s="3"/>
      <c r="AH1831" s="10"/>
      <c r="AI1831" s="11"/>
      <c r="AJ1831" s="10"/>
      <c r="AK1831" s="2"/>
      <c r="AL1831" s="2"/>
      <c r="AM1831" s="2"/>
      <c r="AN1831" s="2"/>
      <c r="AO1831" s="2"/>
      <c r="AP1831" s="2"/>
      <c r="AQ1831" s="1"/>
      <c r="AR1831" s="15"/>
      <c r="AS1831" s="15"/>
      <c r="AT1831" s="15"/>
      <c r="AU1831" s="1"/>
      <c r="AV1831" s="1"/>
      <c r="AW1831" s="15"/>
      <c r="AX1831" s="15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</row>
    <row r="1832" spans="1:164" x14ac:dyDescent="0.15">
      <c r="A1832" s="67"/>
      <c r="B1832" s="128"/>
      <c r="C1832" s="7"/>
      <c r="D1832" s="7"/>
      <c r="E1832" s="13"/>
      <c r="F1832" s="14"/>
      <c r="G1832" s="14"/>
      <c r="H1832" s="14"/>
      <c r="I1832" s="14"/>
      <c r="J1832" s="13"/>
      <c r="K1832" s="53"/>
      <c r="L1832" s="2"/>
      <c r="M1832" s="19"/>
      <c r="N1832" s="12"/>
      <c r="O1832" s="12"/>
      <c r="P1832" s="19"/>
      <c r="Q1832" s="14"/>
      <c r="R1832" s="28"/>
      <c r="S1832" s="14"/>
      <c r="T1832" s="14"/>
      <c r="U1832" s="14"/>
      <c r="V1832" s="4"/>
      <c r="W1832" s="53"/>
      <c r="X1832" s="14"/>
      <c r="Y1832" s="153"/>
      <c r="Z1832" s="10"/>
      <c r="AA1832" s="51"/>
      <c r="AB1832" s="3"/>
      <c r="AC1832" s="1"/>
      <c r="AD1832" s="10"/>
      <c r="AE1832" s="3"/>
      <c r="AF1832" s="3"/>
      <c r="AG1832" s="3"/>
      <c r="AH1832" s="10"/>
      <c r="AI1832" s="11"/>
      <c r="AJ1832" s="10"/>
      <c r="AK1832" s="2"/>
      <c r="AL1832" s="2"/>
      <c r="AM1832" s="2"/>
      <c r="AN1832" s="2"/>
      <c r="AO1832" s="2"/>
      <c r="AP1832" s="2"/>
      <c r="AQ1832" s="1"/>
      <c r="AR1832" s="15"/>
      <c r="AS1832" s="15"/>
      <c r="AT1832" s="15"/>
      <c r="AU1832" s="1"/>
      <c r="AV1832" s="1"/>
      <c r="AW1832" s="15"/>
      <c r="AX1832" s="15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</row>
    <row r="1833" spans="1:164" x14ac:dyDescent="0.15">
      <c r="A1833" s="67"/>
      <c r="B1833" s="128"/>
      <c r="C1833" s="7"/>
      <c r="D1833" s="7"/>
      <c r="E1833" s="13"/>
      <c r="F1833" s="14"/>
      <c r="G1833" s="14"/>
      <c r="H1833" s="14"/>
      <c r="I1833" s="14"/>
      <c r="J1833" s="13"/>
      <c r="K1833" s="53"/>
      <c r="L1833" s="2"/>
      <c r="M1833" s="19"/>
      <c r="N1833" s="12"/>
      <c r="O1833" s="12"/>
      <c r="P1833" s="19"/>
      <c r="Q1833" s="14"/>
      <c r="R1833" s="28"/>
      <c r="S1833" s="14"/>
      <c r="T1833" s="14"/>
      <c r="U1833" s="14"/>
      <c r="V1833" s="4"/>
      <c r="W1833" s="53"/>
      <c r="X1833" s="14"/>
      <c r="Y1833" s="153"/>
      <c r="Z1833" s="10"/>
      <c r="AA1833" s="51"/>
      <c r="AB1833" s="3"/>
      <c r="AC1833" s="1"/>
      <c r="AD1833" s="10"/>
      <c r="AE1833" s="3"/>
      <c r="AF1833" s="3"/>
      <c r="AG1833" s="3"/>
      <c r="AH1833" s="10"/>
      <c r="AI1833" s="11"/>
      <c r="AJ1833" s="10"/>
      <c r="AK1833" s="2"/>
      <c r="AL1833" s="2"/>
      <c r="AM1833" s="2"/>
      <c r="AN1833" s="2"/>
      <c r="AO1833" s="2"/>
      <c r="AP1833" s="2"/>
      <c r="AQ1833" s="1"/>
      <c r="AR1833" s="15"/>
      <c r="AS1833" s="15"/>
      <c r="AT1833" s="15"/>
      <c r="AU1833" s="1"/>
      <c r="AV1833" s="1"/>
      <c r="AW1833" s="15"/>
      <c r="AX1833" s="15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</row>
    <row r="1834" spans="1:164" x14ac:dyDescent="0.15">
      <c r="A1834" s="67"/>
      <c r="B1834" s="128"/>
      <c r="C1834" s="7"/>
      <c r="D1834" s="7"/>
      <c r="E1834" s="13"/>
      <c r="F1834" s="14"/>
      <c r="G1834" s="14"/>
      <c r="H1834" s="14"/>
      <c r="I1834" s="14"/>
      <c r="J1834" s="13"/>
      <c r="K1834" s="53"/>
      <c r="L1834" s="2"/>
      <c r="M1834" s="19"/>
      <c r="N1834" s="12"/>
      <c r="O1834" s="12"/>
      <c r="P1834" s="19"/>
      <c r="Q1834" s="14"/>
      <c r="R1834" s="28"/>
      <c r="S1834" s="14"/>
      <c r="T1834" s="14"/>
      <c r="U1834" s="14"/>
      <c r="V1834" s="4"/>
      <c r="W1834" s="53"/>
      <c r="X1834" s="14"/>
      <c r="Y1834" s="153"/>
      <c r="Z1834" s="10"/>
      <c r="AA1834" s="51"/>
      <c r="AB1834" s="3"/>
      <c r="AC1834" s="1"/>
      <c r="AD1834" s="10"/>
      <c r="AE1834" s="3"/>
      <c r="AF1834" s="3"/>
      <c r="AG1834" s="3"/>
      <c r="AH1834" s="10"/>
      <c r="AI1834" s="11"/>
      <c r="AJ1834" s="10"/>
      <c r="AK1834" s="2"/>
      <c r="AL1834" s="2"/>
      <c r="AM1834" s="2"/>
      <c r="AN1834" s="2"/>
      <c r="AO1834" s="2"/>
      <c r="AP1834" s="2"/>
      <c r="AQ1834" s="1"/>
      <c r="AR1834" s="15"/>
      <c r="AS1834" s="15"/>
      <c r="AT1834" s="15"/>
      <c r="AU1834" s="1"/>
      <c r="AV1834" s="1"/>
      <c r="AW1834" s="15"/>
      <c r="AX1834" s="15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</row>
    <row r="1835" spans="1:164" x14ac:dyDescent="0.15">
      <c r="A1835" s="67"/>
      <c r="B1835" s="128"/>
      <c r="C1835" s="7"/>
      <c r="D1835" s="7"/>
      <c r="E1835" s="13"/>
      <c r="F1835" s="14"/>
      <c r="G1835" s="14"/>
      <c r="H1835" s="14"/>
      <c r="I1835" s="14"/>
      <c r="J1835" s="13"/>
      <c r="K1835" s="53"/>
      <c r="L1835" s="2"/>
      <c r="M1835" s="19"/>
      <c r="N1835" s="12"/>
      <c r="O1835" s="12"/>
      <c r="P1835" s="19"/>
      <c r="Q1835" s="14"/>
      <c r="R1835" s="28"/>
      <c r="S1835" s="14"/>
      <c r="T1835" s="14"/>
      <c r="U1835" s="14"/>
      <c r="V1835" s="4"/>
      <c r="W1835" s="53"/>
      <c r="X1835" s="14"/>
      <c r="Y1835" s="153"/>
      <c r="Z1835" s="10"/>
      <c r="AA1835" s="51"/>
      <c r="AB1835" s="3"/>
      <c r="AC1835" s="1"/>
      <c r="AD1835" s="10"/>
      <c r="AE1835" s="3"/>
      <c r="AF1835" s="3"/>
      <c r="AG1835" s="3"/>
      <c r="AH1835" s="10"/>
      <c r="AI1835" s="11"/>
      <c r="AJ1835" s="10"/>
      <c r="AK1835" s="2"/>
      <c r="AL1835" s="2"/>
      <c r="AM1835" s="2"/>
      <c r="AN1835" s="2"/>
      <c r="AO1835" s="2"/>
      <c r="AP1835" s="2"/>
      <c r="AQ1835" s="1"/>
      <c r="AR1835" s="15"/>
      <c r="AS1835" s="15"/>
      <c r="AT1835" s="15"/>
      <c r="AU1835" s="1"/>
      <c r="AV1835" s="1"/>
      <c r="AW1835" s="15"/>
      <c r="AX1835" s="15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</row>
    <row r="1836" spans="1:164" x14ac:dyDescent="0.15">
      <c r="A1836" s="67"/>
      <c r="B1836" s="128"/>
      <c r="C1836" s="7"/>
      <c r="D1836" s="7"/>
      <c r="E1836" s="13"/>
      <c r="F1836" s="14"/>
      <c r="G1836" s="14"/>
      <c r="H1836" s="14"/>
      <c r="I1836" s="14"/>
      <c r="J1836" s="13"/>
      <c r="K1836" s="53"/>
      <c r="L1836" s="2"/>
      <c r="M1836" s="19"/>
      <c r="N1836" s="12"/>
      <c r="O1836" s="12"/>
      <c r="P1836" s="19"/>
      <c r="Q1836" s="14"/>
      <c r="R1836" s="28"/>
      <c r="S1836" s="14"/>
      <c r="T1836" s="14"/>
      <c r="U1836" s="14"/>
      <c r="V1836" s="4"/>
      <c r="W1836" s="53"/>
      <c r="X1836" s="14"/>
      <c r="Y1836" s="153"/>
      <c r="Z1836" s="10"/>
      <c r="AA1836" s="51"/>
      <c r="AB1836" s="3"/>
      <c r="AC1836" s="1"/>
      <c r="AD1836" s="10"/>
      <c r="AE1836" s="3"/>
      <c r="AF1836" s="3"/>
      <c r="AG1836" s="3"/>
      <c r="AH1836" s="10"/>
      <c r="AI1836" s="11"/>
      <c r="AJ1836" s="10"/>
      <c r="AK1836" s="2"/>
      <c r="AL1836" s="2"/>
      <c r="AM1836" s="2"/>
      <c r="AN1836" s="2"/>
      <c r="AO1836" s="2"/>
      <c r="AP1836" s="2"/>
      <c r="AQ1836" s="1"/>
      <c r="AR1836" s="15"/>
      <c r="AS1836" s="15"/>
      <c r="AT1836" s="15"/>
      <c r="AU1836" s="1"/>
      <c r="AV1836" s="1"/>
      <c r="AW1836" s="15"/>
      <c r="AX1836" s="15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</row>
    <row r="1837" spans="1:164" x14ac:dyDescent="0.15">
      <c r="A1837" s="67"/>
      <c r="B1837" s="128"/>
      <c r="C1837" s="7"/>
      <c r="D1837" s="7"/>
      <c r="E1837" s="13"/>
      <c r="F1837" s="14"/>
      <c r="G1837" s="14"/>
      <c r="H1837" s="14"/>
      <c r="I1837" s="14"/>
      <c r="J1837" s="13"/>
      <c r="K1837" s="53"/>
      <c r="L1837" s="2"/>
      <c r="M1837" s="19"/>
      <c r="N1837" s="12"/>
      <c r="O1837" s="12"/>
      <c r="P1837" s="19"/>
      <c r="Q1837" s="14"/>
      <c r="R1837" s="28"/>
      <c r="S1837" s="14"/>
      <c r="T1837" s="14"/>
      <c r="U1837" s="14"/>
      <c r="V1837" s="4"/>
      <c r="W1837" s="53"/>
      <c r="X1837" s="14"/>
      <c r="Y1837" s="153"/>
      <c r="Z1837" s="10"/>
      <c r="AA1837" s="51"/>
      <c r="AB1837" s="3"/>
      <c r="AC1837" s="1"/>
      <c r="AD1837" s="10"/>
      <c r="AE1837" s="3"/>
      <c r="AF1837" s="3"/>
      <c r="AG1837" s="3"/>
      <c r="AH1837" s="10"/>
      <c r="AI1837" s="11"/>
      <c r="AJ1837" s="10"/>
      <c r="AK1837" s="2"/>
      <c r="AL1837" s="2"/>
      <c r="AM1837" s="2"/>
      <c r="AN1837" s="2"/>
      <c r="AO1837" s="2"/>
      <c r="AP1837" s="2"/>
      <c r="AQ1837" s="1"/>
      <c r="AR1837" s="15"/>
      <c r="AS1837" s="15"/>
      <c r="AT1837" s="15"/>
      <c r="AU1837" s="1"/>
      <c r="AV1837" s="1"/>
      <c r="AW1837" s="15"/>
      <c r="AX1837" s="15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</row>
    <row r="1838" spans="1:164" x14ac:dyDescent="0.15">
      <c r="A1838" s="67"/>
      <c r="B1838" s="128"/>
      <c r="C1838" s="7"/>
      <c r="D1838" s="7"/>
      <c r="E1838" s="13"/>
      <c r="F1838" s="14"/>
      <c r="G1838" s="14"/>
      <c r="H1838" s="14"/>
      <c r="I1838" s="14"/>
      <c r="J1838" s="13"/>
      <c r="K1838" s="53"/>
      <c r="L1838" s="2"/>
      <c r="M1838" s="19"/>
      <c r="N1838" s="12"/>
      <c r="O1838" s="12"/>
      <c r="P1838" s="19"/>
      <c r="Q1838" s="14"/>
      <c r="R1838" s="28"/>
      <c r="S1838" s="14"/>
      <c r="T1838" s="14"/>
      <c r="U1838" s="14"/>
      <c r="V1838" s="4"/>
      <c r="W1838" s="53"/>
      <c r="X1838" s="37"/>
      <c r="Y1838" s="156"/>
      <c r="Z1838" s="47"/>
      <c r="AA1838" s="60"/>
      <c r="AB1838" s="35"/>
      <c r="AC1838" s="40"/>
      <c r="AD1838" s="47"/>
      <c r="AE1838" s="35"/>
      <c r="AF1838" s="35"/>
      <c r="AG1838" s="35"/>
      <c r="AH1838" s="47"/>
      <c r="AI1838" s="36"/>
      <c r="AJ1838" s="47"/>
      <c r="AK1838" s="38"/>
      <c r="AL1838" s="38"/>
      <c r="AM1838" s="38"/>
      <c r="AN1838" s="38"/>
      <c r="AO1838" s="38"/>
      <c r="AP1838" s="38"/>
      <c r="AQ1838" s="40"/>
      <c r="AR1838" s="41"/>
      <c r="AS1838" s="41"/>
      <c r="AT1838" s="41"/>
      <c r="AU1838" s="40"/>
      <c r="AV1838" s="40"/>
      <c r="AW1838" s="41"/>
      <c r="AX1838" s="41"/>
      <c r="AY1838" s="40"/>
      <c r="AZ1838" s="40"/>
      <c r="BA1838" s="40"/>
      <c r="BB1838" s="40"/>
      <c r="BC1838" s="40"/>
      <c r="BD1838" s="40"/>
      <c r="BE1838" s="40"/>
      <c r="BF1838" s="40"/>
      <c r="BG1838" s="40"/>
      <c r="BH1838" s="40"/>
      <c r="BI1838" s="40"/>
      <c r="BJ1838" s="40"/>
      <c r="BK1838" s="40"/>
      <c r="BL1838" s="40"/>
      <c r="BM1838" s="40"/>
      <c r="BN1838" s="40"/>
      <c r="BO1838" s="40"/>
      <c r="BP1838" s="40"/>
      <c r="BQ1838" s="40"/>
      <c r="BR1838" s="40"/>
      <c r="BS1838" s="40"/>
      <c r="BT1838" s="40"/>
      <c r="BU1838" s="40"/>
      <c r="BV1838" s="40"/>
      <c r="BW1838" s="40"/>
      <c r="BX1838" s="40"/>
      <c r="BY1838" s="40"/>
      <c r="BZ1838" s="40"/>
      <c r="CA1838" s="40"/>
      <c r="CB1838" s="40"/>
      <c r="CC1838" s="40"/>
      <c r="CD1838" s="40"/>
      <c r="CE1838" s="40"/>
      <c r="CF1838" s="40"/>
      <c r="CG1838" s="40"/>
      <c r="CH1838" s="40"/>
      <c r="CI1838" s="40"/>
      <c r="CJ1838" s="40"/>
      <c r="CK1838" s="40"/>
      <c r="CL1838" s="40"/>
      <c r="CM1838" s="40"/>
      <c r="CN1838" s="40"/>
      <c r="CO1838" s="40"/>
      <c r="CP1838" s="40"/>
      <c r="CQ1838" s="40"/>
      <c r="CR1838" s="40"/>
      <c r="CS1838" s="40"/>
      <c r="CT1838" s="40"/>
      <c r="CU1838" s="40"/>
      <c r="CV1838" s="40"/>
      <c r="CW1838" s="40"/>
      <c r="CX1838" s="40"/>
      <c r="CY1838" s="40"/>
      <c r="CZ1838" s="40"/>
      <c r="DA1838" s="40"/>
      <c r="DB1838" s="40"/>
      <c r="DC1838" s="40"/>
      <c r="DD1838" s="40"/>
      <c r="DE1838" s="40"/>
      <c r="DF1838" s="40"/>
      <c r="DG1838" s="40"/>
      <c r="DH1838" s="40"/>
      <c r="DI1838" s="40"/>
      <c r="DJ1838" s="40"/>
      <c r="DK1838" s="40"/>
      <c r="DL1838" s="40"/>
      <c r="DM1838" s="40"/>
      <c r="DN1838" s="40"/>
      <c r="DO1838" s="40"/>
      <c r="DP1838" s="40"/>
      <c r="DQ1838" s="40"/>
      <c r="DR1838" s="40"/>
      <c r="DS1838" s="40"/>
      <c r="DT1838" s="40"/>
      <c r="DU1838" s="40"/>
      <c r="DV1838" s="40"/>
      <c r="DW1838" s="40"/>
      <c r="DX1838" s="40"/>
      <c r="DY1838" s="40"/>
      <c r="DZ1838" s="40"/>
      <c r="EA1838" s="40"/>
      <c r="EB1838" s="40"/>
      <c r="EC1838" s="40"/>
      <c r="ED1838" s="40"/>
      <c r="EE1838" s="40"/>
      <c r="EF1838" s="40"/>
      <c r="EG1838" s="40"/>
      <c r="EH1838" s="40"/>
      <c r="EI1838" s="40"/>
      <c r="EJ1838" s="40"/>
      <c r="EK1838" s="40"/>
      <c r="EL1838" s="40"/>
      <c r="EM1838" s="40"/>
      <c r="EN1838" s="40"/>
      <c r="EO1838" s="40"/>
      <c r="EP1838" s="40"/>
      <c r="EQ1838" s="40"/>
      <c r="ER1838" s="40"/>
      <c r="ES1838" s="40"/>
      <c r="ET1838" s="40"/>
      <c r="EU1838" s="40"/>
      <c r="EV1838" s="40"/>
      <c r="EW1838" s="40"/>
      <c r="EX1838" s="40"/>
      <c r="EY1838" s="40"/>
      <c r="EZ1838" s="40"/>
      <c r="FA1838" s="40"/>
      <c r="FB1838" s="40"/>
      <c r="FC1838" s="40"/>
      <c r="FD1838" s="40"/>
      <c r="FE1838" s="40"/>
      <c r="FF1838" s="40"/>
      <c r="FG1838" s="40"/>
      <c r="FH1838" s="40"/>
    </row>
    <row r="1839" spans="1:164" x14ac:dyDescent="0.15">
      <c r="A1839" s="67"/>
      <c r="B1839" s="128"/>
      <c r="C1839" s="7"/>
      <c r="D1839" s="7"/>
      <c r="E1839" s="13"/>
      <c r="F1839" s="14"/>
      <c r="G1839" s="14"/>
      <c r="H1839" s="14"/>
      <c r="I1839" s="14"/>
      <c r="J1839" s="13"/>
      <c r="K1839" s="53"/>
      <c r="L1839" s="2"/>
      <c r="M1839" s="19"/>
      <c r="N1839" s="12"/>
      <c r="O1839" s="12"/>
      <c r="P1839" s="19"/>
      <c r="Q1839" s="14"/>
      <c r="R1839" s="28"/>
      <c r="S1839" s="14"/>
      <c r="T1839" s="14"/>
      <c r="U1839" s="14"/>
      <c r="V1839" s="4"/>
      <c r="W1839" s="53"/>
      <c r="X1839" s="37"/>
      <c r="Y1839" s="156"/>
      <c r="Z1839" s="47"/>
      <c r="AA1839" s="60"/>
      <c r="AB1839" s="35"/>
      <c r="AC1839" s="40"/>
      <c r="AD1839" s="47"/>
      <c r="AE1839" s="35"/>
      <c r="AF1839" s="35"/>
      <c r="AG1839" s="35"/>
      <c r="AH1839" s="47"/>
      <c r="AI1839" s="36"/>
      <c r="AJ1839" s="47"/>
      <c r="AK1839" s="38"/>
      <c r="AL1839" s="38"/>
      <c r="AM1839" s="38"/>
      <c r="AN1839" s="38"/>
      <c r="AO1839" s="38"/>
      <c r="AP1839" s="38"/>
      <c r="AQ1839" s="40"/>
      <c r="AR1839" s="41"/>
      <c r="AS1839" s="41"/>
      <c r="AT1839" s="41"/>
      <c r="AU1839" s="40"/>
      <c r="AV1839" s="40"/>
      <c r="AW1839" s="41"/>
      <c r="AX1839" s="41"/>
      <c r="AY1839" s="40"/>
      <c r="AZ1839" s="40"/>
      <c r="BA1839" s="40"/>
      <c r="BB1839" s="40"/>
      <c r="BC1839" s="40"/>
      <c r="BD1839" s="40"/>
      <c r="BE1839" s="40"/>
      <c r="BF1839" s="40"/>
      <c r="BG1839" s="40"/>
      <c r="BH1839" s="40"/>
      <c r="BI1839" s="40"/>
      <c r="BJ1839" s="40"/>
      <c r="BK1839" s="40"/>
      <c r="BL1839" s="40"/>
      <c r="BM1839" s="40"/>
      <c r="BN1839" s="40"/>
      <c r="BO1839" s="40"/>
      <c r="BP1839" s="40"/>
      <c r="BQ1839" s="40"/>
      <c r="BR1839" s="40"/>
      <c r="BS1839" s="40"/>
      <c r="BT1839" s="40"/>
      <c r="BU1839" s="40"/>
      <c r="BV1839" s="40"/>
      <c r="BW1839" s="40"/>
      <c r="BX1839" s="40"/>
      <c r="BY1839" s="40"/>
      <c r="BZ1839" s="40"/>
      <c r="CA1839" s="40"/>
      <c r="CB1839" s="40"/>
      <c r="CC1839" s="40"/>
      <c r="CD1839" s="40"/>
      <c r="CE1839" s="40"/>
      <c r="CF1839" s="40"/>
      <c r="CG1839" s="40"/>
      <c r="CH1839" s="40"/>
      <c r="CI1839" s="40"/>
      <c r="CJ1839" s="40"/>
      <c r="CK1839" s="40"/>
      <c r="CL1839" s="40"/>
      <c r="CM1839" s="40"/>
      <c r="CN1839" s="40"/>
      <c r="CO1839" s="40"/>
      <c r="CP1839" s="40"/>
      <c r="CQ1839" s="40"/>
      <c r="CR1839" s="40"/>
      <c r="CS1839" s="40"/>
      <c r="CT1839" s="40"/>
      <c r="CU1839" s="40"/>
      <c r="CV1839" s="40"/>
      <c r="CW1839" s="40"/>
      <c r="CX1839" s="40"/>
      <c r="CY1839" s="40"/>
      <c r="CZ1839" s="40"/>
      <c r="DA1839" s="40"/>
      <c r="DB1839" s="40"/>
      <c r="DC1839" s="40"/>
      <c r="DD1839" s="40"/>
      <c r="DE1839" s="40"/>
      <c r="DF1839" s="40"/>
      <c r="DG1839" s="40"/>
      <c r="DH1839" s="40"/>
      <c r="DI1839" s="40"/>
      <c r="DJ1839" s="40"/>
      <c r="DK1839" s="40"/>
      <c r="DL1839" s="40"/>
      <c r="DM1839" s="40"/>
      <c r="DN1839" s="40"/>
      <c r="DO1839" s="40"/>
      <c r="DP1839" s="40"/>
      <c r="DQ1839" s="40"/>
      <c r="DR1839" s="40"/>
      <c r="DS1839" s="40"/>
      <c r="DT1839" s="40"/>
      <c r="DU1839" s="40"/>
      <c r="DV1839" s="40"/>
      <c r="DW1839" s="40"/>
      <c r="DX1839" s="40"/>
      <c r="DY1839" s="40"/>
      <c r="DZ1839" s="40"/>
      <c r="EA1839" s="40"/>
      <c r="EB1839" s="40"/>
      <c r="EC1839" s="40"/>
      <c r="ED1839" s="40"/>
      <c r="EE1839" s="40"/>
      <c r="EF1839" s="40"/>
      <c r="EG1839" s="40"/>
      <c r="EH1839" s="40"/>
      <c r="EI1839" s="40"/>
      <c r="EJ1839" s="40"/>
      <c r="EK1839" s="40"/>
      <c r="EL1839" s="40"/>
      <c r="EM1839" s="40"/>
      <c r="EN1839" s="40"/>
      <c r="EO1839" s="40"/>
      <c r="EP1839" s="40"/>
      <c r="EQ1839" s="40"/>
      <c r="ER1839" s="40"/>
      <c r="ES1839" s="40"/>
      <c r="ET1839" s="40"/>
      <c r="EU1839" s="40"/>
      <c r="EV1839" s="40"/>
      <c r="EW1839" s="40"/>
      <c r="EX1839" s="40"/>
      <c r="EY1839" s="40"/>
      <c r="EZ1839" s="40"/>
      <c r="FA1839" s="40"/>
      <c r="FB1839" s="40"/>
      <c r="FC1839" s="40"/>
      <c r="FD1839" s="40"/>
      <c r="FE1839" s="40"/>
      <c r="FF1839" s="40"/>
      <c r="FG1839" s="40"/>
      <c r="FH1839" s="40"/>
    </row>
    <row r="1840" spans="1:164" x14ac:dyDescent="0.15">
      <c r="A1840" s="67"/>
      <c r="B1840" s="128"/>
      <c r="C1840" s="7"/>
      <c r="D1840" s="7"/>
      <c r="E1840" s="13"/>
      <c r="F1840" s="14"/>
      <c r="G1840" s="14"/>
      <c r="H1840" s="14"/>
      <c r="I1840" s="14"/>
      <c r="J1840" s="13"/>
      <c r="K1840" s="53"/>
      <c r="L1840" s="2"/>
      <c r="M1840" s="19"/>
      <c r="N1840" s="12"/>
      <c r="O1840" s="12"/>
      <c r="P1840" s="19"/>
      <c r="Q1840" s="14"/>
      <c r="R1840" s="28"/>
      <c r="S1840" s="14"/>
      <c r="T1840" s="14"/>
      <c r="U1840" s="14"/>
      <c r="V1840" s="4"/>
      <c r="W1840" s="53"/>
      <c r="X1840" s="14"/>
      <c r="Y1840" s="153"/>
      <c r="Z1840" s="10"/>
      <c r="AA1840" s="51"/>
      <c r="AB1840" s="3"/>
      <c r="AC1840" s="1"/>
      <c r="AD1840" s="10"/>
      <c r="AE1840" s="3"/>
      <c r="AF1840" s="3"/>
      <c r="AG1840" s="3"/>
      <c r="AH1840" s="10"/>
      <c r="AI1840" s="11"/>
      <c r="AJ1840" s="10"/>
      <c r="AK1840" s="2"/>
      <c r="AL1840" s="2"/>
      <c r="AM1840" s="2"/>
      <c r="AN1840" s="2"/>
      <c r="AO1840" s="2"/>
      <c r="AP1840" s="2"/>
      <c r="AQ1840" s="1"/>
      <c r="AR1840" s="15"/>
      <c r="AS1840" s="15"/>
      <c r="AT1840" s="15"/>
      <c r="AU1840" s="1"/>
      <c r="AV1840" s="1"/>
      <c r="AW1840" s="15"/>
      <c r="AX1840" s="15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</row>
    <row r="1841" spans="1:164" x14ac:dyDescent="0.15">
      <c r="A1841" s="67"/>
      <c r="B1841" s="128"/>
      <c r="C1841" s="7"/>
      <c r="D1841" s="7"/>
      <c r="E1841" s="13"/>
      <c r="F1841" s="14"/>
      <c r="G1841" s="14"/>
      <c r="H1841" s="14"/>
      <c r="I1841" s="14"/>
      <c r="J1841" s="13"/>
      <c r="K1841" s="53"/>
      <c r="L1841" s="2"/>
      <c r="M1841" s="19"/>
      <c r="N1841" s="12"/>
      <c r="O1841" s="12"/>
      <c r="P1841" s="19"/>
      <c r="Q1841" s="14"/>
      <c r="R1841" s="28"/>
      <c r="S1841" s="14"/>
      <c r="T1841" s="14"/>
      <c r="U1841" s="14"/>
      <c r="V1841" s="4"/>
      <c r="W1841" s="53"/>
      <c r="X1841" s="14"/>
      <c r="Y1841" s="153"/>
      <c r="Z1841" s="10"/>
      <c r="AA1841" s="51"/>
      <c r="AB1841" s="3"/>
      <c r="AC1841" s="1"/>
      <c r="AD1841" s="10"/>
      <c r="AE1841" s="3"/>
      <c r="AF1841" s="3"/>
      <c r="AG1841" s="3"/>
      <c r="AH1841" s="10"/>
      <c r="AI1841" s="11"/>
      <c r="AJ1841" s="10"/>
      <c r="AK1841" s="2"/>
      <c r="AL1841" s="2"/>
      <c r="AM1841" s="2"/>
      <c r="AN1841" s="2"/>
      <c r="AO1841" s="2"/>
      <c r="AP1841" s="2"/>
      <c r="AQ1841" s="1"/>
      <c r="AR1841" s="15"/>
      <c r="AS1841" s="15"/>
      <c r="AT1841" s="15"/>
      <c r="AU1841" s="1"/>
      <c r="AV1841" s="1"/>
      <c r="AW1841" s="15"/>
      <c r="AX1841" s="15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</row>
    <row r="1842" spans="1:164" x14ac:dyDescent="0.15">
      <c r="A1842" s="67"/>
      <c r="B1842" s="128"/>
      <c r="C1842" s="7"/>
      <c r="D1842" s="7"/>
      <c r="E1842" s="13"/>
      <c r="F1842" s="14"/>
      <c r="G1842" s="14"/>
      <c r="H1842" s="14"/>
      <c r="I1842" s="14"/>
      <c r="J1842" s="13"/>
      <c r="K1842" s="53"/>
      <c r="L1842" s="2"/>
      <c r="M1842" s="19"/>
      <c r="N1842" s="12"/>
      <c r="O1842" s="12"/>
      <c r="P1842" s="19"/>
      <c r="Q1842" s="14"/>
      <c r="R1842" s="28"/>
      <c r="S1842" s="14"/>
      <c r="T1842" s="14"/>
      <c r="U1842" s="14"/>
      <c r="V1842" s="4"/>
      <c r="W1842" s="53"/>
      <c r="X1842" s="14"/>
      <c r="Y1842" s="153"/>
      <c r="Z1842" s="10"/>
      <c r="AA1842" s="51"/>
      <c r="AB1842" s="3"/>
      <c r="AC1842" s="1"/>
      <c r="AD1842" s="10"/>
      <c r="AE1842" s="3"/>
      <c r="AF1842" s="3"/>
      <c r="AG1842" s="3"/>
      <c r="AH1842" s="10"/>
      <c r="AI1842" s="11"/>
      <c r="AJ1842" s="10"/>
      <c r="AK1842" s="2"/>
      <c r="AL1842" s="2"/>
      <c r="AM1842" s="2"/>
      <c r="AN1842" s="2"/>
      <c r="AO1842" s="2"/>
      <c r="AP1842" s="2"/>
      <c r="AQ1842" s="1"/>
      <c r="AR1842" s="15"/>
      <c r="AS1842" s="15"/>
      <c r="AT1842" s="15"/>
      <c r="AU1842" s="1"/>
      <c r="AV1842" s="1"/>
      <c r="AW1842" s="15"/>
      <c r="AX1842" s="15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</row>
    <row r="1843" spans="1:164" x14ac:dyDescent="0.15">
      <c r="A1843" s="67"/>
      <c r="B1843" s="128"/>
      <c r="C1843" s="7"/>
      <c r="D1843" s="7"/>
      <c r="E1843" s="13"/>
      <c r="F1843" s="14"/>
      <c r="G1843" s="14"/>
      <c r="H1843" s="14"/>
      <c r="I1843" s="14"/>
      <c r="J1843" s="13"/>
      <c r="K1843" s="53"/>
      <c r="L1843" s="2"/>
      <c r="M1843" s="19"/>
      <c r="N1843" s="12"/>
      <c r="O1843" s="12"/>
      <c r="P1843" s="19"/>
      <c r="Q1843" s="14"/>
      <c r="R1843" s="28"/>
      <c r="S1843" s="14"/>
      <c r="T1843" s="14"/>
      <c r="U1843" s="14"/>
      <c r="V1843" s="4"/>
      <c r="W1843" s="53"/>
      <c r="X1843" s="14"/>
      <c r="Y1843" s="153"/>
      <c r="Z1843" s="10"/>
      <c r="AA1843" s="51"/>
      <c r="AB1843" s="3"/>
      <c r="AC1843" s="1"/>
      <c r="AD1843" s="10"/>
      <c r="AE1843" s="3"/>
      <c r="AF1843" s="3"/>
      <c r="AG1843" s="3"/>
      <c r="AH1843" s="10"/>
      <c r="AI1843" s="11"/>
      <c r="AJ1843" s="10"/>
      <c r="AK1843" s="2"/>
      <c r="AL1843" s="2"/>
      <c r="AM1843" s="2"/>
      <c r="AN1843" s="2"/>
      <c r="AO1843" s="2"/>
      <c r="AP1843" s="2"/>
      <c r="AQ1843" s="1"/>
      <c r="AR1843" s="15"/>
      <c r="AS1843" s="15"/>
      <c r="AT1843" s="15"/>
      <c r="AU1843" s="1"/>
      <c r="AV1843" s="1"/>
      <c r="AW1843" s="15"/>
      <c r="AX1843" s="15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</row>
    <row r="1844" spans="1:164" x14ac:dyDescent="0.15">
      <c r="A1844" s="67"/>
      <c r="B1844" s="128"/>
      <c r="C1844" s="7"/>
      <c r="D1844" s="7"/>
      <c r="E1844" s="13"/>
      <c r="F1844" s="14"/>
      <c r="G1844" s="14"/>
      <c r="H1844" s="14"/>
      <c r="I1844" s="14"/>
      <c r="J1844" s="13"/>
      <c r="K1844" s="53"/>
      <c r="L1844" s="2"/>
      <c r="M1844" s="19"/>
      <c r="N1844" s="12"/>
      <c r="O1844" s="12"/>
      <c r="P1844" s="19"/>
      <c r="Q1844" s="14"/>
      <c r="R1844" s="28"/>
      <c r="S1844" s="14"/>
      <c r="T1844" s="14"/>
      <c r="U1844" s="14"/>
      <c r="V1844" s="4"/>
      <c r="W1844" s="53"/>
      <c r="X1844" s="14"/>
      <c r="Y1844" s="153"/>
      <c r="Z1844" s="10"/>
      <c r="AA1844" s="51"/>
      <c r="AB1844" s="3"/>
      <c r="AC1844" s="1"/>
      <c r="AD1844" s="10"/>
      <c r="AE1844" s="3"/>
      <c r="AF1844" s="3"/>
      <c r="AG1844" s="3"/>
      <c r="AH1844" s="10"/>
      <c r="AI1844" s="11"/>
      <c r="AJ1844" s="10"/>
      <c r="AK1844" s="2"/>
      <c r="AL1844" s="2"/>
      <c r="AM1844" s="2"/>
      <c r="AN1844" s="2"/>
      <c r="AO1844" s="2"/>
      <c r="AP1844" s="2"/>
      <c r="AQ1844" s="1"/>
      <c r="AR1844" s="15"/>
      <c r="AS1844" s="15"/>
      <c r="AT1844" s="15"/>
      <c r="AU1844" s="1"/>
      <c r="AV1844" s="1"/>
      <c r="AW1844" s="15"/>
      <c r="AX1844" s="15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</row>
    <row r="1845" spans="1:164" x14ac:dyDescent="0.15">
      <c r="A1845" s="67"/>
      <c r="B1845" s="128"/>
      <c r="C1845" s="7"/>
      <c r="D1845" s="7"/>
      <c r="E1845" s="13"/>
      <c r="F1845" s="14"/>
      <c r="G1845" s="14"/>
      <c r="H1845" s="14"/>
      <c r="I1845" s="14"/>
      <c r="J1845" s="13"/>
      <c r="K1845" s="53"/>
      <c r="L1845" s="2"/>
      <c r="M1845" s="19"/>
      <c r="N1845" s="12"/>
      <c r="O1845" s="12"/>
      <c r="P1845" s="19"/>
      <c r="Q1845" s="14"/>
      <c r="R1845" s="28"/>
      <c r="S1845" s="14"/>
      <c r="T1845" s="14"/>
      <c r="U1845" s="14"/>
      <c r="V1845" s="4"/>
      <c r="W1845" s="53"/>
      <c r="X1845" s="14"/>
      <c r="Y1845" s="153"/>
      <c r="Z1845" s="10"/>
      <c r="AA1845" s="51"/>
      <c r="AB1845" s="3"/>
      <c r="AC1845" s="1"/>
      <c r="AD1845" s="10"/>
      <c r="AE1845" s="3"/>
      <c r="AF1845" s="3"/>
      <c r="AG1845" s="3"/>
      <c r="AH1845" s="10"/>
      <c r="AI1845" s="11"/>
      <c r="AJ1845" s="10"/>
      <c r="AK1845" s="2"/>
      <c r="AL1845" s="2"/>
      <c r="AM1845" s="2"/>
      <c r="AN1845" s="2"/>
      <c r="AO1845" s="2"/>
      <c r="AP1845" s="2"/>
      <c r="AQ1845" s="1"/>
      <c r="AR1845" s="15"/>
      <c r="AS1845" s="15"/>
      <c r="AT1845" s="15"/>
      <c r="AU1845" s="1"/>
      <c r="AV1845" s="1"/>
      <c r="AW1845" s="15"/>
      <c r="AX1845" s="15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</row>
    <row r="1846" spans="1:164" x14ac:dyDescent="0.15">
      <c r="A1846" s="67"/>
      <c r="B1846" s="128"/>
      <c r="C1846" s="7"/>
      <c r="D1846" s="7"/>
      <c r="E1846" s="13"/>
      <c r="F1846" s="14"/>
      <c r="G1846" s="14"/>
      <c r="H1846" s="14"/>
      <c r="I1846" s="14"/>
      <c r="J1846" s="13"/>
      <c r="K1846" s="53"/>
      <c r="L1846" s="2"/>
      <c r="M1846" s="19"/>
      <c r="N1846" s="12"/>
      <c r="O1846" s="12"/>
      <c r="P1846" s="19"/>
      <c r="Q1846" s="14"/>
      <c r="R1846" s="28"/>
      <c r="S1846" s="14"/>
      <c r="T1846" s="14"/>
      <c r="U1846" s="14"/>
      <c r="V1846" s="4"/>
      <c r="W1846" s="53"/>
      <c r="X1846" s="14"/>
      <c r="Y1846" s="153"/>
      <c r="Z1846" s="10"/>
      <c r="AA1846" s="51"/>
      <c r="AB1846" s="3"/>
      <c r="AC1846" s="1"/>
      <c r="AD1846" s="10"/>
      <c r="AE1846" s="3"/>
      <c r="AF1846" s="3"/>
      <c r="AG1846" s="3"/>
      <c r="AH1846" s="10"/>
      <c r="AI1846" s="11"/>
      <c r="AJ1846" s="10"/>
      <c r="AK1846" s="2"/>
      <c r="AL1846" s="2"/>
      <c r="AM1846" s="2"/>
      <c r="AN1846" s="2"/>
      <c r="AO1846" s="2"/>
      <c r="AP1846" s="2"/>
      <c r="AQ1846" s="1"/>
      <c r="AR1846" s="15"/>
      <c r="AS1846" s="15"/>
      <c r="AT1846" s="15"/>
      <c r="AU1846" s="1"/>
      <c r="AV1846" s="1"/>
      <c r="AW1846" s="15"/>
      <c r="AX1846" s="15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</row>
    <row r="1847" spans="1:164" x14ac:dyDescent="0.15">
      <c r="A1847" s="67"/>
      <c r="B1847" s="128"/>
      <c r="C1847" s="7"/>
      <c r="D1847" s="7"/>
      <c r="E1847" s="13"/>
      <c r="F1847" s="14"/>
      <c r="G1847" s="14"/>
      <c r="H1847" s="14"/>
      <c r="I1847" s="14"/>
      <c r="J1847" s="13"/>
      <c r="K1847" s="53"/>
      <c r="L1847" s="2"/>
      <c r="M1847" s="19"/>
      <c r="N1847" s="12"/>
      <c r="O1847" s="12"/>
      <c r="P1847" s="19"/>
      <c r="Q1847" s="14"/>
      <c r="R1847" s="28"/>
      <c r="S1847" s="14"/>
      <c r="T1847" s="14"/>
      <c r="U1847" s="14"/>
      <c r="V1847" s="4"/>
      <c r="W1847" s="53"/>
      <c r="X1847" s="14"/>
      <c r="Y1847" s="153"/>
      <c r="Z1847" s="10"/>
      <c r="AA1847" s="51"/>
      <c r="AB1847" s="3"/>
      <c r="AC1847" s="1"/>
      <c r="AD1847" s="10"/>
      <c r="AE1847" s="3"/>
      <c r="AF1847" s="3"/>
      <c r="AG1847" s="3"/>
      <c r="AH1847" s="10"/>
      <c r="AI1847" s="11"/>
      <c r="AJ1847" s="10"/>
      <c r="AK1847" s="2"/>
      <c r="AL1847" s="2"/>
      <c r="AM1847" s="2"/>
      <c r="AN1847" s="2"/>
      <c r="AO1847" s="2"/>
      <c r="AP1847" s="2"/>
      <c r="AQ1847" s="1"/>
      <c r="AR1847" s="15"/>
      <c r="AS1847" s="15"/>
      <c r="AT1847" s="15"/>
      <c r="AU1847" s="1"/>
      <c r="AV1847" s="1"/>
      <c r="AW1847" s="15"/>
      <c r="AX1847" s="15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</row>
    <row r="1848" spans="1:164" x14ac:dyDescent="0.15">
      <c r="A1848" s="67"/>
      <c r="B1848" s="128"/>
      <c r="C1848" s="7"/>
      <c r="D1848" s="7"/>
      <c r="E1848" s="13"/>
      <c r="F1848" s="14"/>
      <c r="G1848" s="14"/>
      <c r="H1848" s="14"/>
      <c r="I1848" s="14"/>
      <c r="J1848" s="13"/>
      <c r="K1848" s="53"/>
      <c r="L1848" s="2"/>
      <c r="M1848" s="19"/>
      <c r="N1848" s="12"/>
      <c r="O1848" s="12"/>
      <c r="P1848" s="19"/>
      <c r="Q1848" s="14"/>
      <c r="R1848" s="28"/>
      <c r="S1848" s="14"/>
      <c r="T1848" s="14"/>
      <c r="U1848" s="14"/>
      <c r="V1848" s="4"/>
      <c r="W1848" s="53"/>
      <c r="X1848" s="14"/>
      <c r="Y1848" s="153"/>
      <c r="Z1848" s="10"/>
      <c r="AA1848" s="51"/>
      <c r="AB1848" s="3"/>
      <c r="AC1848" s="1"/>
      <c r="AD1848" s="10"/>
      <c r="AE1848" s="3"/>
      <c r="AF1848" s="3"/>
      <c r="AG1848" s="3"/>
      <c r="AH1848" s="10"/>
      <c r="AI1848" s="11"/>
      <c r="AJ1848" s="10"/>
      <c r="AK1848" s="2"/>
      <c r="AL1848" s="2"/>
      <c r="AM1848" s="2"/>
      <c r="AN1848" s="2"/>
      <c r="AO1848" s="2"/>
      <c r="AP1848" s="2"/>
      <c r="AQ1848" s="1"/>
      <c r="AR1848" s="15"/>
      <c r="AS1848" s="15"/>
      <c r="AT1848" s="15"/>
      <c r="AU1848" s="1"/>
      <c r="AV1848" s="1"/>
      <c r="AW1848" s="15"/>
      <c r="AX1848" s="15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</row>
    <row r="1849" spans="1:164" x14ac:dyDescent="0.15">
      <c r="A1849" s="67"/>
      <c r="B1849" s="128"/>
      <c r="C1849" s="7"/>
      <c r="D1849" s="7"/>
      <c r="E1849" s="13"/>
      <c r="F1849" s="14"/>
      <c r="G1849" s="14"/>
      <c r="H1849" s="14"/>
      <c r="I1849" s="14"/>
      <c r="J1849" s="13"/>
      <c r="K1849" s="53"/>
      <c r="L1849" s="2"/>
      <c r="M1849" s="19"/>
      <c r="N1849" s="12"/>
      <c r="O1849" s="12"/>
      <c r="P1849" s="19"/>
      <c r="Q1849" s="14"/>
      <c r="R1849" s="28"/>
      <c r="S1849" s="14"/>
      <c r="T1849" s="14"/>
      <c r="U1849" s="14"/>
      <c r="V1849" s="4"/>
      <c r="W1849" s="53"/>
      <c r="X1849" s="14"/>
      <c r="Y1849" s="153"/>
      <c r="Z1849" s="10"/>
      <c r="AA1849" s="51"/>
      <c r="AB1849" s="3"/>
      <c r="AC1849" s="1"/>
      <c r="AD1849" s="10"/>
      <c r="AE1849" s="3"/>
      <c r="AF1849" s="3"/>
      <c r="AG1849" s="3"/>
      <c r="AH1849" s="10"/>
      <c r="AI1849" s="11"/>
      <c r="AJ1849" s="10"/>
      <c r="AK1849" s="2"/>
      <c r="AL1849" s="2"/>
      <c r="AM1849" s="2"/>
      <c r="AN1849" s="2"/>
      <c r="AO1849" s="2"/>
      <c r="AP1849" s="2"/>
      <c r="AQ1849" s="1"/>
      <c r="AR1849" s="15"/>
      <c r="AS1849" s="15"/>
      <c r="AT1849" s="15"/>
      <c r="AU1849" s="1"/>
      <c r="AV1849" s="1"/>
      <c r="AW1849" s="15"/>
      <c r="AX1849" s="15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</row>
    <row r="1850" spans="1:164" x14ac:dyDescent="0.15">
      <c r="A1850" s="67"/>
      <c r="B1850" s="128"/>
      <c r="C1850" s="7"/>
      <c r="D1850" s="7"/>
      <c r="E1850" s="13"/>
      <c r="F1850" s="14"/>
      <c r="G1850" s="14"/>
      <c r="H1850" s="14"/>
      <c r="I1850" s="14"/>
      <c r="J1850" s="13"/>
      <c r="K1850" s="53"/>
      <c r="L1850" s="2"/>
      <c r="M1850" s="19"/>
      <c r="N1850" s="12"/>
      <c r="O1850" s="12"/>
      <c r="P1850" s="19"/>
      <c r="Q1850" s="14"/>
      <c r="R1850" s="28"/>
      <c r="S1850" s="14"/>
      <c r="T1850" s="14"/>
      <c r="U1850" s="14"/>
      <c r="V1850" s="4"/>
      <c r="W1850" s="53"/>
      <c r="X1850" s="14"/>
      <c r="Y1850" s="153"/>
      <c r="Z1850" s="10"/>
      <c r="AA1850" s="51"/>
      <c r="AB1850" s="3"/>
      <c r="AC1850" s="1"/>
      <c r="AD1850" s="10"/>
      <c r="AE1850" s="3"/>
      <c r="AF1850" s="3"/>
      <c r="AG1850" s="3"/>
      <c r="AH1850" s="10"/>
      <c r="AI1850" s="11"/>
      <c r="AJ1850" s="10"/>
      <c r="AK1850" s="2"/>
      <c r="AL1850" s="2"/>
      <c r="AM1850" s="2"/>
      <c r="AN1850" s="2"/>
      <c r="AO1850" s="2"/>
      <c r="AP1850" s="2"/>
      <c r="AQ1850" s="1"/>
      <c r="AR1850" s="15"/>
      <c r="AS1850" s="15"/>
      <c r="AT1850" s="15"/>
      <c r="AU1850" s="1"/>
      <c r="AV1850" s="1"/>
      <c r="AW1850" s="15"/>
      <c r="AX1850" s="15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</row>
    <row r="1851" spans="1:164" x14ac:dyDescent="0.15">
      <c r="A1851" s="67"/>
      <c r="B1851" s="128"/>
      <c r="C1851" s="7"/>
      <c r="D1851" s="7"/>
      <c r="E1851" s="13"/>
      <c r="F1851" s="14"/>
      <c r="G1851" s="14"/>
      <c r="H1851" s="14"/>
      <c r="I1851" s="14"/>
      <c r="J1851" s="13"/>
      <c r="K1851" s="53"/>
      <c r="L1851" s="2"/>
      <c r="M1851" s="19"/>
      <c r="N1851" s="12"/>
      <c r="O1851" s="12"/>
      <c r="P1851" s="19"/>
      <c r="Q1851" s="14"/>
      <c r="R1851" s="28"/>
      <c r="S1851" s="14"/>
      <c r="T1851" s="14"/>
      <c r="U1851" s="14"/>
      <c r="V1851" s="4"/>
      <c r="W1851" s="53"/>
      <c r="X1851" s="14"/>
      <c r="Y1851" s="153"/>
      <c r="Z1851" s="10"/>
      <c r="AA1851" s="51"/>
      <c r="AB1851" s="3"/>
      <c r="AC1851" s="1"/>
      <c r="AD1851" s="10"/>
      <c r="AE1851" s="3"/>
      <c r="AF1851" s="3"/>
      <c r="AG1851" s="3"/>
      <c r="AH1851" s="10"/>
      <c r="AI1851" s="11"/>
      <c r="AJ1851" s="10"/>
      <c r="AK1851" s="2"/>
      <c r="AL1851" s="2"/>
      <c r="AM1851" s="2"/>
      <c r="AN1851" s="2"/>
      <c r="AO1851" s="2"/>
      <c r="AP1851" s="2"/>
      <c r="AQ1851" s="1"/>
      <c r="AR1851" s="15"/>
      <c r="AS1851" s="15"/>
      <c r="AT1851" s="15"/>
      <c r="AU1851" s="1"/>
      <c r="AV1851" s="1"/>
      <c r="AW1851" s="15"/>
      <c r="AX1851" s="15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</row>
    <row r="1852" spans="1:164" x14ac:dyDescent="0.15">
      <c r="A1852" s="67"/>
      <c r="B1852" s="128"/>
      <c r="C1852" s="7"/>
      <c r="D1852" s="7"/>
      <c r="E1852" s="13"/>
      <c r="F1852" s="14"/>
      <c r="G1852" s="14"/>
      <c r="H1852" s="14"/>
      <c r="I1852" s="14"/>
      <c r="J1852" s="13"/>
      <c r="K1852" s="53"/>
      <c r="L1852" s="2"/>
      <c r="M1852" s="19"/>
      <c r="N1852" s="12"/>
      <c r="O1852" s="12"/>
      <c r="P1852" s="19"/>
      <c r="Q1852" s="14"/>
      <c r="R1852" s="28"/>
      <c r="S1852" s="14"/>
      <c r="T1852" s="14"/>
      <c r="U1852" s="14"/>
      <c r="V1852" s="4"/>
      <c r="W1852" s="53"/>
      <c r="X1852" s="14"/>
      <c r="Y1852" s="153"/>
      <c r="Z1852" s="10"/>
      <c r="AA1852" s="51"/>
      <c r="AB1852" s="3"/>
      <c r="AC1852" s="1"/>
      <c r="AD1852" s="10"/>
      <c r="AE1852" s="3"/>
      <c r="AF1852" s="3"/>
      <c r="AG1852" s="3"/>
      <c r="AH1852" s="10"/>
      <c r="AI1852" s="11"/>
      <c r="AJ1852" s="10"/>
      <c r="AK1852" s="2"/>
      <c r="AL1852" s="2"/>
      <c r="AM1852" s="2"/>
      <c r="AN1852" s="2"/>
      <c r="AO1852" s="2"/>
      <c r="AP1852" s="2"/>
      <c r="AQ1852" s="1"/>
      <c r="AR1852" s="15"/>
      <c r="AS1852" s="15"/>
      <c r="AT1852" s="15"/>
      <c r="AU1852" s="1"/>
      <c r="AV1852" s="1"/>
      <c r="AW1852" s="15"/>
      <c r="AX1852" s="15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</row>
    <row r="1853" spans="1:164" x14ac:dyDescent="0.15">
      <c r="A1853" s="67"/>
      <c r="B1853" s="128"/>
      <c r="C1853" s="7"/>
      <c r="D1853" s="7"/>
      <c r="E1853" s="13"/>
      <c r="F1853" s="14"/>
      <c r="G1853" s="14"/>
      <c r="H1853" s="14"/>
      <c r="I1853" s="14"/>
      <c r="J1853" s="13"/>
      <c r="K1853" s="53"/>
      <c r="L1853" s="2"/>
      <c r="M1853" s="19"/>
      <c r="N1853" s="12"/>
      <c r="O1853" s="12"/>
      <c r="P1853" s="19"/>
      <c r="Q1853" s="14"/>
      <c r="R1853" s="28"/>
      <c r="S1853" s="14"/>
      <c r="T1853" s="14"/>
      <c r="U1853" s="14"/>
      <c r="V1853" s="4"/>
      <c r="W1853" s="53"/>
      <c r="X1853" s="14"/>
      <c r="Y1853" s="153"/>
      <c r="Z1853" s="10"/>
      <c r="AA1853" s="51"/>
      <c r="AB1853" s="3"/>
      <c r="AC1853" s="1"/>
      <c r="AD1853" s="10"/>
      <c r="AE1853" s="3"/>
      <c r="AF1853" s="3"/>
      <c r="AG1853" s="3"/>
      <c r="AH1853" s="10"/>
      <c r="AI1853" s="11"/>
      <c r="AJ1853" s="10"/>
      <c r="AK1853" s="2"/>
      <c r="AL1853" s="2"/>
      <c r="AM1853" s="2"/>
      <c r="AN1853" s="2"/>
      <c r="AO1853" s="2"/>
      <c r="AP1853" s="2"/>
      <c r="AQ1853" s="1"/>
      <c r="AR1853" s="15"/>
      <c r="AS1853" s="15"/>
      <c r="AT1853" s="15"/>
      <c r="AU1853" s="1"/>
      <c r="AV1853" s="1"/>
      <c r="AW1853" s="15"/>
      <c r="AX1853" s="15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</row>
    <row r="1854" spans="1:164" x14ac:dyDescent="0.15">
      <c r="A1854" s="67"/>
      <c r="B1854" s="128"/>
      <c r="C1854" s="7"/>
      <c r="D1854" s="7"/>
      <c r="E1854" s="13"/>
      <c r="F1854" s="14"/>
      <c r="G1854" s="14"/>
      <c r="H1854" s="14"/>
      <c r="I1854" s="14"/>
      <c r="J1854" s="13"/>
      <c r="K1854" s="53"/>
      <c r="L1854" s="2"/>
      <c r="M1854" s="19"/>
      <c r="N1854" s="12"/>
      <c r="O1854" s="12"/>
      <c r="P1854" s="19"/>
      <c r="Q1854" s="14"/>
      <c r="R1854" s="28"/>
      <c r="S1854" s="14"/>
      <c r="T1854" s="14"/>
      <c r="U1854" s="14"/>
      <c r="V1854" s="4"/>
      <c r="W1854" s="53"/>
      <c r="X1854" s="14"/>
      <c r="Y1854" s="153"/>
      <c r="Z1854" s="10"/>
      <c r="AA1854" s="51"/>
      <c r="AB1854" s="3"/>
      <c r="AC1854" s="1"/>
      <c r="AD1854" s="10"/>
      <c r="AE1854" s="3"/>
      <c r="AF1854" s="3"/>
      <c r="AG1854" s="3"/>
      <c r="AH1854" s="10"/>
      <c r="AI1854" s="11"/>
      <c r="AJ1854" s="10"/>
      <c r="AK1854" s="2"/>
      <c r="AL1854" s="2"/>
      <c r="AM1854" s="2"/>
      <c r="AN1854" s="2"/>
      <c r="AO1854" s="2"/>
      <c r="AP1854" s="2"/>
      <c r="AQ1854" s="1"/>
      <c r="AR1854" s="15"/>
      <c r="AS1854" s="15"/>
      <c r="AT1854" s="15"/>
      <c r="AU1854" s="1"/>
      <c r="AV1854" s="1"/>
      <c r="AW1854" s="15"/>
      <c r="AX1854" s="15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</row>
    <row r="1855" spans="1:164" x14ac:dyDescent="0.15">
      <c r="A1855" s="67"/>
      <c r="B1855" s="128"/>
      <c r="C1855" s="7"/>
      <c r="D1855" s="7"/>
      <c r="E1855" s="13"/>
      <c r="F1855" s="14"/>
      <c r="G1855" s="14"/>
      <c r="H1855" s="14"/>
      <c r="I1855" s="14"/>
      <c r="J1855" s="13"/>
      <c r="K1855" s="53"/>
      <c r="L1855" s="2"/>
      <c r="M1855" s="19"/>
      <c r="N1855" s="12"/>
      <c r="O1855" s="12"/>
      <c r="P1855" s="19"/>
      <c r="Q1855" s="14"/>
      <c r="R1855" s="28"/>
      <c r="S1855" s="14"/>
      <c r="T1855" s="14"/>
      <c r="U1855" s="14"/>
      <c r="V1855" s="4"/>
      <c r="W1855" s="53"/>
      <c r="X1855" s="14"/>
      <c r="Y1855" s="153"/>
      <c r="Z1855" s="10"/>
      <c r="AA1855" s="51"/>
      <c r="AB1855" s="3"/>
      <c r="AC1855" s="1"/>
      <c r="AD1855" s="10"/>
      <c r="AE1855" s="3"/>
      <c r="AF1855" s="3"/>
      <c r="AG1855" s="3"/>
      <c r="AH1855" s="10"/>
      <c r="AI1855" s="11"/>
      <c r="AJ1855" s="10"/>
      <c r="AK1855" s="2"/>
      <c r="AL1855" s="2"/>
      <c r="AM1855" s="2"/>
      <c r="AN1855" s="2"/>
      <c r="AO1855" s="2"/>
      <c r="AP1855" s="2"/>
      <c r="AQ1855" s="1"/>
      <c r="AR1855" s="15"/>
      <c r="AS1855" s="15"/>
      <c r="AT1855" s="15"/>
      <c r="AU1855" s="1"/>
      <c r="AV1855" s="1"/>
      <c r="AW1855" s="15"/>
      <c r="AX1855" s="15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</row>
    <row r="1856" spans="1:164" x14ac:dyDescent="0.15">
      <c r="A1856" s="67"/>
      <c r="B1856" s="128"/>
      <c r="C1856" s="7"/>
      <c r="D1856" s="7"/>
      <c r="E1856" s="13"/>
      <c r="F1856" s="14"/>
      <c r="G1856" s="14"/>
      <c r="H1856" s="14"/>
      <c r="I1856" s="14"/>
      <c r="J1856" s="13"/>
      <c r="K1856" s="53"/>
      <c r="L1856" s="2"/>
      <c r="M1856" s="19"/>
      <c r="N1856" s="12"/>
      <c r="O1856" s="12"/>
      <c r="P1856" s="19"/>
      <c r="Q1856" s="14"/>
      <c r="R1856" s="28"/>
      <c r="S1856" s="14"/>
      <c r="T1856" s="14"/>
      <c r="U1856" s="14"/>
      <c r="V1856" s="4"/>
      <c r="W1856" s="53"/>
      <c r="X1856" s="14"/>
      <c r="Y1856" s="153"/>
      <c r="Z1856" s="10"/>
      <c r="AA1856" s="51"/>
      <c r="AB1856" s="3"/>
      <c r="AC1856" s="1"/>
      <c r="AD1856" s="10"/>
      <c r="AE1856" s="3"/>
      <c r="AF1856" s="3"/>
      <c r="AG1856" s="3"/>
      <c r="AH1856" s="10"/>
      <c r="AI1856" s="11"/>
      <c r="AJ1856" s="10"/>
      <c r="AK1856" s="2"/>
      <c r="AL1856" s="2"/>
      <c r="AM1856" s="2"/>
      <c r="AN1856" s="2"/>
      <c r="AO1856" s="2"/>
      <c r="AP1856" s="2"/>
      <c r="AQ1856" s="1"/>
      <c r="AR1856" s="15"/>
      <c r="AS1856" s="15"/>
      <c r="AT1856" s="15"/>
      <c r="AU1856" s="1"/>
      <c r="AV1856" s="1"/>
      <c r="AW1856" s="15"/>
      <c r="AX1856" s="15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</row>
    <row r="1857" spans="1:164" x14ac:dyDescent="0.15">
      <c r="A1857" s="67"/>
      <c r="B1857" s="128"/>
      <c r="C1857" s="7"/>
      <c r="D1857" s="7"/>
      <c r="E1857" s="13"/>
      <c r="F1857" s="14"/>
      <c r="G1857" s="14"/>
      <c r="H1857" s="14"/>
      <c r="I1857" s="14"/>
      <c r="J1857" s="13"/>
      <c r="K1857" s="53"/>
      <c r="L1857" s="2"/>
      <c r="M1857" s="19"/>
      <c r="N1857" s="12"/>
      <c r="O1857" s="12"/>
      <c r="P1857" s="19"/>
      <c r="Q1857" s="14"/>
      <c r="R1857" s="28"/>
      <c r="S1857" s="14"/>
      <c r="T1857" s="14"/>
      <c r="U1857" s="14"/>
      <c r="V1857" s="4"/>
      <c r="W1857" s="53"/>
      <c r="X1857" s="14"/>
      <c r="Y1857" s="153"/>
      <c r="Z1857" s="10"/>
      <c r="AA1857" s="51"/>
      <c r="AB1857" s="3"/>
      <c r="AC1857" s="1"/>
      <c r="AD1857" s="10"/>
      <c r="AE1857" s="3"/>
      <c r="AF1857" s="3"/>
      <c r="AG1857" s="3"/>
      <c r="AH1857" s="10"/>
      <c r="AI1857" s="11"/>
      <c r="AJ1857" s="10"/>
      <c r="AK1857" s="2"/>
      <c r="AL1857" s="2"/>
      <c r="AM1857" s="2"/>
      <c r="AN1857" s="2"/>
      <c r="AO1857" s="2"/>
      <c r="AP1857" s="2"/>
      <c r="AQ1857" s="1"/>
      <c r="AR1857" s="15"/>
      <c r="AS1857" s="15"/>
      <c r="AT1857" s="15"/>
      <c r="AU1857" s="1"/>
      <c r="AV1857" s="1"/>
      <c r="AW1857" s="15"/>
      <c r="AX1857" s="15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</row>
    <row r="1858" spans="1:164" x14ac:dyDescent="0.15">
      <c r="A1858" s="67"/>
      <c r="B1858" s="128"/>
      <c r="C1858" s="7"/>
      <c r="D1858" s="7"/>
      <c r="E1858" s="13"/>
      <c r="F1858" s="14"/>
      <c r="G1858" s="14"/>
      <c r="H1858" s="14"/>
      <c r="I1858" s="14"/>
      <c r="J1858" s="13"/>
      <c r="K1858" s="53"/>
      <c r="L1858" s="2"/>
      <c r="M1858" s="19"/>
      <c r="N1858" s="12"/>
      <c r="O1858" s="12"/>
      <c r="P1858" s="19"/>
      <c r="Q1858" s="14"/>
      <c r="R1858" s="28"/>
      <c r="S1858" s="14"/>
      <c r="T1858" s="14"/>
      <c r="U1858" s="14"/>
      <c r="V1858" s="4"/>
      <c r="W1858" s="53"/>
      <c r="X1858" s="14"/>
      <c r="Y1858" s="153"/>
      <c r="Z1858" s="10"/>
      <c r="AA1858" s="51"/>
      <c r="AB1858" s="3"/>
      <c r="AC1858" s="1"/>
      <c r="AD1858" s="10"/>
      <c r="AE1858" s="3"/>
      <c r="AF1858" s="3"/>
      <c r="AG1858" s="3"/>
      <c r="AH1858" s="10"/>
      <c r="AI1858" s="11"/>
      <c r="AJ1858" s="10"/>
      <c r="AK1858" s="2"/>
      <c r="AL1858" s="2"/>
      <c r="AM1858" s="2"/>
      <c r="AN1858" s="2"/>
      <c r="AO1858" s="2"/>
      <c r="AP1858" s="2"/>
      <c r="AQ1858" s="1"/>
      <c r="AR1858" s="15"/>
      <c r="AS1858" s="15"/>
      <c r="AT1858" s="15"/>
      <c r="AU1858" s="1"/>
      <c r="AV1858" s="1"/>
      <c r="AW1858" s="15"/>
      <c r="AX1858" s="15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</row>
    <row r="1859" spans="1:164" x14ac:dyDescent="0.15">
      <c r="A1859" s="111"/>
      <c r="B1859" s="135"/>
      <c r="C1859" s="17"/>
      <c r="D1859" s="17"/>
      <c r="E1859" s="18"/>
      <c r="F1859" s="37"/>
      <c r="G1859" s="37"/>
      <c r="H1859" s="37"/>
      <c r="I1859" s="37"/>
      <c r="J1859" s="18"/>
      <c r="K1859" s="52"/>
      <c r="L1859" s="38"/>
      <c r="M1859" s="48"/>
      <c r="N1859" s="39"/>
      <c r="O1859" s="39"/>
      <c r="P1859" s="48"/>
      <c r="Q1859" s="37"/>
      <c r="R1859" s="49"/>
      <c r="S1859" s="37"/>
      <c r="T1859" s="37"/>
      <c r="U1859" s="37"/>
      <c r="V1859" s="46"/>
      <c r="W1859" s="52"/>
      <c r="X1859" s="14"/>
      <c r="Y1859" s="153"/>
      <c r="Z1859" s="10"/>
      <c r="AA1859" s="51"/>
      <c r="AB1859" s="3"/>
      <c r="AC1859" s="1"/>
      <c r="AD1859" s="10"/>
      <c r="AE1859" s="3"/>
      <c r="AF1859" s="3"/>
      <c r="AG1859" s="3"/>
      <c r="AH1859" s="10"/>
      <c r="AI1859" s="11"/>
      <c r="AJ1859" s="10"/>
      <c r="AK1859" s="2"/>
      <c r="AL1859" s="2"/>
      <c r="AM1859" s="2"/>
      <c r="AN1859" s="2"/>
      <c r="AO1859" s="2"/>
      <c r="AP1859" s="2"/>
      <c r="AQ1859" s="1"/>
      <c r="AR1859" s="15"/>
      <c r="AS1859" s="15"/>
      <c r="AT1859" s="15"/>
      <c r="AU1859" s="1"/>
      <c r="AV1859" s="1"/>
      <c r="AW1859" s="15"/>
      <c r="AX1859" s="15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</row>
    <row r="1860" spans="1:164" x14ac:dyDescent="0.15">
      <c r="A1860" s="67"/>
      <c r="B1860" s="128"/>
      <c r="C1860" s="7"/>
      <c r="D1860" s="7"/>
      <c r="E1860" s="13"/>
      <c r="F1860" s="14"/>
      <c r="G1860" s="14"/>
      <c r="H1860" s="14"/>
      <c r="I1860" s="14"/>
      <c r="J1860" s="13"/>
      <c r="K1860" s="53"/>
      <c r="L1860" s="2"/>
      <c r="M1860" s="19"/>
      <c r="N1860" s="12"/>
      <c r="O1860" s="12"/>
      <c r="P1860" s="19"/>
      <c r="Q1860" s="14"/>
      <c r="R1860" s="28"/>
      <c r="S1860" s="14"/>
      <c r="T1860" s="14"/>
      <c r="U1860" s="14"/>
      <c r="V1860" s="4"/>
      <c r="W1860" s="53"/>
      <c r="X1860" s="14"/>
      <c r="Y1860" s="153"/>
      <c r="Z1860" s="10"/>
      <c r="AA1860" s="51"/>
      <c r="AB1860" s="3"/>
      <c r="AC1860" s="1"/>
      <c r="AD1860" s="10"/>
      <c r="AE1860" s="3"/>
      <c r="AF1860" s="3"/>
      <c r="AG1860" s="3"/>
      <c r="AH1860" s="10"/>
      <c r="AI1860" s="11"/>
      <c r="AJ1860" s="10"/>
      <c r="AK1860" s="2"/>
      <c r="AL1860" s="2"/>
      <c r="AM1860" s="2"/>
      <c r="AN1860" s="2"/>
      <c r="AO1860" s="2"/>
      <c r="AP1860" s="2"/>
      <c r="AQ1860" s="1"/>
      <c r="AR1860" s="15"/>
      <c r="AS1860" s="15"/>
      <c r="AT1860" s="15"/>
      <c r="AU1860" s="1"/>
      <c r="AV1860" s="1"/>
      <c r="AW1860" s="15"/>
      <c r="AX1860" s="15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</row>
    <row r="1861" spans="1:164" x14ac:dyDescent="0.15">
      <c r="A1861" s="67"/>
      <c r="B1861" s="128"/>
      <c r="C1861" s="7"/>
      <c r="D1861" s="7"/>
      <c r="E1861" s="13"/>
      <c r="F1861" s="14"/>
      <c r="G1861" s="14"/>
      <c r="H1861" s="14"/>
      <c r="I1861" s="14"/>
      <c r="J1861" s="13"/>
      <c r="K1861" s="53"/>
      <c r="L1861" s="2"/>
      <c r="M1861" s="19"/>
      <c r="N1861" s="12"/>
      <c r="O1861" s="12"/>
      <c r="P1861" s="19"/>
      <c r="Q1861" s="14"/>
      <c r="R1861" s="28"/>
      <c r="S1861" s="14"/>
      <c r="T1861" s="14"/>
      <c r="U1861" s="14"/>
      <c r="V1861" s="4"/>
      <c r="W1861" s="53"/>
      <c r="X1861" s="14"/>
      <c r="Y1861" s="153"/>
      <c r="Z1861" s="10"/>
      <c r="AA1861" s="51"/>
      <c r="AB1861" s="3"/>
      <c r="AC1861" s="1"/>
      <c r="AD1861" s="10"/>
      <c r="AE1861" s="3"/>
      <c r="AF1861" s="3"/>
      <c r="AG1861" s="3"/>
      <c r="AH1861" s="10"/>
      <c r="AI1861" s="11"/>
      <c r="AJ1861" s="10"/>
      <c r="AK1861" s="2"/>
      <c r="AL1861" s="2"/>
      <c r="AM1861" s="2"/>
      <c r="AN1861" s="2"/>
      <c r="AO1861" s="2"/>
      <c r="AP1861" s="2"/>
      <c r="AQ1861" s="1"/>
      <c r="AR1861" s="15"/>
      <c r="AS1861" s="15"/>
      <c r="AT1861" s="15"/>
      <c r="AU1861" s="1"/>
      <c r="AV1861" s="1"/>
      <c r="AW1861" s="15"/>
      <c r="AX1861" s="15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</row>
    <row r="1862" spans="1:164" x14ac:dyDescent="0.15">
      <c r="A1862" s="67"/>
      <c r="B1862" s="128"/>
      <c r="C1862" s="7"/>
      <c r="D1862" s="7"/>
      <c r="E1862" s="13"/>
      <c r="F1862" s="14"/>
      <c r="G1862" s="14"/>
      <c r="H1862" s="14"/>
      <c r="I1862" s="14"/>
      <c r="J1862" s="13"/>
      <c r="K1862" s="53"/>
      <c r="L1862" s="2"/>
      <c r="M1862" s="19"/>
      <c r="N1862" s="12"/>
      <c r="O1862" s="12"/>
      <c r="P1862" s="19"/>
      <c r="Q1862" s="14"/>
      <c r="R1862" s="28"/>
      <c r="S1862" s="14"/>
      <c r="T1862" s="14"/>
      <c r="U1862" s="14"/>
      <c r="V1862" s="4"/>
      <c r="W1862" s="53"/>
      <c r="X1862" s="14"/>
      <c r="Y1862" s="153"/>
      <c r="Z1862" s="10"/>
      <c r="AA1862" s="51"/>
      <c r="AB1862" s="3"/>
      <c r="AC1862" s="1"/>
      <c r="AD1862" s="10"/>
      <c r="AE1862" s="3"/>
      <c r="AF1862" s="3"/>
      <c r="AG1862" s="3"/>
      <c r="AH1862" s="10"/>
      <c r="AI1862" s="11"/>
      <c r="AJ1862" s="10"/>
      <c r="AK1862" s="2"/>
      <c r="AL1862" s="2"/>
      <c r="AM1862" s="2"/>
      <c r="AN1862" s="2"/>
      <c r="AO1862" s="2"/>
      <c r="AP1862" s="2"/>
      <c r="AQ1862" s="1"/>
      <c r="AR1862" s="15"/>
      <c r="AS1862" s="15"/>
      <c r="AT1862" s="15"/>
      <c r="AU1862" s="1"/>
      <c r="AV1862" s="1"/>
      <c r="AW1862" s="15"/>
      <c r="AX1862" s="15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</row>
    <row r="1863" spans="1:164" x14ac:dyDescent="0.15">
      <c r="A1863" s="67"/>
      <c r="B1863" s="128"/>
      <c r="C1863" s="7"/>
      <c r="D1863" s="7"/>
      <c r="E1863" s="13"/>
      <c r="F1863" s="14"/>
      <c r="G1863" s="14"/>
      <c r="H1863" s="14"/>
      <c r="I1863" s="14"/>
      <c r="J1863" s="13"/>
      <c r="K1863" s="53"/>
      <c r="L1863" s="2"/>
      <c r="M1863" s="19"/>
      <c r="N1863" s="12"/>
      <c r="O1863" s="12"/>
      <c r="P1863" s="19"/>
      <c r="Q1863" s="14"/>
      <c r="R1863" s="28"/>
      <c r="S1863" s="14"/>
      <c r="T1863" s="14"/>
      <c r="U1863" s="14"/>
      <c r="V1863" s="4"/>
      <c r="W1863" s="53"/>
      <c r="X1863" s="14"/>
      <c r="Y1863" s="153"/>
      <c r="Z1863" s="10"/>
      <c r="AA1863" s="51"/>
      <c r="AB1863" s="3"/>
      <c r="AC1863" s="1"/>
      <c r="AD1863" s="10"/>
      <c r="AE1863" s="3"/>
      <c r="AF1863" s="3"/>
      <c r="AG1863" s="3"/>
      <c r="AH1863" s="10"/>
      <c r="AI1863" s="11"/>
      <c r="AJ1863" s="10"/>
      <c r="AK1863" s="2"/>
      <c r="AL1863" s="2"/>
      <c r="AM1863" s="2"/>
      <c r="AN1863" s="2"/>
      <c r="AO1863" s="2"/>
      <c r="AP1863" s="2"/>
      <c r="AQ1863" s="1"/>
      <c r="AR1863" s="15"/>
      <c r="AS1863" s="15"/>
      <c r="AT1863" s="15"/>
      <c r="AU1863" s="1"/>
      <c r="AV1863" s="1"/>
      <c r="AW1863" s="15"/>
      <c r="AX1863" s="15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</row>
    <row r="1864" spans="1:164" x14ac:dyDescent="0.15">
      <c r="A1864" s="67"/>
      <c r="B1864" s="128"/>
      <c r="C1864" s="7"/>
      <c r="D1864" s="7"/>
      <c r="E1864" s="13"/>
      <c r="F1864" s="14"/>
      <c r="G1864" s="14"/>
      <c r="H1864" s="14"/>
      <c r="I1864" s="14"/>
      <c r="J1864" s="13"/>
      <c r="K1864" s="53"/>
      <c r="L1864" s="2"/>
      <c r="M1864" s="19"/>
      <c r="N1864" s="12"/>
      <c r="O1864" s="12"/>
      <c r="P1864" s="19"/>
      <c r="Q1864" s="14"/>
      <c r="R1864" s="28"/>
      <c r="S1864" s="14"/>
      <c r="T1864" s="14"/>
      <c r="U1864" s="14"/>
      <c r="V1864" s="4"/>
      <c r="W1864" s="53"/>
      <c r="X1864" s="14"/>
      <c r="Y1864" s="153"/>
      <c r="Z1864" s="10"/>
      <c r="AA1864" s="51"/>
      <c r="AB1864" s="3"/>
      <c r="AC1864" s="1"/>
      <c r="AD1864" s="10"/>
      <c r="AE1864" s="3"/>
      <c r="AF1864" s="3"/>
      <c r="AG1864" s="3"/>
      <c r="AH1864" s="10"/>
      <c r="AI1864" s="11"/>
      <c r="AJ1864" s="10"/>
      <c r="AK1864" s="2"/>
      <c r="AL1864" s="2"/>
      <c r="AM1864" s="2"/>
      <c r="AN1864" s="2"/>
      <c r="AO1864" s="2"/>
      <c r="AP1864" s="2"/>
      <c r="AQ1864" s="1"/>
      <c r="AR1864" s="15"/>
      <c r="AS1864" s="15"/>
      <c r="AT1864" s="15"/>
      <c r="AU1864" s="1"/>
      <c r="AV1864" s="1"/>
      <c r="AW1864" s="15"/>
      <c r="AX1864" s="15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</row>
    <row r="1865" spans="1:164" x14ac:dyDescent="0.15">
      <c r="A1865" s="67"/>
      <c r="B1865" s="128"/>
      <c r="C1865" s="7"/>
      <c r="D1865" s="7"/>
      <c r="E1865" s="13"/>
      <c r="F1865" s="14"/>
      <c r="G1865" s="14"/>
      <c r="H1865" s="14"/>
      <c r="I1865" s="14"/>
      <c r="J1865" s="13"/>
      <c r="K1865" s="53"/>
      <c r="L1865" s="2"/>
      <c r="M1865" s="19"/>
      <c r="N1865" s="12"/>
      <c r="O1865" s="12"/>
      <c r="P1865" s="19"/>
      <c r="Q1865" s="14"/>
      <c r="R1865" s="28"/>
      <c r="S1865" s="14"/>
      <c r="T1865" s="14"/>
      <c r="U1865" s="14"/>
      <c r="V1865" s="4"/>
      <c r="W1865" s="53"/>
      <c r="X1865" s="14"/>
      <c r="Y1865" s="153"/>
      <c r="Z1865" s="10"/>
      <c r="AA1865" s="51"/>
      <c r="AB1865" s="3"/>
      <c r="AC1865" s="1"/>
      <c r="AD1865" s="10"/>
      <c r="AE1865" s="3"/>
      <c r="AF1865" s="3"/>
      <c r="AG1865" s="3"/>
      <c r="AH1865" s="10"/>
      <c r="AI1865" s="11"/>
      <c r="AJ1865" s="10"/>
      <c r="AK1865" s="2"/>
      <c r="AL1865" s="2"/>
      <c r="AM1865" s="2"/>
      <c r="AN1865" s="2"/>
      <c r="AO1865" s="2"/>
      <c r="AP1865" s="2"/>
      <c r="AQ1865" s="1"/>
      <c r="AR1865" s="15"/>
      <c r="AS1865" s="15"/>
      <c r="AT1865" s="15"/>
      <c r="AU1865" s="1"/>
      <c r="AV1865" s="1"/>
      <c r="AW1865" s="15"/>
      <c r="AX1865" s="15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</row>
    <row r="1866" spans="1:164" x14ac:dyDescent="0.15">
      <c r="A1866" s="67"/>
      <c r="B1866" s="128"/>
      <c r="C1866" s="7"/>
      <c r="D1866" s="7"/>
      <c r="E1866" s="13"/>
      <c r="F1866" s="14"/>
      <c r="G1866" s="14"/>
      <c r="H1866" s="14"/>
      <c r="I1866" s="14"/>
      <c r="J1866" s="13"/>
      <c r="K1866" s="53"/>
      <c r="L1866" s="2"/>
      <c r="M1866" s="19"/>
      <c r="N1866" s="12"/>
      <c r="O1866" s="12"/>
      <c r="P1866" s="19"/>
      <c r="Q1866" s="14"/>
      <c r="R1866" s="28"/>
      <c r="S1866" s="14"/>
      <c r="T1866" s="14"/>
      <c r="U1866" s="14"/>
      <c r="V1866" s="4"/>
      <c r="W1866" s="53"/>
      <c r="X1866" s="14"/>
      <c r="Y1866" s="153"/>
      <c r="Z1866" s="10"/>
      <c r="AA1866" s="51"/>
      <c r="AB1866" s="3"/>
      <c r="AC1866" s="1"/>
      <c r="AD1866" s="10"/>
      <c r="AE1866" s="3"/>
      <c r="AF1866" s="3"/>
      <c r="AG1866" s="3"/>
      <c r="AH1866" s="10"/>
      <c r="AI1866" s="11"/>
      <c r="AJ1866" s="10"/>
      <c r="AK1866" s="2"/>
      <c r="AL1866" s="2"/>
      <c r="AM1866" s="2"/>
      <c r="AN1866" s="2"/>
      <c r="AO1866" s="2"/>
      <c r="AP1866" s="2"/>
      <c r="AQ1866" s="1"/>
      <c r="AR1866" s="15"/>
      <c r="AS1866" s="15"/>
      <c r="AT1866" s="15"/>
      <c r="AU1866" s="1"/>
      <c r="AV1866" s="1"/>
      <c r="AW1866" s="15"/>
      <c r="AX1866" s="15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</row>
    <row r="1867" spans="1:164" x14ac:dyDescent="0.15">
      <c r="A1867" s="67"/>
      <c r="B1867" s="128"/>
      <c r="C1867" s="7"/>
      <c r="D1867" s="7"/>
      <c r="E1867" s="13"/>
      <c r="F1867" s="14"/>
      <c r="G1867" s="14"/>
      <c r="H1867" s="14"/>
      <c r="I1867" s="14"/>
      <c r="J1867" s="13"/>
      <c r="K1867" s="53"/>
      <c r="L1867" s="2"/>
      <c r="M1867" s="19"/>
      <c r="N1867" s="12"/>
      <c r="O1867" s="12"/>
      <c r="P1867" s="19"/>
      <c r="Q1867" s="14"/>
      <c r="R1867" s="28"/>
      <c r="S1867" s="14"/>
      <c r="T1867" s="14"/>
      <c r="U1867" s="14"/>
      <c r="V1867" s="4"/>
      <c r="W1867" s="53"/>
      <c r="X1867" s="14"/>
      <c r="Y1867" s="153"/>
      <c r="Z1867" s="10"/>
      <c r="AA1867" s="51"/>
      <c r="AB1867" s="3"/>
      <c r="AC1867" s="1"/>
      <c r="AD1867" s="10"/>
      <c r="AE1867" s="3"/>
      <c r="AF1867" s="3"/>
      <c r="AG1867" s="3"/>
      <c r="AH1867" s="10"/>
      <c r="AI1867" s="11"/>
      <c r="AJ1867" s="10"/>
      <c r="AK1867" s="2"/>
      <c r="AL1867" s="2"/>
      <c r="AM1867" s="2"/>
      <c r="AN1867" s="2"/>
      <c r="AO1867" s="2"/>
      <c r="AP1867" s="2"/>
      <c r="AQ1867" s="1"/>
      <c r="AR1867" s="15"/>
      <c r="AS1867" s="15"/>
      <c r="AT1867" s="15"/>
      <c r="AU1867" s="1"/>
      <c r="AV1867" s="1"/>
      <c r="AW1867" s="15"/>
      <c r="AX1867" s="15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</row>
    <row r="1868" spans="1:164" x14ac:dyDescent="0.15">
      <c r="A1868" s="67"/>
      <c r="B1868" s="128"/>
      <c r="C1868" s="7"/>
      <c r="D1868" s="7"/>
      <c r="E1868" s="13"/>
      <c r="F1868" s="14"/>
      <c r="G1868" s="14"/>
      <c r="H1868" s="14"/>
      <c r="I1868" s="14"/>
      <c r="J1868" s="13"/>
      <c r="K1868" s="53"/>
      <c r="L1868" s="2"/>
      <c r="M1868" s="19"/>
      <c r="N1868" s="12"/>
      <c r="O1868" s="12"/>
      <c r="P1868" s="19"/>
      <c r="Q1868" s="14"/>
      <c r="R1868" s="28"/>
      <c r="S1868" s="14"/>
      <c r="T1868" s="14"/>
      <c r="U1868" s="14"/>
      <c r="V1868" s="4"/>
      <c r="W1868" s="53"/>
      <c r="X1868" s="14"/>
      <c r="Y1868" s="153"/>
      <c r="Z1868" s="10"/>
      <c r="AA1868" s="51"/>
      <c r="AB1868" s="3"/>
      <c r="AC1868" s="1"/>
      <c r="AD1868" s="10"/>
      <c r="AE1868" s="3"/>
      <c r="AF1868" s="3"/>
      <c r="AG1868" s="3"/>
      <c r="AH1868" s="10"/>
      <c r="AI1868" s="11"/>
      <c r="AJ1868" s="10"/>
      <c r="AK1868" s="2"/>
      <c r="AL1868" s="2"/>
      <c r="AM1868" s="2"/>
      <c r="AN1868" s="2"/>
      <c r="AO1868" s="2"/>
      <c r="AP1868" s="2"/>
      <c r="AQ1868" s="1"/>
      <c r="AR1868" s="15"/>
      <c r="AS1868" s="15"/>
      <c r="AT1868" s="15"/>
      <c r="AU1868" s="1"/>
      <c r="AV1868" s="1"/>
      <c r="AW1868" s="15"/>
      <c r="AX1868" s="15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</row>
    <row r="1869" spans="1:164" x14ac:dyDescent="0.15">
      <c r="A1869" s="67"/>
      <c r="B1869" s="128"/>
      <c r="C1869" s="7"/>
      <c r="D1869" s="7"/>
      <c r="E1869" s="13"/>
      <c r="F1869" s="14"/>
      <c r="G1869" s="14"/>
      <c r="H1869" s="14"/>
      <c r="I1869" s="14"/>
      <c r="J1869" s="13"/>
      <c r="K1869" s="53"/>
      <c r="L1869" s="2"/>
      <c r="M1869" s="19"/>
      <c r="N1869" s="12"/>
      <c r="O1869" s="12"/>
      <c r="P1869" s="19"/>
      <c r="Q1869" s="14"/>
      <c r="R1869" s="28"/>
      <c r="S1869" s="14"/>
      <c r="T1869" s="14"/>
      <c r="U1869" s="14"/>
      <c r="V1869" s="4"/>
      <c r="W1869" s="53"/>
      <c r="X1869" s="14"/>
      <c r="Y1869" s="153"/>
      <c r="Z1869" s="10"/>
      <c r="AA1869" s="51"/>
      <c r="AB1869" s="3"/>
      <c r="AC1869" s="1"/>
      <c r="AD1869" s="10"/>
      <c r="AE1869" s="3"/>
      <c r="AF1869" s="3"/>
      <c r="AG1869" s="3"/>
      <c r="AH1869" s="10"/>
      <c r="AI1869" s="11"/>
      <c r="AJ1869" s="10"/>
      <c r="AK1869" s="2"/>
      <c r="AL1869" s="2"/>
      <c r="AM1869" s="2"/>
      <c r="AN1869" s="2"/>
      <c r="AO1869" s="2"/>
      <c r="AP1869" s="2"/>
      <c r="AQ1869" s="1"/>
      <c r="AR1869" s="15"/>
      <c r="AS1869" s="15"/>
      <c r="AT1869" s="15"/>
      <c r="AU1869" s="1"/>
      <c r="AV1869" s="1"/>
      <c r="AW1869" s="15"/>
      <c r="AX1869" s="15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</row>
    <row r="1870" spans="1:164" x14ac:dyDescent="0.15">
      <c r="A1870" s="67"/>
      <c r="B1870" s="128"/>
      <c r="C1870" s="7"/>
      <c r="D1870" s="7"/>
      <c r="E1870" s="13"/>
      <c r="F1870" s="14"/>
      <c r="G1870" s="14"/>
      <c r="H1870" s="14"/>
      <c r="I1870" s="14"/>
      <c r="J1870" s="13"/>
      <c r="K1870" s="53"/>
      <c r="L1870" s="2"/>
      <c r="M1870" s="19"/>
      <c r="N1870" s="12"/>
      <c r="O1870" s="12"/>
      <c r="P1870" s="19"/>
      <c r="Q1870" s="14"/>
      <c r="R1870" s="28"/>
      <c r="S1870" s="14"/>
      <c r="T1870" s="14"/>
      <c r="U1870" s="14"/>
      <c r="V1870" s="4"/>
      <c r="W1870" s="53"/>
      <c r="X1870" s="14"/>
      <c r="Y1870" s="153"/>
      <c r="Z1870" s="10"/>
      <c r="AA1870" s="51"/>
      <c r="AB1870" s="3"/>
      <c r="AC1870" s="1"/>
      <c r="AD1870" s="10"/>
      <c r="AE1870" s="3"/>
      <c r="AF1870" s="3"/>
      <c r="AG1870" s="3"/>
      <c r="AH1870" s="10"/>
      <c r="AI1870" s="11"/>
      <c r="AJ1870" s="10"/>
      <c r="AK1870" s="2"/>
      <c r="AL1870" s="2"/>
      <c r="AM1870" s="2"/>
      <c r="AN1870" s="2"/>
      <c r="AO1870" s="2"/>
      <c r="AP1870" s="2"/>
      <c r="AQ1870" s="1"/>
      <c r="AR1870" s="15"/>
      <c r="AS1870" s="15"/>
      <c r="AT1870" s="15"/>
      <c r="AU1870" s="1"/>
      <c r="AV1870" s="1"/>
      <c r="AW1870" s="15"/>
      <c r="AX1870" s="15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</row>
    <row r="1871" spans="1:164" x14ac:dyDescent="0.15">
      <c r="A1871" s="67"/>
      <c r="B1871" s="128"/>
      <c r="C1871" s="7"/>
      <c r="D1871" s="7"/>
      <c r="E1871" s="13"/>
      <c r="F1871" s="14"/>
      <c r="G1871" s="14"/>
      <c r="H1871" s="14"/>
      <c r="I1871" s="14"/>
      <c r="J1871" s="13"/>
      <c r="K1871" s="53"/>
      <c r="L1871" s="2"/>
      <c r="M1871" s="19"/>
      <c r="N1871" s="12"/>
      <c r="O1871" s="12"/>
      <c r="P1871" s="19"/>
      <c r="Q1871" s="14"/>
      <c r="R1871" s="28"/>
      <c r="S1871" s="14"/>
      <c r="T1871" s="14"/>
      <c r="U1871" s="14"/>
      <c r="V1871" s="4"/>
      <c r="W1871" s="53"/>
      <c r="X1871" s="14"/>
      <c r="Y1871" s="153"/>
      <c r="Z1871" s="10"/>
      <c r="AA1871" s="51"/>
      <c r="AB1871" s="3"/>
      <c r="AC1871" s="1"/>
      <c r="AD1871" s="10"/>
      <c r="AE1871" s="3"/>
      <c r="AF1871" s="3"/>
      <c r="AG1871" s="3"/>
      <c r="AH1871" s="10"/>
      <c r="AI1871" s="11"/>
      <c r="AJ1871" s="10"/>
      <c r="AK1871" s="2"/>
      <c r="AL1871" s="2"/>
      <c r="AM1871" s="2"/>
      <c r="AN1871" s="2"/>
      <c r="AO1871" s="2"/>
      <c r="AP1871" s="2"/>
      <c r="AQ1871" s="1"/>
      <c r="AR1871" s="15"/>
      <c r="AS1871" s="15"/>
      <c r="AT1871" s="15"/>
      <c r="AU1871" s="1"/>
      <c r="AV1871" s="1"/>
      <c r="AW1871" s="15"/>
      <c r="AX1871" s="15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</row>
    <row r="1872" spans="1:164" x14ac:dyDescent="0.15">
      <c r="A1872" s="67"/>
      <c r="B1872" s="128"/>
      <c r="C1872" s="7"/>
      <c r="D1872" s="7"/>
      <c r="E1872" s="13"/>
      <c r="F1872" s="14"/>
      <c r="G1872" s="14"/>
      <c r="H1872" s="14"/>
      <c r="I1872" s="14"/>
      <c r="J1872" s="13"/>
      <c r="K1872" s="53"/>
      <c r="L1872" s="2"/>
      <c r="M1872" s="19"/>
      <c r="N1872" s="12"/>
      <c r="O1872" s="12"/>
      <c r="P1872" s="19"/>
      <c r="Q1872" s="14"/>
      <c r="R1872" s="28"/>
      <c r="S1872" s="14"/>
      <c r="T1872" s="14"/>
      <c r="U1872" s="14"/>
      <c r="V1872" s="4"/>
      <c r="W1872" s="53"/>
      <c r="X1872" s="14"/>
      <c r="Y1872" s="153"/>
      <c r="Z1872" s="10"/>
      <c r="AA1872" s="51"/>
      <c r="AB1872" s="3"/>
      <c r="AC1872" s="1"/>
      <c r="AD1872" s="10"/>
      <c r="AE1872" s="3"/>
      <c r="AF1872" s="3"/>
      <c r="AG1872" s="3"/>
      <c r="AH1872" s="10"/>
      <c r="AI1872" s="11"/>
      <c r="AJ1872" s="10"/>
      <c r="AK1872" s="2"/>
      <c r="AL1872" s="2"/>
      <c r="AM1872" s="2"/>
      <c r="AN1872" s="2"/>
      <c r="AO1872" s="2"/>
      <c r="AP1872" s="2"/>
      <c r="AQ1872" s="1"/>
      <c r="AR1872" s="15"/>
      <c r="AS1872" s="15"/>
      <c r="AT1872" s="15"/>
      <c r="AU1872" s="1"/>
      <c r="AV1872" s="1"/>
      <c r="AW1872" s="15"/>
      <c r="AX1872" s="15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</row>
    <row r="1873" spans="1:164" x14ac:dyDescent="0.15">
      <c r="A1873" s="67"/>
      <c r="B1873" s="128"/>
      <c r="C1873" s="7"/>
      <c r="D1873" s="7"/>
      <c r="E1873" s="13"/>
      <c r="F1873" s="14"/>
      <c r="G1873" s="14"/>
      <c r="H1873" s="14"/>
      <c r="I1873" s="14"/>
      <c r="J1873" s="13"/>
      <c r="K1873" s="53"/>
      <c r="L1873" s="2"/>
      <c r="M1873" s="19"/>
      <c r="N1873" s="12"/>
      <c r="O1873" s="12"/>
      <c r="P1873" s="19"/>
      <c r="Q1873" s="14"/>
      <c r="R1873" s="28"/>
      <c r="S1873" s="14"/>
      <c r="T1873" s="14"/>
      <c r="U1873" s="14"/>
      <c r="V1873" s="4"/>
      <c r="W1873" s="53"/>
      <c r="X1873" s="14"/>
      <c r="Y1873" s="153"/>
      <c r="Z1873" s="10"/>
      <c r="AA1873" s="51"/>
      <c r="AB1873" s="3"/>
      <c r="AC1873" s="1"/>
      <c r="AD1873" s="10"/>
      <c r="AE1873" s="3"/>
      <c r="AF1873" s="3"/>
      <c r="AG1873" s="3"/>
      <c r="AH1873" s="10"/>
      <c r="AI1873" s="11"/>
      <c r="AJ1873" s="10"/>
      <c r="AK1873" s="2"/>
      <c r="AL1873" s="2"/>
      <c r="AM1873" s="2"/>
      <c r="AN1873" s="2"/>
      <c r="AO1873" s="2"/>
      <c r="AP1873" s="2"/>
      <c r="AQ1873" s="1"/>
      <c r="AR1873" s="15"/>
      <c r="AS1873" s="15"/>
      <c r="AT1873" s="15"/>
      <c r="AU1873" s="1"/>
      <c r="AV1873" s="1"/>
      <c r="AW1873" s="15"/>
      <c r="AX1873" s="15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</row>
    <row r="1874" spans="1:164" x14ac:dyDescent="0.15">
      <c r="A1874" s="67"/>
      <c r="B1874" s="128"/>
      <c r="C1874" s="7"/>
      <c r="D1874" s="7"/>
      <c r="E1874" s="13"/>
      <c r="F1874" s="14"/>
      <c r="G1874" s="14"/>
      <c r="H1874" s="14"/>
      <c r="I1874" s="14"/>
      <c r="J1874" s="13"/>
      <c r="K1874" s="53"/>
      <c r="L1874" s="2"/>
      <c r="M1874" s="19"/>
      <c r="N1874" s="12"/>
      <c r="O1874" s="12"/>
      <c r="P1874" s="19"/>
      <c r="Q1874" s="14"/>
      <c r="R1874" s="28"/>
      <c r="S1874" s="14"/>
      <c r="T1874" s="14"/>
      <c r="U1874" s="14"/>
      <c r="V1874" s="4"/>
      <c r="W1874" s="53"/>
      <c r="X1874" s="14"/>
      <c r="Y1874" s="153"/>
      <c r="Z1874" s="10"/>
      <c r="AA1874" s="51"/>
      <c r="AB1874" s="3"/>
      <c r="AC1874" s="1"/>
      <c r="AD1874" s="10"/>
      <c r="AE1874" s="3"/>
      <c r="AF1874" s="3"/>
      <c r="AG1874" s="3"/>
      <c r="AH1874" s="10"/>
      <c r="AI1874" s="11"/>
      <c r="AJ1874" s="10"/>
      <c r="AK1874" s="2"/>
      <c r="AL1874" s="2"/>
      <c r="AM1874" s="2"/>
      <c r="AN1874" s="2"/>
      <c r="AO1874" s="2"/>
      <c r="AP1874" s="2"/>
      <c r="AQ1874" s="1"/>
      <c r="AR1874" s="15"/>
      <c r="AS1874" s="15"/>
      <c r="AT1874" s="15"/>
      <c r="AU1874" s="1"/>
      <c r="AV1874" s="1"/>
      <c r="AW1874" s="15"/>
      <c r="AX1874" s="15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</row>
    <row r="1875" spans="1:164" x14ac:dyDescent="0.15">
      <c r="A1875" s="67"/>
      <c r="B1875" s="128"/>
      <c r="C1875" s="7"/>
      <c r="D1875" s="7"/>
      <c r="E1875" s="13"/>
      <c r="F1875" s="14"/>
      <c r="G1875" s="14"/>
      <c r="H1875" s="14"/>
      <c r="I1875" s="14"/>
      <c r="J1875" s="13"/>
      <c r="K1875" s="53"/>
      <c r="L1875" s="2"/>
      <c r="M1875" s="19"/>
      <c r="N1875" s="12"/>
      <c r="O1875" s="12"/>
      <c r="P1875" s="19"/>
      <c r="Q1875" s="14"/>
      <c r="R1875" s="28"/>
      <c r="S1875" s="14"/>
      <c r="T1875" s="14"/>
      <c r="U1875" s="14"/>
      <c r="V1875" s="4"/>
      <c r="W1875" s="53"/>
      <c r="X1875" s="14"/>
      <c r="Y1875" s="153"/>
      <c r="Z1875" s="10"/>
      <c r="AA1875" s="51"/>
      <c r="AB1875" s="3"/>
      <c r="AC1875" s="1"/>
      <c r="AD1875" s="10"/>
      <c r="AE1875" s="3"/>
      <c r="AF1875" s="3"/>
      <c r="AG1875" s="3"/>
      <c r="AH1875" s="10"/>
      <c r="AI1875" s="11"/>
      <c r="AJ1875" s="10"/>
      <c r="AK1875" s="2"/>
      <c r="AL1875" s="2"/>
      <c r="AM1875" s="2"/>
      <c r="AN1875" s="2"/>
      <c r="AO1875" s="2"/>
      <c r="AP1875" s="2"/>
      <c r="AQ1875" s="1"/>
      <c r="AR1875" s="15"/>
      <c r="AS1875" s="15"/>
      <c r="AT1875" s="15"/>
      <c r="AU1875" s="1"/>
      <c r="AV1875" s="1"/>
      <c r="AW1875" s="15"/>
      <c r="AX1875" s="15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</row>
    <row r="1876" spans="1:164" x14ac:dyDescent="0.15">
      <c r="A1876" s="67"/>
      <c r="B1876" s="128"/>
      <c r="C1876" s="7"/>
      <c r="D1876" s="7"/>
      <c r="E1876" s="13"/>
      <c r="F1876" s="14"/>
      <c r="G1876" s="14"/>
      <c r="H1876" s="14"/>
      <c r="I1876" s="14"/>
      <c r="J1876" s="13"/>
      <c r="K1876" s="53"/>
      <c r="L1876" s="2"/>
      <c r="M1876" s="19"/>
      <c r="N1876" s="12"/>
      <c r="O1876" s="12"/>
      <c r="P1876" s="19"/>
      <c r="Q1876" s="14"/>
      <c r="R1876" s="28"/>
      <c r="S1876" s="14"/>
      <c r="T1876" s="14"/>
      <c r="U1876" s="14"/>
      <c r="V1876" s="4"/>
      <c r="W1876" s="53"/>
      <c r="X1876" s="14"/>
      <c r="Y1876" s="153"/>
      <c r="Z1876" s="10"/>
      <c r="AA1876" s="51"/>
      <c r="AB1876" s="3"/>
      <c r="AC1876" s="1"/>
      <c r="AD1876" s="10"/>
      <c r="AE1876" s="3"/>
      <c r="AF1876" s="3"/>
      <c r="AG1876" s="3"/>
      <c r="AH1876" s="10"/>
      <c r="AI1876" s="11"/>
      <c r="AJ1876" s="10"/>
      <c r="AK1876" s="2"/>
      <c r="AL1876" s="2"/>
      <c r="AM1876" s="2"/>
      <c r="AN1876" s="2"/>
      <c r="AO1876" s="2"/>
      <c r="AP1876" s="2"/>
      <c r="AQ1876" s="1"/>
      <c r="AR1876" s="15"/>
      <c r="AS1876" s="15"/>
      <c r="AT1876" s="15"/>
      <c r="AU1876" s="1"/>
      <c r="AV1876" s="1"/>
      <c r="AW1876" s="15"/>
      <c r="AX1876" s="15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</row>
    <row r="1877" spans="1:164" x14ac:dyDescent="0.15">
      <c r="A1877" s="67"/>
      <c r="B1877" s="128"/>
      <c r="C1877" s="7"/>
      <c r="D1877" s="7"/>
      <c r="E1877" s="13"/>
      <c r="F1877" s="14"/>
      <c r="G1877" s="14"/>
      <c r="H1877" s="14"/>
      <c r="I1877" s="14"/>
      <c r="J1877" s="13"/>
      <c r="K1877" s="53"/>
      <c r="L1877" s="2"/>
      <c r="M1877" s="19"/>
      <c r="N1877" s="12"/>
      <c r="O1877" s="12"/>
      <c r="P1877" s="19"/>
      <c r="Q1877" s="14"/>
      <c r="R1877" s="28"/>
      <c r="S1877" s="14"/>
      <c r="T1877" s="14"/>
      <c r="U1877" s="14"/>
      <c r="V1877" s="4"/>
      <c r="W1877" s="53"/>
      <c r="X1877" s="14"/>
      <c r="Y1877" s="153"/>
      <c r="Z1877" s="10"/>
      <c r="AA1877" s="51"/>
      <c r="AB1877" s="3"/>
      <c r="AC1877" s="1"/>
      <c r="AD1877" s="10"/>
      <c r="AE1877" s="3"/>
      <c r="AF1877" s="3"/>
      <c r="AG1877" s="3"/>
      <c r="AH1877" s="10"/>
      <c r="AI1877" s="11"/>
      <c r="AJ1877" s="10"/>
      <c r="AK1877" s="2"/>
      <c r="AL1877" s="2"/>
      <c r="AM1877" s="2"/>
      <c r="AN1877" s="2"/>
      <c r="AO1877" s="2"/>
      <c r="AP1877" s="2"/>
      <c r="AQ1877" s="1"/>
      <c r="AR1877" s="15"/>
      <c r="AS1877" s="15"/>
      <c r="AT1877" s="15"/>
      <c r="AU1877" s="1"/>
      <c r="AV1877" s="1"/>
      <c r="AW1877" s="15"/>
      <c r="AX1877" s="15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</row>
    <row r="1878" spans="1:164" x14ac:dyDescent="0.15">
      <c r="A1878" s="67"/>
      <c r="B1878" s="128"/>
      <c r="C1878" s="7"/>
      <c r="D1878" s="7"/>
      <c r="E1878" s="13"/>
      <c r="F1878" s="14"/>
      <c r="G1878" s="14"/>
      <c r="H1878" s="14"/>
      <c r="I1878" s="14"/>
      <c r="J1878" s="13"/>
      <c r="K1878" s="53"/>
      <c r="L1878" s="2"/>
      <c r="M1878" s="19"/>
      <c r="N1878" s="12"/>
      <c r="O1878" s="12"/>
      <c r="P1878" s="19"/>
      <c r="Q1878" s="14"/>
      <c r="R1878" s="28"/>
      <c r="S1878" s="14"/>
      <c r="T1878" s="14"/>
      <c r="U1878" s="14"/>
      <c r="V1878" s="4"/>
      <c r="W1878" s="53"/>
      <c r="X1878" s="14"/>
      <c r="Y1878" s="153"/>
      <c r="Z1878" s="10"/>
      <c r="AA1878" s="51"/>
      <c r="AB1878" s="3"/>
      <c r="AC1878" s="1"/>
      <c r="AD1878" s="10"/>
      <c r="AE1878" s="3"/>
      <c r="AF1878" s="3"/>
      <c r="AG1878" s="3"/>
      <c r="AH1878" s="10"/>
      <c r="AI1878" s="11"/>
      <c r="AJ1878" s="10"/>
      <c r="AK1878" s="2"/>
      <c r="AL1878" s="2"/>
      <c r="AM1878" s="2"/>
      <c r="AN1878" s="2"/>
      <c r="AO1878" s="2"/>
      <c r="AP1878" s="2"/>
      <c r="AQ1878" s="1"/>
      <c r="AR1878" s="15"/>
      <c r="AS1878" s="15"/>
      <c r="AT1878" s="15"/>
      <c r="AU1878" s="1"/>
      <c r="AV1878" s="1"/>
      <c r="AW1878" s="15"/>
      <c r="AX1878" s="15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</row>
    <row r="1879" spans="1:164" x14ac:dyDescent="0.15">
      <c r="A1879" s="67"/>
      <c r="B1879" s="128"/>
      <c r="C1879" s="7"/>
      <c r="D1879" s="7"/>
      <c r="E1879" s="13"/>
      <c r="F1879" s="14"/>
      <c r="G1879" s="14"/>
      <c r="H1879" s="14"/>
      <c r="I1879" s="14"/>
      <c r="J1879" s="13"/>
      <c r="K1879" s="53"/>
      <c r="L1879" s="2"/>
      <c r="M1879" s="19"/>
      <c r="N1879" s="12"/>
      <c r="O1879" s="12"/>
      <c r="P1879" s="19"/>
      <c r="Q1879" s="14"/>
      <c r="R1879" s="28"/>
      <c r="S1879" s="14"/>
      <c r="T1879" s="14"/>
      <c r="U1879" s="14"/>
      <c r="V1879" s="4"/>
      <c r="W1879" s="53"/>
      <c r="X1879" s="14"/>
      <c r="Y1879" s="153"/>
      <c r="Z1879" s="10"/>
      <c r="AA1879" s="51"/>
      <c r="AB1879" s="3"/>
      <c r="AC1879" s="1"/>
      <c r="AD1879" s="10"/>
      <c r="AE1879" s="3"/>
      <c r="AF1879" s="3"/>
      <c r="AG1879" s="3"/>
      <c r="AH1879" s="10"/>
      <c r="AI1879" s="11"/>
      <c r="AJ1879" s="10"/>
      <c r="AK1879" s="2"/>
      <c r="AL1879" s="2"/>
      <c r="AM1879" s="2"/>
      <c r="AN1879" s="2"/>
      <c r="AO1879" s="2"/>
      <c r="AP1879" s="2"/>
      <c r="AQ1879" s="1"/>
      <c r="AR1879" s="15"/>
      <c r="AS1879" s="15"/>
      <c r="AT1879" s="15"/>
      <c r="AU1879" s="1"/>
      <c r="AV1879" s="1"/>
      <c r="AW1879" s="15"/>
      <c r="AX1879" s="15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</row>
    <row r="1880" spans="1:164" x14ac:dyDescent="0.15">
      <c r="A1880" s="67"/>
      <c r="B1880" s="128"/>
      <c r="C1880" s="7"/>
      <c r="D1880" s="7"/>
      <c r="E1880" s="13"/>
      <c r="F1880" s="14"/>
      <c r="G1880" s="14"/>
      <c r="H1880" s="14"/>
      <c r="I1880" s="14"/>
      <c r="J1880" s="13"/>
      <c r="K1880" s="53"/>
      <c r="L1880" s="2"/>
      <c r="M1880" s="19"/>
      <c r="N1880" s="12"/>
      <c r="O1880" s="12"/>
      <c r="P1880" s="19"/>
      <c r="Q1880" s="14"/>
      <c r="R1880" s="28"/>
      <c r="S1880" s="14"/>
      <c r="T1880" s="14"/>
      <c r="U1880" s="14"/>
      <c r="V1880" s="4"/>
      <c r="W1880" s="53"/>
      <c r="X1880" s="14"/>
      <c r="Y1880" s="153"/>
      <c r="Z1880" s="10"/>
      <c r="AA1880" s="51"/>
      <c r="AB1880" s="3"/>
      <c r="AC1880" s="1"/>
      <c r="AD1880" s="10"/>
      <c r="AE1880" s="3"/>
      <c r="AF1880" s="3"/>
      <c r="AG1880" s="3"/>
      <c r="AH1880" s="10"/>
      <c r="AI1880" s="11"/>
      <c r="AJ1880" s="10"/>
      <c r="AK1880" s="2"/>
      <c r="AL1880" s="2"/>
      <c r="AM1880" s="2"/>
      <c r="AN1880" s="2"/>
      <c r="AO1880" s="2"/>
      <c r="AP1880" s="2"/>
      <c r="AQ1880" s="1"/>
      <c r="AR1880" s="15"/>
      <c r="AS1880" s="15"/>
      <c r="AT1880" s="15"/>
      <c r="AU1880" s="1"/>
      <c r="AV1880" s="1"/>
      <c r="AW1880" s="15"/>
      <c r="AX1880" s="15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</row>
    <row r="1881" spans="1:164" x14ac:dyDescent="0.15">
      <c r="A1881" s="67"/>
      <c r="B1881" s="128"/>
      <c r="C1881" s="7"/>
      <c r="D1881" s="7"/>
      <c r="E1881" s="13"/>
      <c r="F1881" s="14"/>
      <c r="G1881" s="14"/>
      <c r="H1881" s="14"/>
      <c r="I1881" s="14"/>
      <c r="J1881" s="13"/>
      <c r="K1881" s="53"/>
      <c r="L1881" s="2"/>
      <c r="M1881" s="19"/>
      <c r="N1881" s="12"/>
      <c r="O1881" s="12"/>
      <c r="P1881" s="19"/>
      <c r="Q1881" s="14"/>
      <c r="R1881" s="28"/>
      <c r="S1881" s="14"/>
      <c r="T1881" s="14"/>
      <c r="U1881" s="14"/>
      <c r="V1881" s="4"/>
      <c r="W1881" s="53"/>
      <c r="X1881" s="14"/>
      <c r="Y1881" s="153"/>
      <c r="Z1881" s="10"/>
      <c r="AA1881" s="51"/>
      <c r="AB1881" s="3"/>
      <c r="AC1881" s="1"/>
      <c r="AD1881" s="10"/>
      <c r="AE1881" s="3"/>
      <c r="AF1881" s="3"/>
      <c r="AG1881" s="3"/>
      <c r="AH1881" s="10"/>
      <c r="AI1881" s="11"/>
      <c r="AJ1881" s="10"/>
      <c r="AK1881" s="2"/>
      <c r="AL1881" s="2"/>
      <c r="AM1881" s="2"/>
      <c r="AN1881" s="2"/>
      <c r="AO1881" s="2"/>
      <c r="AP1881" s="2"/>
      <c r="AQ1881" s="1"/>
      <c r="AR1881" s="15"/>
      <c r="AS1881" s="15"/>
      <c r="AT1881" s="15"/>
      <c r="AU1881" s="1"/>
      <c r="AV1881" s="1"/>
      <c r="AW1881" s="15"/>
      <c r="AX1881" s="15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</row>
    <row r="1882" spans="1:164" x14ac:dyDescent="0.15">
      <c r="A1882" s="67"/>
      <c r="B1882" s="128"/>
      <c r="C1882" s="7"/>
      <c r="D1882" s="7"/>
      <c r="E1882" s="13"/>
      <c r="F1882" s="14"/>
      <c r="G1882" s="14"/>
      <c r="H1882" s="14"/>
      <c r="I1882" s="14"/>
      <c r="J1882" s="13"/>
      <c r="K1882" s="53"/>
      <c r="L1882" s="2"/>
      <c r="M1882" s="19"/>
      <c r="N1882" s="12"/>
      <c r="O1882" s="12"/>
      <c r="P1882" s="19"/>
      <c r="Q1882" s="14"/>
      <c r="R1882" s="28"/>
      <c r="S1882" s="14"/>
      <c r="T1882" s="14"/>
      <c r="U1882" s="14"/>
      <c r="V1882" s="4"/>
      <c r="W1882" s="53"/>
      <c r="X1882" s="14"/>
      <c r="Y1882" s="153"/>
      <c r="Z1882" s="10"/>
      <c r="AA1882" s="51"/>
      <c r="AB1882" s="3"/>
      <c r="AC1882" s="1"/>
      <c r="AD1882" s="10"/>
      <c r="AE1882" s="3"/>
      <c r="AF1882" s="3"/>
      <c r="AG1882" s="3"/>
      <c r="AH1882" s="10"/>
      <c r="AI1882" s="11"/>
      <c r="AJ1882" s="10"/>
      <c r="AK1882" s="2"/>
      <c r="AL1882" s="2"/>
      <c r="AM1882" s="2"/>
      <c r="AN1882" s="2"/>
      <c r="AO1882" s="2"/>
      <c r="AP1882" s="2"/>
      <c r="AQ1882" s="1"/>
      <c r="AR1882" s="15"/>
      <c r="AS1882" s="15"/>
      <c r="AT1882" s="15"/>
      <c r="AU1882" s="1"/>
      <c r="AV1882" s="1"/>
      <c r="AW1882" s="15"/>
      <c r="AX1882" s="15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</row>
    <row r="1883" spans="1:164" x14ac:dyDescent="0.15">
      <c r="A1883" s="67"/>
      <c r="B1883" s="128"/>
      <c r="C1883" s="7"/>
      <c r="D1883" s="7"/>
      <c r="E1883" s="13"/>
      <c r="F1883" s="14"/>
      <c r="G1883" s="14"/>
      <c r="H1883" s="14"/>
      <c r="I1883" s="14"/>
      <c r="J1883" s="13"/>
      <c r="K1883" s="53"/>
      <c r="L1883" s="2"/>
      <c r="M1883" s="19"/>
      <c r="N1883" s="12"/>
      <c r="O1883" s="12"/>
      <c r="P1883" s="19"/>
      <c r="Q1883" s="14"/>
      <c r="R1883" s="28"/>
      <c r="S1883" s="14"/>
      <c r="T1883" s="14"/>
      <c r="U1883" s="14"/>
      <c r="V1883" s="4"/>
      <c r="W1883" s="53"/>
      <c r="X1883" s="14"/>
      <c r="Y1883" s="153"/>
      <c r="Z1883" s="10"/>
      <c r="AA1883" s="51"/>
      <c r="AB1883" s="3"/>
      <c r="AC1883" s="1"/>
      <c r="AD1883" s="10"/>
      <c r="AE1883" s="3"/>
      <c r="AF1883" s="3"/>
      <c r="AG1883" s="3"/>
      <c r="AH1883" s="10"/>
      <c r="AI1883" s="11"/>
      <c r="AJ1883" s="10"/>
      <c r="AK1883" s="2"/>
      <c r="AL1883" s="2"/>
      <c r="AM1883" s="2"/>
      <c r="AN1883" s="2"/>
      <c r="AO1883" s="2"/>
      <c r="AP1883" s="2"/>
      <c r="AQ1883" s="1"/>
      <c r="AR1883" s="15"/>
      <c r="AS1883" s="15"/>
      <c r="AT1883" s="15"/>
      <c r="AU1883" s="1"/>
      <c r="AV1883" s="1"/>
      <c r="AW1883" s="15"/>
      <c r="AX1883" s="15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</row>
    <row r="1884" spans="1:164" x14ac:dyDescent="0.15">
      <c r="A1884" s="67"/>
      <c r="B1884" s="128"/>
      <c r="C1884" s="7"/>
      <c r="D1884" s="7"/>
      <c r="E1884" s="13"/>
      <c r="F1884" s="14"/>
      <c r="G1884" s="14"/>
      <c r="H1884" s="14"/>
      <c r="I1884" s="14"/>
      <c r="J1884" s="13"/>
      <c r="K1884" s="53"/>
      <c r="L1884" s="2"/>
      <c r="M1884" s="19"/>
      <c r="N1884" s="12"/>
      <c r="O1884" s="12"/>
      <c r="P1884" s="19"/>
      <c r="Q1884" s="14"/>
      <c r="R1884" s="28"/>
      <c r="S1884" s="14"/>
      <c r="T1884" s="14"/>
      <c r="U1884" s="14"/>
      <c r="V1884" s="4"/>
      <c r="W1884" s="53"/>
      <c r="X1884" s="14"/>
      <c r="Y1884" s="153"/>
      <c r="Z1884" s="10"/>
      <c r="AA1884" s="51"/>
      <c r="AB1884" s="3"/>
      <c r="AC1884" s="1"/>
      <c r="AD1884" s="10"/>
      <c r="AE1884" s="3"/>
      <c r="AF1884" s="3"/>
      <c r="AG1884" s="3"/>
      <c r="AH1884" s="10"/>
      <c r="AI1884" s="11"/>
      <c r="AJ1884" s="10"/>
      <c r="AK1884" s="2"/>
      <c r="AL1884" s="2"/>
      <c r="AM1884" s="2"/>
      <c r="AN1884" s="2"/>
      <c r="AO1884" s="2"/>
      <c r="AP1884" s="2"/>
      <c r="AQ1884" s="1"/>
      <c r="AR1884" s="15"/>
      <c r="AS1884" s="15"/>
      <c r="AT1884" s="15"/>
      <c r="AU1884" s="1"/>
      <c r="AV1884" s="1"/>
      <c r="AW1884" s="15"/>
      <c r="AX1884" s="15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</row>
    <row r="1885" spans="1:164" x14ac:dyDescent="0.15">
      <c r="A1885" s="67"/>
      <c r="B1885" s="128"/>
      <c r="C1885" s="7"/>
      <c r="D1885" s="7"/>
      <c r="E1885" s="13"/>
      <c r="F1885" s="14"/>
      <c r="G1885" s="14"/>
      <c r="H1885" s="14"/>
      <c r="I1885" s="14"/>
      <c r="J1885" s="13"/>
      <c r="K1885" s="53"/>
      <c r="L1885" s="2"/>
      <c r="M1885" s="19"/>
      <c r="N1885" s="12"/>
      <c r="O1885" s="12"/>
      <c r="P1885" s="19"/>
      <c r="Q1885" s="14"/>
      <c r="R1885" s="28"/>
      <c r="S1885" s="14"/>
      <c r="T1885" s="14"/>
      <c r="U1885" s="14"/>
      <c r="V1885" s="4"/>
      <c r="W1885" s="53"/>
      <c r="X1885" s="14"/>
      <c r="Y1885" s="153"/>
      <c r="Z1885" s="10"/>
      <c r="AA1885" s="51"/>
      <c r="AB1885" s="3"/>
      <c r="AC1885" s="1"/>
      <c r="AD1885" s="10"/>
      <c r="AE1885" s="3"/>
      <c r="AF1885" s="3"/>
      <c r="AG1885" s="3"/>
      <c r="AH1885" s="10"/>
      <c r="AI1885" s="11"/>
      <c r="AJ1885" s="10"/>
      <c r="AK1885" s="2"/>
      <c r="AL1885" s="2"/>
      <c r="AM1885" s="2"/>
      <c r="AN1885" s="2"/>
      <c r="AO1885" s="2"/>
      <c r="AP1885" s="2"/>
      <c r="AQ1885" s="1"/>
      <c r="AR1885" s="15"/>
      <c r="AS1885" s="15"/>
      <c r="AT1885" s="15"/>
      <c r="AU1885" s="1"/>
      <c r="AV1885" s="1"/>
      <c r="AW1885" s="15"/>
      <c r="AX1885" s="15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</row>
    <row r="1886" spans="1:164" x14ac:dyDescent="0.15">
      <c r="A1886" s="67"/>
      <c r="B1886" s="128"/>
      <c r="C1886" s="7"/>
      <c r="D1886" s="7"/>
      <c r="E1886" s="13"/>
      <c r="F1886" s="14"/>
      <c r="G1886" s="14"/>
      <c r="H1886" s="14"/>
      <c r="I1886" s="14"/>
      <c r="J1886" s="13"/>
      <c r="K1886" s="53"/>
      <c r="L1886" s="2"/>
      <c r="M1886" s="19"/>
      <c r="N1886" s="12"/>
      <c r="O1886" s="12"/>
      <c r="P1886" s="19"/>
      <c r="Q1886" s="14"/>
      <c r="R1886" s="28"/>
      <c r="S1886" s="14"/>
      <c r="T1886" s="14"/>
      <c r="U1886" s="14"/>
      <c r="V1886" s="4"/>
      <c r="W1886" s="53"/>
      <c r="X1886" s="14"/>
      <c r="Y1886" s="153"/>
      <c r="Z1886" s="10"/>
      <c r="AA1886" s="51"/>
      <c r="AB1886" s="3"/>
      <c r="AC1886" s="1"/>
      <c r="AD1886" s="10"/>
      <c r="AE1886" s="3"/>
      <c r="AF1886" s="3"/>
      <c r="AG1886" s="3"/>
      <c r="AH1886" s="10"/>
      <c r="AI1886" s="11"/>
      <c r="AJ1886" s="10"/>
      <c r="AK1886" s="2"/>
      <c r="AL1886" s="2"/>
      <c r="AM1886" s="2"/>
      <c r="AN1886" s="2"/>
      <c r="AO1886" s="2"/>
      <c r="AP1886" s="2"/>
      <c r="AQ1886" s="1"/>
      <c r="AR1886" s="15"/>
      <c r="AS1886" s="15"/>
      <c r="AT1886" s="15"/>
      <c r="AU1886" s="1"/>
      <c r="AV1886" s="1"/>
      <c r="AW1886" s="15"/>
      <c r="AX1886" s="15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</row>
    <row r="1887" spans="1:164" x14ac:dyDescent="0.15">
      <c r="A1887" s="67"/>
      <c r="B1887" s="128"/>
      <c r="C1887" s="7"/>
      <c r="D1887" s="7"/>
      <c r="E1887" s="13"/>
      <c r="F1887" s="14"/>
      <c r="G1887" s="14"/>
      <c r="H1887" s="14"/>
      <c r="I1887" s="14"/>
      <c r="J1887" s="13"/>
      <c r="K1887" s="53"/>
      <c r="L1887" s="2"/>
      <c r="M1887" s="19"/>
      <c r="N1887" s="12"/>
      <c r="O1887" s="12"/>
      <c r="P1887" s="19"/>
      <c r="Q1887" s="14"/>
      <c r="R1887" s="28"/>
      <c r="S1887" s="14"/>
      <c r="T1887" s="14"/>
      <c r="U1887" s="14"/>
      <c r="V1887" s="4"/>
      <c r="W1887" s="53"/>
      <c r="X1887" s="14"/>
      <c r="Y1887" s="153"/>
      <c r="Z1887" s="10"/>
      <c r="AA1887" s="51"/>
      <c r="AB1887" s="3"/>
      <c r="AC1887" s="1"/>
      <c r="AD1887" s="10"/>
      <c r="AE1887" s="3"/>
      <c r="AF1887" s="3"/>
      <c r="AG1887" s="3"/>
      <c r="AH1887" s="10"/>
      <c r="AI1887" s="11"/>
      <c r="AJ1887" s="10"/>
      <c r="AK1887" s="2"/>
      <c r="AL1887" s="2"/>
      <c r="AM1887" s="2"/>
      <c r="AN1887" s="2"/>
      <c r="AO1887" s="2"/>
      <c r="AP1887" s="2"/>
      <c r="AQ1887" s="1"/>
      <c r="AR1887" s="15"/>
      <c r="AS1887" s="15"/>
      <c r="AT1887" s="15"/>
      <c r="AU1887" s="1"/>
      <c r="AV1887" s="1"/>
      <c r="AW1887" s="15"/>
      <c r="AX1887" s="15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</row>
    <row r="1888" spans="1:164" x14ac:dyDescent="0.15">
      <c r="A1888" s="67"/>
      <c r="B1888" s="128"/>
      <c r="C1888" s="7"/>
      <c r="D1888" s="7"/>
      <c r="E1888" s="13"/>
      <c r="F1888" s="14"/>
      <c r="G1888" s="14"/>
      <c r="H1888" s="14"/>
      <c r="I1888" s="14"/>
      <c r="J1888" s="13"/>
      <c r="K1888" s="53"/>
      <c r="L1888" s="2"/>
      <c r="M1888" s="19"/>
      <c r="N1888" s="12"/>
      <c r="O1888" s="12"/>
      <c r="P1888" s="19"/>
      <c r="Q1888" s="14"/>
      <c r="R1888" s="28"/>
      <c r="S1888" s="14"/>
      <c r="T1888" s="14"/>
      <c r="U1888" s="14"/>
      <c r="V1888" s="4"/>
      <c r="W1888" s="53"/>
      <c r="X1888" s="14"/>
      <c r="Y1888" s="153"/>
      <c r="Z1888" s="10"/>
      <c r="AA1888" s="51"/>
      <c r="AB1888" s="3"/>
      <c r="AC1888" s="1"/>
      <c r="AD1888" s="10"/>
      <c r="AE1888" s="3"/>
      <c r="AF1888" s="3"/>
      <c r="AG1888" s="3"/>
      <c r="AH1888" s="10"/>
      <c r="AI1888" s="11"/>
      <c r="AJ1888" s="10"/>
      <c r="AK1888" s="2"/>
      <c r="AL1888" s="2"/>
      <c r="AM1888" s="2"/>
      <c r="AN1888" s="2"/>
      <c r="AO1888" s="2"/>
      <c r="AP1888" s="2"/>
      <c r="AQ1888" s="1"/>
      <c r="AR1888" s="15"/>
      <c r="AS1888" s="15"/>
      <c r="AT1888" s="15"/>
      <c r="AU1888" s="1"/>
      <c r="AV1888" s="1"/>
      <c r="AW1888" s="15"/>
      <c r="AX1888" s="15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</row>
    <row r="1889" spans="1:164" x14ac:dyDescent="0.15">
      <c r="A1889" s="67"/>
      <c r="B1889" s="128"/>
      <c r="C1889" s="7"/>
      <c r="D1889" s="7"/>
      <c r="E1889" s="13"/>
      <c r="F1889" s="14"/>
      <c r="G1889" s="14"/>
      <c r="H1889" s="14"/>
      <c r="I1889" s="14"/>
      <c r="J1889" s="13"/>
      <c r="K1889" s="53"/>
      <c r="L1889" s="2"/>
      <c r="M1889" s="19"/>
      <c r="N1889" s="12"/>
      <c r="O1889" s="12"/>
      <c r="P1889" s="19"/>
      <c r="Q1889" s="14"/>
      <c r="R1889" s="28"/>
      <c r="S1889" s="14"/>
      <c r="T1889" s="14"/>
      <c r="U1889" s="14"/>
      <c r="V1889" s="4"/>
      <c r="W1889" s="53"/>
      <c r="X1889" s="14"/>
      <c r="Y1889" s="153"/>
      <c r="Z1889" s="10"/>
      <c r="AA1889" s="51"/>
      <c r="AB1889" s="3"/>
      <c r="AC1889" s="1"/>
      <c r="AD1889" s="10"/>
      <c r="AE1889" s="3"/>
      <c r="AF1889" s="3"/>
      <c r="AG1889" s="3"/>
      <c r="AH1889" s="10"/>
      <c r="AI1889" s="11"/>
      <c r="AJ1889" s="10"/>
      <c r="AK1889" s="2"/>
      <c r="AL1889" s="2"/>
      <c r="AM1889" s="2"/>
      <c r="AN1889" s="2"/>
      <c r="AO1889" s="2"/>
      <c r="AP1889" s="2"/>
      <c r="AQ1889" s="1"/>
      <c r="AR1889" s="15"/>
      <c r="AS1889" s="15"/>
      <c r="AT1889" s="15"/>
      <c r="AU1889" s="1"/>
      <c r="AV1889" s="1"/>
      <c r="AW1889" s="15"/>
      <c r="AX1889" s="15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</row>
    <row r="1890" spans="1:164" x14ac:dyDescent="0.15">
      <c r="A1890" s="67"/>
      <c r="B1890" s="128"/>
      <c r="C1890" s="7"/>
      <c r="D1890" s="7"/>
      <c r="E1890" s="13"/>
      <c r="F1890" s="14"/>
      <c r="G1890" s="14"/>
      <c r="H1890" s="14"/>
      <c r="I1890" s="14"/>
      <c r="J1890" s="13"/>
      <c r="K1890" s="53"/>
      <c r="L1890" s="2"/>
      <c r="M1890" s="19"/>
      <c r="N1890" s="12"/>
      <c r="O1890" s="12"/>
      <c r="P1890" s="19"/>
      <c r="Q1890" s="14"/>
      <c r="R1890" s="28"/>
      <c r="S1890" s="14"/>
      <c r="T1890" s="14"/>
      <c r="U1890" s="14"/>
      <c r="V1890" s="4"/>
      <c r="W1890" s="53"/>
      <c r="X1890" s="14"/>
      <c r="Y1890" s="153"/>
      <c r="Z1890" s="10"/>
      <c r="AA1890" s="51"/>
      <c r="AB1890" s="3"/>
      <c r="AC1890" s="1"/>
      <c r="AD1890" s="10"/>
      <c r="AE1890" s="3"/>
      <c r="AF1890" s="3"/>
      <c r="AG1890" s="3"/>
      <c r="AH1890" s="10"/>
      <c r="AI1890" s="11"/>
      <c r="AJ1890" s="10"/>
      <c r="AK1890" s="2"/>
      <c r="AL1890" s="2"/>
      <c r="AM1890" s="2"/>
      <c r="AN1890" s="2"/>
      <c r="AO1890" s="2"/>
      <c r="AP1890" s="2"/>
      <c r="AQ1890" s="1"/>
      <c r="AR1890" s="15"/>
      <c r="AS1890" s="15"/>
      <c r="AT1890" s="15"/>
      <c r="AU1890" s="1"/>
      <c r="AV1890" s="1"/>
      <c r="AW1890" s="15"/>
      <c r="AX1890" s="15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</row>
    <row r="1891" spans="1:164" x14ac:dyDescent="0.15">
      <c r="A1891" s="67"/>
      <c r="B1891" s="128"/>
      <c r="C1891" s="7"/>
      <c r="D1891" s="7"/>
      <c r="E1891" s="13"/>
      <c r="F1891" s="14"/>
      <c r="G1891" s="14"/>
      <c r="H1891" s="14"/>
      <c r="I1891" s="14"/>
      <c r="J1891" s="13"/>
      <c r="K1891" s="53"/>
      <c r="L1891" s="2"/>
      <c r="M1891" s="19"/>
      <c r="N1891" s="12"/>
      <c r="O1891" s="12"/>
      <c r="P1891" s="19"/>
      <c r="Q1891" s="14"/>
      <c r="R1891" s="28"/>
      <c r="S1891" s="14"/>
      <c r="T1891" s="14"/>
      <c r="U1891" s="14"/>
      <c r="V1891" s="4"/>
      <c r="W1891" s="53"/>
      <c r="X1891" s="14"/>
      <c r="Y1891" s="153"/>
      <c r="Z1891" s="10"/>
      <c r="AA1891" s="51"/>
      <c r="AB1891" s="3"/>
      <c r="AC1891" s="1"/>
      <c r="AD1891" s="10"/>
      <c r="AE1891" s="3"/>
      <c r="AF1891" s="3"/>
      <c r="AG1891" s="3"/>
      <c r="AH1891" s="10"/>
      <c r="AI1891" s="11"/>
      <c r="AJ1891" s="10"/>
      <c r="AK1891" s="2"/>
      <c r="AL1891" s="2"/>
      <c r="AM1891" s="2"/>
      <c r="AN1891" s="2"/>
      <c r="AO1891" s="2"/>
      <c r="AP1891" s="2"/>
      <c r="AQ1891" s="1"/>
      <c r="AR1891" s="15"/>
      <c r="AS1891" s="15"/>
      <c r="AT1891" s="15"/>
      <c r="AU1891" s="1"/>
      <c r="AV1891" s="1"/>
      <c r="AW1891" s="15"/>
      <c r="AX1891" s="15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</row>
    <row r="1892" spans="1:164" x14ac:dyDescent="0.15">
      <c r="A1892" s="67"/>
      <c r="B1892" s="128"/>
      <c r="C1892" s="7"/>
      <c r="D1892" s="7"/>
      <c r="E1892" s="13"/>
      <c r="F1892" s="14"/>
      <c r="G1892" s="14"/>
      <c r="H1892" s="14"/>
      <c r="I1892" s="14"/>
      <c r="J1892" s="13"/>
      <c r="K1892" s="53"/>
      <c r="L1892" s="2"/>
      <c r="M1892" s="19"/>
      <c r="N1892" s="12"/>
      <c r="O1892" s="12"/>
      <c r="P1892" s="19"/>
      <c r="Q1892" s="14"/>
      <c r="R1892" s="28"/>
      <c r="S1892" s="14"/>
      <c r="T1892" s="14"/>
      <c r="U1892" s="14"/>
      <c r="V1892" s="4"/>
      <c r="W1892" s="53"/>
      <c r="X1892" s="14"/>
      <c r="Y1892" s="153"/>
      <c r="Z1892" s="10"/>
      <c r="AA1892" s="51"/>
      <c r="AB1892" s="3"/>
      <c r="AC1892" s="1"/>
      <c r="AD1892" s="10"/>
      <c r="AE1892" s="3"/>
      <c r="AF1892" s="3"/>
      <c r="AG1892" s="3"/>
      <c r="AH1892" s="10"/>
      <c r="AI1892" s="11"/>
      <c r="AJ1892" s="10"/>
      <c r="AK1892" s="2"/>
      <c r="AL1892" s="2"/>
      <c r="AM1892" s="2"/>
      <c r="AN1892" s="2"/>
      <c r="AO1892" s="2"/>
      <c r="AP1892" s="2"/>
      <c r="AQ1892" s="1"/>
      <c r="AR1892" s="15"/>
      <c r="AS1892" s="15"/>
      <c r="AT1892" s="15"/>
      <c r="AU1892" s="1"/>
      <c r="AV1892" s="1"/>
      <c r="AW1892" s="15"/>
      <c r="AX1892" s="15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</row>
    <row r="1893" spans="1:164" x14ac:dyDescent="0.15">
      <c r="A1893" s="67"/>
      <c r="B1893" s="128"/>
      <c r="C1893" s="7"/>
      <c r="D1893" s="7"/>
      <c r="E1893" s="13"/>
      <c r="F1893" s="14"/>
      <c r="G1893" s="14"/>
      <c r="H1893" s="14"/>
      <c r="I1893" s="14"/>
      <c r="J1893" s="13"/>
      <c r="K1893" s="53"/>
      <c r="L1893" s="2"/>
      <c r="M1893" s="19"/>
      <c r="N1893" s="12"/>
      <c r="O1893" s="12"/>
      <c r="P1893" s="19"/>
      <c r="Q1893" s="14"/>
      <c r="R1893" s="28"/>
      <c r="S1893" s="14"/>
      <c r="T1893" s="14"/>
      <c r="U1893" s="14"/>
      <c r="V1893" s="4"/>
      <c r="W1893" s="53"/>
      <c r="X1893" s="14"/>
      <c r="Y1893" s="153"/>
      <c r="Z1893" s="10"/>
      <c r="AA1893" s="51"/>
      <c r="AB1893" s="3"/>
      <c r="AC1893" s="1"/>
      <c r="AD1893" s="10"/>
      <c r="AE1893" s="3"/>
      <c r="AF1893" s="3"/>
      <c r="AG1893" s="3"/>
      <c r="AH1893" s="10"/>
      <c r="AI1893" s="11"/>
      <c r="AJ1893" s="10"/>
      <c r="AK1893" s="2"/>
      <c r="AL1893" s="2"/>
      <c r="AM1893" s="2"/>
      <c r="AN1893" s="2"/>
      <c r="AO1893" s="2"/>
      <c r="AP1893" s="2"/>
      <c r="AQ1893" s="1"/>
      <c r="AR1893" s="15"/>
      <c r="AS1893" s="15"/>
      <c r="AT1893" s="15"/>
      <c r="AU1893" s="1"/>
      <c r="AV1893" s="1"/>
      <c r="AW1893" s="15"/>
      <c r="AX1893" s="15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</row>
    <row r="1894" spans="1:164" x14ac:dyDescent="0.15">
      <c r="A1894" s="67"/>
      <c r="B1894" s="128"/>
      <c r="C1894" s="7"/>
      <c r="D1894" s="7"/>
      <c r="E1894" s="13"/>
      <c r="F1894" s="14"/>
      <c r="G1894" s="14"/>
      <c r="H1894" s="14"/>
      <c r="I1894" s="14"/>
      <c r="J1894" s="13"/>
      <c r="K1894" s="53"/>
      <c r="L1894" s="2"/>
      <c r="M1894" s="19"/>
      <c r="N1894" s="12"/>
      <c r="O1894" s="12"/>
      <c r="P1894" s="19"/>
      <c r="Q1894" s="14"/>
      <c r="R1894" s="28"/>
      <c r="S1894" s="14"/>
      <c r="T1894" s="14"/>
      <c r="U1894" s="14"/>
      <c r="V1894" s="4"/>
      <c r="W1894" s="53"/>
      <c r="X1894" s="14"/>
      <c r="Y1894" s="153"/>
      <c r="Z1894" s="10"/>
      <c r="AA1894" s="51"/>
      <c r="AB1894" s="3"/>
      <c r="AC1894" s="1"/>
      <c r="AD1894" s="10"/>
      <c r="AE1894" s="3"/>
      <c r="AF1894" s="3"/>
      <c r="AG1894" s="3"/>
      <c r="AH1894" s="10"/>
      <c r="AI1894" s="11"/>
      <c r="AJ1894" s="10"/>
      <c r="AK1894" s="2"/>
      <c r="AL1894" s="2"/>
      <c r="AM1894" s="2"/>
      <c r="AN1894" s="2"/>
      <c r="AO1894" s="2"/>
      <c r="AP1894" s="2"/>
      <c r="AQ1894" s="1"/>
      <c r="AR1894" s="15"/>
      <c r="AS1894" s="15"/>
      <c r="AT1894" s="15"/>
      <c r="AU1894" s="1"/>
      <c r="AV1894" s="1"/>
      <c r="AW1894" s="15"/>
      <c r="AX1894" s="15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</row>
    <row r="1895" spans="1:164" x14ac:dyDescent="0.15">
      <c r="A1895" s="67"/>
      <c r="B1895" s="128"/>
      <c r="C1895" s="7"/>
      <c r="D1895" s="7"/>
      <c r="E1895" s="13"/>
      <c r="F1895" s="14"/>
      <c r="G1895" s="14"/>
      <c r="H1895" s="14"/>
      <c r="I1895" s="14"/>
      <c r="J1895" s="13"/>
      <c r="K1895" s="53"/>
      <c r="L1895" s="2"/>
      <c r="M1895" s="19"/>
      <c r="N1895" s="12"/>
      <c r="O1895" s="12"/>
      <c r="P1895" s="19"/>
      <c r="Q1895" s="14"/>
      <c r="R1895" s="28"/>
      <c r="S1895" s="14"/>
      <c r="T1895" s="14"/>
      <c r="U1895" s="14"/>
      <c r="V1895" s="4"/>
      <c r="W1895" s="53"/>
      <c r="X1895" s="14"/>
      <c r="Y1895" s="153"/>
      <c r="Z1895" s="10"/>
      <c r="AA1895" s="51"/>
      <c r="AB1895" s="3"/>
      <c r="AC1895" s="1"/>
      <c r="AD1895" s="10"/>
      <c r="AE1895" s="3"/>
      <c r="AF1895" s="3"/>
      <c r="AG1895" s="3"/>
      <c r="AH1895" s="10"/>
      <c r="AI1895" s="11"/>
      <c r="AJ1895" s="10"/>
      <c r="AK1895" s="2"/>
      <c r="AL1895" s="2"/>
      <c r="AM1895" s="2"/>
      <c r="AN1895" s="2"/>
      <c r="AO1895" s="2"/>
      <c r="AP1895" s="2"/>
      <c r="AQ1895" s="1"/>
      <c r="AR1895" s="15"/>
      <c r="AS1895" s="15"/>
      <c r="AT1895" s="15"/>
      <c r="AU1895" s="1"/>
      <c r="AV1895" s="1"/>
      <c r="AW1895" s="15"/>
      <c r="AX1895" s="15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</row>
    <row r="1896" spans="1:164" x14ac:dyDescent="0.15">
      <c r="A1896" s="67"/>
      <c r="B1896" s="128"/>
      <c r="C1896" s="7"/>
      <c r="D1896" s="7"/>
      <c r="E1896" s="13"/>
      <c r="F1896" s="14"/>
      <c r="G1896" s="14"/>
      <c r="H1896" s="14"/>
      <c r="I1896" s="14"/>
      <c r="J1896" s="13"/>
      <c r="K1896" s="53"/>
      <c r="L1896" s="2"/>
      <c r="M1896" s="19"/>
      <c r="N1896" s="12"/>
      <c r="O1896" s="12"/>
      <c r="P1896" s="19"/>
      <c r="Q1896" s="14"/>
      <c r="R1896" s="28"/>
      <c r="S1896" s="14"/>
      <c r="T1896" s="14"/>
      <c r="U1896" s="14"/>
      <c r="V1896" s="4"/>
      <c r="W1896" s="53"/>
      <c r="X1896" s="14"/>
      <c r="Y1896" s="153"/>
      <c r="Z1896" s="10"/>
      <c r="AA1896" s="51"/>
      <c r="AB1896" s="3"/>
      <c r="AC1896" s="1"/>
      <c r="AD1896" s="10"/>
      <c r="AE1896" s="3"/>
      <c r="AF1896" s="3"/>
      <c r="AG1896" s="3"/>
      <c r="AH1896" s="10"/>
      <c r="AI1896" s="11"/>
      <c r="AJ1896" s="10"/>
      <c r="AK1896" s="2"/>
      <c r="AL1896" s="2"/>
      <c r="AM1896" s="2"/>
      <c r="AN1896" s="2"/>
      <c r="AO1896" s="2"/>
      <c r="AP1896" s="2"/>
      <c r="AQ1896" s="1"/>
      <c r="AR1896" s="15"/>
      <c r="AS1896" s="15"/>
      <c r="AT1896" s="15"/>
      <c r="AU1896" s="1"/>
      <c r="AV1896" s="1"/>
      <c r="AW1896" s="15"/>
      <c r="AX1896" s="15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</row>
    <row r="1897" spans="1:164" x14ac:dyDescent="0.15">
      <c r="A1897" s="67"/>
      <c r="B1897" s="128"/>
      <c r="C1897" s="7"/>
      <c r="D1897" s="7"/>
      <c r="E1897" s="13"/>
      <c r="F1897" s="14"/>
      <c r="G1897" s="14"/>
      <c r="H1897" s="14"/>
      <c r="I1897" s="14"/>
      <c r="J1897" s="13"/>
      <c r="K1897" s="53"/>
      <c r="L1897" s="2"/>
      <c r="M1897" s="19"/>
      <c r="N1897" s="12"/>
      <c r="O1897" s="12"/>
      <c r="P1897" s="19"/>
      <c r="Q1897" s="14"/>
      <c r="R1897" s="28"/>
      <c r="S1897" s="14"/>
      <c r="T1897" s="14"/>
      <c r="U1897" s="14"/>
      <c r="V1897" s="4"/>
      <c r="W1897" s="53"/>
      <c r="X1897" s="14"/>
      <c r="Y1897" s="153"/>
      <c r="Z1897" s="10"/>
      <c r="AA1897" s="51"/>
      <c r="AB1897" s="3"/>
      <c r="AC1897" s="1"/>
      <c r="AD1897" s="10"/>
      <c r="AE1897" s="3"/>
      <c r="AF1897" s="3"/>
      <c r="AG1897" s="3"/>
      <c r="AH1897" s="10"/>
      <c r="AI1897" s="11"/>
      <c r="AJ1897" s="10"/>
      <c r="AK1897" s="2"/>
      <c r="AL1897" s="2"/>
      <c r="AM1897" s="2"/>
      <c r="AN1897" s="2"/>
      <c r="AO1897" s="2"/>
      <c r="AP1897" s="2"/>
      <c r="AQ1897" s="1"/>
      <c r="AR1897" s="15"/>
      <c r="AS1897" s="15"/>
      <c r="AT1897" s="15"/>
      <c r="AU1897" s="1"/>
      <c r="AV1897" s="1"/>
      <c r="AW1897" s="15"/>
      <c r="AX1897" s="15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</row>
    <row r="1898" spans="1:164" x14ac:dyDescent="0.15">
      <c r="A1898" s="67"/>
      <c r="B1898" s="128"/>
      <c r="C1898" s="7"/>
      <c r="D1898" s="7"/>
      <c r="E1898" s="13"/>
      <c r="F1898" s="14"/>
      <c r="G1898" s="14"/>
      <c r="H1898" s="14"/>
      <c r="I1898" s="14"/>
      <c r="J1898" s="13"/>
      <c r="K1898" s="53"/>
      <c r="L1898" s="2"/>
      <c r="M1898" s="19"/>
      <c r="N1898" s="12"/>
      <c r="O1898" s="12"/>
      <c r="P1898" s="19"/>
      <c r="Q1898" s="14"/>
      <c r="R1898" s="28"/>
      <c r="S1898" s="14"/>
      <c r="T1898" s="14"/>
      <c r="U1898" s="14"/>
      <c r="V1898" s="4"/>
      <c r="W1898" s="53"/>
      <c r="X1898" s="14"/>
      <c r="Y1898" s="153"/>
      <c r="Z1898" s="10"/>
      <c r="AA1898" s="51"/>
      <c r="AB1898" s="3"/>
      <c r="AC1898" s="1"/>
      <c r="AD1898" s="10"/>
      <c r="AE1898" s="3"/>
      <c r="AF1898" s="3"/>
      <c r="AG1898" s="3"/>
      <c r="AH1898" s="10"/>
      <c r="AI1898" s="11"/>
      <c r="AJ1898" s="10"/>
      <c r="AK1898" s="2"/>
      <c r="AL1898" s="2"/>
      <c r="AM1898" s="2"/>
      <c r="AN1898" s="2"/>
      <c r="AO1898" s="2"/>
      <c r="AP1898" s="2"/>
      <c r="AQ1898" s="1"/>
      <c r="AR1898" s="15"/>
      <c r="AS1898" s="15"/>
      <c r="AT1898" s="15"/>
      <c r="AU1898" s="1"/>
      <c r="AV1898" s="1"/>
      <c r="AW1898" s="15"/>
      <c r="AX1898" s="15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</row>
    <row r="1899" spans="1:164" x14ac:dyDescent="0.15">
      <c r="A1899" s="67"/>
      <c r="B1899" s="128"/>
      <c r="C1899" s="7"/>
      <c r="D1899" s="7"/>
      <c r="E1899" s="13"/>
      <c r="F1899" s="14"/>
      <c r="G1899" s="14"/>
      <c r="H1899" s="14"/>
      <c r="I1899" s="14"/>
      <c r="J1899" s="13"/>
      <c r="K1899" s="53"/>
      <c r="L1899" s="2"/>
      <c r="M1899" s="19"/>
      <c r="N1899" s="12"/>
      <c r="O1899" s="12"/>
      <c r="P1899" s="19"/>
      <c r="Q1899" s="14"/>
      <c r="R1899" s="28"/>
      <c r="S1899" s="14"/>
      <c r="T1899" s="14"/>
      <c r="U1899" s="14"/>
      <c r="V1899" s="4"/>
      <c r="W1899" s="53"/>
      <c r="X1899" s="14"/>
      <c r="Y1899" s="153"/>
      <c r="Z1899" s="10"/>
      <c r="AA1899" s="51"/>
      <c r="AB1899" s="3"/>
      <c r="AC1899" s="1"/>
      <c r="AD1899" s="10"/>
      <c r="AE1899" s="3"/>
      <c r="AF1899" s="3"/>
      <c r="AG1899" s="3"/>
      <c r="AH1899" s="10"/>
      <c r="AI1899" s="11"/>
      <c r="AJ1899" s="10"/>
      <c r="AK1899" s="2"/>
      <c r="AL1899" s="2"/>
      <c r="AM1899" s="2"/>
      <c r="AN1899" s="2"/>
      <c r="AO1899" s="2"/>
      <c r="AP1899" s="2"/>
      <c r="AQ1899" s="1"/>
      <c r="AR1899" s="15"/>
      <c r="AS1899" s="15"/>
      <c r="AT1899" s="15"/>
      <c r="AU1899" s="1"/>
      <c r="AV1899" s="1"/>
      <c r="AW1899" s="15"/>
      <c r="AX1899" s="15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</row>
    <row r="1900" spans="1:164" x14ac:dyDescent="0.15">
      <c r="A1900" s="67"/>
      <c r="B1900" s="128"/>
      <c r="C1900" s="7"/>
      <c r="D1900" s="7"/>
      <c r="E1900" s="13"/>
      <c r="F1900" s="14"/>
      <c r="G1900" s="14"/>
      <c r="H1900" s="14"/>
      <c r="I1900" s="14"/>
      <c r="J1900" s="13"/>
      <c r="K1900" s="53"/>
      <c r="L1900" s="2"/>
      <c r="M1900" s="19"/>
      <c r="N1900" s="12"/>
      <c r="O1900" s="12"/>
      <c r="P1900" s="19"/>
      <c r="Q1900" s="14"/>
      <c r="R1900" s="28"/>
      <c r="S1900" s="14"/>
      <c r="T1900" s="14"/>
      <c r="U1900" s="14"/>
      <c r="V1900" s="4"/>
      <c r="W1900" s="53"/>
      <c r="X1900" s="14"/>
      <c r="Y1900" s="153"/>
      <c r="Z1900" s="10"/>
      <c r="AA1900" s="51"/>
      <c r="AB1900" s="3"/>
      <c r="AC1900" s="1"/>
      <c r="AD1900" s="10"/>
      <c r="AE1900" s="3"/>
      <c r="AF1900" s="3"/>
      <c r="AG1900" s="3"/>
      <c r="AH1900" s="10"/>
      <c r="AI1900" s="11"/>
      <c r="AJ1900" s="10"/>
      <c r="AK1900" s="2"/>
      <c r="AL1900" s="2"/>
      <c r="AM1900" s="2"/>
      <c r="AN1900" s="2"/>
      <c r="AO1900" s="2"/>
      <c r="AP1900" s="2"/>
      <c r="AQ1900" s="1"/>
      <c r="AR1900" s="15"/>
      <c r="AS1900" s="15"/>
      <c r="AT1900" s="15"/>
      <c r="AU1900" s="1"/>
      <c r="AV1900" s="1"/>
      <c r="AW1900" s="15"/>
      <c r="AX1900" s="15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</row>
    <row r="1901" spans="1:164" x14ac:dyDescent="0.15">
      <c r="A1901" s="67"/>
      <c r="B1901" s="128"/>
      <c r="C1901" s="7"/>
      <c r="D1901" s="7"/>
      <c r="E1901" s="13"/>
      <c r="F1901" s="14"/>
      <c r="G1901" s="14"/>
      <c r="H1901" s="14"/>
      <c r="I1901" s="14"/>
      <c r="J1901" s="13"/>
      <c r="K1901" s="53"/>
      <c r="L1901" s="2"/>
      <c r="M1901" s="19"/>
      <c r="N1901" s="12"/>
      <c r="O1901" s="12"/>
      <c r="P1901" s="19"/>
      <c r="Q1901" s="14"/>
      <c r="R1901" s="28"/>
      <c r="S1901" s="14"/>
      <c r="T1901" s="14"/>
      <c r="U1901" s="14"/>
      <c r="V1901" s="4"/>
      <c r="W1901" s="53"/>
      <c r="X1901" s="14"/>
      <c r="Y1901" s="153"/>
      <c r="Z1901" s="10"/>
      <c r="AA1901" s="51"/>
      <c r="AB1901" s="3"/>
      <c r="AC1901" s="1"/>
      <c r="AD1901" s="10"/>
      <c r="AE1901" s="3"/>
      <c r="AF1901" s="3"/>
      <c r="AG1901" s="3"/>
      <c r="AH1901" s="10"/>
      <c r="AI1901" s="11"/>
      <c r="AJ1901" s="10"/>
      <c r="AK1901" s="2"/>
      <c r="AL1901" s="2"/>
      <c r="AM1901" s="2"/>
      <c r="AN1901" s="2"/>
      <c r="AO1901" s="2"/>
      <c r="AP1901" s="2"/>
      <c r="AQ1901" s="1"/>
      <c r="AR1901" s="15"/>
      <c r="AS1901" s="15"/>
      <c r="AT1901" s="15"/>
      <c r="AU1901" s="1"/>
      <c r="AV1901" s="1"/>
      <c r="AW1901" s="15"/>
      <c r="AX1901" s="15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</row>
    <row r="1902" spans="1:164" x14ac:dyDescent="0.15">
      <c r="A1902" s="67"/>
      <c r="B1902" s="128"/>
      <c r="C1902" s="7"/>
      <c r="D1902" s="7"/>
      <c r="E1902" s="13"/>
      <c r="F1902" s="14"/>
      <c r="G1902" s="14"/>
      <c r="H1902" s="14"/>
      <c r="I1902" s="14"/>
      <c r="J1902" s="13"/>
      <c r="K1902" s="53"/>
      <c r="L1902" s="2"/>
      <c r="M1902" s="19"/>
      <c r="N1902" s="12"/>
      <c r="O1902" s="12"/>
      <c r="P1902" s="19"/>
      <c r="Q1902" s="14"/>
      <c r="R1902" s="28"/>
      <c r="S1902" s="14"/>
      <c r="T1902" s="14"/>
      <c r="U1902" s="14"/>
      <c r="V1902" s="4"/>
      <c r="W1902" s="53"/>
      <c r="X1902" s="14"/>
      <c r="Y1902" s="153"/>
      <c r="Z1902" s="10"/>
      <c r="AA1902" s="51"/>
      <c r="AB1902" s="3"/>
      <c r="AC1902" s="1"/>
      <c r="AD1902" s="10"/>
      <c r="AE1902" s="3"/>
      <c r="AF1902" s="3"/>
      <c r="AG1902" s="3"/>
      <c r="AH1902" s="10"/>
      <c r="AI1902" s="11"/>
      <c r="AJ1902" s="10"/>
      <c r="AK1902" s="2"/>
      <c r="AL1902" s="2"/>
      <c r="AM1902" s="2"/>
      <c r="AN1902" s="2"/>
      <c r="AO1902" s="2"/>
      <c r="AP1902" s="2"/>
      <c r="AQ1902" s="1"/>
      <c r="AR1902" s="15"/>
      <c r="AS1902" s="15"/>
      <c r="AT1902" s="15"/>
      <c r="AU1902" s="1"/>
      <c r="AV1902" s="1"/>
      <c r="AW1902" s="15"/>
      <c r="AX1902" s="15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</row>
    <row r="1903" spans="1:164" x14ac:dyDescent="0.15">
      <c r="A1903" s="67"/>
      <c r="B1903" s="128"/>
      <c r="C1903" s="7"/>
      <c r="D1903" s="7"/>
      <c r="E1903" s="13"/>
      <c r="F1903" s="14"/>
      <c r="G1903" s="14"/>
      <c r="H1903" s="14"/>
      <c r="I1903" s="14"/>
      <c r="J1903" s="13"/>
      <c r="K1903" s="53"/>
      <c r="L1903" s="2"/>
      <c r="M1903" s="19"/>
      <c r="N1903" s="12"/>
      <c r="O1903" s="12"/>
      <c r="P1903" s="19"/>
      <c r="Q1903" s="14"/>
      <c r="R1903" s="28"/>
      <c r="S1903" s="14"/>
      <c r="T1903" s="14"/>
      <c r="U1903" s="14"/>
      <c r="V1903" s="4"/>
      <c r="W1903" s="53"/>
      <c r="X1903" s="14"/>
      <c r="Y1903" s="153"/>
      <c r="Z1903" s="10"/>
      <c r="AA1903" s="51"/>
      <c r="AB1903" s="3"/>
      <c r="AC1903" s="1"/>
      <c r="AD1903" s="10"/>
      <c r="AE1903" s="3"/>
      <c r="AF1903" s="3"/>
      <c r="AG1903" s="3"/>
      <c r="AH1903" s="10"/>
      <c r="AI1903" s="11"/>
      <c r="AJ1903" s="10"/>
      <c r="AK1903" s="2"/>
      <c r="AL1903" s="2"/>
      <c r="AM1903" s="2"/>
      <c r="AN1903" s="2"/>
      <c r="AO1903" s="2"/>
      <c r="AP1903" s="2"/>
      <c r="AQ1903" s="1"/>
      <c r="AR1903" s="15"/>
      <c r="AS1903" s="15"/>
      <c r="AT1903" s="15"/>
      <c r="AU1903" s="1"/>
      <c r="AV1903" s="1"/>
      <c r="AW1903" s="15"/>
      <c r="AX1903" s="15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</row>
    <row r="1904" spans="1:164" x14ac:dyDescent="0.15">
      <c r="A1904" s="67"/>
      <c r="B1904" s="128"/>
      <c r="C1904" s="7"/>
      <c r="D1904" s="7"/>
      <c r="E1904" s="13"/>
      <c r="F1904" s="14"/>
      <c r="G1904" s="14"/>
      <c r="H1904" s="14"/>
      <c r="I1904" s="14"/>
      <c r="J1904" s="13"/>
      <c r="K1904" s="53"/>
      <c r="L1904" s="2"/>
      <c r="M1904" s="19"/>
      <c r="N1904" s="12"/>
      <c r="O1904" s="12"/>
      <c r="P1904" s="19"/>
      <c r="Q1904" s="14"/>
      <c r="R1904" s="28"/>
      <c r="S1904" s="14"/>
      <c r="T1904" s="14"/>
      <c r="U1904" s="14"/>
      <c r="V1904" s="4"/>
      <c r="W1904" s="53"/>
      <c r="X1904" s="14"/>
      <c r="Y1904" s="153"/>
      <c r="Z1904" s="10"/>
      <c r="AA1904" s="51"/>
      <c r="AB1904" s="3"/>
      <c r="AC1904" s="1"/>
      <c r="AD1904" s="10"/>
      <c r="AE1904" s="3"/>
      <c r="AF1904" s="3"/>
      <c r="AG1904" s="3"/>
      <c r="AH1904" s="10"/>
      <c r="AI1904" s="11"/>
      <c r="AJ1904" s="10"/>
      <c r="AK1904" s="2"/>
      <c r="AL1904" s="2"/>
      <c r="AM1904" s="2"/>
      <c r="AN1904" s="2"/>
      <c r="AO1904" s="2"/>
      <c r="AP1904" s="2"/>
      <c r="AQ1904" s="1"/>
      <c r="AR1904" s="15"/>
      <c r="AS1904" s="15"/>
      <c r="AT1904" s="15"/>
      <c r="AU1904" s="1"/>
      <c r="AV1904" s="1"/>
      <c r="AW1904" s="15"/>
      <c r="AX1904" s="15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</row>
    <row r="1905" spans="1:164" x14ac:dyDescent="0.15">
      <c r="A1905" s="67"/>
      <c r="B1905" s="128"/>
      <c r="C1905" s="7"/>
      <c r="D1905" s="7"/>
      <c r="E1905" s="13"/>
      <c r="F1905" s="14"/>
      <c r="G1905" s="14"/>
      <c r="H1905" s="14"/>
      <c r="I1905" s="14"/>
      <c r="J1905" s="13"/>
      <c r="K1905" s="53"/>
      <c r="L1905" s="2"/>
      <c r="M1905" s="19"/>
      <c r="N1905" s="12"/>
      <c r="O1905" s="12"/>
      <c r="P1905" s="19"/>
      <c r="Q1905" s="14"/>
      <c r="R1905" s="28"/>
      <c r="S1905" s="14"/>
      <c r="T1905" s="14"/>
      <c r="U1905" s="14"/>
      <c r="V1905" s="4"/>
      <c r="W1905" s="53"/>
      <c r="X1905" s="14"/>
      <c r="Y1905" s="153"/>
      <c r="Z1905" s="10"/>
      <c r="AA1905" s="51"/>
      <c r="AB1905" s="3"/>
      <c r="AC1905" s="1"/>
      <c r="AD1905" s="10"/>
      <c r="AE1905" s="3"/>
      <c r="AF1905" s="3"/>
      <c r="AG1905" s="3"/>
      <c r="AH1905" s="10"/>
      <c r="AI1905" s="11"/>
      <c r="AJ1905" s="10"/>
      <c r="AK1905" s="2"/>
      <c r="AL1905" s="2"/>
      <c r="AM1905" s="2"/>
      <c r="AN1905" s="2"/>
      <c r="AO1905" s="2"/>
      <c r="AP1905" s="2"/>
      <c r="AQ1905" s="1"/>
      <c r="AR1905" s="15"/>
      <c r="AS1905" s="15"/>
      <c r="AT1905" s="15"/>
      <c r="AU1905" s="1"/>
      <c r="AV1905" s="1"/>
      <c r="AW1905" s="15"/>
      <c r="AX1905" s="15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</row>
    <row r="1906" spans="1:164" x14ac:dyDescent="0.15">
      <c r="A1906" s="67"/>
      <c r="B1906" s="128"/>
      <c r="C1906" s="7"/>
      <c r="D1906" s="7"/>
      <c r="E1906" s="13"/>
      <c r="F1906" s="14"/>
      <c r="G1906" s="14"/>
      <c r="H1906" s="14"/>
      <c r="I1906" s="14"/>
      <c r="J1906" s="13"/>
      <c r="K1906" s="53"/>
      <c r="L1906" s="2"/>
      <c r="M1906" s="19"/>
      <c r="N1906" s="12"/>
      <c r="O1906" s="12"/>
      <c r="P1906" s="19"/>
      <c r="Q1906" s="14"/>
      <c r="R1906" s="28"/>
      <c r="S1906" s="14"/>
      <c r="T1906" s="14"/>
      <c r="U1906" s="14"/>
      <c r="V1906" s="4"/>
      <c r="W1906" s="53"/>
      <c r="X1906" s="14"/>
      <c r="Y1906" s="153"/>
      <c r="Z1906" s="10"/>
      <c r="AA1906" s="51"/>
      <c r="AB1906" s="3"/>
      <c r="AC1906" s="1"/>
      <c r="AD1906" s="10"/>
      <c r="AE1906" s="3"/>
      <c r="AF1906" s="3"/>
      <c r="AG1906" s="3"/>
      <c r="AH1906" s="10"/>
      <c r="AI1906" s="11"/>
      <c r="AJ1906" s="10"/>
      <c r="AK1906" s="2"/>
      <c r="AL1906" s="2"/>
      <c r="AM1906" s="2"/>
      <c r="AN1906" s="2"/>
      <c r="AO1906" s="2"/>
      <c r="AP1906" s="2"/>
      <c r="AQ1906" s="1"/>
      <c r="AR1906" s="15"/>
      <c r="AS1906" s="15"/>
      <c r="AT1906" s="15"/>
      <c r="AU1906" s="1"/>
      <c r="AV1906" s="1"/>
      <c r="AW1906" s="15"/>
      <c r="AX1906" s="15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</row>
    <row r="1907" spans="1:164" x14ac:dyDescent="0.15">
      <c r="A1907" s="67"/>
      <c r="B1907" s="128"/>
      <c r="C1907" s="7"/>
      <c r="D1907" s="7"/>
      <c r="E1907" s="13"/>
      <c r="F1907" s="14"/>
      <c r="G1907" s="14"/>
      <c r="H1907" s="14"/>
      <c r="I1907" s="14"/>
      <c r="J1907" s="13"/>
      <c r="K1907" s="53"/>
      <c r="L1907" s="2"/>
      <c r="M1907" s="19"/>
      <c r="N1907" s="12"/>
      <c r="O1907" s="12"/>
      <c r="P1907" s="19"/>
      <c r="Q1907" s="14"/>
      <c r="R1907" s="28"/>
      <c r="S1907" s="14"/>
      <c r="T1907" s="14"/>
      <c r="U1907" s="14"/>
      <c r="V1907" s="4"/>
      <c r="W1907" s="53"/>
      <c r="X1907" s="14"/>
      <c r="Y1907" s="153"/>
      <c r="Z1907" s="10"/>
      <c r="AA1907" s="51"/>
      <c r="AB1907" s="3"/>
      <c r="AC1907" s="1"/>
      <c r="AD1907" s="10"/>
      <c r="AE1907" s="3"/>
      <c r="AF1907" s="3"/>
      <c r="AG1907" s="3"/>
      <c r="AH1907" s="10"/>
      <c r="AI1907" s="11"/>
      <c r="AJ1907" s="10"/>
      <c r="AK1907" s="2"/>
      <c r="AL1907" s="2"/>
      <c r="AM1907" s="2"/>
      <c r="AN1907" s="2"/>
      <c r="AO1907" s="2"/>
      <c r="AP1907" s="2"/>
      <c r="AQ1907" s="1"/>
      <c r="AR1907" s="15"/>
      <c r="AS1907" s="15"/>
      <c r="AT1907" s="15"/>
      <c r="AU1907" s="1"/>
      <c r="AV1907" s="1"/>
      <c r="AW1907" s="15"/>
      <c r="AX1907" s="15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</row>
    <row r="1908" spans="1:164" x14ac:dyDescent="0.15">
      <c r="A1908" s="67"/>
      <c r="B1908" s="128"/>
      <c r="C1908" s="7"/>
      <c r="D1908" s="7"/>
      <c r="E1908" s="13"/>
      <c r="F1908" s="14"/>
      <c r="G1908" s="14"/>
      <c r="H1908" s="14"/>
      <c r="I1908" s="14"/>
      <c r="J1908" s="13"/>
      <c r="K1908" s="53"/>
      <c r="L1908" s="2"/>
      <c r="M1908" s="19"/>
      <c r="N1908" s="12"/>
      <c r="O1908" s="12"/>
      <c r="P1908" s="19"/>
      <c r="Q1908" s="14"/>
      <c r="R1908" s="28"/>
      <c r="S1908" s="14"/>
      <c r="T1908" s="14"/>
      <c r="U1908" s="14"/>
      <c r="V1908" s="4"/>
      <c r="W1908" s="53"/>
      <c r="X1908" s="14"/>
      <c r="Y1908" s="153"/>
      <c r="Z1908" s="10"/>
      <c r="AA1908" s="51"/>
      <c r="AB1908" s="3"/>
      <c r="AC1908" s="1"/>
      <c r="AD1908" s="10"/>
      <c r="AE1908" s="3"/>
      <c r="AF1908" s="3"/>
      <c r="AG1908" s="3"/>
      <c r="AH1908" s="10"/>
      <c r="AI1908" s="11"/>
      <c r="AJ1908" s="10"/>
      <c r="AK1908" s="2"/>
      <c r="AL1908" s="2"/>
      <c r="AM1908" s="2"/>
      <c r="AN1908" s="2"/>
      <c r="AO1908" s="2"/>
      <c r="AP1908" s="2"/>
      <c r="AQ1908" s="1"/>
      <c r="AR1908" s="15"/>
      <c r="AS1908" s="15"/>
      <c r="AT1908" s="15"/>
      <c r="AU1908" s="1"/>
      <c r="AV1908" s="1"/>
      <c r="AW1908" s="15"/>
      <c r="AX1908" s="15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</row>
    <row r="1909" spans="1:164" x14ac:dyDescent="0.15">
      <c r="A1909" s="67"/>
      <c r="B1909" s="128"/>
      <c r="C1909" s="7"/>
      <c r="D1909" s="7"/>
      <c r="E1909" s="13"/>
      <c r="F1909" s="14"/>
      <c r="G1909" s="14"/>
      <c r="H1909" s="14"/>
      <c r="I1909" s="14"/>
      <c r="J1909" s="13"/>
      <c r="K1909" s="53"/>
      <c r="L1909" s="2"/>
      <c r="M1909" s="19"/>
      <c r="N1909" s="12"/>
      <c r="O1909" s="12"/>
      <c r="P1909" s="19"/>
      <c r="Q1909" s="14"/>
      <c r="R1909" s="28"/>
      <c r="S1909" s="14"/>
      <c r="T1909" s="14"/>
      <c r="U1909" s="14"/>
      <c r="V1909" s="4"/>
      <c r="W1909" s="53"/>
      <c r="X1909" s="14"/>
      <c r="Y1909" s="153"/>
      <c r="Z1909" s="10"/>
      <c r="AA1909" s="51"/>
      <c r="AB1909" s="3"/>
      <c r="AC1909" s="1"/>
      <c r="AD1909" s="10"/>
      <c r="AE1909" s="3"/>
      <c r="AF1909" s="3"/>
      <c r="AG1909" s="3"/>
      <c r="AH1909" s="10"/>
      <c r="AI1909" s="11"/>
      <c r="AJ1909" s="10"/>
      <c r="AK1909" s="2"/>
      <c r="AL1909" s="2"/>
      <c r="AM1909" s="2"/>
      <c r="AN1909" s="2"/>
      <c r="AO1909" s="2"/>
      <c r="AP1909" s="2"/>
      <c r="AQ1909" s="1"/>
      <c r="AR1909" s="15"/>
      <c r="AS1909" s="15"/>
      <c r="AT1909" s="15"/>
      <c r="AU1909" s="1"/>
      <c r="AV1909" s="1"/>
      <c r="AW1909" s="15"/>
      <c r="AX1909" s="15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</row>
    <row r="1910" spans="1:164" x14ac:dyDescent="0.15">
      <c r="A1910" s="67"/>
      <c r="B1910" s="128"/>
      <c r="C1910" s="7"/>
      <c r="D1910" s="7"/>
      <c r="E1910" s="13"/>
      <c r="F1910" s="14"/>
      <c r="G1910" s="14"/>
      <c r="H1910" s="14"/>
      <c r="I1910" s="14"/>
      <c r="J1910" s="13"/>
      <c r="K1910" s="53"/>
      <c r="L1910" s="2"/>
      <c r="M1910" s="19"/>
      <c r="N1910" s="12"/>
      <c r="O1910" s="12"/>
      <c r="P1910" s="19"/>
      <c r="Q1910" s="14"/>
      <c r="R1910" s="28"/>
      <c r="S1910" s="14"/>
      <c r="T1910" s="14"/>
      <c r="U1910" s="14"/>
      <c r="V1910" s="4"/>
      <c r="W1910" s="53"/>
      <c r="X1910" s="14"/>
      <c r="Y1910" s="153"/>
      <c r="Z1910" s="10"/>
      <c r="AA1910" s="51"/>
      <c r="AB1910" s="3"/>
      <c r="AC1910" s="1"/>
      <c r="AD1910" s="10"/>
      <c r="AE1910" s="3"/>
      <c r="AF1910" s="3"/>
      <c r="AG1910" s="3"/>
      <c r="AH1910" s="10"/>
      <c r="AI1910" s="11"/>
      <c r="AJ1910" s="10"/>
      <c r="AK1910" s="2"/>
      <c r="AL1910" s="2"/>
      <c r="AM1910" s="2"/>
      <c r="AN1910" s="2"/>
      <c r="AO1910" s="2"/>
      <c r="AP1910" s="2"/>
      <c r="AQ1910" s="1"/>
      <c r="AR1910" s="15"/>
      <c r="AS1910" s="15"/>
      <c r="AT1910" s="15"/>
      <c r="AU1910" s="1"/>
      <c r="AV1910" s="1"/>
      <c r="AW1910" s="15"/>
      <c r="AX1910" s="15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</row>
    <row r="1911" spans="1:164" x14ac:dyDescent="0.15">
      <c r="A1911" s="67"/>
      <c r="B1911" s="128"/>
      <c r="C1911" s="7"/>
      <c r="D1911" s="7"/>
      <c r="E1911" s="13"/>
      <c r="F1911" s="14"/>
      <c r="G1911" s="14"/>
      <c r="H1911" s="14"/>
      <c r="I1911" s="14"/>
      <c r="J1911" s="13"/>
      <c r="K1911" s="53"/>
      <c r="L1911" s="2"/>
      <c r="M1911" s="19"/>
      <c r="N1911" s="12"/>
      <c r="O1911" s="12"/>
      <c r="P1911" s="19"/>
      <c r="Q1911" s="14"/>
      <c r="R1911" s="28"/>
      <c r="S1911" s="14"/>
      <c r="T1911" s="14"/>
      <c r="U1911" s="14"/>
      <c r="V1911" s="4"/>
      <c r="W1911" s="53"/>
      <c r="X1911" s="14"/>
      <c r="Y1911" s="153"/>
      <c r="Z1911" s="10"/>
      <c r="AA1911" s="51"/>
      <c r="AB1911" s="3"/>
      <c r="AC1911" s="1"/>
      <c r="AD1911" s="10"/>
      <c r="AE1911" s="3"/>
      <c r="AF1911" s="3"/>
      <c r="AG1911" s="3"/>
      <c r="AH1911" s="10"/>
      <c r="AI1911" s="11"/>
      <c r="AJ1911" s="10"/>
      <c r="AK1911" s="2"/>
      <c r="AL1911" s="2"/>
      <c r="AM1911" s="2"/>
      <c r="AN1911" s="2"/>
      <c r="AO1911" s="2"/>
      <c r="AP1911" s="2"/>
      <c r="AQ1911" s="1"/>
      <c r="AR1911" s="15"/>
      <c r="AS1911" s="15"/>
      <c r="AT1911" s="15"/>
      <c r="AU1911" s="1"/>
      <c r="AV1911" s="1"/>
      <c r="AW1911" s="15"/>
      <c r="AX1911" s="15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</row>
    <row r="1912" spans="1:164" x14ac:dyDescent="0.15">
      <c r="A1912" s="67"/>
      <c r="B1912" s="128"/>
      <c r="C1912" s="7"/>
      <c r="D1912" s="7"/>
      <c r="E1912" s="13"/>
      <c r="F1912" s="14"/>
      <c r="G1912" s="14"/>
      <c r="H1912" s="14"/>
      <c r="I1912" s="14"/>
      <c r="J1912" s="13"/>
      <c r="K1912" s="53"/>
      <c r="L1912" s="2"/>
      <c r="M1912" s="19"/>
      <c r="N1912" s="12"/>
      <c r="O1912" s="12"/>
      <c r="P1912" s="19"/>
      <c r="Q1912" s="14"/>
      <c r="R1912" s="28"/>
      <c r="S1912" s="14"/>
      <c r="T1912" s="14"/>
      <c r="U1912" s="14"/>
      <c r="V1912" s="4"/>
      <c r="W1912" s="53"/>
      <c r="X1912" s="14"/>
      <c r="Y1912" s="153"/>
      <c r="Z1912" s="10"/>
      <c r="AA1912" s="51"/>
      <c r="AB1912" s="3"/>
      <c r="AC1912" s="1"/>
      <c r="AD1912" s="10"/>
      <c r="AE1912" s="3"/>
      <c r="AF1912" s="3"/>
      <c r="AG1912" s="3"/>
      <c r="AH1912" s="10"/>
      <c r="AI1912" s="11"/>
      <c r="AJ1912" s="10"/>
      <c r="AK1912" s="2"/>
      <c r="AL1912" s="2"/>
      <c r="AM1912" s="2"/>
      <c r="AN1912" s="2"/>
      <c r="AO1912" s="2"/>
      <c r="AP1912" s="2"/>
      <c r="AQ1912" s="1"/>
      <c r="AR1912" s="15"/>
      <c r="AS1912" s="15"/>
      <c r="AT1912" s="15"/>
      <c r="AU1912" s="1"/>
      <c r="AV1912" s="1"/>
      <c r="AW1912" s="15"/>
      <c r="AX1912" s="15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</row>
    <row r="1913" spans="1:164" x14ac:dyDescent="0.15">
      <c r="A1913" s="67"/>
      <c r="B1913" s="128"/>
      <c r="C1913" s="7"/>
      <c r="D1913" s="7"/>
      <c r="E1913" s="13"/>
      <c r="F1913" s="14"/>
      <c r="G1913" s="14"/>
      <c r="H1913" s="14"/>
      <c r="I1913" s="14"/>
      <c r="J1913" s="13"/>
      <c r="K1913" s="53"/>
      <c r="L1913" s="2"/>
      <c r="M1913" s="19"/>
      <c r="N1913" s="12"/>
      <c r="O1913" s="12"/>
      <c r="P1913" s="19"/>
      <c r="Q1913" s="14"/>
      <c r="R1913" s="28"/>
      <c r="S1913" s="14"/>
      <c r="T1913" s="14"/>
      <c r="U1913" s="14"/>
      <c r="V1913" s="4"/>
      <c r="W1913" s="53"/>
      <c r="X1913" s="14"/>
      <c r="Y1913" s="153"/>
      <c r="Z1913" s="10"/>
      <c r="AA1913" s="51"/>
      <c r="AB1913" s="3"/>
      <c r="AC1913" s="1"/>
      <c r="AD1913" s="10"/>
      <c r="AE1913" s="3"/>
      <c r="AF1913" s="3"/>
      <c r="AG1913" s="3"/>
      <c r="AH1913" s="10"/>
      <c r="AI1913" s="11"/>
      <c r="AJ1913" s="10"/>
      <c r="AK1913" s="2"/>
      <c r="AL1913" s="2"/>
      <c r="AM1913" s="2"/>
      <c r="AN1913" s="2"/>
      <c r="AO1913" s="2"/>
      <c r="AP1913" s="2"/>
      <c r="AQ1913" s="1"/>
      <c r="AR1913" s="15"/>
      <c r="AS1913" s="15"/>
      <c r="AT1913" s="15"/>
      <c r="AU1913" s="1"/>
      <c r="AV1913" s="1"/>
      <c r="AW1913" s="15"/>
      <c r="AX1913" s="15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</row>
    <row r="1914" spans="1:164" x14ac:dyDescent="0.15">
      <c r="A1914" s="67"/>
      <c r="B1914" s="128"/>
      <c r="C1914" s="7"/>
      <c r="D1914" s="7"/>
      <c r="E1914" s="13"/>
      <c r="F1914" s="14"/>
      <c r="G1914" s="14"/>
      <c r="H1914" s="14"/>
      <c r="I1914" s="14"/>
      <c r="J1914" s="13"/>
      <c r="K1914" s="53"/>
      <c r="L1914" s="2"/>
      <c r="M1914" s="19"/>
      <c r="N1914" s="12"/>
      <c r="O1914" s="12"/>
      <c r="P1914" s="19"/>
      <c r="Q1914" s="14"/>
      <c r="R1914" s="28"/>
      <c r="S1914" s="14"/>
      <c r="T1914" s="14"/>
      <c r="U1914" s="14"/>
      <c r="V1914" s="4"/>
      <c r="W1914" s="53"/>
      <c r="X1914" s="14"/>
      <c r="Y1914" s="153"/>
      <c r="Z1914" s="10"/>
      <c r="AA1914" s="51"/>
      <c r="AB1914" s="3"/>
      <c r="AC1914" s="1"/>
      <c r="AD1914" s="10"/>
      <c r="AE1914" s="3"/>
      <c r="AF1914" s="3"/>
      <c r="AG1914" s="3"/>
      <c r="AH1914" s="10"/>
      <c r="AI1914" s="11"/>
      <c r="AJ1914" s="10"/>
      <c r="AK1914" s="2"/>
      <c r="AL1914" s="2"/>
      <c r="AM1914" s="2"/>
      <c r="AN1914" s="2"/>
      <c r="AO1914" s="2"/>
      <c r="AP1914" s="2"/>
      <c r="AQ1914" s="1"/>
      <c r="AR1914" s="15"/>
      <c r="AS1914" s="15"/>
      <c r="AT1914" s="15"/>
      <c r="AU1914" s="1"/>
      <c r="AV1914" s="1"/>
      <c r="AW1914" s="15"/>
      <c r="AX1914" s="15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</row>
    <row r="1915" spans="1:164" x14ac:dyDescent="0.15">
      <c r="A1915" s="67"/>
      <c r="B1915" s="128"/>
      <c r="C1915" s="7"/>
      <c r="D1915" s="7"/>
      <c r="E1915" s="13"/>
      <c r="F1915" s="14"/>
      <c r="G1915" s="14"/>
      <c r="H1915" s="14"/>
      <c r="I1915" s="14"/>
      <c r="J1915" s="13"/>
      <c r="K1915" s="53"/>
      <c r="L1915" s="2"/>
      <c r="M1915" s="19"/>
      <c r="N1915" s="12"/>
      <c r="O1915" s="12"/>
      <c r="P1915" s="19"/>
      <c r="Q1915" s="14"/>
      <c r="R1915" s="28"/>
      <c r="S1915" s="14"/>
      <c r="T1915" s="14"/>
      <c r="U1915" s="14"/>
      <c r="V1915" s="4"/>
      <c r="W1915" s="53"/>
      <c r="X1915" s="14"/>
      <c r="Y1915" s="153"/>
      <c r="Z1915" s="10"/>
      <c r="AA1915" s="51"/>
      <c r="AB1915" s="3"/>
      <c r="AC1915" s="1"/>
      <c r="AD1915" s="10"/>
      <c r="AE1915" s="3"/>
      <c r="AF1915" s="3"/>
      <c r="AG1915" s="3"/>
      <c r="AH1915" s="10"/>
      <c r="AI1915" s="11"/>
      <c r="AJ1915" s="10"/>
      <c r="AK1915" s="2"/>
      <c r="AL1915" s="2"/>
      <c r="AM1915" s="2"/>
      <c r="AN1915" s="2"/>
      <c r="AO1915" s="2"/>
      <c r="AP1915" s="2"/>
      <c r="AQ1915" s="1"/>
      <c r="AR1915" s="15"/>
      <c r="AS1915" s="15"/>
      <c r="AT1915" s="15"/>
      <c r="AU1915" s="1"/>
      <c r="AV1915" s="1"/>
      <c r="AW1915" s="15"/>
      <c r="AX1915" s="15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</row>
    <row r="1916" spans="1:164" x14ac:dyDescent="0.15">
      <c r="A1916" s="67"/>
      <c r="B1916" s="128"/>
      <c r="C1916" s="7"/>
      <c r="D1916" s="7"/>
      <c r="E1916" s="13"/>
      <c r="F1916" s="14"/>
      <c r="G1916" s="14"/>
      <c r="H1916" s="14"/>
      <c r="I1916" s="14"/>
      <c r="J1916" s="13"/>
      <c r="K1916" s="53"/>
      <c r="L1916" s="2"/>
      <c r="M1916" s="19"/>
      <c r="N1916" s="12"/>
      <c r="O1916" s="12"/>
      <c r="P1916" s="19"/>
      <c r="Q1916" s="14"/>
      <c r="R1916" s="28"/>
      <c r="S1916" s="14"/>
      <c r="T1916" s="14"/>
      <c r="U1916" s="14"/>
      <c r="V1916" s="4"/>
      <c r="W1916" s="53"/>
      <c r="X1916" s="14"/>
      <c r="Y1916" s="153"/>
      <c r="Z1916" s="10"/>
      <c r="AA1916" s="51"/>
      <c r="AB1916" s="3"/>
      <c r="AC1916" s="1"/>
      <c r="AD1916" s="10"/>
      <c r="AE1916" s="3"/>
      <c r="AF1916" s="3"/>
      <c r="AG1916" s="3"/>
      <c r="AH1916" s="10"/>
      <c r="AI1916" s="11"/>
      <c r="AJ1916" s="10"/>
      <c r="AK1916" s="2"/>
      <c r="AL1916" s="2"/>
      <c r="AM1916" s="2"/>
      <c r="AN1916" s="2"/>
      <c r="AO1916" s="2"/>
      <c r="AP1916" s="2"/>
      <c r="AQ1916" s="1"/>
      <c r="AR1916" s="15"/>
      <c r="AS1916" s="15"/>
      <c r="AT1916" s="15"/>
      <c r="AU1916" s="1"/>
      <c r="AV1916" s="1"/>
      <c r="AW1916" s="15"/>
      <c r="AX1916" s="15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</row>
    <row r="1917" spans="1:164" x14ac:dyDescent="0.15">
      <c r="A1917" s="67"/>
      <c r="B1917" s="128"/>
      <c r="C1917" s="7"/>
      <c r="D1917" s="7"/>
      <c r="E1917" s="13"/>
      <c r="F1917" s="14"/>
      <c r="G1917" s="14"/>
      <c r="H1917" s="14"/>
      <c r="I1917" s="14"/>
      <c r="J1917" s="13"/>
      <c r="K1917" s="53"/>
      <c r="L1917" s="2"/>
      <c r="M1917" s="19"/>
      <c r="N1917" s="12"/>
      <c r="O1917" s="12"/>
      <c r="P1917" s="19"/>
      <c r="Q1917" s="14"/>
      <c r="R1917" s="28"/>
      <c r="S1917" s="14"/>
      <c r="T1917" s="14"/>
      <c r="U1917" s="14"/>
      <c r="V1917" s="4"/>
      <c r="W1917" s="53"/>
      <c r="X1917" s="14"/>
      <c r="Y1917" s="153"/>
      <c r="Z1917" s="10"/>
      <c r="AA1917" s="51"/>
      <c r="AB1917" s="3"/>
      <c r="AC1917" s="1"/>
      <c r="AD1917" s="10"/>
      <c r="AE1917" s="3"/>
      <c r="AF1917" s="3"/>
      <c r="AG1917" s="3"/>
      <c r="AH1917" s="10"/>
      <c r="AI1917" s="11"/>
      <c r="AJ1917" s="10"/>
      <c r="AK1917" s="2"/>
      <c r="AL1917" s="2"/>
      <c r="AM1917" s="2"/>
      <c r="AN1917" s="2"/>
      <c r="AO1917" s="2"/>
      <c r="AP1917" s="2"/>
      <c r="AQ1917" s="1"/>
      <c r="AR1917" s="15"/>
      <c r="AS1917" s="15"/>
      <c r="AT1917" s="15"/>
      <c r="AU1917" s="1"/>
      <c r="AV1917" s="1"/>
      <c r="AW1917" s="15"/>
      <c r="AX1917" s="15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</row>
    <row r="1918" spans="1:164" x14ac:dyDescent="0.15">
      <c r="A1918" s="67"/>
      <c r="B1918" s="128"/>
      <c r="C1918" s="7"/>
      <c r="D1918" s="7"/>
      <c r="E1918" s="13"/>
      <c r="F1918" s="14"/>
      <c r="G1918" s="14"/>
      <c r="H1918" s="14"/>
      <c r="I1918" s="14"/>
      <c r="J1918" s="13"/>
      <c r="K1918" s="53"/>
      <c r="L1918" s="2"/>
      <c r="M1918" s="19"/>
      <c r="N1918" s="12"/>
      <c r="O1918" s="12"/>
      <c r="P1918" s="19"/>
      <c r="Q1918" s="14"/>
      <c r="R1918" s="28"/>
      <c r="S1918" s="14"/>
      <c r="T1918" s="14"/>
      <c r="U1918" s="14"/>
      <c r="V1918" s="4"/>
      <c r="W1918" s="53"/>
      <c r="X1918" s="14"/>
      <c r="Y1918" s="153"/>
      <c r="Z1918" s="10"/>
      <c r="AA1918" s="51"/>
      <c r="AB1918" s="3"/>
      <c r="AC1918" s="1"/>
      <c r="AD1918" s="10"/>
      <c r="AE1918" s="3"/>
      <c r="AF1918" s="3"/>
      <c r="AG1918" s="3"/>
      <c r="AH1918" s="10"/>
      <c r="AI1918" s="11"/>
      <c r="AJ1918" s="10"/>
      <c r="AK1918" s="2"/>
      <c r="AL1918" s="2"/>
      <c r="AM1918" s="2"/>
      <c r="AN1918" s="2"/>
      <c r="AO1918" s="2"/>
      <c r="AP1918" s="2"/>
      <c r="AQ1918" s="1"/>
      <c r="AR1918" s="15"/>
      <c r="AS1918" s="15"/>
      <c r="AT1918" s="15"/>
      <c r="AU1918" s="1"/>
      <c r="AV1918" s="1"/>
      <c r="AW1918" s="15"/>
      <c r="AX1918" s="15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</row>
    <row r="1919" spans="1:164" x14ac:dyDescent="0.15">
      <c r="A1919" s="67"/>
      <c r="B1919" s="128"/>
      <c r="C1919" s="7"/>
      <c r="D1919" s="7"/>
      <c r="E1919" s="13"/>
      <c r="F1919" s="14"/>
      <c r="G1919" s="14"/>
      <c r="H1919" s="14"/>
      <c r="I1919" s="14"/>
      <c r="J1919" s="13"/>
      <c r="K1919" s="53"/>
      <c r="L1919" s="2"/>
      <c r="M1919" s="19"/>
      <c r="N1919" s="12"/>
      <c r="O1919" s="12"/>
      <c r="P1919" s="19"/>
      <c r="Q1919" s="14"/>
      <c r="R1919" s="28"/>
      <c r="S1919" s="14"/>
      <c r="T1919" s="14"/>
      <c r="U1919" s="14"/>
      <c r="V1919" s="4"/>
      <c r="W1919" s="53"/>
      <c r="X1919" s="14"/>
      <c r="Y1919" s="153"/>
      <c r="Z1919" s="10"/>
      <c r="AA1919" s="51"/>
      <c r="AB1919" s="3"/>
      <c r="AC1919" s="1"/>
      <c r="AD1919" s="10"/>
      <c r="AE1919" s="3"/>
      <c r="AF1919" s="3"/>
      <c r="AG1919" s="3"/>
      <c r="AH1919" s="10"/>
      <c r="AI1919" s="11"/>
      <c r="AJ1919" s="10"/>
      <c r="AK1919" s="2"/>
      <c r="AL1919" s="2"/>
      <c r="AM1919" s="2"/>
      <c r="AN1919" s="2"/>
      <c r="AO1919" s="2"/>
      <c r="AP1919" s="2"/>
      <c r="AQ1919" s="1"/>
      <c r="AR1919" s="15"/>
      <c r="AS1919" s="15"/>
      <c r="AT1919" s="15"/>
      <c r="AU1919" s="1"/>
      <c r="AV1919" s="1"/>
      <c r="AW1919" s="15"/>
      <c r="AX1919" s="15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</row>
    <row r="1920" spans="1:164" x14ac:dyDescent="0.15">
      <c r="A1920" s="67"/>
      <c r="B1920" s="128"/>
      <c r="C1920" s="7"/>
      <c r="D1920" s="7"/>
      <c r="E1920" s="13"/>
      <c r="F1920" s="14"/>
      <c r="G1920" s="14"/>
      <c r="H1920" s="14"/>
      <c r="I1920" s="14"/>
      <c r="J1920" s="13"/>
      <c r="K1920" s="53"/>
      <c r="L1920" s="2"/>
      <c r="M1920" s="19"/>
      <c r="N1920" s="12"/>
      <c r="O1920" s="12"/>
      <c r="P1920" s="19"/>
      <c r="Q1920" s="14"/>
      <c r="R1920" s="28"/>
      <c r="S1920" s="14"/>
      <c r="T1920" s="14"/>
      <c r="U1920" s="14"/>
      <c r="V1920" s="4"/>
      <c r="W1920" s="53"/>
      <c r="X1920" s="14"/>
      <c r="Y1920" s="153"/>
      <c r="Z1920" s="10"/>
      <c r="AA1920" s="51"/>
      <c r="AB1920" s="3"/>
      <c r="AC1920" s="1"/>
      <c r="AD1920" s="10"/>
      <c r="AE1920" s="3"/>
      <c r="AF1920" s="3"/>
      <c r="AG1920" s="3"/>
      <c r="AH1920" s="10"/>
      <c r="AI1920" s="11"/>
      <c r="AJ1920" s="10"/>
      <c r="AK1920" s="2"/>
      <c r="AL1920" s="2"/>
      <c r="AM1920" s="2"/>
      <c r="AN1920" s="2"/>
      <c r="AO1920" s="2"/>
      <c r="AP1920" s="2"/>
      <c r="AQ1920" s="1"/>
      <c r="AR1920" s="15"/>
      <c r="AS1920" s="15"/>
      <c r="AT1920" s="15"/>
      <c r="AU1920" s="1"/>
      <c r="AV1920" s="1"/>
      <c r="AW1920" s="15"/>
      <c r="AX1920" s="15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</row>
    <row r="1921" spans="1:164" x14ac:dyDescent="0.15">
      <c r="A1921" s="67"/>
      <c r="B1921" s="128"/>
      <c r="C1921" s="7"/>
      <c r="D1921" s="7"/>
      <c r="E1921" s="13"/>
      <c r="F1921" s="14"/>
      <c r="G1921" s="14"/>
      <c r="H1921" s="14"/>
      <c r="I1921" s="14"/>
      <c r="J1921" s="13"/>
      <c r="K1921" s="53"/>
      <c r="L1921" s="2"/>
      <c r="M1921" s="19"/>
      <c r="N1921" s="12"/>
      <c r="O1921" s="12"/>
      <c r="P1921" s="19"/>
      <c r="Q1921" s="14"/>
      <c r="R1921" s="28"/>
      <c r="S1921" s="14"/>
      <c r="T1921" s="14"/>
      <c r="U1921" s="14"/>
      <c r="V1921" s="4"/>
      <c r="W1921" s="53"/>
      <c r="X1921" s="14"/>
      <c r="Y1921" s="153"/>
      <c r="Z1921" s="10"/>
      <c r="AA1921" s="51"/>
      <c r="AB1921" s="3"/>
      <c r="AC1921" s="1"/>
      <c r="AD1921" s="10"/>
      <c r="AE1921" s="3"/>
      <c r="AF1921" s="3"/>
      <c r="AG1921" s="3"/>
      <c r="AH1921" s="10"/>
      <c r="AI1921" s="11"/>
      <c r="AJ1921" s="10"/>
      <c r="AK1921" s="2"/>
      <c r="AL1921" s="2"/>
      <c r="AM1921" s="2"/>
      <c r="AN1921" s="2"/>
      <c r="AO1921" s="2"/>
      <c r="AP1921" s="2"/>
      <c r="AQ1921" s="1"/>
      <c r="AR1921" s="15"/>
      <c r="AS1921" s="15"/>
      <c r="AT1921" s="15"/>
      <c r="AU1921" s="1"/>
      <c r="AV1921" s="1"/>
      <c r="AW1921" s="15"/>
      <c r="AX1921" s="15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</row>
    <row r="1922" spans="1:164" x14ac:dyDescent="0.15">
      <c r="A1922" s="67"/>
      <c r="B1922" s="128"/>
      <c r="C1922" s="7"/>
      <c r="D1922" s="7"/>
      <c r="E1922" s="13"/>
      <c r="F1922" s="14"/>
      <c r="G1922" s="14"/>
      <c r="H1922" s="14"/>
      <c r="I1922" s="14"/>
      <c r="J1922" s="13"/>
      <c r="K1922" s="53"/>
      <c r="L1922" s="2"/>
      <c r="M1922" s="19"/>
      <c r="N1922" s="12"/>
      <c r="O1922" s="12"/>
      <c r="P1922" s="19"/>
      <c r="Q1922" s="14"/>
      <c r="R1922" s="28"/>
      <c r="S1922" s="14"/>
      <c r="T1922" s="14"/>
      <c r="U1922" s="14"/>
      <c r="V1922" s="4"/>
      <c r="W1922" s="53"/>
      <c r="X1922" s="14"/>
      <c r="Y1922" s="153"/>
      <c r="Z1922" s="10"/>
      <c r="AA1922" s="51"/>
      <c r="AB1922" s="3"/>
      <c r="AC1922" s="1"/>
      <c r="AD1922" s="10"/>
      <c r="AE1922" s="3"/>
      <c r="AF1922" s="3"/>
      <c r="AG1922" s="3"/>
      <c r="AH1922" s="10"/>
      <c r="AI1922" s="11"/>
      <c r="AJ1922" s="10"/>
      <c r="AK1922" s="2"/>
      <c r="AL1922" s="2"/>
      <c r="AM1922" s="2"/>
      <c r="AN1922" s="2"/>
      <c r="AO1922" s="2"/>
      <c r="AP1922" s="2"/>
      <c r="AQ1922" s="1"/>
      <c r="AR1922" s="15"/>
      <c r="AS1922" s="15"/>
      <c r="AT1922" s="15"/>
      <c r="AU1922" s="1"/>
      <c r="AV1922" s="1"/>
      <c r="AW1922" s="15"/>
      <c r="AX1922" s="15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</row>
    <row r="1923" spans="1:164" x14ac:dyDescent="0.15">
      <c r="A1923" s="67"/>
      <c r="B1923" s="128"/>
      <c r="C1923" s="7"/>
      <c r="D1923" s="7"/>
      <c r="E1923" s="13"/>
      <c r="F1923" s="14"/>
      <c r="G1923" s="14"/>
      <c r="H1923" s="14"/>
      <c r="I1923" s="14"/>
      <c r="J1923" s="13"/>
      <c r="K1923" s="53"/>
      <c r="L1923" s="2"/>
      <c r="M1923" s="19"/>
      <c r="N1923" s="12"/>
      <c r="O1923" s="12"/>
      <c r="P1923" s="19"/>
      <c r="Q1923" s="14"/>
      <c r="R1923" s="28"/>
      <c r="S1923" s="14"/>
      <c r="T1923" s="14"/>
      <c r="U1923" s="14"/>
      <c r="V1923" s="4"/>
      <c r="W1923" s="53"/>
      <c r="X1923" s="14"/>
      <c r="Y1923" s="153"/>
      <c r="Z1923" s="10"/>
      <c r="AA1923" s="51"/>
      <c r="AB1923" s="3"/>
      <c r="AC1923" s="1"/>
      <c r="AD1923" s="10"/>
      <c r="AE1923" s="3"/>
      <c r="AF1923" s="3"/>
      <c r="AG1923" s="3"/>
      <c r="AH1923" s="10"/>
      <c r="AI1923" s="11"/>
      <c r="AJ1923" s="10"/>
      <c r="AK1923" s="2"/>
      <c r="AL1923" s="2"/>
      <c r="AM1923" s="2"/>
      <c r="AN1923" s="2"/>
      <c r="AO1923" s="2"/>
      <c r="AP1923" s="2"/>
      <c r="AQ1923" s="1"/>
      <c r="AR1923" s="15"/>
      <c r="AS1923" s="15"/>
      <c r="AT1923" s="15"/>
      <c r="AU1923" s="1"/>
      <c r="AV1923" s="1"/>
      <c r="AW1923" s="15"/>
      <c r="AX1923" s="15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</row>
    <row r="1924" spans="1:164" x14ac:dyDescent="0.15">
      <c r="A1924" s="67"/>
      <c r="B1924" s="128"/>
      <c r="C1924" s="7"/>
      <c r="D1924" s="7"/>
      <c r="E1924" s="13"/>
      <c r="F1924" s="14"/>
      <c r="G1924" s="14"/>
      <c r="H1924" s="14"/>
      <c r="I1924" s="14"/>
      <c r="J1924" s="13"/>
      <c r="K1924" s="53"/>
      <c r="L1924" s="2"/>
      <c r="M1924" s="19"/>
      <c r="N1924" s="12"/>
      <c r="O1924" s="12"/>
      <c r="P1924" s="19"/>
      <c r="Q1924" s="14"/>
      <c r="R1924" s="28"/>
      <c r="S1924" s="14"/>
      <c r="T1924" s="14"/>
      <c r="U1924" s="14"/>
      <c r="V1924" s="4"/>
      <c r="W1924" s="53"/>
      <c r="X1924" s="14"/>
      <c r="Y1924" s="153"/>
      <c r="Z1924" s="10"/>
      <c r="AA1924" s="51"/>
      <c r="AB1924" s="3"/>
      <c r="AC1924" s="1"/>
      <c r="AD1924" s="10"/>
      <c r="AE1924" s="3"/>
      <c r="AF1924" s="3"/>
      <c r="AG1924" s="3"/>
      <c r="AH1924" s="10"/>
      <c r="AI1924" s="11"/>
      <c r="AJ1924" s="10"/>
      <c r="AK1924" s="2"/>
      <c r="AL1924" s="2"/>
      <c r="AM1924" s="2"/>
      <c r="AN1924" s="2"/>
      <c r="AO1924" s="2"/>
      <c r="AP1924" s="2"/>
      <c r="AQ1924" s="1"/>
      <c r="AR1924" s="15"/>
      <c r="AS1924" s="15"/>
      <c r="AT1924" s="15"/>
      <c r="AU1924" s="1"/>
      <c r="AV1924" s="1"/>
      <c r="AW1924" s="15"/>
      <c r="AX1924" s="15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</row>
    <row r="1925" spans="1:164" x14ac:dyDescent="0.15">
      <c r="A1925" s="67"/>
      <c r="B1925" s="128"/>
      <c r="C1925" s="7"/>
      <c r="D1925" s="7"/>
      <c r="E1925" s="13"/>
      <c r="F1925" s="14"/>
      <c r="G1925" s="14"/>
      <c r="H1925" s="14"/>
      <c r="I1925" s="14"/>
      <c r="J1925" s="13"/>
      <c r="K1925" s="53"/>
      <c r="L1925" s="2"/>
      <c r="M1925" s="19"/>
      <c r="N1925" s="12"/>
      <c r="O1925" s="12"/>
      <c r="P1925" s="19"/>
      <c r="Q1925" s="14"/>
      <c r="R1925" s="28"/>
      <c r="S1925" s="14"/>
      <c r="T1925" s="14"/>
      <c r="U1925" s="14"/>
      <c r="V1925" s="4"/>
      <c r="W1925" s="53"/>
      <c r="X1925" s="14"/>
      <c r="Y1925" s="153"/>
      <c r="Z1925" s="10"/>
      <c r="AA1925" s="51"/>
      <c r="AB1925" s="3"/>
      <c r="AC1925" s="1"/>
      <c r="AD1925" s="10"/>
      <c r="AE1925" s="3"/>
      <c r="AF1925" s="3"/>
      <c r="AG1925" s="3"/>
      <c r="AH1925" s="10"/>
      <c r="AI1925" s="11"/>
      <c r="AJ1925" s="10"/>
      <c r="AK1925" s="2"/>
      <c r="AL1925" s="2"/>
      <c r="AM1925" s="2"/>
      <c r="AN1925" s="2"/>
      <c r="AO1925" s="2"/>
      <c r="AP1925" s="2"/>
      <c r="AQ1925" s="1"/>
      <c r="AR1925" s="15"/>
      <c r="AS1925" s="15"/>
      <c r="AT1925" s="15"/>
      <c r="AU1925" s="1"/>
      <c r="AV1925" s="1"/>
      <c r="AW1925" s="15"/>
      <c r="AX1925" s="15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</row>
    <row r="1926" spans="1:164" x14ac:dyDescent="0.15">
      <c r="A1926" s="67"/>
      <c r="B1926" s="128"/>
      <c r="C1926" s="7"/>
      <c r="D1926" s="7"/>
      <c r="E1926" s="13"/>
      <c r="F1926" s="14"/>
      <c r="G1926" s="14"/>
      <c r="H1926" s="14"/>
      <c r="I1926" s="14"/>
      <c r="J1926" s="13"/>
      <c r="K1926" s="53"/>
      <c r="L1926" s="2"/>
      <c r="M1926" s="19"/>
      <c r="N1926" s="12"/>
      <c r="O1926" s="12"/>
      <c r="P1926" s="19"/>
      <c r="Q1926" s="14"/>
      <c r="R1926" s="28"/>
      <c r="S1926" s="14"/>
      <c r="T1926" s="14"/>
      <c r="U1926" s="14"/>
      <c r="V1926" s="4"/>
      <c r="W1926" s="53"/>
      <c r="X1926" s="14"/>
      <c r="Y1926" s="153"/>
      <c r="Z1926" s="10"/>
      <c r="AA1926" s="51"/>
      <c r="AB1926" s="3"/>
      <c r="AC1926" s="1"/>
      <c r="AD1926" s="10"/>
      <c r="AE1926" s="3"/>
      <c r="AF1926" s="3"/>
      <c r="AG1926" s="3"/>
      <c r="AH1926" s="10"/>
      <c r="AI1926" s="11"/>
      <c r="AJ1926" s="10"/>
      <c r="AK1926" s="2"/>
      <c r="AL1926" s="2"/>
      <c r="AM1926" s="2"/>
      <c r="AN1926" s="2"/>
      <c r="AO1926" s="2"/>
      <c r="AP1926" s="2"/>
      <c r="AQ1926" s="1"/>
      <c r="AR1926" s="15"/>
      <c r="AS1926" s="15"/>
      <c r="AT1926" s="15"/>
      <c r="AU1926" s="1"/>
      <c r="AV1926" s="1"/>
      <c r="AW1926" s="15"/>
      <c r="AX1926" s="15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</row>
    <row r="1927" spans="1:164" x14ac:dyDescent="0.15">
      <c r="A1927" s="67"/>
      <c r="B1927" s="128"/>
      <c r="C1927" s="7"/>
      <c r="D1927" s="7"/>
      <c r="E1927" s="13"/>
      <c r="F1927" s="14"/>
      <c r="G1927" s="14"/>
      <c r="H1927" s="14"/>
      <c r="I1927" s="14"/>
      <c r="J1927" s="13"/>
      <c r="K1927" s="53"/>
      <c r="L1927" s="2"/>
      <c r="M1927" s="19"/>
      <c r="N1927" s="12"/>
      <c r="O1927" s="12"/>
      <c r="P1927" s="19"/>
      <c r="Q1927" s="14"/>
      <c r="R1927" s="28"/>
      <c r="S1927" s="14"/>
      <c r="T1927" s="14"/>
      <c r="U1927" s="14"/>
      <c r="V1927" s="4"/>
      <c r="W1927" s="53"/>
      <c r="X1927" s="14"/>
      <c r="Y1927" s="153"/>
      <c r="Z1927" s="10"/>
      <c r="AA1927" s="51"/>
      <c r="AB1927" s="3"/>
      <c r="AC1927" s="1"/>
      <c r="AD1927" s="10"/>
      <c r="AE1927" s="3"/>
      <c r="AF1927" s="3"/>
      <c r="AG1927" s="3"/>
      <c r="AH1927" s="10"/>
      <c r="AI1927" s="11"/>
      <c r="AJ1927" s="10"/>
      <c r="AK1927" s="2"/>
      <c r="AL1927" s="2"/>
      <c r="AM1927" s="2"/>
      <c r="AN1927" s="2"/>
      <c r="AO1927" s="2"/>
      <c r="AP1927" s="2"/>
      <c r="AQ1927" s="1"/>
      <c r="AR1927" s="15"/>
      <c r="AS1927" s="15"/>
      <c r="AT1927" s="15"/>
      <c r="AU1927" s="1"/>
      <c r="AV1927" s="1"/>
      <c r="AW1927" s="15"/>
      <c r="AX1927" s="15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</row>
    <row r="1928" spans="1:164" x14ac:dyDescent="0.15">
      <c r="A1928" s="67"/>
      <c r="B1928" s="128"/>
      <c r="C1928" s="7"/>
      <c r="D1928" s="7"/>
      <c r="E1928" s="13"/>
      <c r="F1928" s="14"/>
      <c r="G1928" s="14"/>
      <c r="H1928" s="14"/>
      <c r="I1928" s="14"/>
      <c r="J1928" s="13"/>
      <c r="K1928" s="53"/>
      <c r="L1928" s="2"/>
      <c r="M1928" s="19"/>
      <c r="N1928" s="12"/>
      <c r="O1928" s="12"/>
      <c r="P1928" s="19"/>
      <c r="Q1928" s="14"/>
      <c r="R1928" s="28"/>
      <c r="S1928" s="14"/>
      <c r="T1928" s="14"/>
      <c r="U1928" s="14"/>
      <c r="V1928" s="4"/>
      <c r="W1928" s="53"/>
      <c r="X1928" s="14"/>
      <c r="Y1928" s="153"/>
      <c r="Z1928" s="10"/>
      <c r="AA1928" s="51"/>
      <c r="AB1928" s="3"/>
      <c r="AC1928" s="1"/>
      <c r="AD1928" s="10"/>
      <c r="AE1928" s="3"/>
      <c r="AF1928" s="3"/>
      <c r="AG1928" s="3"/>
      <c r="AH1928" s="10"/>
      <c r="AI1928" s="11"/>
      <c r="AJ1928" s="10"/>
      <c r="AK1928" s="2"/>
      <c r="AL1928" s="2"/>
      <c r="AM1928" s="2"/>
      <c r="AN1928" s="2"/>
      <c r="AO1928" s="2"/>
      <c r="AP1928" s="2"/>
      <c r="AQ1928" s="1"/>
      <c r="AR1928" s="15"/>
      <c r="AS1928" s="15"/>
      <c r="AT1928" s="15"/>
      <c r="AU1928" s="1"/>
      <c r="AV1928" s="1"/>
      <c r="AW1928" s="15"/>
      <c r="AX1928" s="15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</row>
    <row r="1929" spans="1:164" x14ac:dyDescent="0.15">
      <c r="A1929" s="67"/>
      <c r="B1929" s="128"/>
      <c r="C1929" s="7"/>
      <c r="D1929" s="7"/>
      <c r="E1929" s="13"/>
      <c r="F1929" s="14"/>
      <c r="G1929" s="14"/>
      <c r="H1929" s="14"/>
      <c r="I1929" s="14"/>
      <c r="J1929" s="13"/>
      <c r="K1929" s="53"/>
      <c r="L1929" s="2"/>
      <c r="M1929" s="19"/>
      <c r="N1929" s="12"/>
      <c r="O1929" s="12"/>
      <c r="P1929" s="19"/>
      <c r="Q1929" s="14"/>
      <c r="R1929" s="28"/>
      <c r="S1929" s="14"/>
      <c r="T1929" s="14"/>
      <c r="U1929" s="14"/>
      <c r="V1929" s="4"/>
      <c r="W1929" s="53"/>
      <c r="X1929" s="14"/>
      <c r="Y1929" s="153"/>
      <c r="Z1929" s="10"/>
      <c r="AA1929" s="51"/>
      <c r="AB1929" s="3"/>
      <c r="AC1929" s="1"/>
      <c r="AD1929" s="10"/>
      <c r="AE1929" s="3"/>
      <c r="AF1929" s="3"/>
      <c r="AG1929" s="3"/>
      <c r="AH1929" s="10"/>
      <c r="AI1929" s="11"/>
      <c r="AJ1929" s="10"/>
      <c r="AK1929" s="2"/>
      <c r="AL1929" s="2"/>
      <c r="AM1929" s="2"/>
      <c r="AN1929" s="2"/>
      <c r="AO1929" s="2"/>
      <c r="AP1929" s="2"/>
      <c r="AQ1929" s="1"/>
      <c r="AR1929" s="15"/>
      <c r="AS1929" s="15"/>
      <c r="AT1929" s="15"/>
      <c r="AU1929" s="1"/>
      <c r="AV1929" s="1"/>
      <c r="AW1929" s="15"/>
      <c r="AX1929" s="15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</row>
    <row r="1930" spans="1:164" x14ac:dyDescent="0.15">
      <c r="A1930" s="67"/>
      <c r="B1930" s="128"/>
      <c r="C1930" s="7"/>
      <c r="D1930" s="7"/>
      <c r="E1930" s="13"/>
      <c r="F1930" s="14"/>
      <c r="G1930" s="14"/>
      <c r="H1930" s="14"/>
      <c r="I1930" s="14"/>
      <c r="J1930" s="13"/>
      <c r="K1930" s="53"/>
      <c r="L1930" s="2"/>
      <c r="M1930" s="19"/>
      <c r="N1930" s="12"/>
      <c r="O1930" s="12"/>
      <c r="P1930" s="19"/>
      <c r="Q1930" s="14"/>
      <c r="R1930" s="28"/>
      <c r="S1930" s="14"/>
      <c r="T1930" s="14"/>
      <c r="U1930" s="14"/>
      <c r="V1930" s="4"/>
      <c r="W1930" s="53"/>
      <c r="X1930" s="14"/>
      <c r="Y1930" s="153"/>
      <c r="Z1930" s="10"/>
      <c r="AA1930" s="51"/>
      <c r="AB1930" s="3"/>
      <c r="AC1930" s="1"/>
      <c r="AD1930" s="10"/>
      <c r="AE1930" s="3"/>
      <c r="AF1930" s="3"/>
      <c r="AG1930" s="3"/>
      <c r="AH1930" s="10"/>
      <c r="AI1930" s="11"/>
      <c r="AJ1930" s="10"/>
      <c r="AK1930" s="2"/>
      <c r="AL1930" s="2"/>
      <c r="AM1930" s="2"/>
      <c r="AN1930" s="2"/>
      <c r="AO1930" s="2"/>
      <c r="AP1930" s="2"/>
      <c r="AQ1930" s="1"/>
      <c r="AR1930" s="15"/>
      <c r="AS1930" s="15"/>
      <c r="AT1930" s="15"/>
      <c r="AU1930" s="1"/>
      <c r="AV1930" s="1"/>
      <c r="AW1930" s="15"/>
      <c r="AX1930" s="15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</row>
    <row r="1931" spans="1:164" x14ac:dyDescent="0.15">
      <c r="A1931" s="67"/>
      <c r="B1931" s="128"/>
      <c r="C1931" s="7"/>
      <c r="D1931" s="7"/>
      <c r="E1931" s="13"/>
      <c r="F1931" s="14"/>
      <c r="G1931" s="14"/>
      <c r="H1931" s="14"/>
      <c r="I1931" s="14"/>
      <c r="J1931" s="13"/>
      <c r="K1931" s="53"/>
      <c r="L1931" s="2"/>
      <c r="M1931" s="19"/>
      <c r="N1931" s="12"/>
      <c r="O1931" s="12"/>
      <c r="P1931" s="19"/>
      <c r="Q1931" s="14"/>
      <c r="R1931" s="28"/>
      <c r="S1931" s="14"/>
      <c r="T1931" s="14"/>
      <c r="U1931" s="14"/>
      <c r="V1931" s="4"/>
      <c r="W1931" s="53"/>
      <c r="X1931" s="14"/>
      <c r="Y1931" s="153"/>
      <c r="Z1931" s="10"/>
      <c r="AA1931" s="51"/>
      <c r="AB1931" s="3"/>
      <c r="AC1931" s="1"/>
      <c r="AD1931" s="10"/>
      <c r="AE1931" s="3"/>
      <c r="AF1931" s="3"/>
      <c r="AG1931" s="3"/>
      <c r="AH1931" s="10"/>
      <c r="AI1931" s="11"/>
      <c r="AJ1931" s="10"/>
      <c r="AK1931" s="2"/>
      <c r="AL1931" s="2"/>
      <c r="AM1931" s="2"/>
      <c r="AN1931" s="2"/>
      <c r="AO1931" s="2"/>
      <c r="AP1931" s="2"/>
      <c r="AQ1931" s="1"/>
      <c r="AR1931" s="15"/>
      <c r="AS1931" s="15"/>
      <c r="AT1931" s="15"/>
      <c r="AU1931" s="1"/>
      <c r="AV1931" s="1"/>
      <c r="AW1931" s="15"/>
      <c r="AX1931" s="15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</row>
    <row r="1932" spans="1:164" x14ac:dyDescent="0.15">
      <c r="A1932" s="67"/>
      <c r="B1932" s="128"/>
      <c r="C1932" s="7"/>
      <c r="D1932" s="7"/>
      <c r="E1932" s="13"/>
      <c r="F1932" s="14"/>
      <c r="G1932" s="14"/>
      <c r="H1932" s="14"/>
      <c r="I1932" s="14"/>
      <c r="J1932" s="13"/>
      <c r="K1932" s="53"/>
      <c r="L1932" s="2"/>
      <c r="M1932" s="19"/>
      <c r="N1932" s="12"/>
      <c r="O1932" s="12"/>
      <c r="P1932" s="19"/>
      <c r="Q1932" s="14"/>
      <c r="R1932" s="28"/>
      <c r="S1932" s="14"/>
      <c r="T1932" s="14"/>
      <c r="U1932" s="14"/>
      <c r="V1932" s="4"/>
      <c r="W1932" s="53"/>
      <c r="X1932" s="14"/>
      <c r="Y1932" s="153"/>
      <c r="Z1932" s="10"/>
      <c r="AA1932" s="51"/>
      <c r="AB1932" s="3"/>
      <c r="AC1932" s="1"/>
      <c r="AD1932" s="10"/>
      <c r="AE1932" s="3"/>
      <c r="AF1932" s="3"/>
      <c r="AG1932" s="3"/>
      <c r="AH1932" s="10"/>
      <c r="AI1932" s="11"/>
      <c r="AJ1932" s="10"/>
      <c r="AK1932" s="2"/>
      <c r="AL1932" s="2"/>
      <c r="AM1932" s="2"/>
      <c r="AN1932" s="2"/>
      <c r="AO1932" s="2"/>
      <c r="AP1932" s="2"/>
      <c r="AQ1932" s="1"/>
      <c r="AR1932" s="15"/>
      <c r="AS1932" s="15"/>
      <c r="AT1932" s="15"/>
      <c r="AU1932" s="1"/>
      <c r="AV1932" s="1"/>
      <c r="AW1932" s="15"/>
      <c r="AX1932" s="15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</row>
    <row r="1933" spans="1:164" x14ac:dyDescent="0.15">
      <c r="A1933" s="67"/>
      <c r="B1933" s="128"/>
      <c r="C1933" s="7"/>
      <c r="D1933" s="7"/>
      <c r="E1933" s="13"/>
      <c r="F1933" s="14"/>
      <c r="G1933" s="14"/>
      <c r="H1933" s="14"/>
      <c r="I1933" s="14"/>
      <c r="J1933" s="13"/>
      <c r="K1933" s="53"/>
      <c r="L1933" s="2"/>
      <c r="M1933" s="19"/>
      <c r="N1933" s="12"/>
      <c r="O1933" s="12"/>
      <c r="P1933" s="19"/>
      <c r="Q1933" s="14"/>
      <c r="R1933" s="28"/>
      <c r="S1933" s="14"/>
      <c r="T1933" s="14"/>
      <c r="U1933" s="14"/>
      <c r="V1933" s="4"/>
      <c r="W1933" s="53"/>
      <c r="X1933" s="14"/>
      <c r="Y1933" s="153"/>
      <c r="Z1933" s="10"/>
      <c r="AA1933" s="51"/>
      <c r="AB1933" s="3"/>
      <c r="AC1933" s="1"/>
      <c r="AD1933" s="10"/>
      <c r="AE1933" s="3"/>
      <c r="AF1933" s="3"/>
      <c r="AG1933" s="3"/>
      <c r="AH1933" s="10"/>
      <c r="AI1933" s="11"/>
      <c r="AJ1933" s="10"/>
      <c r="AK1933" s="2"/>
      <c r="AL1933" s="2"/>
      <c r="AM1933" s="2"/>
      <c r="AN1933" s="2"/>
      <c r="AO1933" s="2"/>
      <c r="AP1933" s="2"/>
      <c r="AQ1933" s="1"/>
      <c r="AR1933" s="15"/>
      <c r="AS1933" s="15"/>
      <c r="AT1933" s="15"/>
      <c r="AU1933" s="1"/>
      <c r="AV1933" s="1"/>
      <c r="AW1933" s="15"/>
      <c r="AX1933" s="15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</row>
    <row r="1934" spans="1:164" x14ac:dyDescent="0.15">
      <c r="A1934" s="67"/>
      <c r="B1934" s="128"/>
      <c r="C1934" s="7"/>
      <c r="D1934" s="7"/>
      <c r="E1934" s="13"/>
      <c r="F1934" s="14"/>
      <c r="G1934" s="14"/>
      <c r="H1934" s="14"/>
      <c r="I1934" s="14"/>
      <c r="J1934" s="13"/>
      <c r="K1934" s="53"/>
      <c r="L1934" s="2"/>
      <c r="M1934" s="19"/>
      <c r="N1934" s="12"/>
      <c r="O1934" s="12"/>
      <c r="P1934" s="19"/>
      <c r="Q1934" s="14"/>
      <c r="R1934" s="28"/>
      <c r="S1934" s="14"/>
      <c r="T1934" s="14"/>
      <c r="U1934" s="14"/>
      <c r="V1934" s="4"/>
      <c r="W1934" s="53"/>
      <c r="X1934" s="14"/>
      <c r="Y1934" s="153"/>
      <c r="Z1934" s="10"/>
      <c r="AA1934" s="51"/>
      <c r="AB1934" s="3"/>
      <c r="AC1934" s="1"/>
      <c r="AD1934" s="10"/>
      <c r="AE1934" s="3"/>
      <c r="AF1934" s="3"/>
      <c r="AG1934" s="3"/>
      <c r="AH1934" s="10"/>
      <c r="AI1934" s="11"/>
      <c r="AJ1934" s="10"/>
      <c r="AK1934" s="2"/>
      <c r="AL1934" s="2"/>
      <c r="AM1934" s="2"/>
      <c r="AN1934" s="2"/>
      <c r="AO1934" s="2"/>
      <c r="AP1934" s="2"/>
      <c r="AQ1934" s="1"/>
      <c r="AR1934" s="15"/>
      <c r="AS1934" s="15"/>
      <c r="AT1934" s="15"/>
      <c r="AU1934" s="1"/>
      <c r="AV1934" s="1"/>
      <c r="AW1934" s="15"/>
      <c r="AX1934" s="15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</row>
    <row r="1935" spans="1:164" x14ac:dyDescent="0.15">
      <c r="A1935" s="67"/>
      <c r="B1935" s="128"/>
      <c r="C1935" s="7"/>
      <c r="D1935" s="7"/>
      <c r="E1935" s="13"/>
      <c r="F1935" s="14"/>
      <c r="G1935" s="14"/>
      <c r="H1935" s="14"/>
      <c r="I1935" s="14"/>
      <c r="J1935" s="13"/>
      <c r="K1935" s="53"/>
      <c r="L1935" s="2"/>
      <c r="M1935" s="19"/>
      <c r="N1935" s="12"/>
      <c r="O1935" s="12"/>
      <c r="P1935" s="19"/>
      <c r="Q1935" s="14"/>
      <c r="R1935" s="28"/>
      <c r="S1935" s="14"/>
      <c r="T1935" s="14"/>
      <c r="U1935" s="14"/>
      <c r="V1935" s="4"/>
      <c r="W1935" s="53"/>
      <c r="X1935" s="14"/>
      <c r="Y1935" s="153"/>
      <c r="Z1935" s="10"/>
      <c r="AA1935" s="51"/>
      <c r="AB1935" s="3"/>
      <c r="AC1935" s="1"/>
      <c r="AD1935" s="10"/>
      <c r="AE1935" s="3"/>
      <c r="AF1935" s="3"/>
      <c r="AG1935" s="3"/>
      <c r="AH1935" s="10"/>
      <c r="AI1935" s="11"/>
      <c r="AJ1935" s="10"/>
      <c r="AK1935" s="2"/>
      <c r="AL1935" s="2"/>
      <c r="AM1935" s="2"/>
      <c r="AN1935" s="2"/>
      <c r="AO1935" s="2"/>
      <c r="AP1935" s="2"/>
      <c r="AQ1935" s="1"/>
      <c r="AR1935" s="15"/>
      <c r="AS1935" s="15"/>
      <c r="AT1935" s="15"/>
      <c r="AU1935" s="1"/>
      <c r="AV1935" s="1"/>
      <c r="AW1935" s="15"/>
      <c r="AX1935" s="15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</row>
    <row r="1936" spans="1:164" x14ac:dyDescent="0.15">
      <c r="A1936" s="67"/>
      <c r="B1936" s="128"/>
      <c r="C1936" s="7"/>
      <c r="D1936" s="7"/>
      <c r="E1936" s="13"/>
      <c r="F1936" s="14"/>
      <c r="G1936" s="14"/>
      <c r="H1936" s="14"/>
      <c r="I1936" s="14"/>
      <c r="J1936" s="13"/>
      <c r="K1936" s="53"/>
      <c r="L1936" s="2"/>
      <c r="M1936" s="19"/>
      <c r="N1936" s="12"/>
      <c r="O1936" s="12"/>
      <c r="P1936" s="19"/>
      <c r="Q1936" s="14"/>
      <c r="R1936" s="28"/>
      <c r="S1936" s="14"/>
      <c r="T1936" s="14"/>
      <c r="U1936" s="14"/>
      <c r="V1936" s="4"/>
      <c r="W1936" s="53"/>
      <c r="X1936" s="14"/>
      <c r="Y1936" s="153"/>
      <c r="Z1936" s="10"/>
      <c r="AA1936" s="51"/>
      <c r="AB1936" s="3"/>
      <c r="AC1936" s="1"/>
      <c r="AD1936" s="10"/>
      <c r="AE1936" s="3"/>
      <c r="AF1936" s="3"/>
      <c r="AG1936" s="3"/>
      <c r="AH1936" s="10"/>
      <c r="AI1936" s="11"/>
      <c r="AJ1936" s="10"/>
      <c r="AK1936" s="2"/>
      <c r="AL1936" s="2"/>
      <c r="AM1936" s="2"/>
      <c r="AN1936" s="2"/>
      <c r="AO1936" s="2"/>
      <c r="AP1936" s="2"/>
      <c r="AQ1936" s="1"/>
      <c r="AR1936" s="15"/>
      <c r="AS1936" s="15"/>
      <c r="AT1936" s="15"/>
      <c r="AU1936" s="1"/>
      <c r="AV1936" s="1"/>
      <c r="AW1936" s="15"/>
      <c r="AX1936" s="15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</row>
    <row r="1937" spans="1:164" x14ac:dyDescent="0.15">
      <c r="A1937" s="67"/>
      <c r="B1937" s="128"/>
      <c r="C1937" s="7"/>
      <c r="D1937" s="7"/>
      <c r="E1937" s="13"/>
      <c r="F1937" s="14"/>
      <c r="G1937" s="14"/>
      <c r="H1937" s="14"/>
      <c r="I1937" s="14"/>
      <c r="J1937" s="13"/>
      <c r="K1937" s="53"/>
      <c r="L1937" s="2"/>
      <c r="M1937" s="19"/>
      <c r="N1937" s="12"/>
      <c r="O1937" s="12"/>
      <c r="P1937" s="19"/>
      <c r="Q1937" s="14"/>
      <c r="R1937" s="28"/>
      <c r="S1937" s="14"/>
      <c r="T1937" s="14"/>
      <c r="U1937" s="14"/>
      <c r="V1937" s="4"/>
      <c r="W1937" s="53"/>
      <c r="X1937" s="14"/>
      <c r="Y1937" s="153"/>
      <c r="Z1937" s="10"/>
      <c r="AA1937" s="51"/>
      <c r="AB1937" s="3"/>
      <c r="AC1937" s="1"/>
      <c r="AD1937" s="10"/>
      <c r="AE1937" s="3"/>
      <c r="AF1937" s="3"/>
      <c r="AG1937" s="3"/>
      <c r="AH1937" s="10"/>
      <c r="AI1937" s="11"/>
      <c r="AJ1937" s="10"/>
      <c r="AK1937" s="2"/>
      <c r="AL1937" s="2"/>
      <c r="AM1937" s="2"/>
      <c r="AN1937" s="2"/>
      <c r="AO1937" s="2"/>
      <c r="AP1937" s="2"/>
      <c r="AQ1937" s="1"/>
      <c r="AR1937" s="15"/>
      <c r="AS1937" s="15"/>
      <c r="AT1937" s="15"/>
      <c r="AU1937" s="1"/>
      <c r="AV1937" s="1"/>
      <c r="AW1937" s="15"/>
      <c r="AX1937" s="15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</row>
    <row r="1938" spans="1:164" x14ac:dyDescent="0.15">
      <c r="A1938" s="67"/>
      <c r="B1938" s="128"/>
      <c r="C1938" s="7"/>
      <c r="D1938" s="7"/>
      <c r="E1938" s="13"/>
      <c r="F1938" s="14"/>
      <c r="G1938" s="14"/>
      <c r="H1938" s="14"/>
      <c r="I1938" s="14"/>
      <c r="J1938" s="13"/>
      <c r="K1938" s="53"/>
      <c r="L1938" s="2"/>
      <c r="M1938" s="19"/>
      <c r="N1938" s="12"/>
      <c r="O1938" s="12"/>
      <c r="P1938" s="19"/>
      <c r="Q1938" s="14"/>
      <c r="R1938" s="28"/>
      <c r="S1938" s="14"/>
      <c r="T1938" s="14"/>
      <c r="U1938" s="14"/>
      <c r="V1938" s="4"/>
      <c r="W1938" s="53"/>
      <c r="X1938" s="14"/>
      <c r="Y1938" s="153"/>
      <c r="Z1938" s="10"/>
      <c r="AA1938" s="51"/>
      <c r="AB1938" s="3"/>
      <c r="AC1938" s="1"/>
      <c r="AD1938" s="10"/>
      <c r="AE1938" s="3"/>
      <c r="AF1938" s="3"/>
      <c r="AG1938" s="3"/>
      <c r="AH1938" s="10"/>
      <c r="AI1938" s="11"/>
      <c r="AJ1938" s="10"/>
      <c r="AK1938" s="2"/>
      <c r="AL1938" s="2"/>
      <c r="AM1938" s="2"/>
      <c r="AN1938" s="2"/>
      <c r="AO1938" s="2"/>
      <c r="AP1938" s="2"/>
      <c r="AQ1938" s="1"/>
      <c r="AR1938" s="15"/>
      <c r="AS1938" s="15"/>
      <c r="AT1938" s="15"/>
      <c r="AU1938" s="1"/>
      <c r="AV1938" s="1"/>
      <c r="AW1938" s="15"/>
      <c r="AX1938" s="15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</row>
    <row r="1939" spans="1:164" x14ac:dyDescent="0.15">
      <c r="A1939" s="67"/>
      <c r="B1939" s="128"/>
      <c r="C1939" s="7"/>
      <c r="D1939" s="7"/>
      <c r="E1939" s="13"/>
      <c r="F1939" s="14"/>
      <c r="G1939" s="14"/>
      <c r="H1939" s="14"/>
      <c r="I1939" s="14"/>
      <c r="J1939" s="13"/>
      <c r="K1939" s="53"/>
      <c r="L1939" s="2"/>
      <c r="M1939" s="19"/>
      <c r="N1939" s="12"/>
      <c r="O1939" s="12"/>
      <c r="P1939" s="19"/>
      <c r="Q1939" s="14"/>
      <c r="R1939" s="28"/>
      <c r="S1939" s="14"/>
      <c r="T1939" s="14"/>
      <c r="U1939" s="14"/>
      <c r="V1939" s="4"/>
      <c r="W1939" s="53"/>
      <c r="X1939" s="14"/>
      <c r="Y1939" s="153"/>
      <c r="Z1939" s="10"/>
      <c r="AA1939" s="51"/>
      <c r="AB1939" s="3"/>
      <c r="AC1939" s="1"/>
      <c r="AD1939" s="10"/>
      <c r="AE1939" s="3"/>
      <c r="AF1939" s="3"/>
      <c r="AG1939" s="3"/>
      <c r="AH1939" s="10"/>
      <c r="AI1939" s="11"/>
      <c r="AJ1939" s="10"/>
      <c r="AK1939" s="2"/>
      <c r="AL1939" s="2"/>
      <c r="AM1939" s="2"/>
      <c r="AN1939" s="2"/>
      <c r="AO1939" s="2"/>
      <c r="AP1939" s="2"/>
      <c r="AQ1939" s="1"/>
      <c r="AR1939" s="15"/>
      <c r="AS1939" s="15"/>
      <c r="AT1939" s="15"/>
      <c r="AU1939" s="1"/>
      <c r="AV1939" s="1"/>
      <c r="AW1939" s="15"/>
      <c r="AX1939" s="15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</row>
    <row r="1940" spans="1:164" x14ac:dyDescent="0.15">
      <c r="A1940" s="67"/>
      <c r="B1940" s="128"/>
      <c r="C1940" s="7"/>
      <c r="D1940" s="7"/>
      <c r="E1940" s="13"/>
      <c r="F1940" s="14"/>
      <c r="G1940" s="14"/>
      <c r="H1940" s="14"/>
      <c r="I1940" s="14"/>
      <c r="J1940" s="13"/>
      <c r="K1940" s="53"/>
      <c r="L1940" s="2"/>
      <c r="M1940" s="19"/>
      <c r="N1940" s="12"/>
      <c r="O1940" s="12"/>
      <c r="P1940" s="19"/>
      <c r="Q1940" s="14"/>
      <c r="R1940" s="28"/>
      <c r="S1940" s="14"/>
      <c r="T1940" s="14"/>
      <c r="U1940" s="14"/>
      <c r="V1940" s="4"/>
      <c r="W1940" s="53"/>
      <c r="X1940" s="14"/>
      <c r="Y1940" s="153"/>
      <c r="Z1940" s="10"/>
      <c r="AA1940" s="51"/>
      <c r="AB1940" s="3"/>
      <c r="AC1940" s="1"/>
      <c r="AD1940" s="10"/>
      <c r="AE1940" s="3"/>
      <c r="AF1940" s="3"/>
      <c r="AG1940" s="3"/>
      <c r="AH1940" s="10"/>
      <c r="AI1940" s="11"/>
      <c r="AJ1940" s="10"/>
      <c r="AK1940" s="2"/>
      <c r="AL1940" s="2"/>
      <c r="AM1940" s="2"/>
      <c r="AN1940" s="2"/>
      <c r="AO1940" s="2"/>
      <c r="AP1940" s="2"/>
      <c r="AQ1940" s="1"/>
      <c r="AR1940" s="15"/>
      <c r="AS1940" s="15"/>
      <c r="AT1940" s="15"/>
      <c r="AU1940" s="1"/>
      <c r="AV1940" s="1"/>
      <c r="AW1940" s="15"/>
      <c r="AX1940" s="15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</row>
    <row r="1941" spans="1:164" x14ac:dyDescent="0.15">
      <c r="A1941" s="67"/>
      <c r="B1941" s="128"/>
      <c r="C1941" s="7"/>
      <c r="D1941" s="7"/>
      <c r="E1941" s="13"/>
      <c r="F1941" s="14"/>
      <c r="G1941" s="14"/>
      <c r="H1941" s="14"/>
      <c r="I1941" s="14"/>
      <c r="J1941" s="13"/>
      <c r="K1941" s="53"/>
      <c r="L1941" s="2"/>
      <c r="M1941" s="19"/>
      <c r="N1941" s="12"/>
      <c r="O1941" s="12"/>
      <c r="P1941" s="19"/>
      <c r="Q1941" s="14"/>
      <c r="R1941" s="28"/>
      <c r="S1941" s="14"/>
      <c r="T1941" s="14"/>
      <c r="U1941" s="14"/>
      <c r="V1941" s="4"/>
      <c r="W1941" s="53"/>
      <c r="X1941" s="14"/>
      <c r="Y1941" s="153"/>
      <c r="Z1941" s="10"/>
      <c r="AA1941" s="51"/>
      <c r="AB1941" s="3"/>
      <c r="AC1941" s="1"/>
      <c r="AD1941" s="10"/>
      <c r="AE1941" s="3"/>
      <c r="AF1941" s="3"/>
      <c r="AG1941" s="3"/>
      <c r="AH1941" s="10"/>
      <c r="AI1941" s="11"/>
      <c r="AJ1941" s="10"/>
      <c r="AK1941" s="2"/>
      <c r="AL1941" s="2"/>
      <c r="AM1941" s="2"/>
      <c r="AN1941" s="2"/>
      <c r="AO1941" s="2"/>
      <c r="AP1941" s="2"/>
      <c r="AQ1941" s="1"/>
      <c r="AR1941" s="15"/>
      <c r="AS1941" s="15"/>
      <c r="AT1941" s="15"/>
      <c r="AU1941" s="1"/>
      <c r="AV1941" s="1"/>
      <c r="AW1941" s="15"/>
      <c r="AX1941" s="15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</row>
    <row r="1942" spans="1:164" x14ac:dyDescent="0.15">
      <c r="A1942" s="67"/>
      <c r="B1942" s="128"/>
      <c r="C1942" s="7"/>
      <c r="D1942" s="7"/>
      <c r="E1942" s="13"/>
      <c r="F1942" s="14"/>
      <c r="G1942" s="14"/>
      <c r="H1942" s="14"/>
      <c r="I1942" s="14"/>
      <c r="J1942" s="13"/>
      <c r="K1942" s="53"/>
      <c r="L1942" s="2"/>
      <c r="M1942" s="19"/>
      <c r="N1942" s="12"/>
      <c r="O1942" s="12"/>
      <c r="P1942" s="19"/>
      <c r="Q1942" s="14"/>
      <c r="R1942" s="28"/>
      <c r="S1942" s="14"/>
      <c r="T1942" s="14"/>
      <c r="U1942" s="14"/>
      <c r="V1942" s="4"/>
      <c r="W1942" s="53"/>
      <c r="X1942" s="14"/>
      <c r="Y1942" s="153"/>
      <c r="Z1942" s="10"/>
      <c r="AA1942" s="51"/>
      <c r="AB1942" s="3"/>
      <c r="AC1942" s="1"/>
      <c r="AD1942" s="10"/>
      <c r="AE1942" s="3"/>
      <c r="AF1942" s="3"/>
      <c r="AG1942" s="3"/>
      <c r="AH1942" s="10"/>
      <c r="AI1942" s="11"/>
      <c r="AJ1942" s="10"/>
      <c r="AK1942" s="2"/>
      <c r="AL1942" s="2"/>
      <c r="AM1942" s="2"/>
      <c r="AN1942" s="2"/>
      <c r="AO1942" s="2"/>
      <c r="AP1942" s="2"/>
      <c r="AQ1942" s="1"/>
      <c r="AR1942" s="15"/>
      <c r="AS1942" s="15"/>
      <c r="AT1942" s="15"/>
      <c r="AU1942" s="1"/>
      <c r="AV1942" s="1"/>
      <c r="AW1942" s="15"/>
      <c r="AX1942" s="15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</row>
    <row r="1943" spans="1:164" x14ac:dyDescent="0.15">
      <c r="A1943" s="67"/>
      <c r="B1943" s="128"/>
      <c r="C1943" s="7"/>
      <c r="D1943" s="7"/>
      <c r="E1943" s="13"/>
      <c r="F1943" s="14"/>
      <c r="G1943" s="14"/>
      <c r="H1943" s="14"/>
      <c r="I1943" s="14"/>
      <c r="J1943" s="13"/>
      <c r="K1943" s="53"/>
      <c r="L1943" s="2"/>
      <c r="M1943" s="19"/>
      <c r="N1943" s="12"/>
      <c r="O1943" s="12"/>
      <c r="P1943" s="19"/>
      <c r="Q1943" s="14"/>
      <c r="R1943" s="28"/>
      <c r="S1943" s="14"/>
      <c r="T1943" s="14"/>
      <c r="U1943" s="14"/>
      <c r="V1943" s="4"/>
      <c r="W1943" s="53"/>
      <c r="X1943" s="14"/>
      <c r="Y1943" s="153"/>
      <c r="Z1943" s="10"/>
      <c r="AA1943" s="51"/>
      <c r="AB1943" s="3"/>
      <c r="AC1943" s="1"/>
      <c r="AD1943" s="10"/>
      <c r="AE1943" s="3"/>
      <c r="AF1943" s="3"/>
      <c r="AG1943" s="3"/>
      <c r="AH1943" s="10"/>
      <c r="AI1943" s="11"/>
      <c r="AJ1943" s="10"/>
      <c r="AK1943" s="2"/>
      <c r="AL1943" s="2"/>
      <c r="AM1943" s="2"/>
      <c r="AN1943" s="2"/>
      <c r="AO1943" s="2"/>
      <c r="AP1943" s="2"/>
      <c r="AQ1943" s="1"/>
      <c r="AR1943" s="15"/>
      <c r="AS1943" s="15"/>
      <c r="AT1943" s="15"/>
      <c r="AU1943" s="1"/>
      <c r="AV1943" s="1"/>
      <c r="AW1943" s="15"/>
      <c r="AX1943" s="15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</row>
    <row r="1944" spans="1:164" x14ac:dyDescent="0.15">
      <c r="A1944" s="67"/>
      <c r="B1944" s="128"/>
      <c r="C1944" s="7"/>
      <c r="D1944" s="7"/>
      <c r="E1944" s="13"/>
      <c r="F1944" s="14"/>
      <c r="G1944" s="14"/>
      <c r="H1944" s="14"/>
      <c r="I1944" s="14"/>
      <c r="J1944" s="13"/>
      <c r="K1944" s="53"/>
      <c r="L1944" s="2"/>
      <c r="M1944" s="19"/>
      <c r="N1944" s="12"/>
      <c r="O1944" s="12"/>
      <c r="P1944" s="19"/>
      <c r="Q1944" s="14"/>
      <c r="R1944" s="28"/>
      <c r="S1944" s="14"/>
      <c r="T1944" s="14"/>
      <c r="U1944" s="14"/>
      <c r="V1944" s="4"/>
      <c r="W1944" s="53"/>
      <c r="X1944" s="14"/>
      <c r="Y1944" s="153"/>
      <c r="Z1944" s="10"/>
      <c r="AA1944" s="51"/>
      <c r="AB1944" s="3"/>
      <c r="AC1944" s="1"/>
      <c r="AD1944" s="10"/>
      <c r="AE1944" s="3"/>
      <c r="AF1944" s="3"/>
      <c r="AG1944" s="3"/>
      <c r="AH1944" s="10"/>
      <c r="AI1944" s="11"/>
      <c r="AJ1944" s="10"/>
      <c r="AK1944" s="2"/>
      <c r="AL1944" s="2"/>
      <c r="AM1944" s="2"/>
      <c r="AN1944" s="2"/>
      <c r="AO1944" s="2"/>
      <c r="AP1944" s="2"/>
      <c r="AQ1944" s="1"/>
      <c r="AR1944" s="15"/>
      <c r="AS1944" s="15"/>
      <c r="AT1944" s="15"/>
      <c r="AU1944" s="1"/>
      <c r="AV1944" s="1"/>
      <c r="AW1944" s="15"/>
      <c r="AX1944" s="15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</row>
    <row r="1945" spans="1:164" x14ac:dyDescent="0.15">
      <c r="A1945" s="67"/>
      <c r="B1945" s="128"/>
      <c r="C1945" s="7"/>
      <c r="D1945" s="7"/>
      <c r="E1945" s="13"/>
      <c r="F1945" s="14"/>
      <c r="G1945" s="14"/>
      <c r="H1945" s="14"/>
      <c r="I1945" s="14"/>
      <c r="J1945" s="13"/>
      <c r="K1945" s="53"/>
      <c r="L1945" s="2"/>
      <c r="M1945" s="19"/>
      <c r="N1945" s="12"/>
      <c r="O1945" s="12"/>
      <c r="P1945" s="19"/>
      <c r="Q1945" s="14"/>
      <c r="R1945" s="28"/>
      <c r="S1945" s="14"/>
      <c r="T1945" s="14"/>
      <c r="U1945" s="14"/>
      <c r="V1945" s="4"/>
      <c r="W1945" s="53"/>
      <c r="X1945" s="14"/>
      <c r="Y1945" s="153"/>
      <c r="Z1945" s="10"/>
      <c r="AA1945" s="51"/>
      <c r="AB1945" s="3"/>
      <c r="AC1945" s="1"/>
      <c r="AD1945" s="10"/>
      <c r="AE1945" s="3"/>
      <c r="AF1945" s="3"/>
      <c r="AG1945" s="3"/>
      <c r="AH1945" s="10"/>
      <c r="AI1945" s="11"/>
      <c r="AJ1945" s="10"/>
      <c r="AK1945" s="2"/>
      <c r="AL1945" s="2"/>
      <c r="AM1945" s="2"/>
      <c r="AN1945" s="2"/>
      <c r="AO1945" s="2"/>
      <c r="AP1945" s="2"/>
      <c r="AQ1945" s="1"/>
      <c r="AR1945" s="15"/>
      <c r="AS1945" s="15"/>
      <c r="AT1945" s="15"/>
      <c r="AU1945" s="1"/>
      <c r="AV1945" s="1"/>
      <c r="AW1945" s="15"/>
      <c r="AX1945" s="15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</row>
    <row r="1946" spans="1:164" x14ac:dyDescent="0.15">
      <c r="A1946" s="67"/>
      <c r="B1946" s="128"/>
      <c r="C1946" s="7"/>
      <c r="D1946" s="7"/>
      <c r="E1946" s="13"/>
      <c r="F1946" s="14"/>
      <c r="G1946" s="14"/>
      <c r="H1946" s="14"/>
      <c r="I1946" s="14"/>
      <c r="J1946" s="13"/>
      <c r="K1946" s="53"/>
      <c r="L1946" s="2"/>
      <c r="M1946" s="19"/>
      <c r="N1946" s="12"/>
      <c r="O1946" s="12"/>
      <c r="P1946" s="19"/>
      <c r="Q1946" s="14"/>
      <c r="R1946" s="28"/>
      <c r="S1946" s="14"/>
      <c r="T1946" s="14"/>
      <c r="U1946" s="14"/>
      <c r="V1946" s="4"/>
      <c r="W1946" s="53"/>
      <c r="X1946" s="14"/>
      <c r="Y1946" s="153"/>
      <c r="Z1946" s="10"/>
      <c r="AA1946" s="51"/>
      <c r="AB1946" s="3"/>
      <c r="AC1946" s="1"/>
      <c r="AD1946" s="10"/>
      <c r="AE1946" s="3"/>
      <c r="AF1946" s="3"/>
      <c r="AG1946" s="3"/>
      <c r="AH1946" s="10"/>
      <c r="AI1946" s="11"/>
      <c r="AJ1946" s="10"/>
      <c r="AK1946" s="2"/>
      <c r="AL1946" s="2"/>
      <c r="AM1946" s="2"/>
      <c r="AN1946" s="2"/>
      <c r="AO1946" s="2"/>
      <c r="AP1946" s="2"/>
      <c r="AQ1946" s="1"/>
      <c r="AR1946" s="15"/>
      <c r="AS1946" s="15"/>
      <c r="AT1946" s="15"/>
      <c r="AU1946" s="1"/>
      <c r="AV1946" s="1"/>
      <c r="AW1946" s="15"/>
      <c r="AX1946" s="15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</row>
    <row r="1947" spans="1:164" x14ac:dyDescent="0.15">
      <c r="A1947" s="67"/>
      <c r="B1947" s="128"/>
      <c r="C1947" s="7"/>
      <c r="D1947" s="7"/>
      <c r="E1947" s="13"/>
      <c r="F1947" s="14"/>
      <c r="G1947" s="14"/>
      <c r="H1947" s="14"/>
      <c r="I1947" s="14"/>
      <c r="J1947" s="13"/>
      <c r="K1947" s="53"/>
      <c r="L1947" s="2"/>
      <c r="M1947" s="19"/>
      <c r="N1947" s="12"/>
      <c r="O1947" s="12"/>
      <c r="P1947" s="19"/>
      <c r="Q1947" s="14"/>
      <c r="R1947" s="28"/>
      <c r="S1947" s="14"/>
      <c r="T1947" s="14"/>
      <c r="U1947" s="14"/>
      <c r="V1947" s="4"/>
      <c r="W1947" s="53"/>
      <c r="X1947" s="14"/>
      <c r="Y1947" s="153"/>
      <c r="Z1947" s="10"/>
      <c r="AA1947" s="51"/>
      <c r="AB1947" s="3"/>
      <c r="AC1947" s="1"/>
      <c r="AD1947" s="10"/>
      <c r="AE1947" s="3"/>
      <c r="AF1947" s="3"/>
      <c r="AG1947" s="3"/>
      <c r="AH1947" s="10"/>
      <c r="AI1947" s="11"/>
      <c r="AJ1947" s="10"/>
      <c r="AK1947" s="2"/>
      <c r="AL1947" s="2"/>
      <c r="AM1947" s="2"/>
      <c r="AN1947" s="2"/>
      <c r="AO1947" s="2"/>
      <c r="AP1947" s="2"/>
      <c r="AQ1947" s="1"/>
      <c r="AR1947" s="15"/>
      <c r="AS1947" s="15"/>
      <c r="AT1947" s="15"/>
      <c r="AU1947" s="1"/>
      <c r="AV1947" s="1"/>
      <c r="AW1947" s="15"/>
      <c r="AX1947" s="15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</row>
    <row r="1948" spans="1:164" x14ac:dyDescent="0.15">
      <c r="A1948" s="67"/>
      <c r="B1948" s="128"/>
      <c r="C1948" s="7"/>
      <c r="D1948" s="7"/>
      <c r="E1948" s="13"/>
      <c r="F1948" s="14"/>
      <c r="G1948" s="14"/>
      <c r="H1948" s="14"/>
      <c r="I1948" s="14"/>
      <c r="J1948" s="13"/>
      <c r="K1948" s="53"/>
      <c r="L1948" s="2"/>
      <c r="M1948" s="19"/>
      <c r="N1948" s="12"/>
      <c r="O1948" s="12"/>
      <c r="P1948" s="19"/>
      <c r="Q1948" s="14"/>
      <c r="R1948" s="28"/>
      <c r="S1948" s="14"/>
      <c r="T1948" s="14"/>
      <c r="U1948" s="14"/>
      <c r="V1948" s="4"/>
      <c r="W1948" s="53"/>
      <c r="X1948" s="14"/>
      <c r="Y1948" s="153"/>
      <c r="Z1948" s="10"/>
      <c r="AA1948" s="51"/>
      <c r="AB1948" s="3"/>
      <c r="AC1948" s="1"/>
      <c r="AD1948" s="10"/>
      <c r="AE1948" s="3"/>
      <c r="AF1948" s="3"/>
      <c r="AG1948" s="3"/>
      <c r="AH1948" s="10"/>
      <c r="AI1948" s="11"/>
      <c r="AJ1948" s="10"/>
      <c r="AK1948" s="2"/>
      <c r="AL1948" s="2"/>
      <c r="AM1948" s="2"/>
      <c r="AN1948" s="2"/>
      <c r="AO1948" s="2"/>
      <c r="AP1948" s="2"/>
      <c r="AQ1948" s="1"/>
      <c r="AR1948" s="15"/>
      <c r="AS1948" s="15"/>
      <c r="AT1948" s="15"/>
      <c r="AU1948" s="1"/>
      <c r="AV1948" s="1"/>
      <c r="AW1948" s="15"/>
      <c r="AX1948" s="15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</row>
    <row r="1949" spans="1:164" x14ac:dyDescent="0.15">
      <c r="A1949" s="67"/>
      <c r="B1949" s="128"/>
      <c r="C1949" s="7"/>
      <c r="D1949" s="7"/>
      <c r="E1949" s="13"/>
      <c r="F1949" s="14"/>
      <c r="G1949" s="14"/>
      <c r="H1949" s="14"/>
      <c r="I1949" s="14"/>
      <c r="J1949" s="13"/>
      <c r="K1949" s="53"/>
      <c r="L1949" s="2"/>
      <c r="M1949" s="19"/>
      <c r="N1949" s="12"/>
      <c r="O1949" s="12"/>
      <c r="P1949" s="19"/>
      <c r="Q1949" s="14"/>
      <c r="R1949" s="28"/>
      <c r="S1949" s="14"/>
      <c r="T1949" s="14"/>
      <c r="U1949" s="14"/>
      <c r="V1949" s="4"/>
      <c r="W1949" s="53"/>
      <c r="X1949" s="14"/>
      <c r="Y1949" s="153"/>
      <c r="Z1949" s="10"/>
      <c r="AA1949" s="51"/>
      <c r="AB1949" s="3"/>
      <c r="AC1949" s="1"/>
      <c r="AD1949" s="10"/>
      <c r="AE1949" s="3"/>
      <c r="AF1949" s="3"/>
      <c r="AG1949" s="3"/>
      <c r="AH1949" s="10"/>
      <c r="AI1949" s="11"/>
      <c r="AJ1949" s="10"/>
      <c r="AK1949" s="2"/>
      <c r="AL1949" s="2"/>
      <c r="AM1949" s="2"/>
      <c r="AN1949" s="2"/>
      <c r="AO1949" s="2"/>
      <c r="AP1949" s="2"/>
      <c r="AQ1949" s="1"/>
      <c r="AR1949" s="15"/>
      <c r="AS1949" s="15"/>
      <c r="AT1949" s="15"/>
      <c r="AU1949" s="1"/>
      <c r="AV1949" s="1"/>
      <c r="AW1949" s="15"/>
      <c r="AX1949" s="15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</row>
    <row r="1950" spans="1:164" x14ac:dyDescent="0.15">
      <c r="A1950" s="67"/>
      <c r="B1950" s="128"/>
      <c r="C1950" s="7"/>
      <c r="D1950" s="7"/>
      <c r="E1950" s="13"/>
      <c r="F1950" s="14"/>
      <c r="G1950" s="14"/>
      <c r="H1950" s="14"/>
      <c r="I1950" s="14"/>
      <c r="J1950" s="13"/>
      <c r="K1950" s="53"/>
      <c r="L1950" s="2"/>
      <c r="M1950" s="19"/>
      <c r="N1950" s="12"/>
      <c r="O1950" s="12"/>
      <c r="P1950" s="19"/>
      <c r="Q1950" s="14"/>
      <c r="R1950" s="28"/>
      <c r="S1950" s="14"/>
      <c r="T1950" s="14"/>
      <c r="U1950" s="14"/>
      <c r="V1950" s="4"/>
      <c r="W1950" s="53"/>
      <c r="X1950" s="14"/>
      <c r="Y1950" s="153"/>
      <c r="Z1950" s="10"/>
      <c r="AA1950" s="51"/>
      <c r="AB1950" s="3"/>
      <c r="AC1950" s="1"/>
      <c r="AD1950" s="10"/>
      <c r="AE1950" s="3"/>
      <c r="AF1950" s="3"/>
      <c r="AG1950" s="3"/>
      <c r="AH1950" s="10"/>
      <c r="AI1950" s="11"/>
      <c r="AJ1950" s="10"/>
      <c r="AK1950" s="2"/>
      <c r="AL1950" s="2"/>
      <c r="AM1950" s="2"/>
      <c r="AN1950" s="2"/>
      <c r="AO1950" s="2"/>
      <c r="AP1950" s="2"/>
      <c r="AQ1950" s="1"/>
      <c r="AR1950" s="15"/>
      <c r="AS1950" s="15"/>
      <c r="AT1950" s="15"/>
      <c r="AU1950" s="1"/>
      <c r="AV1950" s="1"/>
      <c r="AW1950" s="15"/>
      <c r="AX1950" s="15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</row>
    <row r="1951" spans="1:164" x14ac:dyDescent="0.15">
      <c r="A1951" s="67"/>
      <c r="B1951" s="128"/>
      <c r="C1951" s="7"/>
      <c r="D1951" s="7"/>
      <c r="E1951" s="13"/>
      <c r="F1951" s="14"/>
      <c r="G1951" s="14"/>
      <c r="H1951" s="14"/>
      <c r="I1951" s="14"/>
      <c r="J1951" s="13"/>
      <c r="K1951" s="53"/>
      <c r="L1951" s="2"/>
      <c r="M1951" s="19"/>
      <c r="N1951" s="12"/>
      <c r="O1951" s="12"/>
      <c r="P1951" s="19"/>
      <c r="Q1951" s="14"/>
      <c r="R1951" s="28"/>
      <c r="S1951" s="14"/>
      <c r="T1951" s="14"/>
      <c r="U1951" s="14"/>
      <c r="V1951" s="4"/>
      <c r="W1951" s="53"/>
      <c r="X1951" s="14"/>
      <c r="Y1951" s="153"/>
      <c r="Z1951" s="10"/>
      <c r="AA1951" s="51"/>
      <c r="AB1951" s="3"/>
      <c r="AC1951" s="1"/>
      <c r="AD1951" s="10"/>
      <c r="AE1951" s="3"/>
      <c r="AF1951" s="3"/>
      <c r="AG1951" s="3"/>
      <c r="AH1951" s="10"/>
      <c r="AI1951" s="11"/>
      <c r="AJ1951" s="10"/>
      <c r="AK1951" s="2"/>
      <c r="AL1951" s="2"/>
      <c r="AM1951" s="2"/>
      <c r="AN1951" s="2"/>
      <c r="AO1951" s="2"/>
      <c r="AP1951" s="2"/>
      <c r="AQ1951" s="1"/>
      <c r="AR1951" s="15"/>
      <c r="AS1951" s="15"/>
      <c r="AT1951" s="15"/>
      <c r="AU1951" s="1"/>
      <c r="AV1951" s="1"/>
      <c r="AW1951" s="15"/>
      <c r="AX1951" s="15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</row>
    <row r="1952" spans="1:164" x14ac:dyDescent="0.15">
      <c r="A1952" s="67"/>
      <c r="B1952" s="128"/>
      <c r="C1952" s="7"/>
      <c r="D1952" s="7"/>
      <c r="E1952" s="13"/>
      <c r="F1952" s="14"/>
      <c r="G1952" s="14"/>
      <c r="H1952" s="14"/>
      <c r="I1952" s="14"/>
      <c r="J1952" s="13"/>
      <c r="K1952" s="53"/>
      <c r="L1952" s="2"/>
      <c r="M1952" s="19"/>
      <c r="N1952" s="12"/>
      <c r="O1952" s="12"/>
      <c r="P1952" s="19"/>
      <c r="Q1952" s="14"/>
      <c r="R1952" s="28"/>
      <c r="S1952" s="14"/>
      <c r="T1952" s="14"/>
      <c r="U1952" s="14"/>
      <c r="V1952" s="4"/>
      <c r="W1952" s="53"/>
      <c r="X1952" s="14"/>
      <c r="Y1952" s="153"/>
      <c r="Z1952" s="10"/>
      <c r="AA1952" s="51"/>
      <c r="AB1952" s="3"/>
      <c r="AC1952" s="1"/>
      <c r="AD1952" s="10"/>
      <c r="AE1952" s="3"/>
      <c r="AF1952" s="3"/>
      <c r="AG1952" s="3"/>
      <c r="AH1952" s="10"/>
      <c r="AI1952" s="11"/>
      <c r="AJ1952" s="10"/>
      <c r="AK1952" s="2"/>
      <c r="AL1952" s="2"/>
      <c r="AM1952" s="2"/>
      <c r="AN1952" s="2"/>
      <c r="AO1952" s="2"/>
      <c r="AP1952" s="2"/>
      <c r="AQ1952" s="1"/>
      <c r="AR1952" s="15"/>
      <c r="AS1952" s="15"/>
      <c r="AT1952" s="15"/>
      <c r="AU1952" s="1"/>
      <c r="AV1952" s="1"/>
      <c r="AW1952" s="15"/>
      <c r="AX1952" s="15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</row>
    <row r="1953" spans="1:164" x14ac:dyDescent="0.15">
      <c r="A1953" s="67"/>
      <c r="B1953" s="128"/>
      <c r="C1953" s="7"/>
      <c r="D1953" s="7"/>
      <c r="E1953" s="13"/>
      <c r="F1953" s="14"/>
      <c r="G1953" s="14"/>
      <c r="H1953" s="14"/>
      <c r="I1953" s="14"/>
      <c r="J1953" s="13"/>
      <c r="K1953" s="53"/>
      <c r="L1953" s="2"/>
      <c r="M1953" s="19"/>
      <c r="N1953" s="12"/>
      <c r="O1953" s="12"/>
      <c r="P1953" s="19"/>
      <c r="Q1953" s="14"/>
      <c r="R1953" s="28"/>
      <c r="S1953" s="14"/>
      <c r="T1953" s="14"/>
      <c r="U1953" s="14"/>
      <c r="V1953" s="4"/>
      <c r="W1953" s="53"/>
      <c r="X1953" s="14"/>
      <c r="Y1953" s="153"/>
      <c r="Z1953" s="10"/>
      <c r="AA1953" s="51"/>
      <c r="AB1953" s="3"/>
      <c r="AC1953" s="1"/>
      <c r="AD1953" s="10"/>
      <c r="AE1953" s="3"/>
      <c r="AF1953" s="3"/>
      <c r="AG1953" s="3"/>
      <c r="AH1953" s="10"/>
      <c r="AI1953" s="11"/>
      <c r="AJ1953" s="10"/>
      <c r="AK1953" s="2"/>
      <c r="AL1953" s="2"/>
      <c r="AM1953" s="2"/>
      <c r="AN1953" s="2"/>
      <c r="AO1953" s="2"/>
      <c r="AP1953" s="2"/>
      <c r="AQ1953" s="1"/>
      <c r="AR1953" s="15"/>
      <c r="AS1953" s="15"/>
      <c r="AT1953" s="15"/>
      <c r="AU1953" s="1"/>
      <c r="AV1953" s="1"/>
      <c r="AW1953" s="15"/>
      <c r="AX1953" s="15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</row>
    <row r="1954" spans="1:164" x14ac:dyDescent="0.15">
      <c r="A1954" s="67"/>
      <c r="B1954" s="128"/>
      <c r="C1954" s="7"/>
      <c r="D1954" s="7"/>
      <c r="E1954" s="13"/>
      <c r="F1954" s="14"/>
      <c r="G1954" s="14"/>
      <c r="H1954" s="14"/>
      <c r="I1954" s="14"/>
      <c r="J1954" s="13"/>
      <c r="K1954" s="53"/>
      <c r="L1954" s="2"/>
      <c r="M1954" s="19"/>
      <c r="N1954" s="12"/>
      <c r="O1954" s="12"/>
      <c r="P1954" s="19"/>
      <c r="Q1954" s="14"/>
      <c r="R1954" s="28"/>
      <c r="S1954" s="14"/>
      <c r="T1954" s="14"/>
      <c r="U1954" s="14"/>
      <c r="V1954" s="4"/>
      <c r="W1954" s="53"/>
      <c r="X1954" s="14"/>
      <c r="Y1954" s="153"/>
      <c r="Z1954" s="10"/>
      <c r="AA1954" s="51"/>
      <c r="AB1954" s="3"/>
      <c r="AC1954" s="1"/>
      <c r="AD1954" s="10"/>
      <c r="AE1954" s="3"/>
      <c r="AF1954" s="3"/>
      <c r="AG1954" s="3"/>
      <c r="AH1954" s="10"/>
      <c r="AI1954" s="11"/>
      <c r="AJ1954" s="10"/>
      <c r="AK1954" s="2"/>
      <c r="AL1954" s="2"/>
      <c r="AM1954" s="2"/>
      <c r="AN1954" s="2"/>
      <c r="AO1954" s="2"/>
      <c r="AP1954" s="2"/>
      <c r="AQ1954" s="1"/>
      <c r="AR1954" s="15"/>
      <c r="AS1954" s="15"/>
      <c r="AT1954" s="15"/>
      <c r="AU1954" s="1"/>
      <c r="AV1954" s="1"/>
      <c r="AW1954" s="15"/>
      <c r="AX1954" s="15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</row>
    <row r="1955" spans="1:164" x14ac:dyDescent="0.15">
      <c r="A1955" s="67"/>
      <c r="B1955" s="128"/>
      <c r="C1955" s="7"/>
      <c r="D1955" s="7"/>
      <c r="E1955" s="13"/>
      <c r="F1955" s="14"/>
      <c r="G1955" s="14"/>
      <c r="H1955" s="14"/>
      <c r="I1955" s="14"/>
      <c r="J1955" s="13"/>
      <c r="K1955" s="53"/>
      <c r="L1955" s="2"/>
      <c r="M1955" s="19"/>
      <c r="N1955" s="12"/>
      <c r="O1955" s="12"/>
      <c r="P1955" s="19"/>
      <c r="Q1955" s="14"/>
      <c r="R1955" s="28"/>
      <c r="S1955" s="14"/>
      <c r="T1955" s="14"/>
      <c r="U1955" s="14"/>
      <c r="V1955" s="4"/>
      <c r="W1955" s="53"/>
      <c r="X1955" s="14"/>
      <c r="Y1955" s="153"/>
      <c r="Z1955" s="10"/>
      <c r="AA1955" s="51"/>
      <c r="AB1955" s="3"/>
      <c r="AC1955" s="1"/>
      <c r="AD1955" s="10"/>
      <c r="AE1955" s="3"/>
      <c r="AF1955" s="3"/>
      <c r="AG1955" s="3"/>
      <c r="AH1955" s="10"/>
      <c r="AI1955" s="11"/>
      <c r="AJ1955" s="10"/>
      <c r="AK1955" s="2"/>
      <c r="AL1955" s="2"/>
      <c r="AM1955" s="2"/>
      <c r="AN1955" s="2"/>
      <c r="AO1955" s="2"/>
      <c r="AP1955" s="2"/>
      <c r="AQ1955" s="1"/>
      <c r="AR1955" s="15"/>
      <c r="AS1955" s="15"/>
      <c r="AT1955" s="15"/>
      <c r="AU1955" s="1"/>
      <c r="AV1955" s="1"/>
      <c r="AW1955" s="15"/>
      <c r="AX1955" s="15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</row>
    <row r="1956" spans="1:164" x14ac:dyDescent="0.15">
      <c r="A1956" s="67"/>
      <c r="B1956" s="128"/>
      <c r="C1956" s="7"/>
      <c r="D1956" s="7"/>
      <c r="E1956" s="13"/>
      <c r="F1956" s="14"/>
      <c r="G1956" s="14"/>
      <c r="H1956" s="14"/>
      <c r="I1956" s="14"/>
      <c r="J1956" s="13"/>
      <c r="K1956" s="53"/>
      <c r="L1956" s="2"/>
      <c r="M1956" s="19"/>
      <c r="N1956" s="12"/>
      <c r="O1956" s="12"/>
      <c r="P1956" s="19"/>
      <c r="Q1956" s="14"/>
      <c r="R1956" s="28"/>
      <c r="S1956" s="14"/>
      <c r="T1956" s="14"/>
      <c r="U1956" s="14"/>
      <c r="V1956" s="4"/>
      <c r="W1956" s="53"/>
      <c r="X1956" s="14"/>
      <c r="Y1956" s="153"/>
      <c r="Z1956" s="10"/>
      <c r="AA1956" s="51"/>
      <c r="AB1956" s="3"/>
      <c r="AC1956" s="1"/>
      <c r="AD1956" s="10"/>
      <c r="AE1956" s="3"/>
      <c r="AF1956" s="3"/>
      <c r="AG1956" s="3"/>
      <c r="AH1956" s="10"/>
      <c r="AI1956" s="11"/>
      <c r="AJ1956" s="10"/>
      <c r="AK1956" s="2"/>
      <c r="AL1956" s="2"/>
      <c r="AM1956" s="2"/>
      <c r="AN1956" s="2"/>
      <c r="AO1956" s="2"/>
      <c r="AP1956" s="2"/>
      <c r="AQ1956" s="1"/>
      <c r="AR1956" s="15"/>
      <c r="AS1956" s="15"/>
      <c r="AT1956" s="15"/>
      <c r="AU1956" s="1"/>
      <c r="AV1956" s="1"/>
      <c r="AW1956" s="15"/>
      <c r="AX1956" s="15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</row>
    <row r="1957" spans="1:164" x14ac:dyDescent="0.15">
      <c r="A1957" s="67"/>
      <c r="B1957" s="128"/>
      <c r="C1957" s="7"/>
      <c r="D1957" s="7"/>
      <c r="E1957" s="13"/>
      <c r="F1957" s="14"/>
      <c r="G1957" s="14"/>
      <c r="H1957" s="14"/>
      <c r="I1957" s="14"/>
      <c r="J1957" s="13"/>
      <c r="K1957" s="53"/>
      <c r="L1957" s="2"/>
      <c r="M1957" s="19"/>
      <c r="N1957" s="12"/>
      <c r="O1957" s="12"/>
      <c r="P1957" s="19"/>
      <c r="Q1957" s="14"/>
      <c r="R1957" s="28"/>
      <c r="S1957" s="14"/>
      <c r="T1957" s="14"/>
      <c r="U1957" s="14"/>
      <c r="V1957" s="4"/>
      <c r="W1957" s="53"/>
      <c r="X1957" s="14"/>
      <c r="Y1957" s="153"/>
      <c r="Z1957" s="10"/>
      <c r="AA1957" s="51"/>
      <c r="AB1957" s="3"/>
      <c r="AC1957" s="1"/>
      <c r="AD1957" s="10"/>
      <c r="AE1957" s="3"/>
      <c r="AF1957" s="3"/>
      <c r="AG1957" s="3"/>
      <c r="AH1957" s="10"/>
      <c r="AI1957" s="11"/>
      <c r="AJ1957" s="10"/>
      <c r="AK1957" s="2"/>
      <c r="AL1957" s="2"/>
      <c r="AM1957" s="2"/>
      <c r="AN1957" s="2"/>
      <c r="AO1957" s="2"/>
      <c r="AP1957" s="2"/>
      <c r="AQ1957" s="1"/>
      <c r="AR1957" s="15"/>
      <c r="AS1957" s="15"/>
      <c r="AT1957" s="15"/>
      <c r="AU1957" s="1"/>
      <c r="AV1957" s="1"/>
      <c r="AW1957" s="15"/>
      <c r="AX1957" s="15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</row>
    <row r="1958" spans="1:164" x14ac:dyDescent="0.15">
      <c r="A1958" s="67"/>
      <c r="B1958" s="128"/>
      <c r="C1958" s="7"/>
      <c r="D1958" s="7"/>
      <c r="E1958" s="13"/>
      <c r="F1958" s="14"/>
      <c r="G1958" s="14"/>
      <c r="H1958" s="14"/>
      <c r="I1958" s="14"/>
      <c r="J1958" s="13"/>
      <c r="K1958" s="53"/>
      <c r="L1958" s="2"/>
      <c r="M1958" s="19"/>
      <c r="N1958" s="12"/>
      <c r="O1958" s="12"/>
      <c r="P1958" s="19"/>
      <c r="Q1958" s="14"/>
      <c r="R1958" s="28"/>
      <c r="S1958" s="14"/>
      <c r="T1958" s="14"/>
      <c r="U1958" s="14"/>
      <c r="V1958" s="4"/>
      <c r="W1958" s="53"/>
      <c r="X1958" s="14"/>
      <c r="Y1958" s="153"/>
      <c r="Z1958" s="10"/>
      <c r="AA1958" s="51"/>
      <c r="AB1958" s="3"/>
      <c r="AC1958" s="1"/>
      <c r="AD1958" s="10"/>
      <c r="AE1958" s="3"/>
      <c r="AF1958" s="3"/>
      <c r="AG1958" s="3"/>
      <c r="AH1958" s="10"/>
      <c r="AI1958" s="11"/>
      <c r="AJ1958" s="10"/>
      <c r="AK1958" s="2"/>
      <c r="AL1958" s="2"/>
      <c r="AM1958" s="2"/>
      <c r="AN1958" s="2"/>
      <c r="AO1958" s="2"/>
      <c r="AP1958" s="2"/>
      <c r="AQ1958" s="1"/>
      <c r="AR1958" s="15"/>
      <c r="AS1958" s="15"/>
      <c r="AT1958" s="15"/>
      <c r="AU1958" s="1"/>
      <c r="AV1958" s="1"/>
      <c r="AW1958" s="15"/>
      <c r="AX1958" s="15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</row>
    <row r="1959" spans="1:164" x14ac:dyDescent="0.15">
      <c r="A1959" s="67"/>
      <c r="B1959" s="128"/>
      <c r="C1959" s="7"/>
      <c r="D1959" s="7"/>
      <c r="E1959" s="13"/>
      <c r="F1959" s="14"/>
      <c r="G1959" s="14"/>
      <c r="H1959" s="14"/>
      <c r="I1959" s="14"/>
      <c r="J1959" s="13"/>
      <c r="K1959" s="53"/>
      <c r="L1959" s="2"/>
      <c r="M1959" s="19"/>
      <c r="N1959" s="12"/>
      <c r="O1959" s="12"/>
      <c r="P1959" s="19"/>
      <c r="Q1959" s="14"/>
      <c r="R1959" s="28"/>
      <c r="S1959" s="14"/>
      <c r="T1959" s="14"/>
      <c r="U1959" s="14"/>
      <c r="V1959" s="4"/>
      <c r="W1959" s="53"/>
      <c r="X1959" s="14"/>
      <c r="Y1959" s="153"/>
      <c r="Z1959" s="10"/>
      <c r="AA1959" s="51"/>
      <c r="AB1959" s="3"/>
      <c r="AC1959" s="1"/>
      <c r="AD1959" s="10"/>
      <c r="AE1959" s="3"/>
      <c r="AF1959" s="3"/>
      <c r="AG1959" s="3"/>
      <c r="AH1959" s="10"/>
      <c r="AI1959" s="11"/>
      <c r="AJ1959" s="10"/>
      <c r="AK1959" s="2"/>
      <c r="AL1959" s="2"/>
      <c r="AM1959" s="2"/>
      <c r="AN1959" s="2"/>
      <c r="AO1959" s="2"/>
      <c r="AP1959" s="2"/>
      <c r="AQ1959" s="1"/>
      <c r="AR1959" s="15"/>
      <c r="AS1959" s="15"/>
      <c r="AT1959" s="15"/>
      <c r="AU1959" s="1"/>
      <c r="AV1959" s="1"/>
      <c r="AW1959" s="15"/>
      <c r="AX1959" s="15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</row>
    <row r="1960" spans="1:164" x14ac:dyDescent="0.15">
      <c r="A1960" s="67"/>
      <c r="B1960" s="128"/>
      <c r="C1960" s="7"/>
      <c r="D1960" s="7"/>
      <c r="E1960" s="13"/>
      <c r="F1960" s="14"/>
      <c r="G1960" s="14"/>
      <c r="H1960" s="14"/>
      <c r="I1960" s="14"/>
      <c r="J1960" s="13"/>
      <c r="K1960" s="53"/>
      <c r="L1960" s="2"/>
      <c r="M1960" s="19"/>
      <c r="N1960" s="12"/>
      <c r="O1960" s="12"/>
      <c r="P1960" s="19"/>
      <c r="Q1960" s="14"/>
      <c r="R1960" s="28"/>
      <c r="S1960" s="14"/>
      <c r="T1960" s="14"/>
      <c r="U1960" s="14"/>
      <c r="V1960" s="4"/>
      <c r="W1960" s="53"/>
      <c r="X1960" s="14"/>
      <c r="Y1960" s="153"/>
      <c r="Z1960" s="10"/>
      <c r="AA1960" s="51"/>
      <c r="AB1960" s="3"/>
      <c r="AC1960" s="1"/>
      <c r="AD1960" s="10"/>
      <c r="AE1960" s="3"/>
      <c r="AF1960" s="3"/>
      <c r="AG1960" s="3"/>
      <c r="AH1960" s="10"/>
      <c r="AI1960" s="11"/>
      <c r="AJ1960" s="10"/>
      <c r="AK1960" s="2"/>
      <c r="AL1960" s="2"/>
      <c r="AM1960" s="2"/>
      <c r="AN1960" s="2"/>
      <c r="AO1960" s="2"/>
      <c r="AP1960" s="2"/>
      <c r="AQ1960" s="1"/>
      <c r="AR1960" s="15"/>
      <c r="AS1960" s="15"/>
      <c r="AT1960" s="15"/>
      <c r="AU1960" s="1"/>
      <c r="AV1960" s="1"/>
      <c r="AW1960" s="15"/>
      <c r="AX1960" s="15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</row>
    <row r="1961" spans="1:164" x14ac:dyDescent="0.15">
      <c r="A1961" s="67"/>
      <c r="B1961" s="128"/>
      <c r="C1961" s="7"/>
      <c r="D1961" s="7"/>
      <c r="E1961" s="13"/>
      <c r="F1961" s="14"/>
      <c r="G1961" s="14"/>
      <c r="H1961" s="14"/>
      <c r="I1961" s="14"/>
      <c r="J1961" s="13"/>
      <c r="K1961" s="53"/>
      <c r="L1961" s="2"/>
      <c r="M1961" s="19"/>
      <c r="N1961" s="12"/>
      <c r="O1961" s="12"/>
      <c r="P1961" s="19"/>
      <c r="Q1961" s="14"/>
      <c r="R1961" s="28"/>
      <c r="S1961" s="14"/>
      <c r="T1961" s="14"/>
      <c r="U1961" s="14"/>
      <c r="V1961" s="4"/>
      <c r="W1961" s="53"/>
      <c r="X1961" s="14"/>
      <c r="Y1961" s="153"/>
      <c r="Z1961" s="10"/>
      <c r="AA1961" s="51"/>
      <c r="AB1961" s="3"/>
      <c r="AC1961" s="1"/>
      <c r="AD1961" s="10"/>
      <c r="AE1961" s="3"/>
      <c r="AF1961" s="3"/>
      <c r="AG1961" s="3"/>
      <c r="AH1961" s="10"/>
      <c r="AI1961" s="11"/>
      <c r="AJ1961" s="10"/>
      <c r="AK1961" s="2"/>
      <c r="AL1961" s="2"/>
      <c r="AM1961" s="2"/>
      <c r="AN1961" s="2"/>
      <c r="AO1961" s="2"/>
      <c r="AP1961" s="2"/>
      <c r="AQ1961" s="1"/>
      <c r="AR1961" s="15"/>
      <c r="AS1961" s="15"/>
      <c r="AT1961" s="15"/>
      <c r="AU1961" s="1"/>
      <c r="AV1961" s="1"/>
      <c r="AW1961" s="15"/>
      <c r="AX1961" s="15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</row>
    <row r="1962" spans="1:164" x14ac:dyDescent="0.15">
      <c r="A1962" s="67"/>
      <c r="B1962" s="128"/>
      <c r="C1962" s="7"/>
      <c r="D1962" s="7"/>
      <c r="E1962" s="13"/>
      <c r="F1962" s="14"/>
      <c r="G1962" s="14"/>
      <c r="H1962" s="14"/>
      <c r="I1962" s="14"/>
      <c r="J1962" s="13"/>
      <c r="K1962" s="53"/>
      <c r="L1962" s="2"/>
      <c r="M1962" s="19"/>
      <c r="N1962" s="12"/>
      <c r="O1962" s="12"/>
      <c r="P1962" s="19"/>
      <c r="Q1962" s="14"/>
      <c r="R1962" s="28"/>
      <c r="S1962" s="14"/>
      <c r="T1962" s="14"/>
      <c r="U1962" s="14"/>
      <c r="V1962" s="4"/>
      <c r="W1962" s="53"/>
      <c r="X1962" s="14"/>
      <c r="Y1962" s="153"/>
      <c r="Z1962" s="10"/>
      <c r="AA1962" s="51"/>
      <c r="AB1962" s="3"/>
      <c r="AC1962" s="1"/>
      <c r="AD1962" s="10"/>
      <c r="AE1962" s="3"/>
      <c r="AF1962" s="3"/>
      <c r="AG1962" s="3"/>
      <c r="AH1962" s="10"/>
      <c r="AI1962" s="11"/>
      <c r="AJ1962" s="10"/>
      <c r="AK1962" s="2"/>
      <c r="AL1962" s="2"/>
      <c r="AM1962" s="2"/>
      <c r="AN1962" s="2"/>
      <c r="AO1962" s="2"/>
      <c r="AP1962" s="2"/>
      <c r="AQ1962" s="1"/>
      <c r="AR1962" s="15"/>
      <c r="AS1962" s="15"/>
      <c r="AT1962" s="15"/>
      <c r="AU1962" s="1"/>
      <c r="AV1962" s="1"/>
      <c r="AW1962" s="15"/>
      <c r="AX1962" s="15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</row>
    <row r="1963" spans="1:164" x14ac:dyDescent="0.15">
      <c r="A1963" s="67"/>
      <c r="B1963" s="128"/>
      <c r="C1963" s="7"/>
      <c r="D1963" s="7"/>
      <c r="E1963" s="13"/>
      <c r="F1963" s="14"/>
      <c r="G1963" s="14"/>
      <c r="H1963" s="14"/>
      <c r="I1963" s="14"/>
      <c r="J1963" s="13"/>
      <c r="K1963" s="53"/>
      <c r="L1963" s="2"/>
      <c r="M1963" s="19"/>
      <c r="N1963" s="12"/>
      <c r="O1963" s="12"/>
      <c r="P1963" s="19"/>
      <c r="Q1963" s="14"/>
      <c r="R1963" s="28"/>
      <c r="S1963" s="14"/>
      <c r="T1963" s="14"/>
      <c r="U1963" s="14"/>
      <c r="V1963" s="4"/>
      <c r="W1963" s="53"/>
      <c r="X1963" s="14"/>
      <c r="Y1963" s="153"/>
      <c r="Z1963" s="10"/>
      <c r="AA1963" s="51"/>
      <c r="AB1963" s="3"/>
      <c r="AC1963" s="1"/>
      <c r="AD1963" s="10"/>
      <c r="AE1963" s="3"/>
      <c r="AF1963" s="3"/>
      <c r="AG1963" s="3"/>
      <c r="AH1963" s="10"/>
      <c r="AI1963" s="11"/>
      <c r="AJ1963" s="10"/>
      <c r="AK1963" s="2"/>
      <c r="AL1963" s="2"/>
      <c r="AM1963" s="2"/>
      <c r="AN1963" s="2"/>
      <c r="AO1963" s="2"/>
      <c r="AP1963" s="2"/>
      <c r="AQ1963" s="1"/>
      <c r="AR1963" s="15"/>
      <c r="AS1963" s="15"/>
      <c r="AT1963" s="15"/>
      <c r="AU1963" s="1"/>
      <c r="AV1963" s="1"/>
      <c r="AW1963" s="15"/>
      <c r="AX1963" s="15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</row>
    <row r="1964" spans="1:164" x14ac:dyDescent="0.15">
      <c r="A1964" s="67"/>
      <c r="B1964" s="128"/>
      <c r="C1964" s="7"/>
      <c r="D1964" s="7"/>
      <c r="E1964" s="13"/>
      <c r="F1964" s="14"/>
      <c r="G1964" s="14"/>
      <c r="H1964" s="14"/>
      <c r="I1964" s="14"/>
      <c r="J1964" s="13"/>
      <c r="K1964" s="53"/>
      <c r="L1964" s="2"/>
      <c r="M1964" s="19"/>
      <c r="N1964" s="12"/>
      <c r="O1964" s="12"/>
      <c r="P1964" s="19"/>
      <c r="Q1964" s="14"/>
      <c r="R1964" s="28"/>
      <c r="S1964" s="14"/>
      <c r="T1964" s="14"/>
      <c r="U1964" s="14"/>
      <c r="V1964" s="4"/>
      <c r="W1964" s="53"/>
      <c r="X1964" s="14"/>
      <c r="Y1964" s="153"/>
      <c r="Z1964" s="10"/>
      <c r="AA1964" s="51"/>
      <c r="AB1964" s="3"/>
      <c r="AC1964" s="1"/>
      <c r="AD1964" s="10"/>
      <c r="AE1964" s="3"/>
      <c r="AF1964" s="3"/>
      <c r="AG1964" s="3"/>
      <c r="AH1964" s="10"/>
      <c r="AI1964" s="11"/>
      <c r="AJ1964" s="10"/>
      <c r="AK1964" s="2"/>
      <c r="AL1964" s="2"/>
      <c r="AM1964" s="2"/>
      <c r="AN1964" s="2"/>
      <c r="AO1964" s="2"/>
      <c r="AP1964" s="2"/>
      <c r="AQ1964" s="1"/>
      <c r="AR1964" s="15"/>
      <c r="AS1964" s="15"/>
      <c r="AT1964" s="15"/>
      <c r="AU1964" s="1"/>
      <c r="AV1964" s="1"/>
      <c r="AW1964" s="15"/>
      <c r="AX1964" s="15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</row>
    <row r="1965" spans="1:164" x14ac:dyDescent="0.15">
      <c r="A1965" s="67"/>
      <c r="B1965" s="128"/>
      <c r="C1965" s="7"/>
      <c r="D1965" s="7"/>
      <c r="E1965" s="13"/>
      <c r="F1965" s="14"/>
      <c r="G1965" s="14"/>
      <c r="H1965" s="14"/>
      <c r="I1965" s="14"/>
      <c r="J1965" s="13"/>
      <c r="K1965" s="53"/>
      <c r="L1965" s="2"/>
      <c r="M1965" s="19"/>
      <c r="N1965" s="12"/>
      <c r="O1965" s="12"/>
      <c r="P1965" s="19"/>
      <c r="Q1965" s="14"/>
      <c r="R1965" s="28"/>
      <c r="S1965" s="14"/>
      <c r="T1965" s="14"/>
      <c r="U1965" s="14"/>
      <c r="V1965" s="4"/>
      <c r="W1965" s="53"/>
      <c r="X1965" s="14"/>
      <c r="Y1965" s="153"/>
      <c r="Z1965" s="10"/>
      <c r="AA1965" s="51"/>
      <c r="AB1965" s="3"/>
      <c r="AC1965" s="1"/>
      <c r="AD1965" s="10"/>
      <c r="AE1965" s="3"/>
      <c r="AF1965" s="3"/>
      <c r="AG1965" s="3"/>
      <c r="AH1965" s="10"/>
      <c r="AI1965" s="11"/>
      <c r="AJ1965" s="10"/>
      <c r="AK1965" s="2"/>
      <c r="AL1965" s="2"/>
      <c r="AM1965" s="2"/>
      <c r="AN1965" s="2"/>
      <c r="AO1965" s="2"/>
      <c r="AP1965" s="2"/>
      <c r="AQ1965" s="1"/>
      <c r="AR1965" s="15"/>
      <c r="AS1965" s="15"/>
      <c r="AT1965" s="15"/>
      <c r="AU1965" s="1"/>
      <c r="AV1965" s="1"/>
      <c r="AW1965" s="15"/>
      <c r="AX1965" s="15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</row>
    <row r="1966" spans="1:164" x14ac:dyDescent="0.15">
      <c r="A1966" s="67"/>
      <c r="B1966" s="128"/>
      <c r="C1966" s="7"/>
      <c r="D1966" s="7"/>
      <c r="E1966" s="13"/>
      <c r="F1966" s="14"/>
      <c r="G1966" s="14"/>
      <c r="H1966" s="14"/>
      <c r="I1966" s="14"/>
      <c r="J1966" s="13"/>
      <c r="K1966" s="53"/>
      <c r="L1966" s="2"/>
      <c r="M1966" s="19"/>
      <c r="N1966" s="12"/>
      <c r="O1966" s="12"/>
      <c r="P1966" s="19"/>
      <c r="Q1966" s="14"/>
      <c r="R1966" s="28"/>
      <c r="S1966" s="14"/>
      <c r="T1966" s="14"/>
      <c r="U1966" s="14"/>
      <c r="V1966" s="4"/>
      <c r="W1966" s="53"/>
      <c r="X1966" s="14"/>
      <c r="Y1966" s="153"/>
      <c r="Z1966" s="10"/>
      <c r="AA1966" s="51"/>
      <c r="AB1966" s="3"/>
      <c r="AC1966" s="1"/>
      <c r="AD1966" s="10"/>
      <c r="AE1966" s="3"/>
      <c r="AF1966" s="3"/>
      <c r="AG1966" s="3"/>
      <c r="AH1966" s="10"/>
      <c r="AI1966" s="11"/>
      <c r="AJ1966" s="10"/>
      <c r="AK1966" s="2"/>
      <c r="AL1966" s="2"/>
      <c r="AM1966" s="2"/>
      <c r="AN1966" s="2"/>
      <c r="AO1966" s="2"/>
      <c r="AP1966" s="2"/>
      <c r="AQ1966" s="1"/>
      <c r="AR1966" s="15"/>
      <c r="AS1966" s="15"/>
      <c r="AT1966" s="15"/>
      <c r="AU1966" s="1"/>
      <c r="AV1966" s="1"/>
      <c r="AW1966" s="15"/>
      <c r="AX1966" s="15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</row>
    <row r="1967" spans="1:164" x14ac:dyDescent="0.15">
      <c r="A1967" s="67"/>
      <c r="B1967" s="128"/>
      <c r="C1967" s="7"/>
      <c r="D1967" s="7"/>
      <c r="E1967" s="13"/>
      <c r="F1967" s="14"/>
      <c r="G1967" s="14"/>
      <c r="H1967" s="14"/>
      <c r="I1967" s="14"/>
      <c r="J1967" s="13"/>
      <c r="K1967" s="53"/>
      <c r="L1967" s="2"/>
      <c r="M1967" s="19"/>
      <c r="N1967" s="12"/>
      <c r="O1967" s="12"/>
      <c r="P1967" s="19"/>
      <c r="Q1967" s="14"/>
      <c r="R1967" s="28"/>
      <c r="S1967" s="14"/>
      <c r="T1967" s="14"/>
      <c r="U1967" s="14"/>
      <c r="V1967" s="4"/>
      <c r="W1967" s="53"/>
      <c r="X1967" s="14"/>
      <c r="Y1967" s="153"/>
      <c r="Z1967" s="10"/>
      <c r="AA1967" s="51"/>
      <c r="AB1967" s="3"/>
      <c r="AC1967" s="1"/>
      <c r="AD1967" s="10"/>
      <c r="AE1967" s="3"/>
      <c r="AF1967" s="3"/>
      <c r="AG1967" s="3"/>
      <c r="AH1967" s="10"/>
      <c r="AI1967" s="11"/>
      <c r="AJ1967" s="10"/>
      <c r="AK1967" s="2"/>
      <c r="AL1967" s="2"/>
      <c r="AM1967" s="2"/>
      <c r="AN1967" s="2"/>
      <c r="AO1967" s="2"/>
      <c r="AP1967" s="2"/>
      <c r="AQ1967" s="1"/>
      <c r="AR1967" s="15"/>
      <c r="AS1967" s="15"/>
      <c r="AT1967" s="15"/>
      <c r="AU1967" s="1"/>
      <c r="AV1967" s="1"/>
      <c r="AW1967" s="15"/>
      <c r="AX1967" s="15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</row>
    <row r="1968" spans="1:164" x14ac:dyDescent="0.15">
      <c r="A1968" s="67"/>
      <c r="B1968" s="128"/>
      <c r="C1968" s="7"/>
      <c r="D1968" s="7"/>
      <c r="E1968" s="13"/>
      <c r="F1968" s="14"/>
      <c r="G1968" s="14"/>
      <c r="H1968" s="14"/>
      <c r="I1968" s="14"/>
      <c r="J1968" s="13"/>
      <c r="K1968" s="53"/>
      <c r="L1968" s="2"/>
      <c r="M1968" s="19"/>
      <c r="N1968" s="12"/>
      <c r="O1968" s="12"/>
      <c r="P1968" s="19"/>
      <c r="Q1968" s="14"/>
      <c r="R1968" s="28"/>
      <c r="S1968" s="14"/>
      <c r="T1968" s="14"/>
      <c r="U1968" s="14"/>
      <c r="V1968" s="4"/>
      <c r="W1968" s="53"/>
      <c r="X1968" s="14"/>
      <c r="Y1968" s="153"/>
      <c r="Z1968" s="10"/>
      <c r="AA1968" s="51"/>
      <c r="AB1968" s="3"/>
      <c r="AC1968" s="1"/>
      <c r="AD1968" s="10"/>
      <c r="AE1968" s="3"/>
      <c r="AF1968" s="3"/>
      <c r="AG1968" s="3"/>
      <c r="AH1968" s="10"/>
      <c r="AI1968" s="11"/>
      <c r="AJ1968" s="10"/>
      <c r="AK1968" s="2"/>
      <c r="AL1968" s="2"/>
      <c r="AM1968" s="2"/>
      <c r="AN1968" s="2"/>
      <c r="AO1968" s="2"/>
      <c r="AP1968" s="2"/>
      <c r="AQ1968" s="1"/>
      <c r="AR1968" s="15"/>
      <c r="AS1968" s="15"/>
      <c r="AT1968" s="15"/>
      <c r="AU1968" s="1"/>
      <c r="AV1968" s="1"/>
      <c r="AW1968" s="15"/>
      <c r="AX1968" s="15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</row>
    <row r="1969" spans="1:164" x14ac:dyDescent="0.15">
      <c r="A1969" s="67"/>
      <c r="B1969" s="128"/>
      <c r="C1969" s="7"/>
      <c r="D1969" s="7"/>
      <c r="E1969" s="13"/>
      <c r="F1969" s="14"/>
      <c r="G1969" s="14"/>
      <c r="H1969" s="14"/>
      <c r="I1969" s="14"/>
      <c r="J1969" s="13"/>
      <c r="K1969" s="53"/>
      <c r="L1969" s="2"/>
      <c r="M1969" s="19"/>
      <c r="N1969" s="12"/>
      <c r="O1969" s="12"/>
      <c r="P1969" s="19"/>
      <c r="Q1969" s="14"/>
      <c r="R1969" s="28"/>
      <c r="S1969" s="14"/>
      <c r="T1969" s="14"/>
      <c r="U1969" s="14"/>
      <c r="V1969" s="4"/>
      <c r="W1969" s="53"/>
      <c r="X1969" s="14"/>
      <c r="Y1969" s="153"/>
      <c r="Z1969" s="10"/>
      <c r="AA1969" s="51"/>
      <c r="AB1969" s="3"/>
      <c r="AC1969" s="1"/>
      <c r="AD1969" s="10"/>
      <c r="AE1969" s="3"/>
      <c r="AF1969" s="3"/>
      <c r="AG1969" s="3"/>
      <c r="AH1969" s="10"/>
      <c r="AI1969" s="11"/>
      <c r="AJ1969" s="10"/>
      <c r="AK1969" s="2"/>
      <c r="AL1969" s="2"/>
      <c r="AM1969" s="2"/>
      <c r="AN1969" s="2"/>
      <c r="AO1969" s="2"/>
      <c r="AP1969" s="2"/>
      <c r="AQ1969" s="1"/>
      <c r="AR1969" s="15"/>
      <c r="AS1969" s="15"/>
      <c r="AT1969" s="15"/>
      <c r="AU1969" s="1"/>
      <c r="AV1969" s="1"/>
      <c r="AW1969" s="15"/>
      <c r="AX1969" s="15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</row>
    <row r="1970" spans="1:164" x14ac:dyDescent="0.15">
      <c r="A1970" s="67"/>
      <c r="B1970" s="128"/>
      <c r="C1970" s="7"/>
      <c r="D1970" s="7"/>
      <c r="E1970" s="13"/>
      <c r="F1970" s="14"/>
      <c r="G1970" s="14"/>
      <c r="H1970" s="14"/>
      <c r="I1970" s="14"/>
      <c r="J1970" s="13"/>
      <c r="K1970" s="53"/>
      <c r="L1970" s="2"/>
      <c r="M1970" s="19"/>
      <c r="N1970" s="12"/>
      <c r="O1970" s="12"/>
      <c r="P1970" s="19"/>
      <c r="Q1970" s="14"/>
      <c r="R1970" s="28"/>
      <c r="S1970" s="14"/>
      <c r="T1970" s="14"/>
      <c r="U1970" s="14"/>
      <c r="V1970" s="4"/>
      <c r="W1970" s="53"/>
      <c r="X1970" s="14"/>
      <c r="Y1970" s="153"/>
      <c r="Z1970" s="10"/>
      <c r="AA1970" s="51"/>
      <c r="AB1970" s="3"/>
      <c r="AC1970" s="1"/>
      <c r="AD1970" s="10"/>
      <c r="AE1970" s="3"/>
      <c r="AF1970" s="3"/>
      <c r="AG1970" s="3"/>
      <c r="AH1970" s="10"/>
      <c r="AI1970" s="11"/>
      <c r="AJ1970" s="10"/>
      <c r="AK1970" s="2"/>
      <c r="AL1970" s="2"/>
      <c r="AM1970" s="2"/>
      <c r="AN1970" s="2"/>
      <c r="AO1970" s="2"/>
      <c r="AP1970" s="2"/>
      <c r="AQ1970" s="1"/>
      <c r="AR1970" s="15"/>
      <c r="AS1970" s="15"/>
      <c r="AT1970" s="15"/>
      <c r="AU1970" s="1"/>
      <c r="AV1970" s="1"/>
      <c r="AW1970" s="15"/>
      <c r="AX1970" s="15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</row>
    <row r="1971" spans="1:164" x14ac:dyDescent="0.15">
      <c r="A1971" s="67"/>
      <c r="B1971" s="128"/>
      <c r="C1971" s="7"/>
      <c r="D1971" s="7"/>
      <c r="E1971" s="13"/>
      <c r="F1971" s="14"/>
      <c r="G1971" s="14"/>
      <c r="H1971" s="14"/>
      <c r="I1971" s="14"/>
      <c r="J1971" s="13"/>
      <c r="K1971" s="53"/>
      <c r="L1971" s="2"/>
      <c r="M1971" s="19"/>
      <c r="N1971" s="12"/>
      <c r="O1971" s="12"/>
      <c r="P1971" s="19"/>
      <c r="Q1971" s="14"/>
      <c r="R1971" s="28"/>
      <c r="S1971" s="14"/>
      <c r="T1971" s="14"/>
      <c r="U1971" s="14"/>
      <c r="V1971" s="4"/>
      <c r="W1971" s="53"/>
      <c r="X1971" s="14"/>
      <c r="Y1971" s="153"/>
      <c r="Z1971" s="10"/>
      <c r="AA1971" s="51"/>
      <c r="AB1971" s="3"/>
      <c r="AC1971" s="1"/>
      <c r="AD1971" s="10"/>
      <c r="AE1971" s="3"/>
      <c r="AF1971" s="3"/>
      <c r="AG1971" s="3"/>
      <c r="AH1971" s="10"/>
      <c r="AI1971" s="11"/>
      <c r="AJ1971" s="10"/>
      <c r="AK1971" s="2"/>
      <c r="AL1971" s="2"/>
      <c r="AM1971" s="2"/>
      <c r="AN1971" s="2"/>
      <c r="AO1971" s="2"/>
      <c r="AP1971" s="2"/>
      <c r="AQ1971" s="1"/>
      <c r="AR1971" s="15"/>
      <c r="AS1971" s="15"/>
      <c r="AT1971" s="15"/>
      <c r="AU1971" s="1"/>
      <c r="AV1971" s="1"/>
      <c r="AW1971" s="15"/>
      <c r="AX1971" s="15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</row>
    <row r="1972" spans="1:164" x14ac:dyDescent="0.15">
      <c r="A1972" s="67"/>
      <c r="B1972" s="128"/>
      <c r="C1972" s="7"/>
      <c r="D1972" s="7"/>
      <c r="E1972" s="13"/>
      <c r="F1972" s="14"/>
      <c r="G1972" s="14"/>
      <c r="H1972" s="14"/>
      <c r="I1972" s="14"/>
      <c r="J1972" s="13"/>
      <c r="K1972" s="53"/>
      <c r="L1972" s="2"/>
      <c r="M1972" s="19"/>
      <c r="N1972" s="12"/>
      <c r="O1972" s="12"/>
      <c r="P1972" s="19"/>
      <c r="Q1972" s="14"/>
      <c r="R1972" s="28"/>
      <c r="S1972" s="14"/>
      <c r="T1972" s="14"/>
      <c r="U1972" s="14"/>
      <c r="V1972" s="4"/>
      <c r="W1972" s="53"/>
      <c r="X1972" s="14"/>
      <c r="Y1972" s="153"/>
      <c r="Z1972" s="10"/>
      <c r="AA1972" s="51"/>
      <c r="AB1972" s="3"/>
      <c r="AC1972" s="1"/>
      <c r="AD1972" s="10"/>
      <c r="AE1972" s="3"/>
      <c r="AF1972" s="3"/>
      <c r="AG1972" s="3"/>
      <c r="AH1972" s="10"/>
      <c r="AI1972" s="11"/>
      <c r="AJ1972" s="10"/>
      <c r="AK1972" s="2"/>
      <c r="AL1972" s="2"/>
      <c r="AM1972" s="2"/>
      <c r="AN1972" s="2"/>
      <c r="AO1972" s="2"/>
      <c r="AP1972" s="2"/>
      <c r="AQ1972" s="1"/>
      <c r="AR1972" s="15"/>
      <c r="AS1972" s="15"/>
      <c r="AT1972" s="15"/>
      <c r="AU1972" s="1"/>
      <c r="AV1972" s="1"/>
      <c r="AW1972" s="15"/>
      <c r="AX1972" s="15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</row>
    <row r="1973" spans="1:164" x14ac:dyDescent="0.15">
      <c r="A1973" s="67"/>
      <c r="B1973" s="128"/>
      <c r="C1973" s="7"/>
      <c r="D1973" s="7"/>
      <c r="E1973" s="13"/>
      <c r="F1973" s="14"/>
      <c r="G1973" s="14"/>
      <c r="H1973" s="14"/>
      <c r="I1973" s="14"/>
      <c r="J1973" s="13"/>
      <c r="K1973" s="53"/>
      <c r="L1973" s="2"/>
      <c r="M1973" s="19"/>
      <c r="N1973" s="12"/>
      <c r="O1973" s="12"/>
      <c r="P1973" s="19"/>
      <c r="Q1973" s="14"/>
      <c r="R1973" s="28"/>
      <c r="S1973" s="14"/>
      <c r="T1973" s="14"/>
      <c r="U1973" s="14"/>
      <c r="V1973" s="4"/>
      <c r="W1973" s="53"/>
      <c r="X1973" s="14"/>
      <c r="Y1973" s="153"/>
      <c r="Z1973" s="10"/>
      <c r="AA1973" s="51"/>
      <c r="AB1973" s="3"/>
      <c r="AC1973" s="1"/>
      <c r="AD1973" s="10"/>
      <c r="AE1973" s="3"/>
      <c r="AF1973" s="3"/>
      <c r="AG1973" s="3"/>
      <c r="AH1973" s="10"/>
      <c r="AI1973" s="11"/>
      <c r="AJ1973" s="10"/>
      <c r="AK1973" s="2"/>
      <c r="AL1973" s="2"/>
      <c r="AM1973" s="2"/>
      <c r="AN1973" s="2"/>
      <c r="AO1973" s="2"/>
      <c r="AP1973" s="2"/>
      <c r="AQ1973" s="1"/>
      <c r="AR1973" s="15"/>
      <c r="AS1973" s="15"/>
      <c r="AT1973" s="15"/>
      <c r="AU1973" s="1"/>
      <c r="AV1973" s="1"/>
      <c r="AW1973" s="15"/>
      <c r="AX1973" s="15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</row>
    <row r="1974" spans="1:164" x14ac:dyDescent="0.15">
      <c r="A1974" s="67"/>
      <c r="B1974" s="128"/>
      <c r="C1974" s="7"/>
      <c r="D1974" s="7"/>
      <c r="E1974" s="13"/>
      <c r="F1974" s="14"/>
      <c r="G1974" s="14"/>
      <c r="H1974" s="14"/>
      <c r="I1974" s="14"/>
      <c r="J1974" s="13"/>
      <c r="K1974" s="53"/>
      <c r="L1974" s="2"/>
      <c r="M1974" s="19"/>
      <c r="N1974" s="12"/>
      <c r="O1974" s="12"/>
      <c r="P1974" s="19"/>
      <c r="Q1974" s="14"/>
      <c r="R1974" s="28"/>
      <c r="S1974" s="14"/>
      <c r="T1974" s="14"/>
      <c r="U1974" s="14"/>
      <c r="V1974" s="4"/>
      <c r="W1974" s="53"/>
      <c r="X1974" s="14"/>
      <c r="Y1974" s="153"/>
      <c r="Z1974" s="10"/>
      <c r="AA1974" s="51"/>
      <c r="AB1974" s="3"/>
      <c r="AC1974" s="1"/>
      <c r="AD1974" s="10"/>
      <c r="AE1974" s="3"/>
      <c r="AF1974" s="3"/>
      <c r="AG1974" s="3"/>
      <c r="AH1974" s="10"/>
      <c r="AI1974" s="11"/>
      <c r="AJ1974" s="10"/>
      <c r="AK1974" s="2"/>
      <c r="AL1974" s="2"/>
      <c r="AM1974" s="2"/>
      <c r="AN1974" s="2"/>
      <c r="AO1974" s="2"/>
      <c r="AP1974" s="2"/>
      <c r="AQ1974" s="1"/>
      <c r="AR1974" s="15"/>
      <c r="AS1974" s="15"/>
      <c r="AT1974" s="15"/>
      <c r="AU1974" s="1"/>
      <c r="AV1974" s="1"/>
      <c r="AW1974" s="15"/>
      <c r="AX1974" s="15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</row>
    <row r="1975" spans="1:164" x14ac:dyDescent="0.15">
      <c r="A1975" s="67"/>
      <c r="B1975" s="128"/>
      <c r="C1975" s="7"/>
      <c r="D1975" s="7"/>
      <c r="E1975" s="13"/>
      <c r="F1975" s="14"/>
      <c r="G1975" s="14"/>
      <c r="H1975" s="14"/>
      <c r="I1975" s="14"/>
      <c r="J1975" s="13"/>
      <c r="K1975" s="53"/>
      <c r="L1975" s="2"/>
      <c r="M1975" s="19"/>
      <c r="N1975" s="12"/>
      <c r="O1975" s="12"/>
      <c r="P1975" s="19"/>
      <c r="Q1975" s="14"/>
      <c r="R1975" s="28"/>
      <c r="S1975" s="14"/>
      <c r="T1975" s="14"/>
      <c r="U1975" s="14"/>
      <c r="V1975" s="4"/>
      <c r="W1975" s="53"/>
      <c r="X1975" s="14"/>
      <c r="Y1975" s="153"/>
      <c r="Z1975" s="10"/>
      <c r="AA1975" s="51"/>
      <c r="AB1975" s="3"/>
      <c r="AC1975" s="1"/>
      <c r="AD1975" s="10"/>
      <c r="AE1975" s="3"/>
      <c r="AF1975" s="3"/>
      <c r="AG1975" s="3"/>
      <c r="AH1975" s="10"/>
      <c r="AI1975" s="11"/>
      <c r="AJ1975" s="10"/>
      <c r="AK1975" s="2"/>
      <c r="AL1975" s="2"/>
      <c r="AM1975" s="2"/>
      <c r="AN1975" s="2"/>
      <c r="AO1975" s="2"/>
      <c r="AP1975" s="2"/>
      <c r="AQ1975" s="1"/>
      <c r="AR1975" s="15"/>
      <c r="AS1975" s="15"/>
      <c r="AT1975" s="15"/>
      <c r="AU1975" s="1"/>
      <c r="AV1975" s="1"/>
      <c r="AW1975" s="15"/>
      <c r="AX1975" s="15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</row>
    <row r="1976" spans="1:164" x14ac:dyDescent="0.15">
      <c r="A1976" s="67"/>
      <c r="B1976" s="128"/>
      <c r="C1976" s="7"/>
      <c r="D1976" s="7"/>
      <c r="E1976" s="13"/>
      <c r="F1976" s="14"/>
      <c r="G1976" s="14"/>
      <c r="H1976" s="14"/>
      <c r="I1976" s="14"/>
      <c r="J1976" s="13"/>
      <c r="K1976" s="53"/>
      <c r="L1976" s="2"/>
      <c r="M1976" s="19"/>
      <c r="N1976" s="12"/>
      <c r="O1976" s="12"/>
      <c r="P1976" s="19"/>
      <c r="Q1976" s="14"/>
      <c r="R1976" s="28"/>
      <c r="S1976" s="14"/>
      <c r="T1976" s="14"/>
      <c r="U1976" s="14"/>
      <c r="V1976" s="4"/>
      <c r="W1976" s="53"/>
      <c r="X1976" s="14"/>
      <c r="Y1976" s="153"/>
      <c r="Z1976" s="10"/>
      <c r="AA1976" s="51"/>
      <c r="AB1976" s="3"/>
      <c r="AC1976" s="1"/>
      <c r="AD1976" s="10"/>
      <c r="AE1976" s="3"/>
      <c r="AF1976" s="3"/>
      <c r="AG1976" s="3"/>
      <c r="AH1976" s="10"/>
      <c r="AI1976" s="11"/>
      <c r="AJ1976" s="10"/>
      <c r="AK1976" s="2"/>
      <c r="AL1976" s="2"/>
      <c r="AM1976" s="2"/>
      <c r="AN1976" s="2"/>
      <c r="AO1976" s="2"/>
      <c r="AP1976" s="2"/>
      <c r="AQ1976" s="1"/>
      <c r="AR1976" s="15"/>
      <c r="AS1976" s="15"/>
      <c r="AT1976" s="15"/>
      <c r="AU1976" s="1"/>
      <c r="AV1976" s="1"/>
      <c r="AW1976" s="15"/>
      <c r="AX1976" s="15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</row>
    <row r="1977" spans="1:164" x14ac:dyDescent="0.15">
      <c r="A1977" s="67"/>
      <c r="B1977" s="128"/>
      <c r="C1977" s="7"/>
      <c r="D1977" s="7"/>
      <c r="E1977" s="13"/>
      <c r="F1977" s="14"/>
      <c r="G1977" s="14"/>
      <c r="H1977" s="14"/>
      <c r="I1977" s="14"/>
      <c r="J1977" s="13"/>
      <c r="K1977" s="53"/>
      <c r="L1977" s="2"/>
      <c r="M1977" s="19"/>
      <c r="N1977" s="12"/>
      <c r="O1977" s="12"/>
      <c r="P1977" s="19"/>
      <c r="Q1977" s="14"/>
      <c r="R1977" s="28"/>
      <c r="S1977" s="14"/>
      <c r="T1977" s="14"/>
      <c r="U1977" s="14"/>
      <c r="V1977" s="4"/>
      <c r="W1977" s="53"/>
      <c r="X1977" s="14"/>
      <c r="Y1977" s="153"/>
      <c r="Z1977" s="10"/>
      <c r="AA1977" s="51"/>
      <c r="AB1977" s="3"/>
      <c r="AC1977" s="1"/>
      <c r="AD1977" s="10"/>
      <c r="AE1977" s="3"/>
      <c r="AF1977" s="3"/>
      <c r="AG1977" s="3"/>
      <c r="AH1977" s="10"/>
      <c r="AI1977" s="11"/>
      <c r="AJ1977" s="10"/>
      <c r="AK1977" s="2"/>
      <c r="AL1977" s="2"/>
      <c r="AM1977" s="2"/>
      <c r="AN1977" s="2"/>
      <c r="AO1977" s="2"/>
      <c r="AP1977" s="2"/>
      <c r="AQ1977" s="1"/>
      <c r="AR1977" s="15"/>
      <c r="AS1977" s="15"/>
      <c r="AT1977" s="15"/>
      <c r="AU1977" s="1"/>
      <c r="AV1977" s="1"/>
      <c r="AW1977" s="15"/>
      <c r="AX1977" s="15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</row>
    <row r="1978" spans="1:164" x14ac:dyDescent="0.15">
      <c r="A1978" s="67"/>
      <c r="B1978" s="128"/>
      <c r="C1978" s="7"/>
      <c r="D1978" s="7"/>
      <c r="E1978" s="13"/>
      <c r="F1978" s="14"/>
      <c r="G1978" s="14"/>
      <c r="H1978" s="14"/>
      <c r="I1978" s="14"/>
      <c r="J1978" s="13"/>
      <c r="K1978" s="53"/>
      <c r="L1978" s="2"/>
      <c r="M1978" s="19"/>
      <c r="N1978" s="12"/>
      <c r="O1978" s="12"/>
      <c r="P1978" s="19"/>
      <c r="Q1978" s="14"/>
      <c r="R1978" s="28"/>
      <c r="S1978" s="14"/>
      <c r="T1978" s="14"/>
      <c r="U1978" s="14"/>
      <c r="V1978" s="4"/>
      <c r="W1978" s="53"/>
      <c r="X1978" s="14"/>
      <c r="Y1978" s="153"/>
      <c r="Z1978" s="10"/>
      <c r="AA1978" s="51"/>
      <c r="AB1978" s="3"/>
      <c r="AC1978" s="1"/>
      <c r="AD1978" s="10"/>
      <c r="AE1978" s="3"/>
      <c r="AF1978" s="3"/>
      <c r="AG1978" s="3"/>
      <c r="AH1978" s="10"/>
      <c r="AI1978" s="11"/>
      <c r="AJ1978" s="10"/>
      <c r="AK1978" s="2"/>
      <c r="AL1978" s="2"/>
      <c r="AM1978" s="2"/>
      <c r="AN1978" s="2"/>
      <c r="AO1978" s="2"/>
      <c r="AP1978" s="2"/>
      <c r="AQ1978" s="1"/>
      <c r="AR1978" s="15"/>
      <c r="AS1978" s="15"/>
      <c r="AT1978" s="15"/>
      <c r="AU1978" s="1"/>
      <c r="AV1978" s="1"/>
      <c r="AW1978" s="15"/>
      <c r="AX1978" s="15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</row>
    <row r="1979" spans="1:164" x14ac:dyDescent="0.15">
      <c r="A1979" s="67"/>
      <c r="B1979" s="128"/>
      <c r="C1979" s="7"/>
      <c r="D1979" s="7"/>
      <c r="E1979" s="13"/>
      <c r="F1979" s="14"/>
      <c r="G1979" s="14"/>
      <c r="H1979" s="14"/>
      <c r="I1979" s="14"/>
      <c r="J1979" s="13"/>
      <c r="K1979" s="53"/>
      <c r="L1979" s="2"/>
      <c r="M1979" s="19"/>
      <c r="N1979" s="12"/>
      <c r="O1979" s="12"/>
      <c r="P1979" s="19"/>
      <c r="Q1979" s="14"/>
      <c r="R1979" s="28"/>
      <c r="S1979" s="14"/>
      <c r="T1979" s="14"/>
      <c r="U1979" s="14"/>
      <c r="V1979" s="4"/>
      <c r="W1979" s="53"/>
      <c r="X1979" s="14"/>
      <c r="Y1979" s="153"/>
      <c r="Z1979" s="10"/>
      <c r="AA1979" s="51"/>
      <c r="AB1979" s="3"/>
      <c r="AC1979" s="1"/>
      <c r="AD1979" s="10"/>
      <c r="AE1979" s="3"/>
      <c r="AF1979" s="3"/>
      <c r="AG1979" s="3"/>
      <c r="AH1979" s="10"/>
      <c r="AI1979" s="11"/>
      <c r="AJ1979" s="10"/>
      <c r="AK1979" s="2"/>
      <c r="AL1979" s="2"/>
      <c r="AM1979" s="2"/>
      <c r="AN1979" s="2"/>
      <c r="AO1979" s="2"/>
      <c r="AP1979" s="2"/>
      <c r="AQ1979" s="1"/>
      <c r="AR1979" s="15"/>
      <c r="AS1979" s="15"/>
      <c r="AT1979" s="15"/>
      <c r="AU1979" s="1"/>
      <c r="AV1979" s="1"/>
      <c r="AW1979" s="15"/>
      <c r="AX1979" s="15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</row>
    <row r="1980" spans="1:164" x14ac:dyDescent="0.15">
      <c r="A1980" s="67"/>
      <c r="B1980" s="128"/>
      <c r="C1980" s="7"/>
      <c r="D1980" s="7"/>
      <c r="E1980" s="13"/>
      <c r="F1980" s="14"/>
      <c r="G1980" s="14"/>
      <c r="H1980" s="14"/>
      <c r="I1980" s="14"/>
      <c r="J1980" s="13"/>
      <c r="K1980" s="53"/>
      <c r="L1980" s="2"/>
      <c r="M1980" s="19"/>
      <c r="N1980" s="12"/>
      <c r="O1980" s="12"/>
      <c r="P1980" s="19"/>
      <c r="Q1980" s="14"/>
      <c r="R1980" s="28"/>
      <c r="S1980" s="14"/>
      <c r="T1980" s="14"/>
      <c r="U1980" s="14"/>
      <c r="V1980" s="4"/>
      <c r="W1980" s="53"/>
      <c r="X1980" s="14"/>
      <c r="Y1980" s="153"/>
      <c r="Z1980" s="10"/>
      <c r="AA1980" s="51"/>
      <c r="AB1980" s="3"/>
      <c r="AC1980" s="1"/>
      <c r="AD1980" s="10"/>
      <c r="AE1980" s="3"/>
      <c r="AF1980" s="3"/>
      <c r="AG1980" s="3"/>
      <c r="AH1980" s="10"/>
      <c r="AI1980" s="11"/>
      <c r="AJ1980" s="10"/>
      <c r="AK1980" s="2"/>
      <c r="AL1980" s="2"/>
      <c r="AM1980" s="2"/>
      <c r="AN1980" s="2"/>
      <c r="AO1980" s="2"/>
      <c r="AP1980" s="2"/>
      <c r="AQ1980" s="1"/>
      <c r="AR1980" s="15"/>
      <c r="AS1980" s="15"/>
      <c r="AT1980" s="15"/>
      <c r="AU1980" s="1"/>
      <c r="AV1980" s="1"/>
      <c r="AW1980" s="15"/>
      <c r="AX1980" s="15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</row>
    <row r="1981" spans="1:164" x14ac:dyDescent="0.15">
      <c r="A1981" s="67"/>
      <c r="B1981" s="128"/>
      <c r="C1981" s="7"/>
      <c r="D1981" s="7"/>
      <c r="E1981" s="13"/>
      <c r="F1981" s="14"/>
      <c r="G1981" s="14"/>
      <c r="H1981" s="14"/>
      <c r="I1981" s="14"/>
      <c r="J1981" s="13"/>
      <c r="K1981" s="53"/>
      <c r="L1981" s="2"/>
      <c r="M1981" s="19"/>
      <c r="N1981" s="12"/>
      <c r="O1981" s="12"/>
      <c r="P1981" s="19"/>
      <c r="Q1981" s="14"/>
      <c r="R1981" s="28"/>
      <c r="S1981" s="14"/>
      <c r="T1981" s="14"/>
      <c r="U1981" s="14"/>
      <c r="V1981" s="4"/>
      <c r="W1981" s="53"/>
      <c r="X1981" s="14"/>
      <c r="Y1981" s="153"/>
      <c r="Z1981" s="10"/>
      <c r="AA1981" s="51"/>
      <c r="AB1981" s="3"/>
      <c r="AC1981" s="1"/>
      <c r="AD1981" s="10"/>
      <c r="AE1981" s="3"/>
      <c r="AF1981" s="3"/>
      <c r="AG1981" s="3"/>
      <c r="AH1981" s="10"/>
      <c r="AI1981" s="11"/>
      <c r="AJ1981" s="10"/>
      <c r="AK1981" s="2"/>
      <c r="AL1981" s="2"/>
      <c r="AM1981" s="2"/>
      <c r="AN1981" s="2"/>
      <c r="AO1981" s="2"/>
      <c r="AP1981" s="2"/>
      <c r="AQ1981" s="1"/>
      <c r="AR1981" s="15"/>
      <c r="AS1981" s="15"/>
      <c r="AT1981" s="15"/>
      <c r="AU1981" s="1"/>
      <c r="AV1981" s="1"/>
      <c r="AW1981" s="15"/>
      <c r="AX1981" s="15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</row>
    <row r="1982" spans="1:164" x14ac:dyDescent="0.15">
      <c r="A1982" s="67"/>
      <c r="B1982" s="128"/>
      <c r="C1982" s="7"/>
      <c r="D1982" s="7"/>
      <c r="E1982" s="13"/>
      <c r="F1982" s="14"/>
      <c r="G1982" s="14"/>
      <c r="H1982" s="14"/>
      <c r="I1982" s="14"/>
      <c r="J1982" s="13"/>
      <c r="K1982" s="53"/>
      <c r="L1982" s="2"/>
      <c r="M1982" s="19"/>
      <c r="N1982" s="12"/>
      <c r="O1982" s="12"/>
      <c r="P1982" s="19"/>
      <c r="Q1982" s="14"/>
      <c r="R1982" s="28"/>
      <c r="S1982" s="14"/>
      <c r="T1982" s="14"/>
      <c r="U1982" s="14"/>
      <c r="V1982" s="4"/>
      <c r="W1982" s="53"/>
      <c r="X1982" s="14"/>
      <c r="Y1982" s="153"/>
      <c r="Z1982" s="10"/>
      <c r="AA1982" s="51"/>
      <c r="AB1982" s="3"/>
      <c r="AC1982" s="1"/>
      <c r="AD1982" s="10"/>
      <c r="AE1982" s="3"/>
      <c r="AF1982" s="3"/>
      <c r="AG1982" s="3"/>
      <c r="AH1982" s="10"/>
      <c r="AI1982" s="11"/>
      <c r="AJ1982" s="10"/>
      <c r="AK1982" s="2"/>
      <c r="AL1982" s="2"/>
      <c r="AM1982" s="2"/>
      <c r="AN1982" s="2"/>
      <c r="AO1982" s="2"/>
      <c r="AP1982" s="2"/>
      <c r="AQ1982" s="1"/>
      <c r="AR1982" s="15"/>
      <c r="AS1982" s="15"/>
      <c r="AT1982" s="15"/>
      <c r="AU1982" s="1"/>
      <c r="AV1982" s="1"/>
      <c r="AW1982" s="15"/>
      <c r="AX1982" s="15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</row>
    <row r="1983" spans="1:164" x14ac:dyDescent="0.15">
      <c r="A1983" s="67"/>
      <c r="B1983" s="128"/>
      <c r="C1983" s="7"/>
      <c r="D1983" s="7"/>
      <c r="E1983" s="13"/>
      <c r="F1983" s="14"/>
      <c r="G1983" s="14"/>
      <c r="H1983" s="14"/>
      <c r="I1983" s="14"/>
      <c r="J1983" s="13"/>
      <c r="K1983" s="53"/>
      <c r="L1983" s="2"/>
      <c r="M1983" s="19"/>
      <c r="N1983" s="12"/>
      <c r="O1983" s="12"/>
      <c r="P1983" s="19"/>
      <c r="Q1983" s="14"/>
      <c r="R1983" s="28"/>
      <c r="S1983" s="14"/>
      <c r="T1983" s="14"/>
      <c r="U1983" s="14"/>
      <c r="V1983" s="4"/>
      <c r="W1983" s="53"/>
      <c r="X1983" s="14"/>
      <c r="Y1983" s="153"/>
      <c r="Z1983" s="10"/>
      <c r="AA1983" s="51"/>
      <c r="AB1983" s="3"/>
      <c r="AC1983" s="1"/>
      <c r="AD1983" s="10"/>
      <c r="AE1983" s="3"/>
      <c r="AF1983" s="3"/>
      <c r="AG1983" s="3"/>
      <c r="AH1983" s="10"/>
      <c r="AI1983" s="11"/>
      <c r="AJ1983" s="10"/>
      <c r="AK1983" s="2"/>
      <c r="AL1983" s="2"/>
      <c r="AM1983" s="2"/>
      <c r="AN1983" s="2"/>
      <c r="AO1983" s="2"/>
      <c r="AP1983" s="2"/>
      <c r="AQ1983" s="1"/>
      <c r="AR1983" s="15"/>
      <c r="AS1983" s="15"/>
      <c r="AT1983" s="15"/>
      <c r="AU1983" s="1"/>
      <c r="AV1983" s="1"/>
      <c r="AW1983" s="15"/>
      <c r="AX1983" s="15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</row>
    <row r="1984" spans="1:164" x14ac:dyDescent="0.15">
      <c r="A1984" s="67"/>
      <c r="B1984" s="128"/>
      <c r="C1984" s="7"/>
      <c r="D1984" s="7"/>
      <c r="E1984" s="13"/>
      <c r="F1984" s="14"/>
      <c r="G1984" s="14"/>
      <c r="H1984" s="14"/>
      <c r="I1984" s="14"/>
      <c r="J1984" s="13"/>
      <c r="K1984" s="53"/>
      <c r="L1984" s="2"/>
      <c r="M1984" s="19"/>
      <c r="N1984" s="12"/>
      <c r="O1984" s="12"/>
      <c r="P1984" s="19"/>
      <c r="Q1984" s="14"/>
      <c r="R1984" s="28"/>
      <c r="S1984" s="14"/>
      <c r="T1984" s="14"/>
      <c r="U1984" s="14"/>
      <c r="V1984" s="4"/>
      <c r="W1984" s="53"/>
      <c r="X1984" s="14"/>
      <c r="Y1984" s="153"/>
      <c r="Z1984" s="10"/>
      <c r="AA1984" s="51"/>
      <c r="AB1984" s="3"/>
      <c r="AC1984" s="1"/>
      <c r="AD1984" s="10"/>
      <c r="AE1984" s="3"/>
      <c r="AF1984" s="3"/>
      <c r="AG1984" s="3"/>
      <c r="AH1984" s="10"/>
      <c r="AI1984" s="11"/>
      <c r="AJ1984" s="10"/>
      <c r="AK1984" s="2"/>
      <c r="AL1984" s="2"/>
      <c r="AM1984" s="2"/>
      <c r="AN1984" s="2"/>
      <c r="AO1984" s="2"/>
      <c r="AP1984" s="2"/>
      <c r="AQ1984" s="1"/>
      <c r="AR1984" s="15"/>
      <c r="AS1984" s="15"/>
      <c r="AT1984" s="15"/>
      <c r="AU1984" s="1"/>
      <c r="AV1984" s="1"/>
      <c r="AW1984" s="15"/>
      <c r="AX1984" s="15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</row>
    <row r="1985" spans="1:164" x14ac:dyDescent="0.15">
      <c r="A1985" s="67"/>
      <c r="B1985" s="128"/>
      <c r="C1985" s="7"/>
      <c r="D1985" s="7"/>
      <c r="E1985" s="13"/>
      <c r="F1985" s="14"/>
      <c r="G1985" s="14"/>
      <c r="H1985" s="14"/>
      <c r="I1985" s="14"/>
      <c r="J1985" s="13"/>
      <c r="K1985" s="53"/>
      <c r="L1985" s="2"/>
      <c r="M1985" s="19"/>
      <c r="N1985" s="12"/>
      <c r="O1985" s="12"/>
      <c r="P1985" s="19"/>
      <c r="Q1985" s="14"/>
      <c r="R1985" s="28"/>
      <c r="S1985" s="14"/>
      <c r="T1985" s="14"/>
      <c r="U1985" s="14"/>
      <c r="V1985" s="4"/>
      <c r="W1985" s="53"/>
      <c r="X1985" s="14"/>
      <c r="Y1985" s="153"/>
      <c r="Z1985" s="10"/>
      <c r="AA1985" s="51"/>
      <c r="AB1985" s="3"/>
      <c r="AC1985" s="1"/>
      <c r="AD1985" s="10"/>
      <c r="AE1985" s="3"/>
      <c r="AF1985" s="3"/>
      <c r="AG1985" s="3"/>
      <c r="AH1985" s="10"/>
      <c r="AI1985" s="11"/>
      <c r="AJ1985" s="10"/>
      <c r="AK1985" s="2"/>
      <c r="AL1985" s="2"/>
      <c r="AM1985" s="2"/>
      <c r="AN1985" s="2"/>
      <c r="AO1985" s="2"/>
      <c r="AP1985" s="2"/>
      <c r="AQ1985" s="1"/>
      <c r="AR1985" s="15"/>
      <c r="AS1985" s="15"/>
      <c r="AT1985" s="15"/>
      <c r="AU1985" s="1"/>
      <c r="AV1985" s="1"/>
      <c r="AW1985" s="15"/>
      <c r="AX1985" s="15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</row>
    <row r="1986" spans="1:164" x14ac:dyDescent="0.15">
      <c r="A1986" s="67"/>
      <c r="B1986" s="128"/>
      <c r="C1986" s="7"/>
      <c r="D1986" s="7"/>
      <c r="E1986" s="13"/>
      <c r="F1986" s="14"/>
      <c r="G1986" s="14"/>
      <c r="H1986" s="14"/>
      <c r="I1986" s="14"/>
      <c r="J1986" s="13"/>
      <c r="K1986" s="53"/>
      <c r="L1986" s="2"/>
      <c r="M1986" s="19"/>
      <c r="N1986" s="12"/>
      <c r="O1986" s="12"/>
      <c r="P1986" s="19"/>
      <c r="Q1986" s="14"/>
      <c r="R1986" s="28"/>
      <c r="S1986" s="14"/>
      <c r="T1986" s="14"/>
      <c r="U1986" s="14"/>
      <c r="V1986" s="4"/>
      <c r="W1986" s="53"/>
      <c r="X1986" s="14"/>
      <c r="Y1986" s="153"/>
      <c r="Z1986" s="10"/>
      <c r="AA1986" s="51"/>
      <c r="AB1986" s="3"/>
      <c r="AC1986" s="1"/>
      <c r="AD1986" s="10"/>
      <c r="AE1986" s="3"/>
      <c r="AF1986" s="3"/>
      <c r="AG1986" s="3"/>
      <c r="AH1986" s="10"/>
      <c r="AI1986" s="11"/>
      <c r="AJ1986" s="10"/>
      <c r="AK1986" s="2"/>
      <c r="AL1986" s="2"/>
      <c r="AM1986" s="2"/>
      <c r="AN1986" s="2"/>
      <c r="AO1986" s="2"/>
      <c r="AP1986" s="2"/>
      <c r="AQ1986" s="1"/>
      <c r="AR1986" s="15"/>
      <c r="AS1986" s="15"/>
      <c r="AT1986" s="15"/>
      <c r="AU1986" s="1"/>
      <c r="AV1986" s="1"/>
      <c r="AW1986" s="15"/>
      <c r="AX1986" s="15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</row>
    <row r="1987" spans="1:164" x14ac:dyDescent="0.15">
      <c r="A1987" s="67"/>
      <c r="B1987" s="128"/>
      <c r="C1987" s="7"/>
      <c r="D1987" s="7"/>
      <c r="E1987" s="13"/>
      <c r="F1987" s="14"/>
      <c r="G1987" s="14"/>
      <c r="H1987" s="14"/>
      <c r="I1987" s="14"/>
      <c r="J1987" s="13"/>
      <c r="K1987" s="53"/>
      <c r="L1987" s="2"/>
      <c r="M1987" s="19"/>
      <c r="N1987" s="12"/>
      <c r="O1987" s="12"/>
      <c r="P1987" s="19"/>
      <c r="Q1987" s="14"/>
      <c r="R1987" s="28"/>
      <c r="S1987" s="14"/>
      <c r="T1987" s="14"/>
      <c r="U1987" s="14"/>
      <c r="V1987" s="4"/>
      <c r="W1987" s="53"/>
      <c r="X1987" s="14"/>
      <c r="Y1987" s="153"/>
      <c r="Z1987" s="10"/>
      <c r="AA1987" s="51"/>
      <c r="AB1987" s="3"/>
      <c r="AC1987" s="1"/>
      <c r="AD1987" s="10"/>
      <c r="AE1987" s="3"/>
      <c r="AF1987" s="3"/>
      <c r="AG1987" s="3"/>
      <c r="AH1987" s="10"/>
      <c r="AI1987" s="11"/>
      <c r="AJ1987" s="10"/>
      <c r="AK1987" s="2"/>
      <c r="AL1987" s="2"/>
      <c r="AM1987" s="2"/>
      <c r="AN1987" s="2"/>
      <c r="AO1987" s="2"/>
      <c r="AP1987" s="2"/>
      <c r="AQ1987" s="1"/>
      <c r="AR1987" s="15"/>
      <c r="AS1987" s="15"/>
      <c r="AT1987" s="15"/>
      <c r="AU1987" s="1"/>
      <c r="AV1987" s="1"/>
      <c r="AW1987" s="15"/>
      <c r="AX1987" s="15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</row>
    <row r="1988" spans="1:164" x14ac:dyDescent="0.15">
      <c r="A1988" s="67"/>
      <c r="B1988" s="128"/>
      <c r="C1988" s="7"/>
      <c r="D1988" s="7"/>
      <c r="E1988" s="13"/>
      <c r="F1988" s="14"/>
      <c r="G1988" s="14"/>
      <c r="H1988" s="14"/>
      <c r="I1988" s="14"/>
      <c r="J1988" s="13"/>
      <c r="K1988" s="53"/>
      <c r="L1988" s="2"/>
      <c r="M1988" s="19"/>
      <c r="N1988" s="12"/>
      <c r="O1988" s="12"/>
      <c r="P1988" s="19"/>
      <c r="Q1988" s="14"/>
      <c r="R1988" s="28"/>
      <c r="S1988" s="14"/>
      <c r="T1988" s="14"/>
      <c r="U1988" s="14"/>
      <c r="V1988" s="4"/>
      <c r="W1988" s="53"/>
      <c r="X1988" s="14"/>
      <c r="Y1988" s="153"/>
      <c r="Z1988" s="10"/>
      <c r="AA1988" s="51"/>
      <c r="AB1988" s="3"/>
      <c r="AC1988" s="1"/>
      <c r="AD1988" s="10"/>
      <c r="AE1988" s="3"/>
      <c r="AF1988" s="3"/>
      <c r="AG1988" s="3"/>
      <c r="AH1988" s="10"/>
      <c r="AI1988" s="11"/>
      <c r="AJ1988" s="10"/>
      <c r="AK1988" s="2"/>
      <c r="AL1988" s="2"/>
      <c r="AM1988" s="2"/>
      <c r="AN1988" s="2"/>
      <c r="AO1988" s="2"/>
      <c r="AP1988" s="2"/>
      <c r="AQ1988" s="1"/>
      <c r="AR1988" s="15"/>
      <c r="AS1988" s="15"/>
      <c r="AT1988" s="15"/>
      <c r="AU1988" s="1"/>
      <c r="AV1988" s="1"/>
      <c r="AW1988" s="15"/>
      <c r="AX1988" s="15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</row>
    <row r="1989" spans="1:164" x14ac:dyDescent="0.15">
      <c r="A1989" s="67"/>
      <c r="B1989" s="128"/>
      <c r="C1989" s="7"/>
      <c r="D1989" s="7"/>
      <c r="E1989" s="13"/>
      <c r="F1989" s="14"/>
      <c r="G1989" s="14"/>
      <c r="H1989" s="14"/>
      <c r="I1989" s="14"/>
      <c r="J1989" s="13"/>
      <c r="K1989" s="53"/>
      <c r="L1989" s="2"/>
      <c r="M1989" s="19"/>
      <c r="N1989" s="12"/>
      <c r="O1989" s="12"/>
      <c r="P1989" s="19"/>
      <c r="Q1989" s="14"/>
      <c r="R1989" s="28"/>
      <c r="S1989" s="14"/>
      <c r="T1989" s="14"/>
      <c r="U1989" s="14"/>
      <c r="V1989" s="4"/>
      <c r="W1989" s="53"/>
      <c r="X1989" s="14"/>
      <c r="Y1989" s="153"/>
      <c r="Z1989" s="10"/>
      <c r="AA1989" s="51"/>
      <c r="AB1989" s="3"/>
      <c r="AC1989" s="1"/>
      <c r="AD1989" s="10"/>
      <c r="AE1989" s="3"/>
      <c r="AF1989" s="3"/>
      <c r="AG1989" s="3"/>
      <c r="AH1989" s="10"/>
      <c r="AI1989" s="11"/>
      <c r="AJ1989" s="10"/>
      <c r="AK1989" s="2"/>
      <c r="AL1989" s="2"/>
      <c r="AM1989" s="2"/>
      <c r="AN1989" s="2"/>
      <c r="AO1989" s="2"/>
      <c r="AP1989" s="2"/>
      <c r="AQ1989" s="1"/>
      <c r="AR1989" s="15"/>
      <c r="AS1989" s="15"/>
      <c r="AT1989" s="15"/>
      <c r="AU1989" s="1"/>
      <c r="AV1989" s="1"/>
      <c r="AW1989" s="15"/>
      <c r="AX1989" s="15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</row>
    <row r="1990" spans="1:164" x14ac:dyDescent="0.15">
      <c r="A1990" s="67"/>
      <c r="B1990" s="128"/>
      <c r="C1990" s="7"/>
      <c r="D1990" s="7"/>
      <c r="E1990" s="13"/>
      <c r="F1990" s="14"/>
      <c r="G1990" s="14"/>
      <c r="H1990" s="14"/>
      <c r="I1990" s="14"/>
      <c r="J1990" s="13"/>
      <c r="K1990" s="53"/>
      <c r="L1990" s="2"/>
      <c r="M1990" s="19"/>
      <c r="N1990" s="12"/>
      <c r="O1990" s="12"/>
      <c r="P1990" s="19"/>
      <c r="Q1990" s="14"/>
      <c r="R1990" s="28"/>
      <c r="S1990" s="14"/>
      <c r="T1990" s="14"/>
      <c r="U1990" s="14"/>
      <c r="V1990" s="4"/>
      <c r="W1990" s="53"/>
      <c r="X1990" s="14"/>
      <c r="Y1990" s="153"/>
      <c r="Z1990" s="10"/>
      <c r="AA1990" s="51"/>
      <c r="AB1990" s="3"/>
      <c r="AC1990" s="1"/>
      <c r="AD1990" s="10"/>
      <c r="AE1990" s="3"/>
      <c r="AF1990" s="3"/>
      <c r="AG1990" s="3"/>
      <c r="AH1990" s="10"/>
      <c r="AI1990" s="11"/>
      <c r="AJ1990" s="10"/>
      <c r="AK1990" s="2"/>
      <c r="AL1990" s="2"/>
      <c r="AM1990" s="2"/>
      <c r="AN1990" s="2"/>
      <c r="AO1990" s="2"/>
      <c r="AP1990" s="2"/>
      <c r="AQ1990" s="1"/>
      <c r="AR1990" s="15"/>
      <c r="AS1990" s="15"/>
      <c r="AT1990" s="15"/>
      <c r="AU1990" s="1"/>
      <c r="AV1990" s="1"/>
      <c r="AW1990" s="15"/>
      <c r="AX1990" s="15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</row>
    <row r="1991" spans="1:164" x14ac:dyDescent="0.15">
      <c r="A1991" s="67"/>
      <c r="B1991" s="128"/>
      <c r="C1991" s="7"/>
      <c r="D1991" s="7"/>
      <c r="E1991" s="13"/>
      <c r="F1991" s="14"/>
      <c r="G1991" s="14"/>
      <c r="H1991" s="14"/>
      <c r="I1991" s="14"/>
      <c r="J1991" s="13"/>
      <c r="K1991" s="53"/>
      <c r="L1991" s="2"/>
      <c r="M1991" s="19"/>
      <c r="N1991" s="12"/>
      <c r="O1991" s="12"/>
      <c r="P1991" s="19"/>
      <c r="Q1991" s="14"/>
      <c r="R1991" s="28"/>
      <c r="S1991" s="14"/>
      <c r="T1991" s="14"/>
      <c r="U1991" s="14"/>
      <c r="V1991" s="4"/>
      <c r="W1991" s="53"/>
      <c r="X1991" s="14"/>
      <c r="Y1991" s="153"/>
      <c r="Z1991" s="10"/>
      <c r="AA1991" s="51"/>
      <c r="AB1991" s="3"/>
      <c r="AC1991" s="1"/>
      <c r="AD1991" s="10"/>
      <c r="AE1991" s="3"/>
      <c r="AF1991" s="3"/>
      <c r="AG1991" s="3"/>
      <c r="AH1991" s="10"/>
      <c r="AI1991" s="11"/>
      <c r="AJ1991" s="10"/>
      <c r="AK1991" s="2"/>
      <c r="AL1991" s="2"/>
      <c r="AM1991" s="2"/>
      <c r="AN1991" s="2"/>
      <c r="AO1991" s="2"/>
      <c r="AP1991" s="2"/>
      <c r="AQ1991" s="1"/>
      <c r="AR1991" s="15"/>
      <c r="AS1991" s="15"/>
      <c r="AT1991" s="15"/>
      <c r="AU1991" s="1"/>
      <c r="AV1991" s="1"/>
      <c r="AW1991" s="15"/>
      <c r="AX1991" s="15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</row>
    <row r="1992" spans="1:164" x14ac:dyDescent="0.15">
      <c r="A1992" s="67"/>
      <c r="B1992" s="128"/>
      <c r="C1992" s="7"/>
      <c r="D1992" s="7"/>
      <c r="E1992" s="13"/>
      <c r="F1992" s="14"/>
      <c r="G1992" s="14"/>
      <c r="H1992" s="14"/>
      <c r="I1992" s="14"/>
      <c r="J1992" s="13"/>
      <c r="K1992" s="53"/>
      <c r="L1992" s="2"/>
      <c r="M1992" s="19"/>
      <c r="N1992" s="12"/>
      <c r="O1992" s="12"/>
      <c r="P1992" s="19"/>
      <c r="Q1992" s="14"/>
      <c r="R1992" s="28"/>
      <c r="S1992" s="14"/>
      <c r="T1992" s="14"/>
      <c r="U1992" s="14"/>
      <c r="V1992" s="4"/>
      <c r="W1992" s="53"/>
      <c r="X1992" s="14"/>
      <c r="Y1992" s="153"/>
      <c r="Z1992" s="10"/>
      <c r="AA1992" s="51"/>
      <c r="AB1992" s="3"/>
      <c r="AC1992" s="1"/>
      <c r="AD1992" s="10"/>
      <c r="AE1992" s="3"/>
      <c r="AF1992" s="3"/>
      <c r="AG1992" s="3"/>
      <c r="AH1992" s="10"/>
      <c r="AI1992" s="11"/>
      <c r="AJ1992" s="10"/>
      <c r="AK1992" s="2"/>
      <c r="AL1992" s="2"/>
      <c r="AM1992" s="2"/>
      <c r="AN1992" s="2"/>
      <c r="AO1992" s="2"/>
      <c r="AP1992" s="2"/>
      <c r="AQ1992" s="1"/>
      <c r="AR1992" s="15"/>
      <c r="AS1992" s="15"/>
      <c r="AT1992" s="15"/>
      <c r="AU1992" s="1"/>
      <c r="AV1992" s="1"/>
      <c r="AW1992" s="15"/>
      <c r="AX1992" s="15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</row>
    <row r="1993" spans="1:164" x14ac:dyDescent="0.15">
      <c r="A1993" s="67"/>
      <c r="B1993" s="128"/>
      <c r="C1993" s="7"/>
      <c r="D1993" s="7"/>
      <c r="E1993" s="13"/>
      <c r="F1993" s="14"/>
      <c r="G1993" s="14"/>
      <c r="H1993" s="14"/>
      <c r="I1993" s="14"/>
      <c r="J1993" s="13"/>
      <c r="K1993" s="53"/>
      <c r="L1993" s="2"/>
      <c r="M1993" s="19"/>
      <c r="N1993" s="12"/>
      <c r="O1993" s="12"/>
      <c r="P1993" s="19"/>
      <c r="Q1993" s="14"/>
      <c r="R1993" s="28"/>
      <c r="S1993" s="14"/>
      <c r="T1993" s="14"/>
      <c r="U1993" s="14"/>
      <c r="V1993" s="4"/>
      <c r="W1993" s="53"/>
      <c r="X1993" s="14"/>
      <c r="Y1993" s="153"/>
      <c r="Z1993" s="10"/>
      <c r="AA1993" s="51"/>
      <c r="AB1993" s="3"/>
      <c r="AC1993" s="1"/>
      <c r="AD1993" s="10"/>
      <c r="AE1993" s="3"/>
      <c r="AF1993" s="3"/>
      <c r="AG1993" s="3"/>
      <c r="AH1993" s="10"/>
      <c r="AI1993" s="11"/>
      <c r="AJ1993" s="10"/>
      <c r="AK1993" s="2"/>
      <c r="AL1993" s="2"/>
      <c r="AM1993" s="2"/>
      <c r="AN1993" s="2"/>
      <c r="AO1993" s="2"/>
      <c r="AP1993" s="2"/>
      <c r="AQ1993" s="1"/>
      <c r="AR1993" s="15"/>
      <c r="AS1993" s="15"/>
      <c r="AT1993" s="15"/>
      <c r="AU1993" s="1"/>
      <c r="AV1993" s="1"/>
      <c r="AW1993" s="15"/>
      <c r="AX1993" s="15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</row>
    <row r="1994" spans="1:164" x14ac:dyDescent="0.15">
      <c r="A1994" s="67"/>
      <c r="B1994" s="128"/>
      <c r="C1994" s="7"/>
      <c r="D1994" s="7"/>
      <c r="E1994" s="13"/>
      <c r="F1994" s="14"/>
      <c r="G1994" s="14"/>
      <c r="H1994" s="14"/>
      <c r="I1994" s="14"/>
      <c r="J1994" s="13"/>
      <c r="K1994" s="53"/>
      <c r="L1994" s="2"/>
      <c r="M1994" s="19"/>
      <c r="N1994" s="12"/>
      <c r="O1994" s="12"/>
      <c r="P1994" s="19"/>
      <c r="Q1994" s="14"/>
      <c r="R1994" s="28"/>
      <c r="S1994" s="14"/>
      <c r="T1994" s="14"/>
      <c r="U1994" s="14"/>
      <c r="V1994" s="4"/>
      <c r="W1994" s="53"/>
      <c r="X1994" s="14"/>
      <c r="Y1994" s="153"/>
      <c r="Z1994" s="10"/>
      <c r="AA1994" s="51"/>
      <c r="AB1994" s="3"/>
      <c r="AC1994" s="1"/>
      <c r="AD1994" s="10"/>
      <c r="AE1994" s="3"/>
      <c r="AF1994" s="3"/>
      <c r="AG1994" s="3"/>
      <c r="AH1994" s="10"/>
      <c r="AI1994" s="11"/>
      <c r="AJ1994" s="10"/>
      <c r="AK1994" s="2"/>
      <c r="AL1994" s="2"/>
      <c r="AM1994" s="2"/>
      <c r="AN1994" s="2"/>
      <c r="AO1994" s="2"/>
      <c r="AP1994" s="2"/>
      <c r="AQ1994" s="1"/>
      <c r="AR1994" s="15"/>
      <c r="AS1994" s="15"/>
      <c r="AT1994" s="15"/>
      <c r="AU1994" s="1"/>
      <c r="AV1994" s="1"/>
      <c r="AW1994" s="15"/>
      <c r="AX1994" s="15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</row>
    <row r="1995" spans="1:164" x14ac:dyDescent="0.15">
      <c r="A1995" s="67"/>
      <c r="B1995" s="128"/>
      <c r="C1995" s="7"/>
      <c r="D1995" s="7"/>
      <c r="E1995" s="13"/>
      <c r="F1995" s="14"/>
      <c r="G1995" s="14"/>
      <c r="H1995" s="14"/>
      <c r="I1995" s="14"/>
      <c r="J1995" s="13"/>
      <c r="K1995" s="53"/>
      <c r="L1995" s="2"/>
      <c r="M1995" s="19"/>
      <c r="N1995" s="12"/>
      <c r="O1995" s="12"/>
      <c r="P1995" s="19"/>
      <c r="Q1995" s="14"/>
      <c r="R1995" s="28"/>
      <c r="S1995" s="14"/>
      <c r="T1995" s="14"/>
      <c r="U1995" s="14"/>
      <c r="V1995" s="4"/>
      <c r="W1995" s="53"/>
      <c r="X1995" s="14"/>
      <c r="Y1995" s="153"/>
      <c r="Z1995" s="10"/>
      <c r="AA1995" s="51"/>
      <c r="AB1995" s="3"/>
      <c r="AC1995" s="1"/>
      <c r="AD1995" s="10"/>
      <c r="AE1995" s="3"/>
      <c r="AF1995" s="3"/>
      <c r="AG1995" s="3"/>
      <c r="AH1995" s="10"/>
      <c r="AI1995" s="11"/>
      <c r="AJ1995" s="10"/>
      <c r="AK1995" s="2"/>
      <c r="AL1995" s="2"/>
      <c r="AM1995" s="2"/>
      <c r="AN1995" s="2"/>
      <c r="AO1995" s="2"/>
      <c r="AP1995" s="2"/>
      <c r="AQ1995" s="1"/>
      <c r="AR1995" s="15"/>
      <c r="AS1995" s="15"/>
      <c r="AT1995" s="15"/>
      <c r="AU1995" s="1"/>
      <c r="AV1995" s="1"/>
      <c r="AW1995" s="15"/>
      <c r="AX1995" s="15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</row>
    <row r="1996" spans="1:164" x14ac:dyDescent="0.15">
      <c r="A1996" s="67"/>
      <c r="B1996" s="128"/>
      <c r="C1996" s="7"/>
      <c r="D1996" s="7"/>
      <c r="E1996" s="13"/>
      <c r="F1996" s="14"/>
      <c r="G1996" s="14"/>
      <c r="H1996" s="14"/>
      <c r="I1996" s="14"/>
      <c r="J1996" s="13"/>
      <c r="K1996" s="53"/>
      <c r="L1996" s="2"/>
      <c r="M1996" s="19"/>
      <c r="N1996" s="12"/>
      <c r="O1996" s="12"/>
      <c r="P1996" s="19"/>
      <c r="Q1996" s="14"/>
      <c r="R1996" s="28"/>
      <c r="S1996" s="14"/>
      <c r="T1996" s="14"/>
      <c r="U1996" s="14"/>
      <c r="V1996" s="4"/>
      <c r="W1996" s="53"/>
      <c r="X1996" s="14"/>
      <c r="Y1996" s="153"/>
      <c r="Z1996" s="10"/>
      <c r="AA1996" s="51"/>
      <c r="AB1996" s="3"/>
      <c r="AC1996" s="1"/>
      <c r="AD1996" s="10"/>
      <c r="AE1996" s="3"/>
      <c r="AF1996" s="3"/>
      <c r="AG1996" s="3"/>
      <c r="AH1996" s="10"/>
      <c r="AI1996" s="11"/>
      <c r="AJ1996" s="10"/>
      <c r="AK1996" s="2"/>
      <c r="AL1996" s="2"/>
      <c r="AM1996" s="2"/>
      <c r="AN1996" s="2"/>
      <c r="AO1996" s="2"/>
      <c r="AP1996" s="2"/>
      <c r="AQ1996" s="1"/>
      <c r="AR1996" s="15"/>
      <c r="AS1996" s="15"/>
      <c r="AT1996" s="15"/>
      <c r="AU1996" s="1"/>
      <c r="AV1996" s="1"/>
      <c r="AW1996" s="15"/>
      <c r="AX1996" s="15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</row>
    <row r="1997" spans="1:164" x14ac:dyDescent="0.15">
      <c r="A1997" s="67"/>
      <c r="B1997" s="128"/>
      <c r="C1997" s="7"/>
      <c r="D1997" s="7"/>
      <c r="E1997" s="13"/>
      <c r="F1997" s="14"/>
      <c r="G1997" s="14"/>
      <c r="H1997" s="14"/>
      <c r="I1997" s="14"/>
      <c r="J1997" s="13"/>
      <c r="K1997" s="53"/>
      <c r="L1997" s="2"/>
      <c r="M1997" s="19"/>
      <c r="N1997" s="12"/>
      <c r="O1997" s="12"/>
      <c r="P1997" s="19"/>
      <c r="Q1997" s="14"/>
      <c r="R1997" s="28"/>
      <c r="S1997" s="14"/>
      <c r="T1997" s="14"/>
      <c r="U1997" s="14"/>
      <c r="V1997" s="4"/>
      <c r="W1997" s="53"/>
      <c r="X1997" s="14"/>
      <c r="Y1997" s="153"/>
      <c r="Z1997" s="10"/>
      <c r="AA1997" s="51"/>
      <c r="AB1997" s="3"/>
      <c r="AC1997" s="1"/>
      <c r="AD1997" s="10"/>
      <c r="AE1997" s="3"/>
      <c r="AF1997" s="3"/>
      <c r="AG1997" s="3"/>
      <c r="AH1997" s="10"/>
      <c r="AI1997" s="11"/>
      <c r="AJ1997" s="10"/>
      <c r="AK1997" s="2"/>
      <c r="AL1997" s="2"/>
      <c r="AM1997" s="2"/>
      <c r="AN1997" s="2"/>
      <c r="AO1997" s="2"/>
      <c r="AP1997" s="2"/>
      <c r="AQ1997" s="1"/>
      <c r="AR1997" s="15"/>
      <c r="AS1997" s="15"/>
      <c r="AT1997" s="15"/>
      <c r="AU1997" s="1"/>
      <c r="AV1997" s="1"/>
      <c r="AW1997" s="15"/>
      <c r="AX1997" s="15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</row>
    <row r="1998" spans="1:164" x14ac:dyDescent="0.15">
      <c r="A1998" s="67"/>
      <c r="B1998" s="128"/>
      <c r="C1998" s="7"/>
      <c r="D1998" s="7"/>
      <c r="E1998" s="13"/>
      <c r="F1998" s="14"/>
      <c r="G1998" s="14"/>
      <c r="H1998" s="14"/>
      <c r="I1998" s="14"/>
      <c r="J1998" s="13"/>
      <c r="K1998" s="53"/>
      <c r="L1998" s="2"/>
      <c r="M1998" s="19"/>
      <c r="N1998" s="12"/>
      <c r="O1998" s="12"/>
      <c r="P1998" s="19"/>
      <c r="Q1998" s="14"/>
      <c r="R1998" s="28"/>
      <c r="S1998" s="14"/>
      <c r="T1998" s="14"/>
      <c r="U1998" s="14"/>
      <c r="V1998" s="4"/>
      <c r="W1998" s="53"/>
      <c r="X1998" s="14"/>
      <c r="Y1998" s="153"/>
      <c r="Z1998" s="10"/>
      <c r="AA1998" s="51"/>
      <c r="AB1998" s="3"/>
      <c r="AC1998" s="1"/>
      <c r="AD1998" s="10"/>
      <c r="AE1998" s="3"/>
      <c r="AF1998" s="3"/>
      <c r="AG1998" s="3"/>
      <c r="AH1998" s="10"/>
      <c r="AI1998" s="11"/>
      <c r="AJ1998" s="10"/>
      <c r="AK1998" s="2"/>
      <c r="AL1998" s="2"/>
      <c r="AM1998" s="2"/>
      <c r="AN1998" s="2"/>
      <c r="AO1998" s="2"/>
      <c r="AP1998" s="2"/>
      <c r="AQ1998" s="1"/>
      <c r="AR1998" s="15"/>
      <c r="AS1998" s="15"/>
      <c r="AT1998" s="15"/>
      <c r="AU1998" s="1"/>
      <c r="AV1998" s="1"/>
      <c r="AW1998" s="15"/>
      <c r="AX1998" s="15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</row>
    <row r="1999" spans="1:164" x14ac:dyDescent="0.15">
      <c r="A1999" s="67"/>
      <c r="B1999" s="128"/>
      <c r="C1999" s="7"/>
      <c r="D1999" s="7"/>
      <c r="E1999" s="13"/>
      <c r="F1999" s="14"/>
      <c r="G1999" s="14"/>
      <c r="H1999" s="14"/>
      <c r="I1999" s="14"/>
      <c r="J1999" s="13"/>
      <c r="K1999" s="53"/>
      <c r="L1999" s="2"/>
      <c r="M1999" s="19"/>
      <c r="N1999" s="12"/>
      <c r="O1999" s="12"/>
      <c r="P1999" s="19"/>
      <c r="Q1999" s="14"/>
      <c r="R1999" s="28"/>
      <c r="S1999" s="14"/>
      <c r="T1999" s="14"/>
      <c r="U1999" s="14"/>
      <c r="V1999" s="4"/>
      <c r="W1999" s="53"/>
      <c r="X1999" s="14"/>
      <c r="Y1999" s="153"/>
      <c r="Z1999" s="10"/>
      <c r="AA1999" s="51"/>
      <c r="AB1999" s="3"/>
      <c r="AC1999" s="1"/>
      <c r="AD1999" s="10"/>
      <c r="AE1999" s="3"/>
      <c r="AF1999" s="3"/>
      <c r="AG1999" s="3"/>
      <c r="AH1999" s="10"/>
      <c r="AI1999" s="11"/>
      <c r="AJ1999" s="10"/>
      <c r="AK1999" s="2"/>
      <c r="AL1999" s="2"/>
      <c r="AM1999" s="2"/>
      <c r="AN1999" s="2"/>
      <c r="AO1999" s="2"/>
      <c r="AP1999" s="2"/>
      <c r="AQ1999" s="1"/>
      <c r="AR1999" s="15"/>
      <c r="AS1999" s="15"/>
      <c r="AT1999" s="15"/>
      <c r="AU1999" s="1"/>
      <c r="AV1999" s="1"/>
      <c r="AW1999" s="15"/>
      <c r="AX1999" s="15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</row>
    <row r="2000" spans="1:164" x14ac:dyDescent="0.15">
      <c r="A2000" s="67"/>
      <c r="B2000" s="128"/>
      <c r="C2000" s="7"/>
      <c r="D2000" s="7"/>
      <c r="E2000" s="13"/>
      <c r="F2000" s="14"/>
      <c r="G2000" s="14"/>
      <c r="H2000" s="14"/>
      <c r="I2000" s="14"/>
      <c r="J2000" s="13"/>
      <c r="K2000" s="53"/>
      <c r="L2000" s="2"/>
      <c r="M2000" s="19"/>
      <c r="N2000" s="12"/>
      <c r="O2000" s="12"/>
      <c r="P2000" s="19"/>
      <c r="Q2000" s="14"/>
      <c r="R2000" s="28"/>
      <c r="S2000" s="14"/>
      <c r="T2000" s="14"/>
      <c r="U2000" s="14"/>
      <c r="V2000" s="4"/>
      <c r="W2000" s="53"/>
      <c r="X2000" s="14"/>
      <c r="Y2000" s="153"/>
      <c r="Z2000" s="10"/>
      <c r="AA2000" s="51"/>
      <c r="AB2000" s="3"/>
      <c r="AC2000" s="1"/>
      <c r="AD2000" s="10"/>
      <c r="AE2000" s="3"/>
      <c r="AF2000" s="3"/>
      <c r="AG2000" s="3"/>
      <c r="AH2000" s="10"/>
      <c r="AI2000" s="11"/>
      <c r="AJ2000" s="10"/>
      <c r="AK2000" s="2"/>
      <c r="AL2000" s="2"/>
      <c r="AM2000" s="2"/>
      <c r="AN2000" s="2"/>
      <c r="AO2000" s="2"/>
      <c r="AP2000" s="2"/>
      <c r="AQ2000" s="1"/>
      <c r="AR2000" s="15"/>
      <c r="AS2000" s="15"/>
      <c r="AT2000" s="15"/>
      <c r="AU2000" s="1"/>
      <c r="AV2000" s="1"/>
      <c r="AW2000" s="15"/>
      <c r="AX2000" s="15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</row>
    <row r="2001" spans="1:164" x14ac:dyDescent="0.15">
      <c r="A2001" s="67"/>
      <c r="B2001" s="128"/>
      <c r="C2001" s="7"/>
      <c r="D2001" s="7"/>
      <c r="E2001" s="13"/>
      <c r="F2001" s="14"/>
      <c r="G2001" s="14"/>
      <c r="H2001" s="14"/>
      <c r="I2001" s="14"/>
      <c r="J2001" s="13"/>
      <c r="K2001" s="53"/>
      <c r="L2001" s="2"/>
      <c r="M2001" s="19"/>
      <c r="N2001" s="12"/>
      <c r="O2001" s="12"/>
      <c r="P2001" s="19"/>
      <c r="Q2001" s="14"/>
      <c r="R2001" s="28"/>
      <c r="S2001" s="14"/>
      <c r="T2001" s="14"/>
      <c r="U2001" s="14"/>
      <c r="V2001" s="4"/>
      <c r="W2001" s="53"/>
      <c r="X2001" s="14"/>
      <c r="Y2001" s="153"/>
      <c r="Z2001" s="10"/>
      <c r="AA2001" s="51"/>
      <c r="AB2001" s="3"/>
      <c r="AC2001" s="1"/>
      <c r="AD2001" s="10"/>
      <c r="AE2001" s="3"/>
      <c r="AF2001" s="3"/>
      <c r="AG2001" s="3"/>
      <c r="AH2001" s="10"/>
      <c r="AI2001" s="11"/>
      <c r="AJ2001" s="10"/>
      <c r="AK2001" s="2"/>
      <c r="AL2001" s="2"/>
      <c r="AM2001" s="2"/>
      <c r="AN2001" s="2"/>
      <c r="AO2001" s="2"/>
      <c r="AP2001" s="2"/>
      <c r="AQ2001" s="1"/>
      <c r="AR2001" s="15"/>
      <c r="AS2001" s="15"/>
      <c r="AT2001" s="15"/>
      <c r="AU2001" s="1"/>
      <c r="AV2001" s="1"/>
      <c r="AW2001" s="15"/>
      <c r="AX2001" s="15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</row>
    <row r="2002" spans="1:164" x14ac:dyDescent="0.15">
      <c r="A2002" s="67"/>
      <c r="B2002" s="128"/>
      <c r="C2002" s="7"/>
      <c r="D2002" s="7"/>
      <c r="E2002" s="13"/>
      <c r="F2002" s="14"/>
      <c r="G2002" s="14"/>
      <c r="H2002" s="14"/>
      <c r="I2002" s="14"/>
      <c r="J2002" s="13"/>
      <c r="K2002" s="53"/>
      <c r="L2002" s="2"/>
      <c r="M2002" s="19"/>
      <c r="N2002" s="12"/>
      <c r="O2002" s="12"/>
      <c r="P2002" s="19"/>
      <c r="Q2002" s="14"/>
      <c r="R2002" s="28"/>
      <c r="S2002" s="14"/>
      <c r="T2002" s="14"/>
      <c r="U2002" s="14"/>
      <c r="V2002" s="4"/>
      <c r="W2002" s="53"/>
      <c r="X2002" s="14"/>
      <c r="Y2002" s="153"/>
      <c r="Z2002" s="10"/>
      <c r="AA2002" s="51"/>
      <c r="AB2002" s="3"/>
      <c r="AC2002" s="1"/>
      <c r="AD2002" s="10"/>
      <c r="AE2002" s="3"/>
      <c r="AF2002" s="3"/>
      <c r="AG2002" s="3"/>
      <c r="AH2002" s="10"/>
      <c r="AI2002" s="11"/>
      <c r="AJ2002" s="10"/>
      <c r="AK2002" s="2"/>
      <c r="AL2002" s="2"/>
      <c r="AM2002" s="2"/>
      <c r="AN2002" s="2"/>
      <c r="AO2002" s="2"/>
      <c r="AP2002" s="2"/>
      <c r="AQ2002" s="1"/>
      <c r="AR2002" s="15"/>
      <c r="AS2002" s="15"/>
      <c r="AT2002" s="15"/>
      <c r="AU2002" s="1"/>
      <c r="AV2002" s="1"/>
      <c r="AW2002" s="15"/>
      <c r="AX2002" s="15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</row>
    <row r="2003" spans="1:164" x14ac:dyDescent="0.15">
      <c r="A2003" s="67"/>
      <c r="B2003" s="128"/>
      <c r="C2003" s="7"/>
      <c r="D2003" s="7"/>
      <c r="E2003" s="13"/>
      <c r="F2003" s="14"/>
      <c r="G2003" s="14"/>
      <c r="H2003" s="14"/>
      <c r="I2003" s="14"/>
      <c r="J2003" s="13"/>
      <c r="K2003" s="53"/>
      <c r="L2003" s="2"/>
      <c r="M2003" s="19"/>
      <c r="N2003" s="12"/>
      <c r="O2003" s="12"/>
      <c r="P2003" s="19"/>
      <c r="Q2003" s="14"/>
      <c r="R2003" s="28"/>
      <c r="S2003" s="14"/>
      <c r="T2003" s="14"/>
      <c r="U2003" s="14"/>
      <c r="V2003" s="4"/>
      <c r="W2003" s="53"/>
      <c r="X2003" s="14"/>
      <c r="Y2003" s="153"/>
      <c r="Z2003" s="10"/>
      <c r="AA2003" s="51"/>
      <c r="AB2003" s="3"/>
      <c r="AC2003" s="1"/>
      <c r="AD2003" s="10"/>
      <c r="AE2003" s="3"/>
      <c r="AF2003" s="3"/>
      <c r="AG2003" s="3"/>
      <c r="AH2003" s="10"/>
      <c r="AI2003" s="11"/>
      <c r="AJ2003" s="10"/>
      <c r="AK2003" s="2"/>
      <c r="AL2003" s="2"/>
      <c r="AM2003" s="2"/>
      <c r="AN2003" s="2"/>
      <c r="AO2003" s="2"/>
      <c r="AP2003" s="2"/>
      <c r="AQ2003" s="1"/>
      <c r="AR2003" s="15"/>
      <c r="AS2003" s="15"/>
      <c r="AT2003" s="15"/>
      <c r="AU2003" s="1"/>
      <c r="AV2003" s="1"/>
      <c r="AW2003" s="15"/>
      <c r="AX2003" s="15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</row>
    <row r="2004" spans="1:164" x14ac:dyDescent="0.15">
      <c r="A2004" s="67"/>
      <c r="B2004" s="128"/>
      <c r="C2004" s="7"/>
      <c r="D2004" s="7"/>
      <c r="E2004" s="13"/>
      <c r="F2004" s="14"/>
      <c r="G2004" s="14"/>
      <c r="H2004" s="14"/>
      <c r="I2004" s="14"/>
      <c r="J2004" s="13"/>
      <c r="K2004" s="53"/>
      <c r="L2004" s="2"/>
      <c r="M2004" s="19"/>
      <c r="N2004" s="12"/>
      <c r="O2004" s="12"/>
      <c r="P2004" s="19"/>
      <c r="Q2004" s="14"/>
      <c r="R2004" s="28"/>
      <c r="S2004" s="14"/>
      <c r="T2004" s="14"/>
      <c r="U2004" s="14"/>
      <c r="V2004" s="4"/>
      <c r="W2004" s="53"/>
      <c r="X2004" s="14"/>
      <c r="Y2004" s="153"/>
      <c r="Z2004" s="10"/>
      <c r="AA2004" s="51"/>
      <c r="AB2004" s="3"/>
      <c r="AC2004" s="1"/>
      <c r="AD2004" s="10"/>
      <c r="AE2004" s="3"/>
      <c r="AF2004" s="3"/>
      <c r="AG2004" s="3"/>
      <c r="AH2004" s="10"/>
      <c r="AI2004" s="11"/>
      <c r="AJ2004" s="10"/>
      <c r="AK2004" s="2"/>
      <c r="AL2004" s="2"/>
      <c r="AM2004" s="2"/>
      <c r="AN2004" s="2"/>
      <c r="AO2004" s="2"/>
      <c r="AP2004" s="2"/>
      <c r="AQ2004" s="1"/>
      <c r="AR2004" s="15"/>
      <c r="AS2004" s="15"/>
      <c r="AT2004" s="15"/>
      <c r="AU2004" s="1"/>
      <c r="AV2004" s="1"/>
      <c r="AW2004" s="15"/>
      <c r="AX2004" s="15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</row>
    <row r="2005" spans="1:164" x14ac:dyDescent="0.15">
      <c r="A2005" s="67"/>
      <c r="B2005" s="128"/>
      <c r="C2005" s="7"/>
      <c r="D2005" s="7"/>
      <c r="E2005" s="13"/>
      <c r="F2005" s="14"/>
      <c r="G2005" s="14"/>
      <c r="H2005" s="14"/>
      <c r="I2005" s="14"/>
      <c r="J2005" s="13"/>
      <c r="K2005" s="53"/>
      <c r="L2005" s="2"/>
      <c r="M2005" s="19"/>
      <c r="N2005" s="12"/>
      <c r="O2005" s="12"/>
      <c r="P2005" s="19"/>
      <c r="Q2005" s="14"/>
      <c r="R2005" s="28"/>
      <c r="S2005" s="14"/>
      <c r="T2005" s="14"/>
      <c r="U2005" s="14"/>
      <c r="V2005" s="4"/>
      <c r="W2005" s="53"/>
      <c r="X2005" s="14"/>
      <c r="Y2005" s="153"/>
      <c r="Z2005" s="10"/>
      <c r="AA2005" s="51"/>
      <c r="AB2005" s="3"/>
      <c r="AC2005" s="1"/>
      <c r="AD2005" s="10"/>
      <c r="AE2005" s="3"/>
      <c r="AF2005" s="3"/>
      <c r="AG2005" s="3"/>
      <c r="AH2005" s="10"/>
      <c r="AI2005" s="11"/>
      <c r="AJ2005" s="10"/>
      <c r="AK2005" s="2"/>
      <c r="AL2005" s="2"/>
      <c r="AM2005" s="2"/>
      <c r="AN2005" s="2"/>
      <c r="AO2005" s="2"/>
      <c r="AP2005" s="2"/>
      <c r="AQ2005" s="1"/>
      <c r="AR2005" s="15"/>
      <c r="AS2005" s="15"/>
      <c r="AT2005" s="15"/>
      <c r="AU2005" s="1"/>
      <c r="AV2005" s="1"/>
      <c r="AW2005" s="15"/>
      <c r="AX2005" s="15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</row>
    <row r="2006" spans="1:164" x14ac:dyDescent="0.15">
      <c r="A2006" s="67"/>
      <c r="B2006" s="128"/>
      <c r="C2006" s="7"/>
      <c r="D2006" s="7"/>
      <c r="E2006" s="13"/>
      <c r="F2006" s="14"/>
      <c r="G2006" s="14"/>
      <c r="H2006" s="14"/>
      <c r="I2006" s="14"/>
      <c r="J2006" s="13"/>
      <c r="K2006" s="53"/>
      <c r="L2006" s="2"/>
      <c r="M2006" s="19"/>
      <c r="N2006" s="12"/>
      <c r="O2006" s="12"/>
      <c r="P2006" s="19"/>
      <c r="Q2006" s="14"/>
      <c r="R2006" s="28"/>
      <c r="S2006" s="14"/>
      <c r="T2006" s="14"/>
      <c r="U2006" s="14"/>
      <c r="V2006" s="4"/>
      <c r="W2006" s="53"/>
      <c r="X2006" s="14"/>
      <c r="Y2006" s="153"/>
      <c r="Z2006" s="10"/>
      <c r="AA2006" s="51"/>
      <c r="AB2006" s="3"/>
      <c r="AC2006" s="1"/>
      <c r="AD2006" s="10"/>
      <c r="AE2006" s="3"/>
      <c r="AF2006" s="3"/>
      <c r="AG2006" s="3"/>
      <c r="AH2006" s="10"/>
      <c r="AI2006" s="11"/>
      <c r="AJ2006" s="10"/>
      <c r="AK2006" s="2"/>
      <c r="AL2006" s="2"/>
      <c r="AM2006" s="2"/>
      <c r="AN2006" s="2"/>
      <c r="AO2006" s="2"/>
      <c r="AP2006" s="2"/>
      <c r="AQ2006" s="1"/>
      <c r="AR2006" s="15"/>
      <c r="AS2006" s="15"/>
      <c r="AT2006" s="15"/>
      <c r="AU2006" s="1"/>
      <c r="AV2006" s="1"/>
      <c r="AW2006" s="15"/>
      <c r="AX2006" s="15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</row>
    <row r="2007" spans="1:164" x14ac:dyDescent="0.15">
      <c r="A2007" s="67"/>
      <c r="B2007" s="128"/>
      <c r="C2007" s="7"/>
      <c r="D2007" s="7"/>
      <c r="E2007" s="13"/>
      <c r="F2007" s="14"/>
      <c r="G2007" s="14"/>
      <c r="H2007" s="14"/>
      <c r="I2007" s="14"/>
      <c r="J2007" s="13"/>
      <c r="K2007" s="53"/>
      <c r="L2007" s="2"/>
      <c r="M2007" s="19"/>
      <c r="N2007" s="12"/>
      <c r="O2007" s="12"/>
      <c r="P2007" s="19"/>
      <c r="Q2007" s="14"/>
      <c r="R2007" s="28"/>
      <c r="S2007" s="14"/>
      <c r="T2007" s="14"/>
      <c r="U2007" s="14"/>
      <c r="V2007" s="4"/>
      <c r="W2007" s="53"/>
      <c r="X2007" s="14"/>
      <c r="Y2007" s="153"/>
      <c r="Z2007" s="10"/>
      <c r="AA2007" s="51"/>
      <c r="AB2007" s="3"/>
      <c r="AC2007" s="1"/>
      <c r="AD2007" s="10"/>
      <c r="AE2007" s="3"/>
      <c r="AF2007" s="3"/>
      <c r="AG2007" s="3"/>
      <c r="AH2007" s="10"/>
      <c r="AI2007" s="11"/>
      <c r="AJ2007" s="10"/>
      <c r="AK2007" s="2"/>
      <c r="AL2007" s="2"/>
      <c r="AM2007" s="2"/>
      <c r="AN2007" s="2"/>
      <c r="AO2007" s="2"/>
      <c r="AP2007" s="2"/>
      <c r="AQ2007" s="1"/>
      <c r="AR2007" s="15"/>
      <c r="AS2007" s="15"/>
      <c r="AT2007" s="15"/>
      <c r="AU2007" s="1"/>
      <c r="AV2007" s="1"/>
      <c r="AW2007" s="15"/>
      <c r="AX2007" s="15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</row>
    <row r="2008" spans="1:164" x14ac:dyDescent="0.15">
      <c r="A2008" s="67"/>
      <c r="B2008" s="128"/>
      <c r="C2008" s="7"/>
      <c r="D2008" s="7"/>
      <c r="E2008" s="13"/>
      <c r="F2008" s="14"/>
      <c r="G2008" s="14"/>
      <c r="H2008" s="14"/>
      <c r="I2008" s="14"/>
      <c r="J2008" s="13"/>
      <c r="K2008" s="53"/>
      <c r="L2008" s="2"/>
      <c r="M2008" s="19"/>
      <c r="N2008" s="12"/>
      <c r="O2008" s="12"/>
      <c r="P2008" s="19"/>
      <c r="Q2008" s="14"/>
      <c r="R2008" s="28"/>
      <c r="S2008" s="14"/>
      <c r="T2008" s="14"/>
      <c r="U2008" s="14"/>
      <c r="V2008" s="4"/>
      <c r="W2008" s="53"/>
      <c r="X2008" s="14"/>
      <c r="Y2008" s="153"/>
      <c r="Z2008" s="10"/>
      <c r="AA2008" s="51"/>
      <c r="AB2008" s="3"/>
      <c r="AC2008" s="1"/>
      <c r="AD2008" s="10"/>
      <c r="AE2008" s="3"/>
      <c r="AF2008" s="3"/>
      <c r="AG2008" s="3"/>
      <c r="AH2008" s="10"/>
      <c r="AI2008" s="11"/>
      <c r="AJ2008" s="10"/>
      <c r="AK2008" s="2"/>
      <c r="AL2008" s="2"/>
      <c r="AM2008" s="2"/>
      <c r="AN2008" s="2"/>
      <c r="AO2008" s="2"/>
      <c r="AP2008" s="2"/>
      <c r="AQ2008" s="1"/>
      <c r="AR2008" s="15"/>
      <c r="AS2008" s="15"/>
      <c r="AT2008" s="15"/>
      <c r="AU2008" s="1"/>
      <c r="AV2008" s="1"/>
      <c r="AW2008" s="15"/>
      <c r="AX2008" s="15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</row>
    <row r="2009" spans="1:164" x14ac:dyDescent="0.15">
      <c r="A2009" s="67"/>
      <c r="B2009" s="128"/>
      <c r="C2009" s="7"/>
      <c r="D2009" s="7"/>
      <c r="E2009" s="13"/>
      <c r="F2009" s="14"/>
      <c r="G2009" s="14"/>
      <c r="H2009" s="14"/>
      <c r="I2009" s="14"/>
      <c r="J2009" s="13"/>
      <c r="K2009" s="53"/>
      <c r="L2009" s="2"/>
      <c r="M2009" s="19"/>
      <c r="N2009" s="12"/>
      <c r="O2009" s="12"/>
      <c r="P2009" s="19"/>
      <c r="Q2009" s="14"/>
      <c r="R2009" s="28"/>
      <c r="S2009" s="14"/>
      <c r="T2009" s="14"/>
      <c r="U2009" s="14"/>
      <c r="V2009" s="4"/>
      <c r="W2009" s="53"/>
      <c r="X2009" s="14"/>
      <c r="Y2009" s="153"/>
      <c r="Z2009" s="10"/>
      <c r="AA2009" s="51"/>
      <c r="AB2009" s="3"/>
      <c r="AC2009" s="1"/>
      <c r="AD2009" s="10"/>
      <c r="AE2009" s="3"/>
      <c r="AF2009" s="3"/>
      <c r="AG2009" s="3"/>
      <c r="AH2009" s="10"/>
      <c r="AI2009" s="11"/>
      <c r="AJ2009" s="10"/>
      <c r="AK2009" s="2"/>
      <c r="AL2009" s="2"/>
      <c r="AM2009" s="2"/>
      <c r="AN2009" s="2"/>
      <c r="AO2009" s="2"/>
      <c r="AP2009" s="2"/>
      <c r="AQ2009" s="1"/>
      <c r="AR2009" s="15"/>
      <c r="AS2009" s="15"/>
      <c r="AT2009" s="15"/>
      <c r="AU2009" s="1"/>
      <c r="AV2009" s="1"/>
      <c r="AW2009" s="15"/>
      <c r="AX2009" s="15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</row>
    <row r="2010" spans="1:164" x14ac:dyDescent="0.15">
      <c r="A2010" s="67"/>
      <c r="B2010" s="128"/>
      <c r="C2010" s="7"/>
      <c r="D2010" s="7"/>
      <c r="E2010" s="13"/>
      <c r="F2010" s="14"/>
      <c r="G2010" s="14"/>
      <c r="H2010" s="14"/>
      <c r="I2010" s="14"/>
      <c r="J2010" s="13"/>
      <c r="K2010" s="53"/>
      <c r="L2010" s="2"/>
      <c r="M2010" s="19"/>
      <c r="N2010" s="12"/>
      <c r="O2010" s="12"/>
      <c r="P2010" s="19"/>
      <c r="Q2010" s="14"/>
      <c r="R2010" s="28"/>
      <c r="S2010" s="14"/>
      <c r="T2010" s="14"/>
      <c r="U2010" s="14"/>
      <c r="V2010" s="4"/>
      <c r="W2010" s="53"/>
      <c r="X2010" s="14"/>
      <c r="Y2010" s="153"/>
      <c r="Z2010" s="10"/>
      <c r="AA2010" s="51"/>
      <c r="AB2010" s="3"/>
      <c r="AC2010" s="1"/>
      <c r="AD2010" s="10"/>
      <c r="AE2010" s="3"/>
      <c r="AF2010" s="3"/>
      <c r="AG2010" s="3"/>
      <c r="AH2010" s="10"/>
      <c r="AI2010" s="11"/>
      <c r="AJ2010" s="10"/>
      <c r="AK2010" s="2"/>
      <c r="AL2010" s="2"/>
      <c r="AM2010" s="2"/>
      <c r="AN2010" s="2"/>
      <c r="AO2010" s="2"/>
      <c r="AP2010" s="2"/>
      <c r="AQ2010" s="1"/>
      <c r="AR2010" s="15"/>
      <c r="AS2010" s="15"/>
      <c r="AT2010" s="15"/>
      <c r="AU2010" s="1"/>
      <c r="AV2010" s="1"/>
      <c r="AW2010" s="15"/>
      <c r="AX2010" s="15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</row>
    <row r="2011" spans="1:164" x14ac:dyDescent="0.15">
      <c r="A2011" s="67"/>
      <c r="B2011" s="128"/>
      <c r="C2011" s="7"/>
      <c r="D2011" s="7"/>
      <c r="E2011" s="13"/>
      <c r="F2011" s="14"/>
      <c r="G2011" s="14"/>
      <c r="H2011" s="14"/>
      <c r="I2011" s="14"/>
      <c r="J2011" s="13"/>
      <c r="K2011" s="53"/>
      <c r="L2011" s="2"/>
      <c r="M2011" s="19"/>
      <c r="N2011" s="12"/>
      <c r="O2011" s="12"/>
      <c r="P2011" s="19"/>
      <c r="Q2011" s="14"/>
      <c r="R2011" s="28"/>
      <c r="S2011" s="14"/>
      <c r="T2011" s="14"/>
      <c r="U2011" s="14"/>
      <c r="V2011" s="4"/>
      <c r="W2011" s="53"/>
      <c r="X2011" s="14"/>
      <c r="Y2011" s="153"/>
      <c r="Z2011" s="10"/>
      <c r="AA2011" s="51"/>
      <c r="AB2011" s="3"/>
      <c r="AC2011" s="1"/>
      <c r="AD2011" s="10"/>
      <c r="AE2011" s="3"/>
      <c r="AF2011" s="3"/>
      <c r="AG2011" s="3"/>
      <c r="AH2011" s="10"/>
      <c r="AI2011" s="11"/>
      <c r="AJ2011" s="10"/>
      <c r="AK2011" s="2"/>
      <c r="AL2011" s="2"/>
      <c r="AM2011" s="2"/>
      <c r="AN2011" s="2"/>
      <c r="AO2011" s="2"/>
      <c r="AP2011" s="2"/>
      <c r="AQ2011" s="1"/>
      <c r="AR2011" s="15"/>
      <c r="AS2011" s="15"/>
      <c r="AT2011" s="15"/>
      <c r="AU2011" s="1"/>
      <c r="AV2011" s="1"/>
      <c r="AW2011" s="15"/>
      <c r="AX2011" s="15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</row>
    <row r="2012" spans="1:164" x14ac:dyDescent="0.15">
      <c r="A2012" s="67"/>
      <c r="B2012" s="128"/>
      <c r="C2012" s="7"/>
      <c r="D2012" s="7"/>
      <c r="E2012" s="13"/>
      <c r="F2012" s="14"/>
      <c r="G2012" s="14"/>
      <c r="H2012" s="14"/>
      <c r="I2012" s="14"/>
      <c r="J2012" s="13"/>
      <c r="K2012" s="53"/>
      <c r="L2012" s="2"/>
      <c r="M2012" s="19"/>
      <c r="N2012" s="12"/>
      <c r="O2012" s="12"/>
      <c r="P2012" s="19"/>
      <c r="Q2012" s="14"/>
      <c r="R2012" s="28"/>
      <c r="S2012" s="14"/>
      <c r="T2012" s="14"/>
      <c r="U2012" s="14"/>
      <c r="V2012" s="4"/>
      <c r="W2012" s="53"/>
      <c r="X2012" s="14"/>
      <c r="Y2012" s="153"/>
      <c r="Z2012" s="10"/>
      <c r="AA2012" s="51"/>
      <c r="AB2012" s="3"/>
      <c r="AC2012" s="1"/>
      <c r="AD2012" s="10"/>
      <c r="AE2012" s="3"/>
      <c r="AF2012" s="3"/>
      <c r="AG2012" s="3"/>
      <c r="AH2012" s="10"/>
      <c r="AI2012" s="11"/>
      <c r="AJ2012" s="10"/>
      <c r="AK2012" s="2"/>
      <c r="AL2012" s="2"/>
      <c r="AM2012" s="2"/>
      <c r="AN2012" s="2"/>
      <c r="AO2012" s="2"/>
      <c r="AP2012" s="2"/>
      <c r="AQ2012" s="1"/>
      <c r="AR2012" s="15"/>
      <c r="AS2012" s="15"/>
      <c r="AT2012" s="15"/>
      <c r="AU2012" s="1"/>
      <c r="AV2012" s="1"/>
      <c r="AW2012" s="15"/>
      <c r="AX2012" s="15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</row>
    <row r="2013" spans="1:164" x14ac:dyDescent="0.15">
      <c r="A2013" s="67"/>
      <c r="B2013" s="128"/>
      <c r="C2013" s="7"/>
      <c r="D2013" s="7"/>
      <c r="E2013" s="13"/>
      <c r="F2013" s="14"/>
      <c r="G2013" s="14"/>
      <c r="H2013" s="14"/>
      <c r="I2013" s="14"/>
      <c r="J2013" s="13"/>
      <c r="K2013" s="53"/>
      <c r="L2013" s="2"/>
      <c r="M2013" s="19"/>
      <c r="N2013" s="12"/>
      <c r="O2013" s="12"/>
      <c r="P2013" s="19"/>
      <c r="Q2013" s="14"/>
      <c r="R2013" s="28"/>
      <c r="S2013" s="14"/>
      <c r="T2013" s="14"/>
      <c r="U2013" s="14"/>
      <c r="V2013" s="4"/>
      <c r="W2013" s="53"/>
      <c r="X2013" s="14"/>
      <c r="Y2013" s="153"/>
      <c r="Z2013" s="10"/>
      <c r="AA2013" s="51"/>
      <c r="AB2013" s="3"/>
      <c r="AC2013" s="1"/>
      <c r="AD2013" s="10"/>
      <c r="AE2013" s="3"/>
      <c r="AF2013" s="3"/>
      <c r="AG2013" s="3"/>
      <c r="AH2013" s="10"/>
      <c r="AI2013" s="11"/>
      <c r="AJ2013" s="10"/>
      <c r="AK2013" s="2"/>
      <c r="AL2013" s="2"/>
      <c r="AM2013" s="2"/>
      <c r="AN2013" s="2"/>
      <c r="AO2013" s="2"/>
      <c r="AP2013" s="2"/>
      <c r="AQ2013" s="1"/>
      <c r="AR2013" s="15"/>
      <c r="AS2013" s="15"/>
      <c r="AT2013" s="15"/>
      <c r="AU2013" s="1"/>
      <c r="AV2013" s="1"/>
      <c r="AW2013" s="15"/>
      <c r="AX2013" s="15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</row>
    <row r="2014" spans="1:164" x14ac:dyDescent="0.15">
      <c r="A2014" s="67"/>
      <c r="B2014" s="128"/>
      <c r="C2014" s="7"/>
      <c r="D2014" s="7"/>
      <c r="E2014" s="13"/>
      <c r="F2014" s="14"/>
      <c r="G2014" s="14"/>
      <c r="H2014" s="14"/>
      <c r="I2014" s="14"/>
      <c r="J2014" s="13"/>
      <c r="K2014" s="53"/>
      <c r="L2014" s="2"/>
      <c r="M2014" s="19"/>
      <c r="N2014" s="12"/>
      <c r="O2014" s="12"/>
      <c r="P2014" s="19"/>
      <c r="Q2014" s="14"/>
      <c r="R2014" s="28"/>
      <c r="S2014" s="14"/>
      <c r="T2014" s="14"/>
      <c r="U2014" s="14"/>
      <c r="V2014" s="4"/>
      <c r="W2014" s="53"/>
      <c r="X2014" s="14"/>
      <c r="Y2014" s="153"/>
      <c r="Z2014" s="10"/>
      <c r="AA2014" s="51"/>
      <c r="AB2014" s="3"/>
      <c r="AC2014" s="1"/>
      <c r="AD2014" s="10"/>
      <c r="AE2014" s="3"/>
      <c r="AF2014" s="3"/>
      <c r="AG2014" s="3"/>
      <c r="AH2014" s="10"/>
      <c r="AI2014" s="11"/>
      <c r="AJ2014" s="10"/>
      <c r="AK2014" s="2"/>
      <c r="AL2014" s="2"/>
      <c r="AM2014" s="2"/>
      <c r="AN2014" s="2"/>
      <c r="AO2014" s="2"/>
      <c r="AP2014" s="2"/>
      <c r="AQ2014" s="1"/>
      <c r="AR2014" s="15"/>
      <c r="AS2014" s="15"/>
      <c r="AT2014" s="15"/>
      <c r="AU2014" s="1"/>
      <c r="AV2014" s="1"/>
      <c r="AW2014" s="15"/>
      <c r="AX2014" s="15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</row>
    <row r="2015" spans="1:164" x14ac:dyDescent="0.15">
      <c r="A2015" s="67"/>
      <c r="B2015" s="128"/>
      <c r="C2015" s="7"/>
      <c r="D2015" s="7"/>
      <c r="E2015" s="13"/>
      <c r="F2015" s="14"/>
      <c r="G2015" s="14"/>
      <c r="H2015" s="14"/>
      <c r="I2015" s="14"/>
      <c r="J2015" s="13"/>
      <c r="K2015" s="53"/>
      <c r="L2015" s="2"/>
      <c r="M2015" s="19"/>
      <c r="N2015" s="12"/>
      <c r="O2015" s="12"/>
      <c r="P2015" s="19"/>
      <c r="Q2015" s="14"/>
      <c r="R2015" s="28"/>
      <c r="S2015" s="14"/>
      <c r="T2015" s="14"/>
      <c r="U2015" s="14"/>
      <c r="V2015" s="4"/>
      <c r="W2015" s="53"/>
      <c r="X2015" s="14"/>
      <c r="Y2015" s="153"/>
      <c r="Z2015" s="10"/>
      <c r="AA2015" s="51"/>
      <c r="AB2015" s="3"/>
      <c r="AC2015" s="1"/>
      <c r="AD2015" s="10"/>
      <c r="AE2015" s="3"/>
      <c r="AF2015" s="3"/>
      <c r="AG2015" s="3"/>
      <c r="AH2015" s="10"/>
      <c r="AI2015" s="11"/>
      <c r="AJ2015" s="10"/>
      <c r="AK2015" s="2"/>
      <c r="AL2015" s="2"/>
      <c r="AM2015" s="2"/>
      <c r="AN2015" s="2"/>
      <c r="AO2015" s="2"/>
      <c r="AP2015" s="2"/>
      <c r="AQ2015" s="1"/>
      <c r="AR2015" s="15"/>
      <c r="AS2015" s="15"/>
      <c r="AT2015" s="15"/>
      <c r="AU2015" s="1"/>
      <c r="AV2015" s="1"/>
      <c r="AW2015" s="15"/>
      <c r="AX2015" s="15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</row>
    <row r="2016" spans="1:164" x14ac:dyDescent="0.15">
      <c r="A2016" s="67"/>
      <c r="B2016" s="128"/>
      <c r="C2016" s="7"/>
      <c r="D2016" s="7"/>
      <c r="E2016" s="13"/>
      <c r="F2016" s="14"/>
      <c r="G2016" s="14"/>
      <c r="H2016" s="14"/>
      <c r="I2016" s="14"/>
      <c r="J2016" s="13"/>
      <c r="K2016" s="53"/>
      <c r="L2016" s="2"/>
      <c r="M2016" s="19"/>
      <c r="N2016" s="12"/>
      <c r="O2016" s="12"/>
      <c r="P2016" s="19"/>
      <c r="Q2016" s="14"/>
      <c r="R2016" s="28"/>
      <c r="S2016" s="14"/>
      <c r="T2016" s="14"/>
      <c r="U2016" s="14"/>
      <c r="V2016" s="4"/>
      <c r="W2016" s="53"/>
      <c r="X2016" s="14"/>
      <c r="Y2016" s="153"/>
      <c r="Z2016" s="10"/>
      <c r="AA2016" s="51"/>
      <c r="AB2016" s="3"/>
      <c r="AC2016" s="1"/>
      <c r="AD2016" s="10"/>
      <c r="AE2016" s="3"/>
      <c r="AF2016" s="3"/>
      <c r="AG2016" s="3"/>
      <c r="AH2016" s="10"/>
      <c r="AI2016" s="11"/>
      <c r="AJ2016" s="10"/>
      <c r="AK2016" s="2"/>
      <c r="AL2016" s="2"/>
      <c r="AM2016" s="2"/>
      <c r="AN2016" s="2"/>
      <c r="AO2016" s="2"/>
      <c r="AP2016" s="2"/>
      <c r="AQ2016" s="1"/>
      <c r="AR2016" s="15"/>
      <c r="AS2016" s="15"/>
      <c r="AT2016" s="15"/>
      <c r="AU2016" s="1"/>
      <c r="AV2016" s="1"/>
      <c r="AW2016" s="15"/>
      <c r="AX2016" s="15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</row>
    <row r="2017" spans="1:164" x14ac:dyDescent="0.15">
      <c r="A2017" s="67"/>
      <c r="B2017" s="128"/>
      <c r="C2017" s="7"/>
      <c r="D2017" s="7"/>
      <c r="E2017" s="13"/>
      <c r="F2017" s="14"/>
      <c r="G2017" s="14"/>
      <c r="H2017" s="14"/>
      <c r="I2017" s="14"/>
      <c r="J2017" s="13"/>
      <c r="K2017" s="53"/>
      <c r="L2017" s="2"/>
      <c r="M2017" s="19"/>
      <c r="N2017" s="12"/>
      <c r="O2017" s="12"/>
      <c r="P2017" s="19"/>
      <c r="Q2017" s="14"/>
      <c r="R2017" s="28"/>
      <c r="S2017" s="14"/>
      <c r="T2017" s="14"/>
      <c r="U2017" s="14"/>
      <c r="V2017" s="4"/>
      <c r="W2017" s="53"/>
      <c r="X2017" s="14"/>
      <c r="Y2017" s="153"/>
      <c r="Z2017" s="10"/>
      <c r="AA2017" s="51"/>
      <c r="AB2017" s="3"/>
      <c r="AC2017" s="1"/>
      <c r="AD2017" s="10"/>
      <c r="AE2017" s="3"/>
      <c r="AF2017" s="3"/>
      <c r="AG2017" s="3"/>
      <c r="AH2017" s="10"/>
      <c r="AI2017" s="11"/>
      <c r="AJ2017" s="10"/>
      <c r="AK2017" s="2"/>
      <c r="AL2017" s="2"/>
      <c r="AM2017" s="2"/>
      <c r="AN2017" s="2"/>
      <c r="AO2017" s="2"/>
      <c r="AP2017" s="2"/>
      <c r="AQ2017" s="1"/>
      <c r="AR2017" s="15"/>
      <c r="AS2017" s="15"/>
      <c r="AT2017" s="15"/>
      <c r="AU2017" s="1"/>
      <c r="AV2017" s="1"/>
      <c r="AW2017" s="15"/>
      <c r="AX2017" s="15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</row>
    <row r="2018" spans="1:164" x14ac:dyDescent="0.15">
      <c r="A2018" s="67"/>
      <c r="B2018" s="128"/>
      <c r="C2018" s="7"/>
      <c r="D2018" s="7"/>
      <c r="E2018" s="13"/>
      <c r="F2018" s="14"/>
      <c r="G2018" s="14"/>
      <c r="H2018" s="14"/>
      <c r="I2018" s="14"/>
      <c r="J2018" s="13"/>
      <c r="K2018" s="53"/>
      <c r="L2018" s="2"/>
      <c r="M2018" s="19"/>
      <c r="N2018" s="12"/>
      <c r="O2018" s="12"/>
      <c r="P2018" s="19"/>
      <c r="Q2018" s="14"/>
      <c r="R2018" s="28"/>
      <c r="S2018" s="14"/>
      <c r="T2018" s="14"/>
      <c r="U2018" s="14"/>
      <c r="V2018" s="4"/>
      <c r="W2018" s="53"/>
      <c r="X2018" s="14"/>
      <c r="Y2018" s="153"/>
      <c r="Z2018" s="10"/>
      <c r="AA2018" s="51"/>
      <c r="AB2018" s="3"/>
      <c r="AC2018" s="1"/>
      <c r="AD2018" s="10"/>
      <c r="AE2018" s="3"/>
      <c r="AF2018" s="3"/>
      <c r="AG2018" s="3"/>
      <c r="AH2018" s="10"/>
      <c r="AI2018" s="11"/>
      <c r="AJ2018" s="10"/>
      <c r="AK2018" s="2"/>
      <c r="AL2018" s="2"/>
      <c r="AM2018" s="2"/>
      <c r="AN2018" s="2"/>
      <c r="AO2018" s="2"/>
      <c r="AP2018" s="2"/>
      <c r="AQ2018" s="1"/>
      <c r="AR2018" s="15"/>
      <c r="AS2018" s="15"/>
      <c r="AT2018" s="15"/>
      <c r="AU2018" s="1"/>
      <c r="AV2018" s="1"/>
      <c r="AW2018" s="15"/>
      <c r="AX2018" s="15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</row>
    <row r="2019" spans="1:164" x14ac:dyDescent="0.15">
      <c r="A2019" s="67"/>
      <c r="B2019" s="128"/>
      <c r="C2019" s="7"/>
      <c r="D2019" s="7"/>
      <c r="E2019" s="13"/>
      <c r="F2019" s="14"/>
      <c r="G2019" s="14"/>
      <c r="H2019" s="14"/>
      <c r="I2019" s="14"/>
      <c r="J2019" s="13"/>
      <c r="K2019" s="53"/>
      <c r="L2019" s="2"/>
      <c r="M2019" s="19"/>
      <c r="N2019" s="12"/>
      <c r="O2019" s="12"/>
      <c r="P2019" s="19"/>
      <c r="Q2019" s="14"/>
      <c r="R2019" s="28"/>
      <c r="S2019" s="14"/>
      <c r="T2019" s="14"/>
      <c r="U2019" s="14"/>
      <c r="V2019" s="4"/>
      <c r="W2019" s="53"/>
      <c r="X2019" s="14"/>
      <c r="Y2019" s="153"/>
      <c r="Z2019" s="10"/>
      <c r="AA2019" s="51"/>
      <c r="AB2019" s="3"/>
      <c r="AC2019" s="1"/>
      <c r="AD2019" s="10"/>
      <c r="AE2019" s="3"/>
      <c r="AF2019" s="3"/>
      <c r="AG2019" s="3"/>
      <c r="AH2019" s="10"/>
      <c r="AI2019" s="11"/>
      <c r="AJ2019" s="10"/>
      <c r="AK2019" s="2"/>
      <c r="AL2019" s="2"/>
      <c r="AM2019" s="2"/>
      <c r="AN2019" s="2"/>
      <c r="AO2019" s="2"/>
      <c r="AP2019" s="2"/>
      <c r="AQ2019" s="1"/>
      <c r="AR2019" s="15"/>
      <c r="AS2019" s="15"/>
      <c r="AT2019" s="15"/>
      <c r="AU2019" s="1"/>
      <c r="AV2019" s="1"/>
      <c r="AW2019" s="15"/>
      <c r="AX2019" s="15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</row>
    <row r="2020" spans="1:164" x14ac:dyDescent="0.15">
      <c r="A2020" s="67"/>
      <c r="B2020" s="128"/>
      <c r="C2020" s="7"/>
      <c r="D2020" s="7"/>
      <c r="E2020" s="13"/>
      <c r="F2020" s="14"/>
      <c r="G2020" s="14"/>
      <c r="H2020" s="14"/>
      <c r="I2020" s="14"/>
      <c r="J2020" s="13"/>
      <c r="K2020" s="53"/>
      <c r="L2020" s="2"/>
      <c r="M2020" s="19"/>
      <c r="N2020" s="12"/>
      <c r="O2020" s="12"/>
      <c r="P2020" s="19"/>
      <c r="Q2020" s="14"/>
      <c r="R2020" s="28"/>
      <c r="S2020" s="14"/>
      <c r="T2020" s="14"/>
      <c r="U2020" s="14"/>
      <c r="V2020" s="4"/>
      <c r="W2020" s="53"/>
      <c r="X2020" s="14"/>
      <c r="Y2020" s="153"/>
      <c r="Z2020" s="10"/>
      <c r="AA2020" s="51"/>
      <c r="AB2020" s="3"/>
      <c r="AC2020" s="1"/>
      <c r="AD2020" s="10"/>
      <c r="AE2020" s="3"/>
      <c r="AF2020" s="3"/>
      <c r="AG2020" s="3"/>
      <c r="AH2020" s="10"/>
      <c r="AI2020" s="11"/>
      <c r="AJ2020" s="10"/>
      <c r="AK2020" s="2"/>
      <c r="AL2020" s="2"/>
      <c r="AM2020" s="2"/>
      <c r="AN2020" s="2"/>
      <c r="AO2020" s="2"/>
      <c r="AP2020" s="2"/>
      <c r="AQ2020" s="1"/>
      <c r="AR2020" s="15"/>
      <c r="AS2020" s="15"/>
      <c r="AT2020" s="15"/>
      <c r="AU2020" s="1"/>
      <c r="AV2020" s="1"/>
      <c r="AW2020" s="15"/>
      <c r="AX2020" s="15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</row>
    <row r="2021" spans="1:164" x14ac:dyDescent="0.15">
      <c r="A2021" s="67"/>
      <c r="B2021" s="128"/>
      <c r="C2021" s="7"/>
      <c r="D2021" s="7"/>
      <c r="E2021" s="13"/>
      <c r="F2021" s="14"/>
      <c r="G2021" s="14"/>
      <c r="H2021" s="14"/>
      <c r="I2021" s="14"/>
      <c r="J2021" s="13"/>
      <c r="K2021" s="53"/>
      <c r="L2021" s="2"/>
      <c r="M2021" s="19"/>
      <c r="N2021" s="12"/>
      <c r="O2021" s="12"/>
      <c r="P2021" s="19"/>
      <c r="Q2021" s="14"/>
      <c r="R2021" s="28"/>
      <c r="S2021" s="14"/>
      <c r="T2021" s="14"/>
      <c r="U2021" s="14"/>
      <c r="V2021" s="4"/>
      <c r="W2021" s="53"/>
      <c r="X2021" s="37"/>
      <c r="Y2021" s="156"/>
      <c r="Z2021" s="47"/>
      <c r="AA2021" s="60"/>
      <c r="AB2021" s="35"/>
      <c r="AC2021" s="40"/>
      <c r="AD2021" s="47"/>
      <c r="AE2021" s="35"/>
      <c r="AF2021" s="35"/>
      <c r="AG2021" s="35"/>
      <c r="AH2021" s="47"/>
      <c r="AI2021" s="36"/>
      <c r="AJ2021" s="47"/>
      <c r="AK2021" s="38"/>
      <c r="AL2021" s="38"/>
      <c r="AM2021" s="38"/>
      <c r="AN2021" s="38"/>
      <c r="AO2021" s="38"/>
      <c r="AP2021" s="38"/>
      <c r="AQ2021" s="40"/>
      <c r="AR2021" s="41"/>
      <c r="AS2021" s="41"/>
      <c r="AT2021" s="41"/>
      <c r="AU2021" s="40"/>
      <c r="AV2021" s="40"/>
      <c r="AW2021" s="41"/>
      <c r="AX2021" s="41"/>
      <c r="AY2021" s="40"/>
      <c r="AZ2021" s="40"/>
      <c r="BA2021" s="40"/>
      <c r="BB2021" s="40"/>
      <c r="BC2021" s="40"/>
      <c r="BD2021" s="40"/>
      <c r="BE2021" s="40"/>
      <c r="BF2021" s="40"/>
      <c r="BG2021" s="40"/>
      <c r="BH2021" s="40"/>
      <c r="BI2021" s="40"/>
      <c r="BJ2021" s="40"/>
      <c r="BK2021" s="40"/>
      <c r="BL2021" s="40"/>
      <c r="BM2021" s="40"/>
      <c r="BN2021" s="40"/>
      <c r="BO2021" s="40"/>
      <c r="BP2021" s="40"/>
      <c r="BQ2021" s="40"/>
      <c r="BR2021" s="40"/>
      <c r="BS2021" s="40"/>
      <c r="BT2021" s="40"/>
      <c r="BU2021" s="40"/>
      <c r="BV2021" s="40"/>
      <c r="BW2021" s="40"/>
      <c r="BX2021" s="40"/>
      <c r="BY2021" s="40"/>
      <c r="BZ2021" s="40"/>
      <c r="CA2021" s="40"/>
      <c r="CB2021" s="40"/>
      <c r="CC2021" s="40"/>
      <c r="CD2021" s="40"/>
      <c r="CE2021" s="40"/>
      <c r="CF2021" s="40"/>
      <c r="CG2021" s="40"/>
      <c r="CH2021" s="40"/>
      <c r="CI2021" s="40"/>
      <c r="CJ2021" s="40"/>
      <c r="CK2021" s="40"/>
      <c r="CL2021" s="40"/>
      <c r="CM2021" s="40"/>
      <c r="CN2021" s="40"/>
      <c r="CO2021" s="40"/>
      <c r="CP2021" s="40"/>
      <c r="CQ2021" s="40"/>
      <c r="CR2021" s="40"/>
      <c r="CS2021" s="40"/>
      <c r="CT2021" s="40"/>
      <c r="CU2021" s="40"/>
      <c r="CV2021" s="40"/>
      <c r="CW2021" s="40"/>
      <c r="CX2021" s="40"/>
      <c r="CY2021" s="40"/>
      <c r="CZ2021" s="40"/>
      <c r="DA2021" s="40"/>
      <c r="DB2021" s="40"/>
      <c r="DC2021" s="40"/>
      <c r="DD2021" s="40"/>
      <c r="DE2021" s="40"/>
      <c r="DF2021" s="40"/>
      <c r="DG2021" s="40"/>
      <c r="DH2021" s="40"/>
      <c r="DI2021" s="40"/>
      <c r="DJ2021" s="40"/>
      <c r="DK2021" s="40"/>
      <c r="DL2021" s="40"/>
      <c r="DM2021" s="40"/>
      <c r="DN2021" s="40"/>
      <c r="DO2021" s="40"/>
      <c r="DP2021" s="40"/>
      <c r="DQ2021" s="40"/>
      <c r="DR2021" s="40"/>
      <c r="DS2021" s="40"/>
      <c r="DT2021" s="40"/>
      <c r="DU2021" s="40"/>
      <c r="DV2021" s="40"/>
      <c r="DW2021" s="40"/>
      <c r="DX2021" s="40"/>
      <c r="DY2021" s="40"/>
      <c r="DZ2021" s="40"/>
      <c r="EA2021" s="40"/>
      <c r="EB2021" s="40"/>
      <c r="EC2021" s="40"/>
      <c r="ED2021" s="40"/>
      <c r="EE2021" s="40"/>
      <c r="EF2021" s="40"/>
      <c r="EG2021" s="40"/>
      <c r="EH2021" s="40"/>
      <c r="EI2021" s="40"/>
      <c r="EJ2021" s="40"/>
      <c r="EK2021" s="40"/>
      <c r="EL2021" s="40"/>
      <c r="EM2021" s="40"/>
      <c r="EN2021" s="40"/>
      <c r="EO2021" s="40"/>
      <c r="EP2021" s="40"/>
      <c r="EQ2021" s="40"/>
      <c r="ER2021" s="40"/>
      <c r="ES2021" s="40"/>
      <c r="ET2021" s="40"/>
      <c r="EU2021" s="40"/>
      <c r="EV2021" s="40"/>
      <c r="EW2021" s="40"/>
      <c r="EX2021" s="40"/>
      <c r="EY2021" s="40"/>
      <c r="EZ2021" s="40"/>
      <c r="FA2021" s="40"/>
      <c r="FB2021" s="40"/>
      <c r="FC2021" s="40"/>
      <c r="FD2021" s="40"/>
      <c r="FE2021" s="40"/>
      <c r="FF2021" s="40"/>
      <c r="FG2021" s="40"/>
      <c r="FH2021" s="40"/>
    </row>
    <row r="2022" spans="1:164" x14ac:dyDescent="0.15">
      <c r="A2022" s="67"/>
      <c r="B2022" s="128"/>
      <c r="C2022" s="7"/>
      <c r="D2022" s="7"/>
      <c r="E2022" s="13"/>
      <c r="F2022" s="14"/>
      <c r="G2022" s="14"/>
      <c r="H2022" s="14"/>
      <c r="I2022" s="14"/>
      <c r="J2022" s="13"/>
      <c r="K2022" s="53"/>
      <c r="L2022" s="2"/>
      <c r="M2022" s="19"/>
      <c r="N2022" s="12"/>
      <c r="O2022" s="12"/>
      <c r="P2022" s="19"/>
      <c r="Q2022" s="14"/>
      <c r="R2022" s="28"/>
      <c r="S2022" s="14"/>
      <c r="T2022" s="14"/>
      <c r="U2022" s="14"/>
      <c r="V2022" s="4"/>
      <c r="W2022" s="53"/>
      <c r="X2022" s="37"/>
      <c r="Y2022" s="156"/>
      <c r="Z2022" s="47"/>
      <c r="AA2022" s="60"/>
      <c r="AB2022" s="35"/>
      <c r="AC2022" s="40"/>
      <c r="AD2022" s="47"/>
      <c r="AE2022" s="35"/>
      <c r="AF2022" s="35"/>
      <c r="AG2022" s="35"/>
      <c r="AH2022" s="47"/>
      <c r="AI2022" s="36"/>
      <c r="AJ2022" s="47"/>
      <c r="AK2022" s="38"/>
      <c r="AL2022" s="38"/>
      <c r="AM2022" s="38"/>
      <c r="AN2022" s="38"/>
      <c r="AO2022" s="38"/>
      <c r="AP2022" s="38"/>
      <c r="AQ2022" s="40"/>
      <c r="AR2022" s="41"/>
      <c r="AS2022" s="41"/>
      <c r="AT2022" s="41"/>
      <c r="AU2022" s="40"/>
      <c r="AV2022" s="40"/>
      <c r="AW2022" s="41"/>
      <c r="AX2022" s="41"/>
      <c r="AY2022" s="40"/>
      <c r="AZ2022" s="40"/>
      <c r="BA2022" s="40"/>
      <c r="BB2022" s="40"/>
      <c r="BC2022" s="40"/>
      <c r="BD2022" s="40"/>
      <c r="BE2022" s="40"/>
      <c r="BF2022" s="40"/>
      <c r="BG2022" s="40"/>
      <c r="BH2022" s="40"/>
      <c r="BI2022" s="40"/>
      <c r="BJ2022" s="40"/>
      <c r="BK2022" s="40"/>
      <c r="BL2022" s="40"/>
      <c r="BM2022" s="40"/>
      <c r="BN2022" s="40"/>
      <c r="BO2022" s="40"/>
      <c r="BP2022" s="40"/>
      <c r="BQ2022" s="40"/>
      <c r="BR2022" s="40"/>
      <c r="BS2022" s="40"/>
      <c r="BT2022" s="40"/>
      <c r="BU2022" s="40"/>
      <c r="BV2022" s="40"/>
      <c r="BW2022" s="40"/>
      <c r="BX2022" s="40"/>
      <c r="BY2022" s="40"/>
      <c r="BZ2022" s="40"/>
      <c r="CA2022" s="40"/>
      <c r="CB2022" s="40"/>
      <c r="CC2022" s="40"/>
      <c r="CD2022" s="40"/>
      <c r="CE2022" s="40"/>
      <c r="CF2022" s="40"/>
      <c r="CG2022" s="40"/>
      <c r="CH2022" s="40"/>
      <c r="CI2022" s="40"/>
      <c r="CJ2022" s="40"/>
      <c r="CK2022" s="40"/>
      <c r="CL2022" s="40"/>
      <c r="CM2022" s="40"/>
      <c r="CN2022" s="40"/>
      <c r="CO2022" s="40"/>
      <c r="CP2022" s="40"/>
      <c r="CQ2022" s="40"/>
      <c r="CR2022" s="40"/>
      <c r="CS2022" s="40"/>
      <c r="CT2022" s="40"/>
      <c r="CU2022" s="40"/>
      <c r="CV2022" s="40"/>
      <c r="CW2022" s="40"/>
      <c r="CX2022" s="40"/>
      <c r="CY2022" s="40"/>
      <c r="CZ2022" s="40"/>
      <c r="DA2022" s="40"/>
      <c r="DB2022" s="40"/>
      <c r="DC2022" s="40"/>
      <c r="DD2022" s="40"/>
      <c r="DE2022" s="40"/>
      <c r="DF2022" s="40"/>
      <c r="DG2022" s="40"/>
      <c r="DH2022" s="40"/>
      <c r="DI2022" s="40"/>
      <c r="DJ2022" s="40"/>
      <c r="DK2022" s="40"/>
      <c r="DL2022" s="40"/>
      <c r="DM2022" s="40"/>
      <c r="DN2022" s="40"/>
      <c r="DO2022" s="40"/>
      <c r="DP2022" s="40"/>
      <c r="DQ2022" s="40"/>
      <c r="DR2022" s="40"/>
      <c r="DS2022" s="40"/>
      <c r="DT2022" s="40"/>
      <c r="DU2022" s="40"/>
      <c r="DV2022" s="40"/>
      <c r="DW2022" s="40"/>
      <c r="DX2022" s="40"/>
      <c r="DY2022" s="40"/>
      <c r="DZ2022" s="40"/>
      <c r="EA2022" s="40"/>
      <c r="EB2022" s="40"/>
      <c r="EC2022" s="40"/>
      <c r="ED2022" s="40"/>
      <c r="EE2022" s="40"/>
      <c r="EF2022" s="40"/>
      <c r="EG2022" s="40"/>
      <c r="EH2022" s="40"/>
      <c r="EI2022" s="40"/>
      <c r="EJ2022" s="40"/>
      <c r="EK2022" s="40"/>
      <c r="EL2022" s="40"/>
      <c r="EM2022" s="40"/>
      <c r="EN2022" s="40"/>
      <c r="EO2022" s="40"/>
      <c r="EP2022" s="40"/>
      <c r="EQ2022" s="40"/>
      <c r="ER2022" s="40"/>
      <c r="ES2022" s="40"/>
      <c r="ET2022" s="40"/>
      <c r="EU2022" s="40"/>
      <c r="EV2022" s="40"/>
      <c r="EW2022" s="40"/>
      <c r="EX2022" s="40"/>
      <c r="EY2022" s="40"/>
      <c r="EZ2022" s="40"/>
      <c r="FA2022" s="40"/>
      <c r="FB2022" s="40"/>
      <c r="FC2022" s="40"/>
      <c r="FD2022" s="40"/>
      <c r="FE2022" s="40"/>
      <c r="FF2022" s="40"/>
      <c r="FG2022" s="40"/>
      <c r="FH2022" s="40"/>
    </row>
    <row r="2023" spans="1:164" x14ac:dyDescent="0.15">
      <c r="A2023" s="67"/>
      <c r="B2023" s="128"/>
      <c r="C2023" s="7"/>
      <c r="D2023" s="7"/>
      <c r="E2023" s="13"/>
      <c r="F2023" s="14"/>
      <c r="G2023" s="14"/>
      <c r="H2023" s="14"/>
      <c r="I2023" s="14"/>
      <c r="J2023" s="13"/>
      <c r="K2023" s="53"/>
      <c r="L2023" s="2"/>
      <c r="M2023" s="19"/>
      <c r="N2023" s="12"/>
      <c r="O2023" s="12"/>
      <c r="P2023" s="19"/>
      <c r="Q2023" s="14"/>
      <c r="R2023" s="28"/>
      <c r="S2023" s="14"/>
      <c r="T2023" s="14"/>
      <c r="U2023" s="14"/>
      <c r="V2023" s="4"/>
      <c r="W2023" s="53"/>
      <c r="X2023" s="14"/>
      <c r="Y2023" s="153"/>
      <c r="Z2023" s="10"/>
      <c r="AA2023" s="51"/>
      <c r="AB2023" s="3"/>
      <c r="AC2023" s="1"/>
      <c r="AD2023" s="10"/>
      <c r="AE2023" s="3"/>
      <c r="AF2023" s="3"/>
      <c r="AG2023" s="3"/>
      <c r="AH2023" s="10"/>
      <c r="AI2023" s="11"/>
      <c r="AJ2023" s="10"/>
      <c r="AK2023" s="2"/>
      <c r="AL2023" s="2"/>
      <c r="AM2023" s="2"/>
      <c r="AN2023" s="2"/>
      <c r="AO2023" s="2"/>
      <c r="AP2023" s="2"/>
      <c r="AQ2023" s="1"/>
      <c r="AR2023" s="15"/>
      <c r="AS2023" s="15"/>
      <c r="AT2023" s="15"/>
      <c r="AU2023" s="1"/>
      <c r="AV2023" s="1"/>
      <c r="AW2023" s="15"/>
      <c r="AX2023" s="15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</row>
    <row r="2024" spans="1:164" x14ac:dyDescent="0.15">
      <c r="A2024" s="67"/>
      <c r="B2024" s="128"/>
      <c r="C2024" s="7"/>
      <c r="D2024" s="7"/>
      <c r="E2024" s="13"/>
      <c r="F2024" s="14"/>
      <c r="G2024" s="14"/>
      <c r="H2024" s="14"/>
      <c r="I2024" s="14"/>
      <c r="J2024" s="13"/>
      <c r="K2024" s="53"/>
      <c r="L2024" s="2"/>
      <c r="M2024" s="19"/>
      <c r="N2024" s="12"/>
      <c r="O2024" s="12"/>
      <c r="P2024" s="19"/>
      <c r="Q2024" s="14"/>
      <c r="R2024" s="28"/>
      <c r="S2024" s="14"/>
      <c r="T2024" s="14"/>
      <c r="U2024" s="14"/>
      <c r="V2024" s="4"/>
      <c r="W2024" s="53"/>
      <c r="X2024" s="14"/>
      <c r="Y2024" s="153"/>
      <c r="Z2024" s="10"/>
      <c r="AA2024" s="51"/>
      <c r="AB2024" s="3"/>
      <c r="AC2024" s="1"/>
      <c r="AD2024" s="10"/>
      <c r="AE2024" s="3"/>
      <c r="AF2024" s="3"/>
      <c r="AG2024" s="3"/>
      <c r="AH2024" s="10"/>
      <c r="AI2024" s="11"/>
      <c r="AJ2024" s="10"/>
      <c r="AK2024" s="2"/>
      <c r="AL2024" s="2"/>
      <c r="AM2024" s="2"/>
      <c r="AN2024" s="2"/>
      <c r="AO2024" s="2"/>
      <c r="AP2024" s="2"/>
      <c r="AQ2024" s="1"/>
      <c r="AR2024" s="15"/>
      <c r="AS2024" s="15"/>
      <c r="AT2024" s="15"/>
      <c r="AU2024" s="1"/>
      <c r="AV2024" s="1"/>
      <c r="AW2024" s="15"/>
      <c r="AX2024" s="15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</row>
    <row r="2025" spans="1:164" x14ac:dyDescent="0.15">
      <c r="A2025" s="67"/>
      <c r="B2025" s="128"/>
      <c r="C2025" s="7"/>
      <c r="D2025" s="7"/>
      <c r="E2025" s="13"/>
      <c r="F2025" s="14"/>
      <c r="G2025" s="14"/>
      <c r="H2025" s="14"/>
      <c r="I2025" s="14"/>
      <c r="J2025" s="13"/>
      <c r="K2025" s="53"/>
      <c r="L2025" s="2"/>
      <c r="M2025" s="19"/>
      <c r="N2025" s="12"/>
      <c r="O2025" s="12"/>
      <c r="P2025" s="19"/>
      <c r="Q2025" s="14"/>
      <c r="R2025" s="28"/>
      <c r="S2025" s="14"/>
      <c r="T2025" s="14"/>
      <c r="U2025" s="14"/>
      <c r="V2025" s="4"/>
      <c r="W2025" s="53"/>
      <c r="X2025" s="14"/>
      <c r="Y2025" s="153"/>
      <c r="Z2025" s="10"/>
      <c r="AA2025" s="51"/>
      <c r="AB2025" s="3"/>
      <c r="AC2025" s="1"/>
      <c r="AD2025" s="10"/>
      <c r="AE2025" s="3"/>
      <c r="AF2025" s="3"/>
      <c r="AG2025" s="3"/>
      <c r="AH2025" s="10"/>
      <c r="AI2025" s="11"/>
      <c r="AJ2025" s="10"/>
      <c r="AK2025" s="2"/>
      <c r="AL2025" s="2"/>
      <c r="AM2025" s="2"/>
      <c r="AN2025" s="2"/>
      <c r="AO2025" s="2"/>
      <c r="AP2025" s="2"/>
      <c r="AQ2025" s="1"/>
      <c r="AR2025" s="15"/>
      <c r="AS2025" s="15"/>
      <c r="AT2025" s="15"/>
      <c r="AU2025" s="1"/>
      <c r="AV2025" s="1"/>
      <c r="AW2025" s="15"/>
      <c r="AX2025" s="15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</row>
    <row r="2026" spans="1:164" x14ac:dyDescent="0.15">
      <c r="A2026" s="67"/>
      <c r="B2026" s="128"/>
      <c r="C2026" s="7"/>
      <c r="D2026" s="7"/>
      <c r="E2026" s="13"/>
      <c r="F2026" s="14"/>
      <c r="G2026" s="14"/>
      <c r="H2026" s="14"/>
      <c r="I2026" s="14"/>
      <c r="J2026" s="13"/>
      <c r="K2026" s="53"/>
      <c r="L2026" s="2"/>
      <c r="M2026" s="19"/>
      <c r="N2026" s="12"/>
      <c r="O2026" s="12"/>
      <c r="P2026" s="19"/>
      <c r="Q2026" s="14"/>
      <c r="R2026" s="28"/>
      <c r="S2026" s="14"/>
      <c r="T2026" s="14"/>
      <c r="U2026" s="14"/>
      <c r="V2026" s="4"/>
      <c r="W2026" s="53"/>
      <c r="X2026" s="14"/>
      <c r="Y2026" s="153"/>
      <c r="Z2026" s="10"/>
      <c r="AA2026" s="51"/>
      <c r="AB2026" s="3"/>
      <c r="AC2026" s="1"/>
      <c r="AD2026" s="10"/>
      <c r="AE2026" s="3"/>
      <c r="AF2026" s="3"/>
      <c r="AG2026" s="3"/>
      <c r="AH2026" s="10"/>
      <c r="AI2026" s="11"/>
      <c r="AJ2026" s="10"/>
      <c r="AK2026" s="2"/>
      <c r="AL2026" s="2"/>
      <c r="AM2026" s="2"/>
      <c r="AN2026" s="2"/>
      <c r="AO2026" s="2"/>
      <c r="AP2026" s="2"/>
      <c r="AQ2026" s="1"/>
      <c r="AR2026" s="15"/>
      <c r="AS2026" s="15"/>
      <c r="AT2026" s="15"/>
      <c r="AU2026" s="1"/>
      <c r="AV2026" s="1"/>
      <c r="AW2026" s="15"/>
      <c r="AX2026" s="15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</row>
    <row r="2027" spans="1:164" x14ac:dyDescent="0.15">
      <c r="A2027" s="67"/>
      <c r="B2027" s="128"/>
      <c r="C2027" s="7"/>
      <c r="D2027" s="7"/>
      <c r="E2027" s="13"/>
      <c r="F2027" s="14"/>
      <c r="G2027" s="14"/>
      <c r="H2027" s="14"/>
      <c r="I2027" s="14"/>
      <c r="J2027" s="13"/>
      <c r="K2027" s="53"/>
      <c r="L2027" s="2"/>
      <c r="M2027" s="19"/>
      <c r="N2027" s="12"/>
      <c r="O2027" s="12"/>
      <c r="P2027" s="19"/>
      <c r="Q2027" s="14"/>
      <c r="R2027" s="28"/>
      <c r="S2027" s="14"/>
      <c r="T2027" s="14"/>
      <c r="U2027" s="14"/>
      <c r="V2027" s="4"/>
      <c r="W2027" s="53"/>
      <c r="X2027" s="14"/>
      <c r="Y2027" s="153"/>
      <c r="Z2027" s="10"/>
      <c r="AA2027" s="51"/>
      <c r="AB2027" s="3"/>
      <c r="AC2027" s="1"/>
      <c r="AD2027" s="10"/>
      <c r="AE2027" s="3"/>
      <c r="AF2027" s="3"/>
      <c r="AG2027" s="3"/>
      <c r="AH2027" s="10"/>
      <c r="AI2027" s="11"/>
      <c r="AJ2027" s="10"/>
      <c r="AK2027" s="2"/>
      <c r="AL2027" s="2"/>
      <c r="AM2027" s="2"/>
      <c r="AN2027" s="2"/>
      <c r="AO2027" s="2"/>
      <c r="AP2027" s="2"/>
      <c r="AQ2027" s="1"/>
      <c r="AR2027" s="15"/>
      <c r="AS2027" s="15"/>
      <c r="AT2027" s="15"/>
      <c r="AU2027" s="1"/>
      <c r="AV2027" s="1"/>
      <c r="AW2027" s="15"/>
      <c r="AX2027" s="15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</row>
    <row r="2028" spans="1:164" x14ac:dyDescent="0.15">
      <c r="A2028" s="67"/>
      <c r="B2028" s="128"/>
      <c r="C2028" s="7"/>
      <c r="D2028" s="7"/>
      <c r="E2028" s="13"/>
      <c r="F2028" s="14"/>
      <c r="G2028" s="14"/>
      <c r="H2028" s="14"/>
      <c r="I2028" s="14"/>
      <c r="J2028" s="13"/>
      <c r="K2028" s="53"/>
      <c r="L2028" s="2"/>
      <c r="M2028" s="19"/>
      <c r="N2028" s="12"/>
      <c r="O2028" s="12"/>
      <c r="P2028" s="19"/>
      <c r="Q2028" s="14"/>
      <c r="R2028" s="28"/>
      <c r="S2028" s="14"/>
      <c r="T2028" s="14"/>
      <c r="U2028" s="14"/>
      <c r="V2028" s="4"/>
      <c r="W2028" s="53"/>
      <c r="X2028" s="14"/>
      <c r="Y2028" s="153"/>
      <c r="Z2028" s="10"/>
      <c r="AA2028" s="51"/>
      <c r="AB2028" s="3"/>
      <c r="AC2028" s="1"/>
      <c r="AD2028" s="10"/>
      <c r="AE2028" s="3"/>
      <c r="AF2028" s="3"/>
      <c r="AG2028" s="3"/>
      <c r="AH2028" s="10"/>
      <c r="AI2028" s="11"/>
      <c r="AJ2028" s="10"/>
      <c r="AK2028" s="2"/>
      <c r="AL2028" s="2"/>
      <c r="AM2028" s="2"/>
      <c r="AN2028" s="2"/>
      <c r="AO2028" s="2"/>
      <c r="AP2028" s="2"/>
      <c r="AQ2028" s="1"/>
      <c r="AR2028" s="15"/>
      <c r="AS2028" s="15"/>
      <c r="AT2028" s="15"/>
      <c r="AU2028" s="1"/>
      <c r="AV2028" s="1"/>
      <c r="AW2028" s="15"/>
      <c r="AX2028" s="15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</row>
    <row r="2029" spans="1:164" x14ac:dyDescent="0.15">
      <c r="A2029" s="67"/>
      <c r="B2029" s="128"/>
      <c r="C2029" s="7"/>
      <c r="D2029" s="7"/>
      <c r="E2029" s="13"/>
      <c r="F2029" s="14"/>
      <c r="G2029" s="14"/>
      <c r="H2029" s="14"/>
      <c r="I2029" s="14"/>
      <c r="J2029" s="13"/>
      <c r="K2029" s="53"/>
      <c r="L2029" s="2"/>
      <c r="M2029" s="19"/>
      <c r="N2029" s="12"/>
      <c r="O2029" s="12"/>
      <c r="P2029" s="19"/>
      <c r="Q2029" s="14"/>
      <c r="R2029" s="28"/>
      <c r="S2029" s="14"/>
      <c r="T2029" s="14"/>
      <c r="U2029" s="14"/>
      <c r="V2029" s="4"/>
      <c r="W2029" s="53"/>
      <c r="X2029" s="14"/>
      <c r="Y2029" s="153"/>
      <c r="Z2029" s="10"/>
      <c r="AA2029" s="51"/>
      <c r="AB2029" s="3"/>
      <c r="AC2029" s="1"/>
      <c r="AD2029" s="10"/>
      <c r="AE2029" s="3"/>
      <c r="AF2029" s="3"/>
      <c r="AG2029" s="3"/>
      <c r="AH2029" s="10"/>
      <c r="AI2029" s="11"/>
      <c r="AJ2029" s="10"/>
      <c r="AK2029" s="2"/>
      <c r="AL2029" s="2"/>
      <c r="AM2029" s="2"/>
      <c r="AN2029" s="2"/>
      <c r="AO2029" s="2"/>
      <c r="AP2029" s="2"/>
      <c r="AQ2029" s="1"/>
      <c r="AR2029" s="15"/>
      <c r="AS2029" s="15"/>
      <c r="AT2029" s="15"/>
      <c r="AU2029" s="1"/>
      <c r="AV2029" s="1"/>
      <c r="AW2029" s="15"/>
      <c r="AX2029" s="15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</row>
    <row r="2030" spans="1:164" x14ac:dyDescent="0.15">
      <c r="A2030" s="67"/>
      <c r="B2030" s="128"/>
      <c r="C2030" s="7"/>
      <c r="D2030" s="7"/>
      <c r="E2030" s="13"/>
      <c r="F2030" s="14"/>
      <c r="G2030" s="14"/>
      <c r="H2030" s="14"/>
      <c r="I2030" s="14"/>
      <c r="J2030" s="13"/>
      <c r="K2030" s="53"/>
      <c r="L2030" s="2"/>
      <c r="M2030" s="19"/>
      <c r="N2030" s="12"/>
      <c r="O2030" s="12"/>
      <c r="P2030" s="19"/>
      <c r="Q2030" s="14"/>
      <c r="R2030" s="28"/>
      <c r="S2030" s="14"/>
      <c r="T2030" s="14"/>
      <c r="U2030" s="14"/>
      <c r="V2030" s="4"/>
      <c r="W2030" s="53"/>
      <c r="X2030" s="14"/>
      <c r="Y2030" s="153"/>
      <c r="Z2030" s="10"/>
      <c r="AA2030" s="51"/>
      <c r="AB2030" s="3"/>
      <c r="AC2030" s="1"/>
      <c r="AD2030" s="10"/>
      <c r="AE2030" s="3"/>
      <c r="AF2030" s="3"/>
      <c r="AG2030" s="3"/>
      <c r="AH2030" s="10"/>
      <c r="AI2030" s="11"/>
      <c r="AJ2030" s="10"/>
      <c r="AK2030" s="2"/>
      <c r="AL2030" s="2"/>
      <c r="AM2030" s="2"/>
      <c r="AN2030" s="2"/>
      <c r="AO2030" s="2"/>
      <c r="AP2030" s="2"/>
      <c r="AQ2030" s="1"/>
      <c r="AR2030" s="15"/>
      <c r="AS2030" s="15"/>
      <c r="AT2030" s="15"/>
      <c r="AU2030" s="1"/>
      <c r="AV2030" s="1"/>
      <c r="AW2030" s="15"/>
      <c r="AX2030" s="15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</row>
    <row r="2031" spans="1:164" x14ac:dyDescent="0.15">
      <c r="A2031" s="67"/>
      <c r="B2031" s="128"/>
      <c r="C2031" s="7"/>
      <c r="D2031" s="7"/>
      <c r="E2031" s="13"/>
      <c r="F2031" s="14"/>
      <c r="G2031" s="14"/>
      <c r="H2031" s="14"/>
      <c r="I2031" s="14"/>
      <c r="J2031" s="13"/>
      <c r="K2031" s="53"/>
      <c r="L2031" s="2"/>
      <c r="M2031" s="19"/>
      <c r="N2031" s="12"/>
      <c r="O2031" s="12"/>
      <c r="P2031" s="19"/>
      <c r="Q2031" s="14"/>
      <c r="R2031" s="28"/>
      <c r="S2031" s="14"/>
      <c r="T2031" s="14"/>
      <c r="U2031" s="14"/>
      <c r="V2031" s="4"/>
      <c r="W2031" s="53"/>
      <c r="X2031" s="14"/>
      <c r="Y2031" s="153"/>
      <c r="Z2031" s="10"/>
      <c r="AA2031" s="51"/>
      <c r="AB2031" s="3"/>
      <c r="AC2031" s="1"/>
      <c r="AD2031" s="10"/>
      <c r="AE2031" s="3"/>
      <c r="AF2031" s="3"/>
      <c r="AG2031" s="3"/>
      <c r="AH2031" s="10"/>
      <c r="AI2031" s="11"/>
      <c r="AJ2031" s="10"/>
      <c r="AK2031" s="2"/>
      <c r="AL2031" s="2"/>
      <c r="AM2031" s="2"/>
      <c r="AN2031" s="2"/>
      <c r="AO2031" s="2"/>
      <c r="AP2031" s="2"/>
      <c r="AQ2031" s="1"/>
      <c r="AR2031" s="15"/>
      <c r="AS2031" s="15"/>
      <c r="AT2031" s="15"/>
      <c r="AU2031" s="1"/>
      <c r="AV2031" s="1"/>
      <c r="AW2031" s="15"/>
      <c r="AX2031" s="15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</row>
    <row r="2032" spans="1:164" x14ac:dyDescent="0.15">
      <c r="A2032" s="67"/>
      <c r="B2032" s="128"/>
      <c r="C2032" s="7"/>
      <c r="D2032" s="7"/>
      <c r="E2032" s="13"/>
      <c r="F2032" s="14"/>
      <c r="G2032" s="14"/>
      <c r="H2032" s="14"/>
      <c r="I2032" s="14"/>
      <c r="J2032" s="13"/>
      <c r="K2032" s="53"/>
      <c r="L2032" s="2"/>
      <c r="M2032" s="19"/>
      <c r="N2032" s="12"/>
      <c r="O2032" s="12"/>
      <c r="P2032" s="19"/>
      <c r="Q2032" s="14"/>
      <c r="R2032" s="28"/>
      <c r="S2032" s="14"/>
      <c r="T2032" s="14"/>
      <c r="U2032" s="14"/>
      <c r="V2032" s="4"/>
      <c r="W2032" s="53"/>
      <c r="X2032" s="14"/>
      <c r="Y2032" s="153"/>
      <c r="Z2032" s="10"/>
      <c r="AA2032" s="51"/>
      <c r="AB2032" s="3"/>
      <c r="AC2032" s="1"/>
      <c r="AD2032" s="10"/>
      <c r="AE2032" s="3"/>
      <c r="AF2032" s="3"/>
      <c r="AG2032" s="3"/>
      <c r="AH2032" s="10"/>
      <c r="AI2032" s="11"/>
      <c r="AJ2032" s="10"/>
      <c r="AK2032" s="2"/>
      <c r="AL2032" s="2"/>
      <c r="AM2032" s="2"/>
      <c r="AN2032" s="2"/>
      <c r="AO2032" s="2"/>
      <c r="AP2032" s="2"/>
      <c r="AQ2032" s="1"/>
      <c r="AR2032" s="15"/>
      <c r="AS2032" s="15"/>
      <c r="AT2032" s="15"/>
      <c r="AU2032" s="1"/>
      <c r="AV2032" s="1"/>
      <c r="AW2032" s="15"/>
      <c r="AX2032" s="15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</row>
    <row r="2033" spans="1:164" x14ac:dyDescent="0.15">
      <c r="A2033" s="67"/>
      <c r="B2033" s="128"/>
      <c r="C2033" s="7"/>
      <c r="D2033" s="7"/>
      <c r="E2033" s="13"/>
      <c r="F2033" s="14"/>
      <c r="G2033" s="14"/>
      <c r="H2033" s="14"/>
      <c r="I2033" s="14"/>
      <c r="J2033" s="13"/>
      <c r="K2033" s="53"/>
      <c r="L2033" s="2"/>
      <c r="M2033" s="19"/>
      <c r="N2033" s="12"/>
      <c r="O2033" s="12"/>
      <c r="P2033" s="19"/>
      <c r="Q2033" s="14"/>
      <c r="R2033" s="28"/>
      <c r="S2033" s="14"/>
      <c r="T2033" s="14"/>
      <c r="U2033" s="14"/>
      <c r="V2033" s="4"/>
      <c r="W2033" s="53"/>
      <c r="X2033" s="14"/>
      <c r="Y2033" s="153"/>
      <c r="Z2033" s="10"/>
      <c r="AA2033" s="51"/>
      <c r="AB2033" s="3"/>
      <c r="AC2033" s="1"/>
      <c r="AD2033" s="10"/>
      <c r="AE2033" s="3"/>
      <c r="AF2033" s="3"/>
      <c r="AG2033" s="3"/>
      <c r="AH2033" s="10"/>
      <c r="AI2033" s="11"/>
      <c r="AJ2033" s="10"/>
      <c r="AK2033" s="2"/>
      <c r="AL2033" s="2"/>
      <c r="AM2033" s="2"/>
      <c r="AN2033" s="2"/>
      <c r="AO2033" s="2"/>
      <c r="AP2033" s="2"/>
      <c r="AQ2033" s="1"/>
      <c r="AR2033" s="15"/>
      <c r="AS2033" s="15"/>
      <c r="AT2033" s="15"/>
      <c r="AU2033" s="1"/>
      <c r="AV2033" s="1"/>
      <c r="AW2033" s="15"/>
      <c r="AX2033" s="15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</row>
    <row r="2034" spans="1:164" x14ac:dyDescent="0.15">
      <c r="A2034" s="67"/>
      <c r="B2034" s="128"/>
      <c r="C2034" s="7"/>
      <c r="D2034" s="7"/>
      <c r="E2034" s="13"/>
      <c r="F2034" s="14"/>
      <c r="G2034" s="14"/>
      <c r="H2034" s="14"/>
      <c r="I2034" s="14"/>
      <c r="J2034" s="13"/>
      <c r="K2034" s="53"/>
      <c r="L2034" s="2"/>
      <c r="M2034" s="19"/>
      <c r="N2034" s="12"/>
      <c r="O2034" s="12"/>
      <c r="P2034" s="19"/>
      <c r="Q2034" s="14"/>
      <c r="R2034" s="28"/>
      <c r="S2034" s="14"/>
      <c r="T2034" s="14"/>
      <c r="U2034" s="14"/>
      <c r="V2034" s="4"/>
      <c r="W2034" s="53"/>
      <c r="X2034" s="14"/>
      <c r="Y2034" s="153"/>
      <c r="Z2034" s="10"/>
      <c r="AA2034" s="51"/>
      <c r="AB2034" s="3"/>
      <c r="AC2034" s="1"/>
      <c r="AD2034" s="10"/>
      <c r="AE2034" s="3"/>
      <c r="AF2034" s="3"/>
      <c r="AG2034" s="3"/>
      <c r="AH2034" s="10"/>
      <c r="AI2034" s="11"/>
      <c r="AJ2034" s="10"/>
      <c r="AK2034" s="2"/>
      <c r="AL2034" s="2"/>
      <c r="AM2034" s="2"/>
      <c r="AN2034" s="2"/>
      <c r="AO2034" s="2"/>
      <c r="AP2034" s="2"/>
      <c r="AQ2034" s="1"/>
      <c r="AR2034" s="15"/>
      <c r="AS2034" s="15"/>
      <c r="AT2034" s="15"/>
      <c r="AU2034" s="1"/>
      <c r="AV2034" s="1"/>
      <c r="AW2034" s="15"/>
      <c r="AX2034" s="15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</row>
    <row r="2035" spans="1:164" x14ac:dyDescent="0.15">
      <c r="A2035" s="67"/>
      <c r="B2035" s="128"/>
      <c r="C2035" s="7"/>
      <c r="D2035" s="7"/>
      <c r="E2035" s="13"/>
      <c r="F2035" s="14"/>
      <c r="G2035" s="14"/>
      <c r="H2035" s="14"/>
      <c r="I2035" s="14"/>
      <c r="J2035" s="13"/>
      <c r="K2035" s="53"/>
      <c r="L2035" s="2"/>
      <c r="M2035" s="19"/>
      <c r="N2035" s="12"/>
      <c r="O2035" s="12"/>
      <c r="P2035" s="19"/>
      <c r="Q2035" s="14"/>
      <c r="R2035" s="28"/>
      <c r="S2035" s="14"/>
      <c r="T2035" s="14"/>
      <c r="U2035" s="14"/>
      <c r="V2035" s="4"/>
      <c r="W2035" s="53"/>
      <c r="X2035" s="14"/>
      <c r="Y2035" s="153"/>
      <c r="Z2035" s="10"/>
      <c r="AA2035" s="51"/>
      <c r="AB2035" s="3"/>
      <c r="AC2035" s="1"/>
      <c r="AD2035" s="10"/>
      <c r="AE2035" s="3"/>
      <c r="AF2035" s="3"/>
      <c r="AG2035" s="3"/>
      <c r="AH2035" s="10"/>
      <c r="AI2035" s="11"/>
      <c r="AJ2035" s="10"/>
      <c r="AK2035" s="2"/>
      <c r="AL2035" s="2"/>
      <c r="AM2035" s="2"/>
      <c r="AN2035" s="2"/>
      <c r="AO2035" s="2"/>
      <c r="AP2035" s="2"/>
      <c r="AQ2035" s="1"/>
      <c r="AR2035" s="15"/>
      <c r="AS2035" s="15"/>
      <c r="AT2035" s="15"/>
      <c r="AU2035" s="1"/>
      <c r="AV2035" s="1"/>
      <c r="AW2035" s="15"/>
      <c r="AX2035" s="15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</row>
    <row r="2036" spans="1:164" x14ac:dyDescent="0.15">
      <c r="A2036" s="67"/>
      <c r="B2036" s="128"/>
      <c r="C2036" s="7"/>
      <c r="D2036" s="7"/>
      <c r="E2036" s="13"/>
      <c r="F2036" s="14"/>
      <c r="G2036" s="14"/>
      <c r="H2036" s="14"/>
      <c r="I2036" s="14"/>
      <c r="J2036" s="13"/>
      <c r="K2036" s="53"/>
      <c r="L2036" s="2"/>
      <c r="M2036" s="19"/>
      <c r="N2036" s="12"/>
      <c r="O2036" s="12"/>
      <c r="P2036" s="19"/>
      <c r="Q2036" s="14"/>
      <c r="R2036" s="28"/>
      <c r="S2036" s="14"/>
      <c r="T2036" s="14"/>
      <c r="U2036" s="14"/>
      <c r="V2036" s="4"/>
      <c r="W2036" s="53"/>
      <c r="X2036" s="14"/>
      <c r="Y2036" s="153"/>
      <c r="Z2036" s="10"/>
      <c r="AA2036" s="51"/>
      <c r="AB2036" s="3"/>
      <c r="AC2036" s="1"/>
      <c r="AD2036" s="10"/>
      <c r="AE2036" s="3"/>
      <c r="AF2036" s="3"/>
      <c r="AG2036" s="3"/>
      <c r="AH2036" s="10"/>
      <c r="AI2036" s="11"/>
      <c r="AJ2036" s="10"/>
      <c r="AK2036" s="2"/>
      <c r="AL2036" s="2"/>
      <c r="AM2036" s="2"/>
      <c r="AN2036" s="2"/>
      <c r="AO2036" s="2"/>
      <c r="AP2036" s="2"/>
      <c r="AQ2036" s="1"/>
      <c r="AR2036" s="15"/>
      <c r="AS2036" s="15"/>
      <c r="AT2036" s="15"/>
      <c r="AU2036" s="1"/>
      <c r="AV2036" s="1"/>
      <c r="AW2036" s="15"/>
      <c r="AX2036" s="15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</row>
    <row r="2037" spans="1:164" x14ac:dyDescent="0.15">
      <c r="A2037" s="67"/>
      <c r="B2037" s="128"/>
      <c r="C2037" s="7"/>
      <c r="D2037" s="7"/>
      <c r="E2037" s="13"/>
      <c r="F2037" s="14"/>
      <c r="G2037" s="14"/>
      <c r="H2037" s="14"/>
      <c r="I2037" s="14"/>
      <c r="J2037" s="13"/>
      <c r="K2037" s="53"/>
      <c r="L2037" s="2"/>
      <c r="M2037" s="19"/>
      <c r="N2037" s="12"/>
      <c r="O2037" s="12"/>
      <c r="P2037" s="19"/>
      <c r="Q2037" s="14"/>
      <c r="R2037" s="28"/>
      <c r="S2037" s="14"/>
      <c r="T2037" s="14"/>
      <c r="U2037" s="14"/>
      <c r="V2037" s="4"/>
      <c r="W2037" s="53"/>
      <c r="X2037" s="14"/>
      <c r="Y2037" s="153"/>
      <c r="Z2037" s="10"/>
      <c r="AA2037" s="51"/>
      <c r="AB2037" s="3"/>
      <c r="AC2037" s="1"/>
      <c r="AD2037" s="10"/>
      <c r="AE2037" s="3"/>
      <c r="AF2037" s="3"/>
      <c r="AG2037" s="3"/>
      <c r="AH2037" s="10"/>
      <c r="AI2037" s="11"/>
      <c r="AJ2037" s="10"/>
      <c r="AK2037" s="2"/>
      <c r="AL2037" s="2"/>
      <c r="AM2037" s="2"/>
      <c r="AN2037" s="2"/>
      <c r="AO2037" s="2"/>
      <c r="AP2037" s="2"/>
      <c r="AQ2037" s="1"/>
      <c r="AR2037" s="15"/>
      <c r="AS2037" s="15"/>
      <c r="AT2037" s="15"/>
      <c r="AU2037" s="1"/>
      <c r="AV2037" s="1"/>
      <c r="AW2037" s="15"/>
      <c r="AX2037" s="15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</row>
    <row r="2038" spans="1:164" x14ac:dyDescent="0.15">
      <c r="A2038" s="67"/>
      <c r="B2038" s="128"/>
      <c r="C2038" s="7"/>
      <c r="D2038" s="7"/>
      <c r="E2038" s="13"/>
      <c r="F2038" s="14"/>
      <c r="G2038" s="14"/>
      <c r="H2038" s="14"/>
      <c r="I2038" s="14"/>
      <c r="J2038" s="13"/>
      <c r="K2038" s="53"/>
      <c r="L2038" s="2"/>
      <c r="M2038" s="19"/>
      <c r="N2038" s="12"/>
      <c r="O2038" s="12"/>
      <c r="P2038" s="19"/>
      <c r="Q2038" s="14"/>
      <c r="R2038" s="28"/>
      <c r="S2038" s="14"/>
      <c r="T2038" s="14"/>
      <c r="U2038" s="14"/>
      <c r="V2038" s="4"/>
      <c r="W2038" s="53"/>
      <c r="X2038" s="14"/>
      <c r="Y2038" s="153"/>
      <c r="Z2038" s="10"/>
      <c r="AA2038" s="51"/>
      <c r="AB2038" s="3"/>
      <c r="AC2038" s="1"/>
      <c r="AD2038" s="10"/>
      <c r="AE2038" s="3"/>
      <c r="AF2038" s="3"/>
      <c r="AG2038" s="3"/>
      <c r="AH2038" s="10"/>
      <c r="AI2038" s="11"/>
      <c r="AJ2038" s="10"/>
      <c r="AK2038" s="2"/>
      <c r="AL2038" s="2"/>
      <c r="AM2038" s="2"/>
      <c r="AN2038" s="2"/>
      <c r="AO2038" s="2"/>
      <c r="AP2038" s="2"/>
      <c r="AQ2038" s="1"/>
      <c r="AR2038" s="15"/>
      <c r="AS2038" s="15"/>
      <c r="AT2038" s="15"/>
      <c r="AU2038" s="1"/>
      <c r="AV2038" s="1"/>
      <c r="AW2038" s="15"/>
      <c r="AX2038" s="15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</row>
    <row r="2039" spans="1:164" x14ac:dyDescent="0.15">
      <c r="A2039" s="67"/>
      <c r="B2039" s="128"/>
      <c r="C2039" s="7"/>
      <c r="D2039" s="7"/>
      <c r="E2039" s="13"/>
      <c r="F2039" s="14"/>
      <c r="G2039" s="14"/>
      <c r="H2039" s="14"/>
      <c r="I2039" s="14"/>
      <c r="J2039" s="13"/>
      <c r="K2039" s="53"/>
      <c r="L2039" s="2"/>
      <c r="M2039" s="19"/>
      <c r="N2039" s="12"/>
      <c r="O2039" s="12"/>
      <c r="P2039" s="19"/>
      <c r="Q2039" s="14"/>
      <c r="R2039" s="28"/>
      <c r="S2039" s="14"/>
      <c r="T2039" s="14"/>
      <c r="U2039" s="14"/>
      <c r="V2039" s="4"/>
      <c r="W2039" s="53"/>
      <c r="X2039" s="14"/>
      <c r="Y2039" s="153"/>
      <c r="Z2039" s="10"/>
      <c r="AA2039" s="51"/>
      <c r="AB2039" s="3"/>
      <c r="AC2039" s="1"/>
      <c r="AD2039" s="10"/>
      <c r="AE2039" s="3"/>
      <c r="AF2039" s="3"/>
      <c r="AG2039" s="3"/>
      <c r="AH2039" s="10"/>
      <c r="AI2039" s="11"/>
      <c r="AJ2039" s="10"/>
      <c r="AK2039" s="2"/>
      <c r="AL2039" s="2"/>
      <c r="AM2039" s="2"/>
      <c r="AN2039" s="2"/>
      <c r="AO2039" s="2"/>
      <c r="AP2039" s="2"/>
      <c r="AQ2039" s="1"/>
      <c r="AR2039" s="15"/>
      <c r="AS2039" s="15"/>
      <c r="AT2039" s="15"/>
      <c r="AU2039" s="1"/>
      <c r="AV2039" s="1"/>
      <c r="AW2039" s="15"/>
      <c r="AX2039" s="15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</row>
    <row r="2040" spans="1:164" x14ac:dyDescent="0.15">
      <c r="A2040" s="67"/>
      <c r="B2040" s="128"/>
      <c r="C2040" s="7"/>
      <c r="D2040" s="7"/>
      <c r="E2040" s="13"/>
      <c r="F2040" s="14"/>
      <c r="G2040" s="14"/>
      <c r="H2040" s="14"/>
      <c r="I2040" s="14"/>
      <c r="J2040" s="13"/>
      <c r="K2040" s="53"/>
      <c r="L2040" s="2"/>
      <c r="M2040" s="19"/>
      <c r="N2040" s="12"/>
      <c r="O2040" s="12"/>
      <c r="P2040" s="19"/>
      <c r="Q2040" s="14"/>
      <c r="R2040" s="28"/>
      <c r="S2040" s="14"/>
      <c r="T2040" s="14"/>
      <c r="U2040" s="14"/>
      <c r="V2040" s="4"/>
      <c r="W2040" s="53"/>
      <c r="X2040" s="14"/>
      <c r="Y2040" s="153"/>
      <c r="Z2040" s="10"/>
      <c r="AA2040" s="51"/>
      <c r="AB2040" s="3"/>
      <c r="AC2040" s="1"/>
      <c r="AD2040" s="10"/>
      <c r="AE2040" s="3"/>
      <c r="AF2040" s="3"/>
      <c r="AG2040" s="3"/>
      <c r="AH2040" s="10"/>
      <c r="AI2040" s="11"/>
      <c r="AJ2040" s="10"/>
      <c r="AK2040" s="2"/>
      <c r="AL2040" s="2"/>
      <c r="AM2040" s="2"/>
      <c r="AN2040" s="2"/>
      <c r="AO2040" s="2"/>
      <c r="AP2040" s="2"/>
      <c r="AQ2040" s="1"/>
      <c r="AR2040" s="15"/>
      <c r="AS2040" s="15"/>
      <c r="AT2040" s="15"/>
      <c r="AU2040" s="1"/>
      <c r="AV2040" s="1"/>
      <c r="AW2040" s="15"/>
      <c r="AX2040" s="15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</row>
    <row r="2041" spans="1:164" x14ac:dyDescent="0.15">
      <c r="A2041" s="67"/>
      <c r="B2041" s="128"/>
      <c r="C2041" s="7"/>
      <c r="D2041" s="7"/>
      <c r="E2041" s="13"/>
      <c r="F2041" s="14"/>
      <c r="G2041" s="14"/>
      <c r="H2041" s="14"/>
      <c r="I2041" s="14"/>
      <c r="J2041" s="13"/>
      <c r="K2041" s="53"/>
      <c r="L2041" s="2"/>
      <c r="M2041" s="19"/>
      <c r="N2041" s="12"/>
      <c r="O2041" s="12"/>
      <c r="P2041" s="19"/>
      <c r="Q2041" s="14"/>
      <c r="R2041" s="28"/>
      <c r="S2041" s="14"/>
      <c r="T2041" s="14"/>
      <c r="U2041" s="14"/>
      <c r="V2041" s="4"/>
      <c r="W2041" s="53"/>
      <c r="X2041" s="14"/>
      <c r="Y2041" s="153"/>
      <c r="Z2041" s="10"/>
      <c r="AA2041" s="51"/>
      <c r="AB2041" s="3"/>
      <c r="AC2041" s="1"/>
      <c r="AD2041" s="10"/>
      <c r="AE2041" s="3"/>
      <c r="AF2041" s="3"/>
      <c r="AG2041" s="3"/>
      <c r="AH2041" s="10"/>
      <c r="AI2041" s="11"/>
      <c r="AJ2041" s="10"/>
      <c r="AK2041" s="2"/>
      <c r="AL2041" s="2"/>
      <c r="AM2041" s="2"/>
      <c r="AN2041" s="2"/>
      <c r="AO2041" s="2"/>
      <c r="AP2041" s="2"/>
      <c r="AQ2041" s="1"/>
      <c r="AR2041" s="15"/>
      <c r="AS2041" s="15"/>
      <c r="AT2041" s="15"/>
      <c r="AU2041" s="1"/>
      <c r="AV2041" s="1"/>
      <c r="AW2041" s="15"/>
      <c r="AX2041" s="15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</row>
    <row r="2042" spans="1:164" x14ac:dyDescent="0.15">
      <c r="A2042" s="67"/>
      <c r="B2042" s="128"/>
      <c r="C2042" s="7"/>
      <c r="D2042" s="7"/>
      <c r="E2042" s="13"/>
      <c r="F2042" s="14"/>
      <c r="G2042" s="14"/>
      <c r="H2042" s="14"/>
      <c r="I2042" s="14"/>
      <c r="J2042" s="13"/>
      <c r="K2042" s="53"/>
      <c r="L2042" s="2"/>
      <c r="M2042" s="19"/>
      <c r="N2042" s="12"/>
      <c r="O2042" s="12"/>
      <c r="P2042" s="19"/>
      <c r="Q2042" s="14"/>
      <c r="R2042" s="28"/>
      <c r="S2042" s="14"/>
      <c r="T2042" s="14"/>
      <c r="U2042" s="14"/>
      <c r="V2042" s="4"/>
      <c r="W2042" s="53"/>
      <c r="X2042" s="14"/>
      <c r="Y2042" s="153"/>
      <c r="Z2042" s="10"/>
      <c r="AA2042" s="51"/>
      <c r="AB2042" s="3"/>
      <c r="AC2042" s="1"/>
      <c r="AD2042" s="10"/>
      <c r="AE2042" s="3"/>
      <c r="AF2042" s="3"/>
      <c r="AG2042" s="3"/>
      <c r="AH2042" s="10"/>
      <c r="AI2042" s="11"/>
      <c r="AJ2042" s="10"/>
      <c r="AK2042" s="2"/>
      <c r="AL2042" s="2"/>
      <c r="AM2042" s="2"/>
      <c r="AN2042" s="2"/>
      <c r="AO2042" s="2"/>
      <c r="AP2042" s="2"/>
      <c r="AQ2042" s="1"/>
      <c r="AR2042" s="15"/>
      <c r="AS2042" s="15"/>
      <c r="AT2042" s="15"/>
      <c r="AU2042" s="1"/>
      <c r="AV2042" s="1"/>
      <c r="AW2042" s="15"/>
      <c r="AX2042" s="15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</row>
    <row r="2043" spans="1:164" x14ac:dyDescent="0.15">
      <c r="A2043" s="67"/>
      <c r="B2043" s="128"/>
      <c r="C2043" s="7"/>
      <c r="D2043" s="7"/>
      <c r="E2043" s="13"/>
      <c r="F2043" s="14"/>
      <c r="G2043" s="14"/>
      <c r="H2043" s="14"/>
      <c r="I2043" s="14"/>
      <c r="J2043" s="13"/>
      <c r="K2043" s="53"/>
      <c r="L2043" s="2"/>
      <c r="M2043" s="19"/>
      <c r="N2043" s="12"/>
      <c r="O2043" s="12"/>
      <c r="P2043" s="19"/>
      <c r="Q2043" s="14"/>
      <c r="R2043" s="28"/>
      <c r="S2043" s="14"/>
      <c r="T2043" s="14"/>
      <c r="U2043" s="14"/>
      <c r="V2043" s="4"/>
      <c r="W2043" s="53"/>
      <c r="X2043" s="14"/>
      <c r="Y2043" s="153"/>
      <c r="Z2043" s="10"/>
      <c r="AA2043" s="51"/>
      <c r="AB2043" s="3"/>
      <c r="AC2043" s="1"/>
      <c r="AD2043" s="10"/>
      <c r="AE2043" s="3"/>
      <c r="AF2043" s="3"/>
      <c r="AG2043" s="3"/>
      <c r="AH2043" s="10"/>
      <c r="AI2043" s="11"/>
      <c r="AJ2043" s="10"/>
      <c r="AK2043" s="2"/>
      <c r="AL2043" s="2"/>
      <c r="AM2043" s="2"/>
      <c r="AN2043" s="2"/>
      <c r="AO2043" s="2"/>
      <c r="AP2043" s="2"/>
      <c r="AQ2043" s="1"/>
      <c r="AR2043" s="15"/>
      <c r="AS2043" s="15"/>
      <c r="AT2043" s="15"/>
      <c r="AU2043" s="1"/>
      <c r="AV2043" s="1"/>
      <c r="AW2043" s="15"/>
      <c r="AX2043" s="15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</row>
    <row r="2044" spans="1:164" x14ac:dyDescent="0.15">
      <c r="A2044" s="67"/>
      <c r="B2044" s="128"/>
      <c r="C2044" s="7"/>
      <c r="D2044" s="7"/>
      <c r="E2044" s="13"/>
      <c r="F2044" s="14"/>
      <c r="G2044" s="14"/>
      <c r="H2044" s="14"/>
      <c r="I2044" s="14"/>
      <c r="J2044" s="13"/>
      <c r="K2044" s="53"/>
      <c r="L2044" s="2"/>
      <c r="M2044" s="19"/>
      <c r="N2044" s="12"/>
      <c r="O2044" s="12"/>
      <c r="P2044" s="19"/>
      <c r="Q2044" s="14"/>
      <c r="R2044" s="28"/>
      <c r="S2044" s="14"/>
      <c r="T2044" s="14"/>
      <c r="U2044" s="14"/>
      <c r="V2044" s="4"/>
      <c r="W2044" s="53"/>
      <c r="X2044" s="14"/>
      <c r="Y2044" s="153"/>
      <c r="Z2044" s="10"/>
      <c r="AA2044" s="51"/>
      <c r="AB2044" s="3"/>
      <c r="AC2044" s="1"/>
      <c r="AD2044" s="10"/>
      <c r="AE2044" s="3"/>
      <c r="AF2044" s="3"/>
      <c r="AG2044" s="3"/>
      <c r="AH2044" s="10"/>
      <c r="AI2044" s="11"/>
      <c r="AJ2044" s="10"/>
      <c r="AK2044" s="2"/>
      <c r="AL2044" s="2"/>
      <c r="AM2044" s="2"/>
      <c r="AN2044" s="2"/>
      <c r="AO2044" s="2"/>
      <c r="AP2044" s="2"/>
      <c r="AQ2044" s="1"/>
      <c r="AR2044" s="15"/>
      <c r="AS2044" s="15"/>
      <c r="AT2044" s="15"/>
      <c r="AU2044" s="1"/>
      <c r="AV2044" s="1"/>
      <c r="AW2044" s="15"/>
      <c r="AX2044" s="15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</row>
    <row r="2045" spans="1:164" x14ac:dyDescent="0.15">
      <c r="A2045" s="67"/>
      <c r="B2045" s="128"/>
      <c r="C2045" s="7"/>
      <c r="D2045" s="7"/>
      <c r="E2045" s="13"/>
      <c r="F2045" s="14"/>
      <c r="G2045" s="14"/>
      <c r="H2045" s="14"/>
      <c r="I2045" s="14"/>
      <c r="J2045" s="13"/>
      <c r="K2045" s="53"/>
      <c r="L2045" s="2"/>
      <c r="M2045" s="19"/>
      <c r="N2045" s="12"/>
      <c r="O2045" s="12"/>
      <c r="P2045" s="19"/>
      <c r="Q2045" s="14"/>
      <c r="R2045" s="28"/>
      <c r="S2045" s="14"/>
      <c r="T2045" s="14"/>
      <c r="U2045" s="14"/>
      <c r="V2045" s="4"/>
      <c r="W2045" s="53"/>
      <c r="X2045" s="14"/>
      <c r="Y2045" s="153"/>
      <c r="Z2045" s="10"/>
      <c r="AA2045" s="51"/>
      <c r="AB2045" s="3"/>
      <c r="AC2045" s="1"/>
      <c r="AD2045" s="10"/>
      <c r="AE2045" s="3"/>
      <c r="AF2045" s="3"/>
      <c r="AG2045" s="3"/>
      <c r="AH2045" s="10"/>
      <c r="AI2045" s="11"/>
      <c r="AJ2045" s="10"/>
      <c r="AK2045" s="2"/>
      <c r="AL2045" s="2"/>
      <c r="AM2045" s="2"/>
      <c r="AN2045" s="2"/>
      <c r="AO2045" s="2"/>
      <c r="AP2045" s="2"/>
      <c r="AQ2045" s="1"/>
      <c r="AR2045" s="15"/>
      <c r="AS2045" s="15"/>
      <c r="AT2045" s="15"/>
      <c r="AU2045" s="1"/>
      <c r="AV2045" s="1"/>
      <c r="AW2045" s="15"/>
      <c r="AX2045" s="15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</row>
    <row r="2046" spans="1:164" x14ac:dyDescent="0.15">
      <c r="A2046" s="67"/>
      <c r="B2046" s="128"/>
      <c r="C2046" s="7"/>
      <c r="D2046" s="7"/>
      <c r="E2046" s="13"/>
      <c r="F2046" s="14"/>
      <c r="G2046" s="14"/>
      <c r="H2046" s="14"/>
      <c r="I2046" s="14"/>
      <c r="J2046" s="13"/>
      <c r="K2046" s="53"/>
      <c r="L2046" s="2"/>
      <c r="M2046" s="19"/>
      <c r="N2046" s="12"/>
      <c r="O2046" s="12"/>
      <c r="P2046" s="19"/>
      <c r="Q2046" s="14"/>
      <c r="R2046" s="28"/>
      <c r="S2046" s="14"/>
      <c r="T2046" s="14"/>
      <c r="U2046" s="14"/>
      <c r="V2046" s="4"/>
      <c r="W2046" s="53"/>
      <c r="X2046" s="14"/>
      <c r="Y2046" s="153"/>
      <c r="Z2046" s="10"/>
      <c r="AA2046" s="51"/>
      <c r="AB2046" s="3"/>
      <c r="AC2046" s="1"/>
      <c r="AD2046" s="10"/>
      <c r="AE2046" s="3"/>
      <c r="AF2046" s="3"/>
      <c r="AG2046" s="3"/>
      <c r="AH2046" s="10"/>
      <c r="AI2046" s="11"/>
      <c r="AJ2046" s="10"/>
      <c r="AK2046" s="2"/>
      <c r="AL2046" s="2"/>
      <c r="AM2046" s="2"/>
      <c r="AN2046" s="2"/>
      <c r="AO2046" s="2"/>
      <c r="AP2046" s="2"/>
      <c r="AQ2046" s="1"/>
      <c r="AR2046" s="15"/>
      <c r="AS2046" s="15"/>
      <c r="AT2046" s="15"/>
      <c r="AU2046" s="1"/>
      <c r="AV2046" s="1"/>
      <c r="AW2046" s="15"/>
      <c r="AX2046" s="15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</row>
    <row r="2047" spans="1:164" x14ac:dyDescent="0.15">
      <c r="A2047" s="67"/>
      <c r="B2047" s="128"/>
      <c r="C2047" s="7"/>
      <c r="D2047" s="7"/>
      <c r="E2047" s="13"/>
      <c r="F2047" s="14"/>
      <c r="G2047" s="14"/>
      <c r="H2047" s="14"/>
      <c r="I2047" s="14"/>
      <c r="J2047" s="13"/>
      <c r="K2047" s="53"/>
      <c r="L2047" s="2"/>
      <c r="M2047" s="19"/>
      <c r="N2047" s="12"/>
      <c r="O2047" s="12"/>
      <c r="P2047" s="19"/>
      <c r="Q2047" s="14"/>
      <c r="R2047" s="28"/>
      <c r="S2047" s="14"/>
      <c r="T2047" s="14"/>
      <c r="U2047" s="14"/>
      <c r="V2047" s="4"/>
      <c r="W2047" s="53"/>
      <c r="X2047" s="14"/>
      <c r="Y2047" s="153"/>
      <c r="Z2047" s="10"/>
      <c r="AA2047" s="51"/>
      <c r="AB2047" s="3"/>
      <c r="AC2047" s="1"/>
      <c r="AD2047" s="10"/>
      <c r="AE2047" s="3"/>
      <c r="AF2047" s="3"/>
      <c r="AG2047" s="3"/>
      <c r="AH2047" s="10"/>
      <c r="AI2047" s="11"/>
      <c r="AJ2047" s="10"/>
      <c r="AK2047" s="2"/>
      <c r="AL2047" s="2"/>
      <c r="AM2047" s="2"/>
      <c r="AN2047" s="2"/>
      <c r="AO2047" s="2"/>
      <c r="AP2047" s="2"/>
      <c r="AQ2047" s="1"/>
      <c r="AR2047" s="15"/>
      <c r="AS2047" s="15"/>
      <c r="AT2047" s="15"/>
      <c r="AU2047" s="1"/>
      <c r="AV2047" s="1"/>
      <c r="AW2047" s="15"/>
      <c r="AX2047" s="15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</row>
    <row r="2048" spans="1:164" x14ac:dyDescent="0.15">
      <c r="A2048" s="67"/>
      <c r="B2048" s="128"/>
      <c r="C2048" s="7"/>
      <c r="D2048" s="7"/>
      <c r="E2048" s="13"/>
      <c r="F2048" s="14"/>
      <c r="G2048" s="14"/>
      <c r="H2048" s="14"/>
      <c r="I2048" s="14"/>
      <c r="J2048" s="13"/>
      <c r="K2048" s="53"/>
      <c r="L2048" s="2"/>
      <c r="M2048" s="19"/>
      <c r="N2048" s="12"/>
      <c r="O2048" s="12"/>
      <c r="P2048" s="19"/>
      <c r="Q2048" s="14"/>
      <c r="R2048" s="28"/>
      <c r="S2048" s="14"/>
      <c r="T2048" s="14"/>
      <c r="U2048" s="14"/>
      <c r="V2048" s="4"/>
      <c r="W2048" s="53"/>
      <c r="X2048" s="14"/>
      <c r="Y2048" s="153"/>
      <c r="Z2048" s="10"/>
      <c r="AA2048" s="51"/>
      <c r="AB2048" s="3"/>
      <c r="AC2048" s="1"/>
      <c r="AD2048" s="10"/>
      <c r="AE2048" s="3"/>
      <c r="AF2048" s="3"/>
      <c r="AG2048" s="3"/>
      <c r="AH2048" s="10"/>
      <c r="AI2048" s="11"/>
      <c r="AJ2048" s="10"/>
      <c r="AK2048" s="2"/>
      <c r="AL2048" s="2"/>
      <c r="AM2048" s="2"/>
      <c r="AN2048" s="2"/>
      <c r="AO2048" s="2"/>
      <c r="AP2048" s="2"/>
      <c r="AQ2048" s="1"/>
      <c r="AR2048" s="15"/>
      <c r="AS2048" s="15"/>
      <c r="AT2048" s="15"/>
      <c r="AU2048" s="1"/>
      <c r="AV2048" s="1"/>
      <c r="AW2048" s="15"/>
      <c r="AX2048" s="15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</row>
    <row r="2049" spans="1:164" x14ac:dyDescent="0.15">
      <c r="A2049" s="67"/>
      <c r="B2049" s="128"/>
      <c r="C2049" s="7"/>
      <c r="D2049" s="7"/>
      <c r="E2049" s="13"/>
      <c r="F2049" s="14"/>
      <c r="G2049" s="14"/>
      <c r="H2049" s="14"/>
      <c r="I2049" s="14"/>
      <c r="J2049" s="13"/>
      <c r="K2049" s="53"/>
      <c r="L2049" s="2"/>
      <c r="M2049" s="19"/>
      <c r="N2049" s="12"/>
      <c r="O2049" s="12"/>
      <c r="P2049" s="19"/>
      <c r="Q2049" s="14"/>
      <c r="R2049" s="28"/>
      <c r="S2049" s="14"/>
      <c r="T2049" s="14"/>
      <c r="U2049" s="14"/>
      <c r="V2049" s="4"/>
      <c r="W2049" s="53"/>
      <c r="X2049" s="14"/>
      <c r="Y2049" s="153"/>
      <c r="Z2049" s="10"/>
      <c r="AA2049" s="51"/>
      <c r="AB2049" s="3"/>
      <c r="AC2049" s="1"/>
      <c r="AD2049" s="10"/>
      <c r="AE2049" s="3"/>
      <c r="AF2049" s="3"/>
      <c r="AG2049" s="3"/>
      <c r="AH2049" s="10"/>
      <c r="AI2049" s="11"/>
      <c r="AJ2049" s="10"/>
      <c r="AK2049" s="2"/>
      <c r="AL2049" s="2"/>
      <c r="AM2049" s="2"/>
      <c r="AN2049" s="2"/>
      <c r="AO2049" s="2"/>
      <c r="AP2049" s="2"/>
      <c r="AQ2049" s="1"/>
      <c r="AR2049" s="15"/>
      <c r="AS2049" s="15"/>
      <c r="AT2049" s="15"/>
      <c r="AU2049" s="1"/>
      <c r="AV2049" s="1"/>
      <c r="AW2049" s="15"/>
      <c r="AX2049" s="15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</row>
    <row r="2050" spans="1:164" x14ac:dyDescent="0.15">
      <c r="A2050" s="67"/>
      <c r="B2050" s="128"/>
      <c r="C2050" s="7"/>
      <c r="D2050" s="7"/>
      <c r="E2050" s="13"/>
      <c r="F2050" s="14"/>
      <c r="G2050" s="14"/>
      <c r="H2050" s="14"/>
      <c r="I2050" s="14"/>
      <c r="J2050" s="13"/>
      <c r="K2050" s="53"/>
      <c r="L2050" s="2"/>
      <c r="M2050" s="19"/>
      <c r="N2050" s="12"/>
      <c r="O2050" s="12"/>
      <c r="P2050" s="19"/>
      <c r="Q2050" s="14"/>
      <c r="R2050" s="28"/>
      <c r="S2050" s="14"/>
      <c r="T2050" s="14"/>
      <c r="U2050" s="14"/>
      <c r="V2050" s="4"/>
      <c r="W2050" s="53"/>
      <c r="X2050" s="14"/>
      <c r="Y2050" s="153"/>
      <c r="Z2050" s="10"/>
      <c r="AA2050" s="51"/>
      <c r="AB2050" s="3"/>
      <c r="AC2050" s="1"/>
      <c r="AD2050" s="10"/>
      <c r="AE2050" s="3"/>
      <c r="AF2050" s="3"/>
      <c r="AG2050" s="3"/>
      <c r="AH2050" s="10"/>
      <c r="AI2050" s="11"/>
      <c r="AJ2050" s="10"/>
      <c r="AK2050" s="2"/>
      <c r="AL2050" s="2"/>
      <c r="AM2050" s="2"/>
      <c r="AN2050" s="2"/>
      <c r="AO2050" s="2"/>
      <c r="AP2050" s="2"/>
      <c r="AQ2050" s="1"/>
      <c r="AR2050" s="15"/>
      <c r="AS2050" s="15"/>
      <c r="AT2050" s="15"/>
      <c r="AU2050" s="1"/>
      <c r="AV2050" s="1"/>
      <c r="AW2050" s="15"/>
      <c r="AX2050" s="15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</row>
    <row r="2051" spans="1:164" x14ac:dyDescent="0.15">
      <c r="A2051" s="67"/>
      <c r="B2051" s="128"/>
      <c r="C2051" s="7"/>
      <c r="D2051" s="7"/>
      <c r="E2051" s="13"/>
      <c r="F2051" s="14"/>
      <c r="G2051" s="14"/>
      <c r="H2051" s="14"/>
      <c r="I2051" s="14"/>
      <c r="J2051" s="13"/>
      <c r="K2051" s="53"/>
      <c r="L2051" s="2"/>
      <c r="M2051" s="19"/>
      <c r="N2051" s="12"/>
      <c r="O2051" s="12"/>
      <c r="P2051" s="19"/>
      <c r="Q2051" s="14"/>
      <c r="R2051" s="28"/>
      <c r="S2051" s="14"/>
      <c r="T2051" s="14"/>
      <c r="U2051" s="14"/>
      <c r="V2051" s="4"/>
      <c r="W2051" s="53"/>
      <c r="X2051" s="14"/>
      <c r="Y2051" s="153"/>
      <c r="Z2051" s="10"/>
      <c r="AA2051" s="51"/>
      <c r="AB2051" s="3"/>
      <c r="AC2051" s="1"/>
      <c r="AD2051" s="10"/>
      <c r="AE2051" s="3"/>
      <c r="AF2051" s="3"/>
      <c r="AG2051" s="3"/>
      <c r="AH2051" s="10"/>
      <c r="AI2051" s="11"/>
      <c r="AJ2051" s="10"/>
      <c r="AK2051" s="2"/>
      <c r="AL2051" s="2"/>
      <c r="AM2051" s="2"/>
      <c r="AN2051" s="2"/>
      <c r="AO2051" s="2"/>
      <c r="AP2051" s="2"/>
      <c r="AQ2051" s="1"/>
      <c r="AR2051" s="15"/>
      <c r="AS2051" s="15"/>
      <c r="AT2051" s="15"/>
      <c r="AU2051" s="1"/>
      <c r="AV2051" s="1"/>
      <c r="AW2051" s="15"/>
      <c r="AX2051" s="15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</row>
    <row r="2052" spans="1:164" x14ac:dyDescent="0.15">
      <c r="A2052" s="67"/>
      <c r="B2052" s="128"/>
      <c r="C2052" s="7"/>
      <c r="D2052" s="7"/>
      <c r="E2052" s="13"/>
      <c r="F2052" s="14"/>
      <c r="G2052" s="14"/>
      <c r="H2052" s="14"/>
      <c r="I2052" s="14"/>
      <c r="J2052" s="13"/>
      <c r="K2052" s="53"/>
      <c r="L2052" s="2"/>
      <c r="M2052" s="19"/>
      <c r="N2052" s="12"/>
      <c r="O2052" s="12"/>
      <c r="P2052" s="19"/>
      <c r="Q2052" s="14"/>
      <c r="R2052" s="28"/>
      <c r="S2052" s="14"/>
      <c r="T2052" s="14"/>
      <c r="U2052" s="14"/>
      <c r="V2052" s="4"/>
      <c r="W2052" s="53"/>
      <c r="X2052" s="14"/>
      <c r="Y2052" s="153"/>
      <c r="Z2052" s="10"/>
      <c r="AA2052" s="51"/>
      <c r="AB2052" s="3"/>
      <c r="AC2052" s="1"/>
      <c r="AD2052" s="10"/>
      <c r="AE2052" s="3"/>
      <c r="AF2052" s="3"/>
      <c r="AG2052" s="3"/>
      <c r="AH2052" s="10"/>
      <c r="AI2052" s="11"/>
      <c r="AJ2052" s="10"/>
      <c r="AK2052" s="2"/>
      <c r="AL2052" s="2"/>
      <c r="AM2052" s="2"/>
      <c r="AN2052" s="2"/>
      <c r="AO2052" s="2"/>
      <c r="AP2052" s="2"/>
      <c r="AQ2052" s="1"/>
      <c r="AR2052" s="15"/>
      <c r="AS2052" s="15"/>
      <c r="AT2052" s="15"/>
      <c r="AU2052" s="1"/>
      <c r="AV2052" s="1"/>
      <c r="AW2052" s="15"/>
      <c r="AX2052" s="15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</row>
    <row r="2053" spans="1:164" x14ac:dyDescent="0.15">
      <c r="A2053" s="67"/>
      <c r="B2053" s="128"/>
      <c r="C2053" s="7"/>
      <c r="D2053" s="7"/>
      <c r="E2053" s="13"/>
      <c r="F2053" s="14"/>
      <c r="G2053" s="14"/>
      <c r="H2053" s="14"/>
      <c r="I2053" s="14"/>
      <c r="J2053" s="13"/>
      <c r="K2053" s="53"/>
      <c r="L2053" s="2"/>
      <c r="M2053" s="19"/>
      <c r="N2053" s="12"/>
      <c r="O2053" s="12"/>
      <c r="P2053" s="19"/>
      <c r="Q2053" s="14"/>
      <c r="R2053" s="28"/>
      <c r="S2053" s="14"/>
      <c r="T2053" s="14"/>
      <c r="U2053" s="14"/>
      <c r="V2053" s="4"/>
      <c r="W2053" s="53"/>
      <c r="X2053" s="14"/>
      <c r="Y2053" s="153"/>
      <c r="Z2053" s="10"/>
      <c r="AA2053" s="51"/>
      <c r="AB2053" s="3"/>
      <c r="AC2053" s="1"/>
      <c r="AD2053" s="10"/>
      <c r="AE2053" s="3"/>
      <c r="AF2053" s="3"/>
      <c r="AG2053" s="3"/>
      <c r="AH2053" s="10"/>
      <c r="AI2053" s="11"/>
      <c r="AJ2053" s="10"/>
      <c r="AK2053" s="2"/>
      <c r="AL2053" s="2"/>
      <c r="AM2053" s="2"/>
      <c r="AN2053" s="2"/>
      <c r="AO2053" s="2"/>
      <c r="AP2053" s="2"/>
      <c r="AQ2053" s="1"/>
      <c r="AR2053" s="15"/>
      <c r="AS2053" s="15"/>
      <c r="AT2053" s="15"/>
      <c r="AU2053" s="1"/>
      <c r="AV2053" s="1"/>
      <c r="AW2053" s="15"/>
      <c r="AX2053" s="15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</row>
    <row r="2054" spans="1:164" x14ac:dyDescent="0.15">
      <c r="A2054" s="67"/>
      <c r="B2054" s="128"/>
      <c r="C2054" s="7"/>
      <c r="D2054" s="7"/>
      <c r="E2054" s="13"/>
      <c r="F2054" s="14"/>
      <c r="G2054" s="14"/>
      <c r="H2054" s="14"/>
      <c r="I2054" s="14"/>
      <c r="J2054" s="13"/>
      <c r="K2054" s="53"/>
      <c r="L2054" s="2"/>
      <c r="M2054" s="19"/>
      <c r="N2054" s="12"/>
      <c r="O2054" s="12"/>
      <c r="P2054" s="19"/>
      <c r="Q2054" s="14"/>
      <c r="R2054" s="28"/>
      <c r="S2054" s="14"/>
      <c r="T2054" s="14"/>
      <c r="U2054" s="14"/>
      <c r="V2054" s="4"/>
      <c r="W2054" s="53"/>
      <c r="X2054" s="14"/>
      <c r="Y2054" s="153"/>
      <c r="Z2054" s="10"/>
      <c r="AA2054" s="51"/>
      <c r="AB2054" s="3"/>
      <c r="AC2054" s="1"/>
      <c r="AD2054" s="10"/>
      <c r="AE2054" s="3"/>
      <c r="AF2054" s="3"/>
      <c r="AG2054" s="3"/>
      <c r="AH2054" s="10"/>
      <c r="AI2054" s="11"/>
      <c r="AJ2054" s="10"/>
      <c r="AK2054" s="2"/>
      <c r="AL2054" s="2"/>
      <c r="AM2054" s="2"/>
      <c r="AN2054" s="2"/>
      <c r="AO2054" s="2"/>
      <c r="AP2054" s="2"/>
      <c r="AQ2054" s="1"/>
      <c r="AR2054" s="15"/>
      <c r="AS2054" s="15"/>
      <c r="AT2054" s="15"/>
      <c r="AU2054" s="1"/>
      <c r="AV2054" s="1"/>
      <c r="AW2054" s="15"/>
      <c r="AX2054" s="15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</row>
    <row r="2055" spans="1:164" x14ac:dyDescent="0.15">
      <c r="A2055" s="67"/>
      <c r="B2055" s="128"/>
      <c r="C2055" s="7"/>
      <c r="D2055" s="7"/>
      <c r="E2055" s="13"/>
      <c r="F2055" s="14"/>
      <c r="G2055" s="14"/>
      <c r="H2055" s="14"/>
      <c r="I2055" s="14"/>
      <c r="J2055" s="13"/>
      <c r="K2055" s="53"/>
      <c r="L2055" s="2"/>
      <c r="M2055" s="19"/>
      <c r="N2055" s="12"/>
      <c r="O2055" s="12"/>
      <c r="P2055" s="19"/>
      <c r="Q2055" s="14"/>
      <c r="R2055" s="28"/>
      <c r="S2055" s="14"/>
      <c r="T2055" s="14"/>
      <c r="U2055" s="14"/>
      <c r="V2055" s="4"/>
      <c r="W2055" s="53"/>
      <c r="X2055" s="14"/>
      <c r="Y2055" s="153"/>
      <c r="Z2055" s="10"/>
      <c r="AA2055" s="51"/>
      <c r="AB2055" s="3"/>
      <c r="AC2055" s="1"/>
      <c r="AD2055" s="10"/>
      <c r="AE2055" s="3"/>
      <c r="AF2055" s="3"/>
      <c r="AG2055" s="3"/>
      <c r="AH2055" s="10"/>
      <c r="AI2055" s="11"/>
      <c r="AJ2055" s="10"/>
      <c r="AK2055" s="2"/>
      <c r="AL2055" s="2"/>
      <c r="AM2055" s="2"/>
      <c r="AN2055" s="2"/>
      <c r="AO2055" s="2"/>
      <c r="AP2055" s="2"/>
      <c r="AQ2055" s="1"/>
      <c r="AR2055" s="15"/>
      <c r="AS2055" s="15"/>
      <c r="AT2055" s="15"/>
      <c r="AU2055" s="1"/>
      <c r="AV2055" s="1"/>
      <c r="AW2055" s="15"/>
      <c r="AX2055" s="15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</row>
    <row r="2056" spans="1:164" x14ac:dyDescent="0.15">
      <c r="A2056" s="67"/>
      <c r="B2056" s="128"/>
      <c r="C2056" s="7"/>
      <c r="D2056" s="7"/>
      <c r="E2056" s="13"/>
      <c r="F2056" s="14"/>
      <c r="G2056" s="14"/>
      <c r="H2056" s="14"/>
      <c r="I2056" s="14"/>
      <c r="J2056" s="13"/>
      <c r="K2056" s="53"/>
      <c r="L2056" s="2"/>
      <c r="M2056" s="19"/>
      <c r="N2056" s="12"/>
      <c r="O2056" s="12"/>
      <c r="P2056" s="19"/>
      <c r="Q2056" s="14"/>
      <c r="R2056" s="28"/>
      <c r="S2056" s="14"/>
      <c r="T2056" s="14"/>
      <c r="U2056" s="14"/>
      <c r="V2056" s="4"/>
      <c r="W2056" s="53"/>
      <c r="X2056" s="14"/>
      <c r="Y2056" s="153"/>
      <c r="Z2056" s="10"/>
      <c r="AA2056" s="51"/>
      <c r="AB2056" s="3"/>
      <c r="AC2056" s="1"/>
      <c r="AD2056" s="10"/>
      <c r="AE2056" s="3"/>
      <c r="AF2056" s="3"/>
      <c r="AG2056" s="3"/>
      <c r="AH2056" s="10"/>
      <c r="AI2056" s="11"/>
      <c r="AJ2056" s="10"/>
      <c r="AK2056" s="2"/>
      <c r="AL2056" s="2"/>
      <c r="AM2056" s="2"/>
      <c r="AN2056" s="2"/>
      <c r="AO2056" s="2"/>
      <c r="AP2056" s="2"/>
      <c r="AQ2056" s="1"/>
      <c r="AR2056" s="15"/>
      <c r="AS2056" s="15"/>
      <c r="AT2056" s="15"/>
      <c r="AU2056" s="1"/>
      <c r="AV2056" s="1"/>
      <c r="AW2056" s="15"/>
      <c r="AX2056" s="15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</row>
    <row r="2057" spans="1:164" x14ac:dyDescent="0.15">
      <c r="A2057" s="67"/>
      <c r="B2057" s="128"/>
      <c r="C2057" s="7"/>
      <c r="D2057" s="7"/>
      <c r="E2057" s="13"/>
      <c r="F2057" s="14"/>
      <c r="G2057" s="14"/>
      <c r="H2057" s="14"/>
      <c r="I2057" s="14"/>
      <c r="J2057" s="13"/>
      <c r="K2057" s="53"/>
      <c r="L2057" s="2"/>
      <c r="M2057" s="19"/>
      <c r="N2057" s="12"/>
      <c r="O2057" s="12"/>
      <c r="P2057" s="19"/>
      <c r="Q2057" s="14"/>
      <c r="R2057" s="28"/>
      <c r="S2057" s="14"/>
      <c r="T2057" s="14"/>
      <c r="U2057" s="14"/>
      <c r="V2057" s="4"/>
      <c r="W2057" s="53"/>
      <c r="X2057" s="14"/>
      <c r="Y2057" s="153"/>
      <c r="Z2057" s="10"/>
      <c r="AA2057" s="51"/>
      <c r="AB2057" s="3"/>
      <c r="AC2057" s="1"/>
      <c r="AD2057" s="10"/>
      <c r="AE2057" s="3"/>
      <c r="AF2057" s="3"/>
      <c r="AG2057" s="3"/>
      <c r="AH2057" s="10"/>
      <c r="AI2057" s="11"/>
      <c r="AJ2057" s="10"/>
      <c r="AK2057" s="2"/>
      <c r="AL2057" s="2"/>
      <c r="AM2057" s="2"/>
      <c r="AN2057" s="2"/>
      <c r="AO2057" s="2"/>
      <c r="AP2057" s="2"/>
      <c r="AQ2057" s="1"/>
      <c r="AR2057" s="15"/>
      <c r="AS2057" s="15"/>
      <c r="AT2057" s="15"/>
      <c r="AU2057" s="1"/>
      <c r="AV2057" s="1"/>
      <c r="AW2057" s="15"/>
      <c r="AX2057" s="15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</row>
    <row r="2058" spans="1:164" x14ac:dyDescent="0.15">
      <c r="A2058" s="67"/>
      <c r="B2058" s="128"/>
      <c r="C2058" s="7"/>
      <c r="D2058" s="7"/>
      <c r="E2058" s="13"/>
      <c r="F2058" s="14"/>
      <c r="G2058" s="14"/>
      <c r="H2058" s="14"/>
      <c r="I2058" s="14"/>
      <c r="J2058" s="13"/>
      <c r="K2058" s="53"/>
      <c r="L2058" s="2"/>
      <c r="M2058" s="19"/>
      <c r="N2058" s="12"/>
      <c r="O2058" s="12"/>
      <c r="P2058" s="19"/>
      <c r="Q2058" s="14"/>
      <c r="R2058" s="28"/>
      <c r="S2058" s="14"/>
      <c r="T2058" s="14"/>
      <c r="U2058" s="14"/>
      <c r="V2058" s="4"/>
      <c r="W2058" s="53"/>
      <c r="X2058" s="14"/>
      <c r="Y2058" s="153"/>
      <c r="Z2058" s="10"/>
      <c r="AA2058" s="51"/>
      <c r="AB2058" s="3"/>
      <c r="AC2058" s="1"/>
      <c r="AD2058" s="10"/>
      <c r="AE2058" s="3"/>
      <c r="AF2058" s="3"/>
      <c r="AG2058" s="3"/>
      <c r="AH2058" s="10"/>
      <c r="AI2058" s="11"/>
      <c r="AJ2058" s="10"/>
      <c r="AK2058" s="2"/>
      <c r="AL2058" s="2"/>
      <c r="AM2058" s="2"/>
      <c r="AN2058" s="2"/>
      <c r="AO2058" s="2"/>
      <c r="AP2058" s="2"/>
      <c r="AQ2058" s="1"/>
      <c r="AR2058" s="15"/>
      <c r="AS2058" s="15"/>
      <c r="AT2058" s="15"/>
      <c r="AU2058" s="1"/>
      <c r="AV2058" s="1"/>
      <c r="AW2058" s="15"/>
      <c r="AX2058" s="15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</row>
    <row r="2059" spans="1:164" x14ac:dyDescent="0.15">
      <c r="A2059" s="67"/>
      <c r="B2059" s="128"/>
      <c r="C2059" s="7"/>
      <c r="D2059" s="7"/>
      <c r="E2059" s="13"/>
      <c r="F2059" s="14"/>
      <c r="G2059" s="14"/>
      <c r="H2059" s="14"/>
      <c r="I2059" s="14"/>
      <c r="J2059" s="13"/>
      <c r="K2059" s="53"/>
      <c r="L2059" s="2"/>
      <c r="M2059" s="19"/>
      <c r="N2059" s="12"/>
      <c r="O2059" s="12"/>
      <c r="P2059" s="19"/>
      <c r="Q2059" s="14"/>
      <c r="R2059" s="28"/>
      <c r="S2059" s="14"/>
      <c r="T2059" s="14"/>
      <c r="U2059" s="14"/>
      <c r="V2059" s="4"/>
      <c r="W2059" s="53"/>
      <c r="X2059" s="14"/>
      <c r="Y2059" s="153"/>
      <c r="Z2059" s="10"/>
      <c r="AA2059" s="51"/>
      <c r="AB2059" s="3"/>
      <c r="AC2059" s="1"/>
      <c r="AD2059" s="10"/>
      <c r="AE2059" s="3"/>
      <c r="AF2059" s="3"/>
      <c r="AG2059" s="3"/>
      <c r="AH2059" s="10"/>
      <c r="AI2059" s="11"/>
      <c r="AJ2059" s="10"/>
      <c r="AK2059" s="2"/>
      <c r="AL2059" s="2"/>
      <c r="AM2059" s="2"/>
      <c r="AN2059" s="2"/>
      <c r="AO2059" s="2"/>
      <c r="AP2059" s="2"/>
      <c r="AQ2059" s="1"/>
      <c r="AR2059" s="15"/>
      <c r="AS2059" s="15"/>
      <c r="AT2059" s="15"/>
      <c r="AU2059" s="1"/>
      <c r="AV2059" s="1"/>
      <c r="AW2059" s="15"/>
      <c r="AX2059" s="15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</row>
    <row r="2060" spans="1:164" x14ac:dyDescent="0.15">
      <c r="A2060" s="67"/>
      <c r="B2060" s="128"/>
      <c r="C2060" s="7"/>
      <c r="D2060" s="7"/>
      <c r="E2060" s="13"/>
      <c r="F2060" s="14"/>
      <c r="G2060" s="14"/>
      <c r="H2060" s="14"/>
      <c r="I2060" s="14"/>
      <c r="J2060" s="13"/>
      <c r="K2060" s="53"/>
      <c r="L2060" s="2"/>
      <c r="M2060" s="19"/>
      <c r="N2060" s="12"/>
      <c r="O2060" s="12"/>
      <c r="P2060" s="19"/>
      <c r="Q2060" s="14"/>
      <c r="R2060" s="28"/>
      <c r="S2060" s="14"/>
      <c r="T2060" s="14"/>
      <c r="U2060" s="14"/>
      <c r="V2060" s="4"/>
      <c r="W2060" s="53"/>
      <c r="X2060" s="14"/>
      <c r="Y2060" s="153"/>
      <c r="Z2060" s="10"/>
      <c r="AA2060" s="51"/>
      <c r="AB2060" s="3"/>
      <c r="AC2060" s="1"/>
      <c r="AD2060" s="10"/>
      <c r="AE2060" s="3"/>
      <c r="AF2060" s="3"/>
      <c r="AG2060" s="3"/>
      <c r="AH2060" s="10"/>
      <c r="AI2060" s="11"/>
      <c r="AJ2060" s="10"/>
      <c r="AK2060" s="2"/>
      <c r="AL2060" s="2"/>
      <c r="AM2060" s="2"/>
      <c r="AN2060" s="2"/>
      <c r="AO2060" s="2"/>
      <c r="AP2060" s="2"/>
      <c r="AQ2060" s="1"/>
      <c r="AR2060" s="15"/>
      <c r="AS2060" s="15"/>
      <c r="AT2060" s="15"/>
      <c r="AU2060" s="1"/>
      <c r="AV2060" s="1"/>
      <c r="AW2060" s="15"/>
      <c r="AX2060" s="15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</row>
    <row r="2061" spans="1:164" x14ac:dyDescent="0.15">
      <c r="A2061" s="67"/>
      <c r="B2061" s="128"/>
      <c r="C2061" s="7"/>
      <c r="D2061" s="7"/>
      <c r="E2061" s="13"/>
      <c r="F2061" s="14"/>
      <c r="G2061" s="14"/>
      <c r="H2061" s="14"/>
      <c r="I2061" s="14"/>
      <c r="J2061" s="13"/>
      <c r="K2061" s="53"/>
      <c r="L2061" s="2"/>
      <c r="M2061" s="19"/>
      <c r="N2061" s="12"/>
      <c r="O2061" s="12"/>
      <c r="P2061" s="19"/>
      <c r="Q2061" s="14"/>
      <c r="R2061" s="28"/>
      <c r="S2061" s="14"/>
      <c r="T2061" s="14"/>
      <c r="U2061" s="14"/>
      <c r="V2061" s="4"/>
      <c r="W2061" s="53"/>
      <c r="X2061" s="14"/>
      <c r="Y2061" s="153"/>
      <c r="Z2061" s="10"/>
      <c r="AA2061" s="51"/>
      <c r="AB2061" s="3"/>
      <c r="AC2061" s="1"/>
      <c r="AD2061" s="10"/>
      <c r="AE2061" s="3"/>
      <c r="AF2061" s="3"/>
      <c r="AG2061" s="3"/>
      <c r="AH2061" s="10"/>
      <c r="AI2061" s="11"/>
      <c r="AJ2061" s="10"/>
      <c r="AK2061" s="2"/>
      <c r="AL2061" s="2"/>
      <c r="AM2061" s="2"/>
      <c r="AN2061" s="2"/>
      <c r="AO2061" s="2"/>
      <c r="AP2061" s="2"/>
      <c r="AQ2061" s="1"/>
      <c r="AR2061" s="15"/>
      <c r="AS2061" s="15"/>
      <c r="AT2061" s="15"/>
      <c r="AU2061" s="1"/>
      <c r="AV2061" s="1"/>
      <c r="AW2061" s="15"/>
      <c r="AX2061" s="15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</row>
    <row r="2062" spans="1:164" x14ac:dyDescent="0.15">
      <c r="A2062" s="67"/>
      <c r="B2062" s="128"/>
      <c r="C2062" s="7"/>
      <c r="D2062" s="7"/>
      <c r="E2062" s="13"/>
      <c r="F2062" s="14"/>
      <c r="G2062" s="14"/>
      <c r="H2062" s="14"/>
      <c r="I2062" s="14"/>
      <c r="J2062" s="13"/>
      <c r="K2062" s="53"/>
      <c r="L2062" s="2"/>
      <c r="M2062" s="19"/>
      <c r="N2062" s="12"/>
      <c r="O2062" s="12"/>
      <c r="P2062" s="19"/>
      <c r="Q2062" s="14"/>
      <c r="R2062" s="28"/>
      <c r="S2062" s="14"/>
      <c r="T2062" s="14"/>
      <c r="U2062" s="14"/>
      <c r="V2062" s="4"/>
      <c r="W2062" s="53"/>
      <c r="X2062" s="14"/>
      <c r="Y2062" s="153"/>
      <c r="Z2062" s="10"/>
      <c r="AA2062" s="51"/>
      <c r="AB2062" s="3"/>
      <c r="AC2062" s="1"/>
      <c r="AD2062" s="10"/>
      <c r="AE2062" s="3"/>
      <c r="AF2062" s="3"/>
      <c r="AG2062" s="3"/>
      <c r="AH2062" s="10"/>
      <c r="AI2062" s="11"/>
      <c r="AJ2062" s="10"/>
      <c r="AK2062" s="2"/>
      <c r="AL2062" s="2"/>
      <c r="AM2062" s="2"/>
      <c r="AN2062" s="2"/>
      <c r="AO2062" s="2"/>
      <c r="AP2062" s="2"/>
      <c r="AQ2062" s="1"/>
      <c r="AR2062" s="15"/>
      <c r="AS2062" s="15"/>
      <c r="AT2062" s="15"/>
      <c r="AU2062" s="1"/>
      <c r="AV2062" s="1"/>
      <c r="AW2062" s="15"/>
      <c r="AX2062" s="15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</row>
    <row r="2063" spans="1:164" x14ac:dyDescent="0.15">
      <c r="A2063" s="67"/>
      <c r="B2063" s="128"/>
      <c r="C2063" s="7"/>
      <c r="D2063" s="7"/>
      <c r="E2063" s="13"/>
      <c r="F2063" s="14"/>
      <c r="G2063" s="14"/>
      <c r="H2063" s="14"/>
      <c r="I2063" s="14"/>
      <c r="J2063" s="13"/>
      <c r="K2063" s="53"/>
      <c r="L2063" s="2"/>
      <c r="M2063" s="19"/>
      <c r="N2063" s="12"/>
      <c r="O2063" s="12"/>
      <c r="P2063" s="19"/>
      <c r="Q2063" s="14"/>
      <c r="R2063" s="28"/>
      <c r="S2063" s="14"/>
      <c r="T2063" s="14"/>
      <c r="U2063" s="14"/>
      <c r="V2063" s="4"/>
      <c r="W2063" s="53"/>
      <c r="X2063" s="14"/>
      <c r="Y2063" s="153"/>
      <c r="Z2063" s="10"/>
      <c r="AA2063" s="51"/>
      <c r="AB2063" s="3"/>
      <c r="AC2063" s="1"/>
      <c r="AD2063" s="10"/>
      <c r="AE2063" s="3"/>
      <c r="AF2063" s="3"/>
      <c r="AG2063" s="3"/>
      <c r="AH2063" s="10"/>
      <c r="AI2063" s="11"/>
      <c r="AJ2063" s="10"/>
      <c r="AK2063" s="2"/>
      <c r="AL2063" s="2"/>
      <c r="AM2063" s="2"/>
      <c r="AN2063" s="2"/>
      <c r="AO2063" s="2"/>
      <c r="AP2063" s="2"/>
      <c r="AQ2063" s="1"/>
      <c r="AR2063" s="15"/>
      <c r="AS2063" s="15"/>
      <c r="AT2063" s="15"/>
      <c r="AU2063" s="1"/>
      <c r="AV2063" s="1"/>
      <c r="AW2063" s="15"/>
      <c r="AX2063" s="15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</row>
    <row r="2064" spans="1:164" x14ac:dyDescent="0.15">
      <c r="A2064" s="67"/>
      <c r="B2064" s="128"/>
      <c r="C2064" s="7"/>
      <c r="D2064" s="7"/>
      <c r="E2064" s="13"/>
      <c r="F2064" s="14"/>
      <c r="G2064" s="14"/>
      <c r="H2064" s="14"/>
      <c r="I2064" s="14"/>
      <c r="J2064" s="13"/>
      <c r="K2064" s="53"/>
      <c r="L2064" s="2"/>
      <c r="M2064" s="19"/>
      <c r="N2064" s="12"/>
      <c r="O2064" s="12"/>
      <c r="P2064" s="19"/>
      <c r="Q2064" s="14"/>
      <c r="R2064" s="28"/>
      <c r="S2064" s="14"/>
      <c r="T2064" s="14"/>
      <c r="U2064" s="14"/>
      <c r="V2064" s="4"/>
      <c r="W2064" s="53"/>
      <c r="X2064" s="14"/>
      <c r="Y2064" s="153"/>
      <c r="Z2064" s="10"/>
      <c r="AA2064" s="51"/>
      <c r="AB2064" s="3"/>
      <c r="AC2064" s="1"/>
      <c r="AD2064" s="10"/>
      <c r="AE2064" s="3"/>
      <c r="AF2064" s="3"/>
      <c r="AG2064" s="3"/>
      <c r="AH2064" s="10"/>
      <c r="AI2064" s="11"/>
      <c r="AJ2064" s="10"/>
      <c r="AK2064" s="2"/>
      <c r="AL2064" s="2"/>
      <c r="AM2064" s="2"/>
      <c r="AN2064" s="2"/>
      <c r="AO2064" s="2"/>
      <c r="AP2064" s="2"/>
      <c r="AQ2064" s="1"/>
      <c r="AR2064" s="15"/>
      <c r="AS2064" s="15"/>
      <c r="AT2064" s="15"/>
      <c r="AU2064" s="1"/>
      <c r="AV2064" s="1"/>
      <c r="AW2064" s="15"/>
      <c r="AX2064" s="15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</row>
    <row r="2065" spans="1:164" x14ac:dyDescent="0.15">
      <c r="A2065" s="67"/>
      <c r="B2065" s="128"/>
      <c r="C2065" s="7"/>
      <c r="D2065" s="7"/>
      <c r="E2065" s="13"/>
      <c r="F2065" s="14"/>
      <c r="G2065" s="14"/>
      <c r="H2065" s="14"/>
      <c r="I2065" s="14"/>
      <c r="J2065" s="13"/>
      <c r="K2065" s="53"/>
      <c r="L2065" s="2"/>
      <c r="M2065" s="19"/>
      <c r="N2065" s="12"/>
      <c r="O2065" s="12"/>
      <c r="P2065" s="19"/>
      <c r="Q2065" s="14"/>
      <c r="R2065" s="28"/>
      <c r="S2065" s="14"/>
      <c r="T2065" s="14"/>
      <c r="U2065" s="14"/>
      <c r="V2065" s="4"/>
      <c r="W2065" s="53"/>
      <c r="X2065" s="14"/>
      <c r="Y2065" s="153"/>
      <c r="Z2065" s="10"/>
      <c r="AA2065" s="51"/>
      <c r="AB2065" s="3"/>
      <c r="AC2065" s="1"/>
      <c r="AD2065" s="10"/>
      <c r="AE2065" s="3"/>
      <c r="AF2065" s="3"/>
      <c r="AG2065" s="3"/>
      <c r="AH2065" s="10"/>
      <c r="AI2065" s="11"/>
      <c r="AJ2065" s="10"/>
      <c r="AK2065" s="2"/>
      <c r="AL2065" s="2"/>
      <c r="AM2065" s="2"/>
      <c r="AN2065" s="2"/>
      <c r="AO2065" s="2"/>
      <c r="AP2065" s="2"/>
      <c r="AQ2065" s="1"/>
      <c r="AR2065" s="15"/>
      <c r="AS2065" s="15"/>
      <c r="AT2065" s="15"/>
      <c r="AU2065" s="1"/>
      <c r="AV2065" s="1"/>
      <c r="AW2065" s="15"/>
      <c r="AX2065" s="15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</row>
    <row r="2066" spans="1:164" x14ac:dyDescent="0.15">
      <c r="A2066" s="67"/>
      <c r="B2066" s="128"/>
      <c r="C2066" s="7"/>
      <c r="D2066" s="7"/>
      <c r="E2066" s="13"/>
      <c r="F2066" s="14"/>
      <c r="G2066" s="14"/>
      <c r="H2066" s="14"/>
      <c r="I2066" s="14"/>
      <c r="J2066" s="13"/>
      <c r="K2066" s="53"/>
      <c r="L2066" s="2"/>
      <c r="M2066" s="19"/>
      <c r="N2066" s="12"/>
      <c r="O2066" s="12"/>
      <c r="P2066" s="19"/>
      <c r="Q2066" s="14"/>
      <c r="R2066" s="28"/>
      <c r="S2066" s="14"/>
      <c r="T2066" s="14"/>
      <c r="U2066" s="14"/>
      <c r="V2066" s="4"/>
      <c r="W2066" s="53"/>
      <c r="X2066" s="14"/>
      <c r="Y2066" s="153"/>
      <c r="Z2066" s="10"/>
      <c r="AA2066" s="51"/>
      <c r="AB2066" s="3"/>
      <c r="AC2066" s="1"/>
      <c r="AD2066" s="10"/>
      <c r="AE2066" s="3"/>
      <c r="AF2066" s="3"/>
      <c r="AG2066" s="3"/>
      <c r="AH2066" s="10"/>
      <c r="AI2066" s="11"/>
      <c r="AJ2066" s="10"/>
      <c r="AK2066" s="2"/>
      <c r="AL2066" s="2"/>
      <c r="AM2066" s="2"/>
      <c r="AN2066" s="2"/>
      <c r="AO2066" s="2"/>
      <c r="AP2066" s="2"/>
      <c r="AQ2066" s="1"/>
      <c r="AR2066" s="15"/>
      <c r="AS2066" s="15"/>
      <c r="AT2066" s="15"/>
      <c r="AU2066" s="1"/>
      <c r="AV2066" s="1"/>
      <c r="AW2066" s="15"/>
      <c r="AX2066" s="15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</row>
    <row r="2067" spans="1:164" x14ac:dyDescent="0.15">
      <c r="A2067" s="67"/>
      <c r="B2067" s="128"/>
      <c r="C2067" s="7"/>
      <c r="D2067" s="7"/>
      <c r="E2067" s="13"/>
      <c r="F2067" s="14"/>
      <c r="G2067" s="14"/>
      <c r="H2067" s="14"/>
      <c r="I2067" s="14"/>
      <c r="J2067" s="13"/>
      <c r="K2067" s="53"/>
      <c r="L2067" s="2"/>
      <c r="M2067" s="19"/>
      <c r="N2067" s="12"/>
      <c r="O2067" s="12"/>
      <c r="P2067" s="19"/>
      <c r="Q2067" s="14"/>
      <c r="R2067" s="28"/>
      <c r="S2067" s="14"/>
      <c r="T2067" s="14"/>
      <c r="U2067" s="14"/>
      <c r="V2067" s="4"/>
      <c r="W2067" s="53"/>
      <c r="X2067" s="14"/>
      <c r="Y2067" s="153"/>
      <c r="Z2067" s="10"/>
      <c r="AA2067" s="51"/>
      <c r="AB2067" s="3"/>
      <c r="AC2067" s="1"/>
      <c r="AD2067" s="10"/>
      <c r="AE2067" s="3"/>
      <c r="AF2067" s="3"/>
      <c r="AG2067" s="3"/>
      <c r="AH2067" s="10"/>
      <c r="AI2067" s="11"/>
      <c r="AJ2067" s="10"/>
      <c r="AK2067" s="2"/>
      <c r="AL2067" s="2"/>
      <c r="AM2067" s="2"/>
      <c r="AN2067" s="2"/>
      <c r="AO2067" s="2"/>
      <c r="AP2067" s="2"/>
      <c r="AQ2067" s="1"/>
      <c r="AR2067" s="15"/>
      <c r="AS2067" s="15"/>
      <c r="AT2067" s="15"/>
      <c r="AU2067" s="1"/>
      <c r="AV2067" s="1"/>
      <c r="AW2067" s="15"/>
      <c r="AX2067" s="15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</row>
    <row r="2068" spans="1:164" x14ac:dyDescent="0.15">
      <c r="A2068" s="67"/>
      <c r="B2068" s="128"/>
      <c r="C2068" s="7"/>
      <c r="D2068" s="7"/>
      <c r="E2068" s="13"/>
      <c r="F2068" s="14"/>
      <c r="G2068" s="14"/>
      <c r="H2068" s="14"/>
      <c r="I2068" s="14"/>
      <c r="J2068" s="13"/>
      <c r="K2068" s="53"/>
      <c r="L2068" s="2"/>
      <c r="M2068" s="19"/>
      <c r="N2068" s="12"/>
      <c r="O2068" s="12"/>
      <c r="P2068" s="19"/>
      <c r="Q2068" s="14"/>
      <c r="R2068" s="28"/>
      <c r="S2068" s="14"/>
      <c r="T2068" s="14"/>
      <c r="U2068" s="14"/>
      <c r="V2068" s="4"/>
      <c r="W2068" s="53"/>
      <c r="X2068" s="14"/>
      <c r="Y2068" s="153"/>
      <c r="Z2068" s="10"/>
      <c r="AA2068" s="51"/>
      <c r="AB2068" s="3"/>
      <c r="AC2068" s="1"/>
      <c r="AD2068" s="10"/>
      <c r="AE2068" s="3"/>
      <c r="AF2068" s="3"/>
      <c r="AG2068" s="3"/>
      <c r="AH2068" s="10"/>
      <c r="AI2068" s="11"/>
      <c r="AJ2068" s="10"/>
      <c r="AK2068" s="2"/>
      <c r="AL2068" s="2"/>
      <c r="AM2068" s="2"/>
      <c r="AN2068" s="2"/>
      <c r="AO2068" s="2"/>
      <c r="AP2068" s="2"/>
      <c r="AQ2068" s="1"/>
      <c r="AR2068" s="15"/>
      <c r="AS2068" s="15"/>
      <c r="AT2068" s="15"/>
      <c r="AU2068" s="1"/>
      <c r="AV2068" s="1"/>
      <c r="AW2068" s="15"/>
      <c r="AX2068" s="15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</row>
    <row r="2069" spans="1:164" x14ac:dyDescent="0.15">
      <c r="A2069" s="67"/>
      <c r="B2069" s="128"/>
      <c r="C2069" s="7"/>
      <c r="D2069" s="7"/>
      <c r="E2069" s="13"/>
      <c r="F2069" s="14"/>
      <c r="G2069" s="14"/>
      <c r="H2069" s="14"/>
      <c r="I2069" s="14"/>
      <c r="J2069" s="13"/>
      <c r="K2069" s="53"/>
      <c r="L2069" s="2"/>
      <c r="M2069" s="19"/>
      <c r="N2069" s="12"/>
      <c r="O2069" s="12"/>
      <c r="P2069" s="19"/>
      <c r="Q2069" s="14"/>
      <c r="R2069" s="28"/>
      <c r="S2069" s="14"/>
      <c r="T2069" s="14"/>
      <c r="U2069" s="14"/>
      <c r="V2069" s="4"/>
      <c r="W2069" s="53"/>
      <c r="X2069" s="14"/>
      <c r="Y2069" s="153"/>
      <c r="Z2069" s="10"/>
      <c r="AA2069" s="51"/>
      <c r="AB2069" s="3"/>
      <c r="AC2069" s="1"/>
      <c r="AD2069" s="10"/>
      <c r="AE2069" s="3"/>
      <c r="AF2069" s="3"/>
      <c r="AG2069" s="3"/>
      <c r="AH2069" s="10"/>
      <c r="AI2069" s="11"/>
      <c r="AJ2069" s="10"/>
      <c r="AK2069" s="2"/>
      <c r="AL2069" s="2"/>
      <c r="AM2069" s="2"/>
      <c r="AN2069" s="2"/>
      <c r="AO2069" s="2"/>
      <c r="AP2069" s="2"/>
      <c r="AQ2069" s="1"/>
      <c r="AR2069" s="15"/>
      <c r="AS2069" s="15"/>
      <c r="AT2069" s="15"/>
      <c r="AU2069" s="1"/>
      <c r="AV2069" s="1"/>
      <c r="AW2069" s="15"/>
      <c r="AX2069" s="15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</row>
    <row r="2070" spans="1:164" x14ac:dyDescent="0.15">
      <c r="A2070" s="67"/>
      <c r="B2070" s="128"/>
      <c r="C2070" s="7"/>
      <c r="D2070" s="7"/>
      <c r="E2070" s="13"/>
      <c r="F2070" s="14"/>
      <c r="G2070" s="14"/>
      <c r="H2070" s="14"/>
      <c r="I2070" s="14"/>
      <c r="J2070" s="13"/>
      <c r="K2070" s="53"/>
      <c r="L2070" s="2"/>
      <c r="M2070" s="19"/>
      <c r="N2070" s="12"/>
      <c r="O2070" s="12"/>
      <c r="P2070" s="19"/>
      <c r="Q2070" s="14"/>
      <c r="R2070" s="28"/>
      <c r="S2070" s="14"/>
      <c r="T2070" s="14"/>
      <c r="U2070" s="14"/>
      <c r="V2070" s="4"/>
      <c r="W2070" s="53"/>
      <c r="X2070" s="14"/>
      <c r="Y2070" s="153"/>
      <c r="Z2070" s="10"/>
      <c r="AA2070" s="51"/>
      <c r="AB2070" s="3"/>
      <c r="AC2070" s="1"/>
      <c r="AD2070" s="10"/>
      <c r="AE2070" s="3"/>
      <c r="AF2070" s="3"/>
      <c r="AG2070" s="3"/>
      <c r="AH2070" s="10"/>
      <c r="AI2070" s="11"/>
      <c r="AJ2070" s="10"/>
      <c r="AK2070" s="2"/>
      <c r="AL2070" s="2"/>
      <c r="AM2070" s="2"/>
      <c r="AN2070" s="2"/>
      <c r="AO2070" s="2"/>
      <c r="AP2070" s="2"/>
      <c r="AQ2070" s="1"/>
      <c r="AR2070" s="15"/>
      <c r="AS2070" s="15"/>
      <c r="AT2070" s="15"/>
      <c r="AU2070" s="1"/>
      <c r="AV2070" s="1"/>
      <c r="AW2070" s="15"/>
      <c r="AX2070" s="15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</row>
    <row r="2071" spans="1:164" x14ac:dyDescent="0.15">
      <c r="A2071" s="67"/>
      <c r="B2071" s="128"/>
      <c r="C2071" s="7"/>
      <c r="D2071" s="7"/>
      <c r="E2071" s="13"/>
      <c r="F2071" s="14"/>
      <c r="G2071" s="14"/>
      <c r="H2071" s="14"/>
      <c r="I2071" s="14"/>
      <c r="J2071" s="13"/>
      <c r="K2071" s="53"/>
      <c r="L2071" s="2"/>
      <c r="M2071" s="19"/>
      <c r="N2071" s="12"/>
      <c r="O2071" s="12"/>
      <c r="P2071" s="19"/>
      <c r="Q2071" s="14"/>
      <c r="R2071" s="28"/>
      <c r="S2071" s="14"/>
      <c r="T2071" s="14"/>
      <c r="U2071" s="14"/>
      <c r="V2071" s="4"/>
      <c r="W2071" s="53"/>
      <c r="X2071" s="14"/>
      <c r="Y2071" s="153"/>
      <c r="Z2071" s="10"/>
      <c r="AA2071" s="51"/>
      <c r="AB2071" s="3"/>
      <c r="AC2071" s="1"/>
      <c r="AD2071" s="10"/>
      <c r="AE2071" s="3"/>
      <c r="AF2071" s="3"/>
      <c r="AG2071" s="3"/>
      <c r="AH2071" s="10"/>
      <c r="AI2071" s="11"/>
      <c r="AJ2071" s="10"/>
      <c r="AK2071" s="2"/>
      <c r="AL2071" s="2"/>
      <c r="AM2071" s="2"/>
      <c r="AN2071" s="2"/>
      <c r="AO2071" s="2"/>
      <c r="AP2071" s="2"/>
      <c r="AQ2071" s="1"/>
      <c r="AR2071" s="15"/>
      <c r="AS2071" s="15"/>
      <c r="AT2071" s="15"/>
      <c r="AU2071" s="1"/>
      <c r="AV2071" s="1"/>
      <c r="AW2071" s="15"/>
      <c r="AX2071" s="15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</row>
    <row r="2072" spans="1:164" x14ac:dyDescent="0.15">
      <c r="A2072" s="67"/>
      <c r="B2072" s="128"/>
      <c r="C2072" s="7"/>
      <c r="D2072" s="7"/>
      <c r="E2072" s="13"/>
      <c r="F2072" s="14"/>
      <c r="G2072" s="14"/>
      <c r="H2072" s="14"/>
      <c r="I2072" s="14"/>
      <c r="J2072" s="13"/>
      <c r="K2072" s="53"/>
      <c r="L2072" s="2"/>
      <c r="M2072" s="19"/>
      <c r="N2072" s="12"/>
      <c r="O2072" s="12"/>
      <c r="P2072" s="19"/>
      <c r="Q2072" s="14"/>
      <c r="R2072" s="28"/>
      <c r="S2072" s="14"/>
      <c r="T2072" s="14"/>
      <c r="U2072" s="14"/>
      <c r="V2072" s="4"/>
      <c r="W2072" s="53"/>
      <c r="X2072" s="14"/>
      <c r="Y2072" s="153"/>
      <c r="Z2072" s="10"/>
      <c r="AA2072" s="51"/>
      <c r="AB2072" s="3"/>
      <c r="AC2072" s="1"/>
      <c r="AD2072" s="10"/>
      <c r="AE2072" s="3"/>
      <c r="AF2072" s="3"/>
      <c r="AG2072" s="3"/>
      <c r="AH2072" s="10"/>
      <c r="AI2072" s="11"/>
      <c r="AJ2072" s="10"/>
      <c r="AK2072" s="2"/>
      <c r="AL2072" s="2"/>
      <c r="AM2072" s="2"/>
      <c r="AN2072" s="2"/>
      <c r="AO2072" s="2"/>
      <c r="AP2072" s="2"/>
      <c r="AQ2072" s="1"/>
      <c r="AR2072" s="15"/>
      <c r="AS2072" s="15"/>
      <c r="AT2072" s="15"/>
      <c r="AU2072" s="1"/>
      <c r="AV2072" s="1"/>
      <c r="AW2072" s="15"/>
      <c r="AX2072" s="15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</row>
    <row r="2073" spans="1:164" x14ac:dyDescent="0.15">
      <c r="A2073" s="67"/>
      <c r="B2073" s="128"/>
      <c r="C2073" s="7"/>
      <c r="D2073" s="7"/>
      <c r="E2073" s="13"/>
      <c r="F2073" s="14"/>
      <c r="G2073" s="14"/>
      <c r="H2073" s="14"/>
      <c r="I2073" s="14"/>
      <c r="J2073" s="13"/>
      <c r="K2073" s="53"/>
      <c r="L2073" s="2"/>
      <c r="M2073" s="19"/>
      <c r="N2073" s="12"/>
      <c r="O2073" s="12"/>
      <c r="P2073" s="19"/>
      <c r="Q2073" s="14"/>
      <c r="R2073" s="28"/>
      <c r="S2073" s="14"/>
      <c r="T2073" s="14"/>
      <c r="U2073" s="14"/>
      <c r="V2073" s="4"/>
      <c r="W2073" s="53"/>
      <c r="X2073" s="14"/>
      <c r="Y2073" s="153"/>
      <c r="Z2073" s="10"/>
      <c r="AA2073" s="51"/>
      <c r="AB2073" s="3"/>
      <c r="AC2073" s="1"/>
      <c r="AD2073" s="10"/>
      <c r="AE2073" s="3"/>
      <c r="AF2073" s="3"/>
      <c r="AG2073" s="3"/>
      <c r="AH2073" s="10"/>
      <c r="AI2073" s="11"/>
      <c r="AJ2073" s="10"/>
      <c r="AK2073" s="2"/>
      <c r="AL2073" s="2"/>
      <c r="AM2073" s="2"/>
      <c r="AN2073" s="2"/>
      <c r="AO2073" s="2"/>
      <c r="AP2073" s="2"/>
      <c r="AQ2073" s="1"/>
      <c r="AR2073" s="15"/>
      <c r="AS2073" s="15"/>
      <c r="AT2073" s="15"/>
      <c r="AU2073" s="1"/>
      <c r="AV2073" s="1"/>
      <c r="AW2073" s="15"/>
      <c r="AX2073" s="15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</row>
    <row r="2074" spans="1:164" x14ac:dyDescent="0.15">
      <c r="A2074" s="67"/>
      <c r="B2074" s="128"/>
      <c r="C2074" s="7"/>
      <c r="D2074" s="7"/>
      <c r="E2074" s="13"/>
      <c r="F2074" s="14"/>
      <c r="G2074" s="14"/>
      <c r="H2074" s="14"/>
      <c r="I2074" s="14"/>
      <c r="J2074" s="13"/>
      <c r="K2074" s="53"/>
      <c r="L2074" s="2"/>
      <c r="M2074" s="19"/>
      <c r="N2074" s="12"/>
      <c r="O2074" s="12"/>
      <c r="P2074" s="19"/>
      <c r="Q2074" s="14"/>
      <c r="R2074" s="28"/>
      <c r="S2074" s="14"/>
      <c r="T2074" s="14"/>
      <c r="U2074" s="14"/>
      <c r="V2074" s="4"/>
      <c r="W2074" s="53"/>
      <c r="X2074" s="14"/>
      <c r="Y2074" s="153"/>
      <c r="Z2074" s="10"/>
      <c r="AA2074" s="51"/>
      <c r="AB2074" s="3"/>
      <c r="AC2074" s="1"/>
      <c r="AD2074" s="10"/>
      <c r="AE2074" s="3"/>
      <c r="AF2074" s="3"/>
      <c r="AG2074" s="3"/>
      <c r="AH2074" s="10"/>
      <c r="AI2074" s="11"/>
      <c r="AJ2074" s="10"/>
      <c r="AK2074" s="2"/>
      <c r="AL2074" s="2"/>
      <c r="AM2074" s="2"/>
      <c r="AN2074" s="2"/>
      <c r="AO2074" s="2"/>
      <c r="AP2074" s="2"/>
      <c r="AQ2074" s="1"/>
      <c r="AR2074" s="15"/>
      <c r="AS2074" s="15"/>
      <c r="AT2074" s="15"/>
      <c r="AU2074" s="1"/>
      <c r="AV2074" s="1"/>
      <c r="AW2074" s="15"/>
      <c r="AX2074" s="15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</row>
    <row r="2075" spans="1:164" x14ac:dyDescent="0.15">
      <c r="A2075" s="67"/>
      <c r="B2075" s="128"/>
      <c r="C2075" s="7"/>
      <c r="D2075" s="7"/>
      <c r="E2075" s="13"/>
      <c r="F2075" s="14"/>
      <c r="G2075" s="14"/>
      <c r="H2075" s="14"/>
      <c r="I2075" s="14"/>
      <c r="J2075" s="13"/>
      <c r="K2075" s="53"/>
      <c r="L2075" s="2"/>
      <c r="M2075" s="19"/>
      <c r="N2075" s="12"/>
      <c r="O2075" s="12"/>
      <c r="P2075" s="19"/>
      <c r="Q2075" s="14"/>
      <c r="R2075" s="28"/>
      <c r="S2075" s="14"/>
      <c r="T2075" s="14"/>
      <c r="U2075" s="14"/>
      <c r="V2075" s="4"/>
      <c r="W2075" s="53"/>
      <c r="X2075" s="14"/>
      <c r="Y2075" s="153"/>
      <c r="Z2075" s="10"/>
      <c r="AA2075" s="51"/>
      <c r="AB2075" s="3"/>
      <c r="AC2075" s="1"/>
      <c r="AD2075" s="10"/>
      <c r="AE2075" s="3"/>
      <c r="AF2075" s="3"/>
      <c r="AG2075" s="3"/>
      <c r="AH2075" s="10"/>
      <c r="AI2075" s="11"/>
      <c r="AJ2075" s="10"/>
      <c r="AK2075" s="2"/>
      <c r="AL2075" s="2"/>
      <c r="AM2075" s="2"/>
      <c r="AN2075" s="2"/>
      <c r="AO2075" s="2"/>
      <c r="AP2075" s="2"/>
      <c r="AQ2075" s="1"/>
      <c r="AR2075" s="15"/>
      <c r="AS2075" s="15"/>
      <c r="AT2075" s="15"/>
      <c r="AU2075" s="1"/>
      <c r="AV2075" s="1"/>
      <c r="AW2075" s="15"/>
      <c r="AX2075" s="15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</row>
    <row r="2076" spans="1:164" x14ac:dyDescent="0.15">
      <c r="A2076" s="67"/>
      <c r="B2076" s="128"/>
      <c r="C2076" s="7"/>
      <c r="D2076" s="7"/>
      <c r="E2076" s="13"/>
      <c r="F2076" s="14"/>
      <c r="G2076" s="14"/>
      <c r="H2076" s="14"/>
      <c r="I2076" s="14"/>
      <c r="J2076" s="13"/>
      <c r="K2076" s="53"/>
      <c r="L2076" s="2"/>
      <c r="M2076" s="19"/>
      <c r="N2076" s="12"/>
      <c r="O2076" s="12"/>
      <c r="P2076" s="19"/>
      <c r="Q2076" s="14"/>
      <c r="R2076" s="28"/>
      <c r="S2076" s="14"/>
      <c r="T2076" s="14"/>
      <c r="U2076" s="14"/>
      <c r="V2076" s="4"/>
      <c r="W2076" s="53"/>
      <c r="X2076" s="14"/>
      <c r="Y2076" s="153"/>
      <c r="Z2076" s="10"/>
      <c r="AA2076" s="51"/>
      <c r="AB2076" s="3"/>
      <c r="AC2076" s="1"/>
      <c r="AD2076" s="10"/>
      <c r="AE2076" s="3"/>
      <c r="AF2076" s="3"/>
      <c r="AG2076" s="3"/>
      <c r="AH2076" s="10"/>
      <c r="AI2076" s="11"/>
      <c r="AJ2076" s="10"/>
      <c r="AK2076" s="2"/>
      <c r="AL2076" s="2"/>
      <c r="AM2076" s="2"/>
      <c r="AN2076" s="2"/>
      <c r="AO2076" s="2"/>
      <c r="AP2076" s="2"/>
      <c r="AQ2076" s="1"/>
      <c r="AR2076" s="15"/>
      <c r="AS2076" s="15"/>
      <c r="AT2076" s="15"/>
      <c r="AU2076" s="1"/>
      <c r="AV2076" s="1"/>
      <c r="AW2076" s="15"/>
      <c r="AX2076" s="15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</row>
    <row r="2077" spans="1:164" x14ac:dyDescent="0.15">
      <c r="A2077" s="67"/>
      <c r="B2077" s="128"/>
      <c r="C2077" s="7"/>
      <c r="D2077" s="7"/>
      <c r="E2077" s="13"/>
      <c r="F2077" s="14"/>
      <c r="G2077" s="14"/>
      <c r="H2077" s="14"/>
      <c r="I2077" s="14"/>
      <c r="J2077" s="13"/>
      <c r="K2077" s="53"/>
      <c r="L2077" s="2"/>
      <c r="M2077" s="19"/>
      <c r="N2077" s="12"/>
      <c r="O2077" s="12"/>
      <c r="P2077" s="19"/>
      <c r="Q2077" s="14"/>
      <c r="R2077" s="28"/>
      <c r="S2077" s="14"/>
      <c r="T2077" s="14"/>
      <c r="U2077" s="14"/>
      <c r="V2077" s="4"/>
      <c r="W2077" s="53"/>
      <c r="X2077" s="14"/>
      <c r="Y2077" s="153"/>
      <c r="Z2077" s="10"/>
      <c r="AA2077" s="51"/>
      <c r="AB2077" s="3"/>
      <c r="AC2077" s="1"/>
      <c r="AD2077" s="10"/>
      <c r="AE2077" s="3"/>
      <c r="AF2077" s="3"/>
      <c r="AG2077" s="3"/>
      <c r="AH2077" s="10"/>
      <c r="AI2077" s="11"/>
      <c r="AJ2077" s="10"/>
      <c r="AK2077" s="2"/>
      <c r="AL2077" s="2"/>
      <c r="AM2077" s="2"/>
      <c r="AN2077" s="2"/>
      <c r="AO2077" s="2"/>
      <c r="AP2077" s="2"/>
      <c r="AQ2077" s="1"/>
      <c r="AR2077" s="15"/>
      <c r="AS2077" s="15"/>
      <c r="AT2077" s="15"/>
      <c r="AU2077" s="1"/>
      <c r="AV2077" s="1"/>
      <c r="AW2077" s="15"/>
      <c r="AX2077" s="15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</row>
    <row r="2078" spans="1:164" x14ac:dyDescent="0.15">
      <c r="A2078" s="67"/>
      <c r="B2078" s="128"/>
      <c r="C2078" s="7"/>
      <c r="D2078" s="7"/>
      <c r="E2078" s="13"/>
      <c r="F2078" s="14"/>
      <c r="G2078" s="14"/>
      <c r="H2078" s="14"/>
      <c r="I2078" s="14"/>
      <c r="J2078" s="13"/>
      <c r="K2078" s="53"/>
      <c r="L2078" s="2"/>
      <c r="M2078" s="19"/>
      <c r="N2078" s="12"/>
      <c r="O2078" s="12"/>
      <c r="P2078" s="19"/>
      <c r="Q2078" s="14"/>
      <c r="R2078" s="28"/>
      <c r="S2078" s="14"/>
      <c r="T2078" s="14"/>
      <c r="U2078" s="14"/>
      <c r="V2078" s="4"/>
      <c r="W2078" s="53"/>
      <c r="X2078" s="14"/>
      <c r="Y2078" s="153"/>
      <c r="Z2078" s="10"/>
      <c r="AA2078" s="51"/>
      <c r="AB2078" s="3"/>
      <c r="AC2078" s="1"/>
      <c r="AD2078" s="10"/>
      <c r="AE2078" s="3"/>
      <c r="AF2078" s="3"/>
      <c r="AG2078" s="3"/>
      <c r="AH2078" s="10"/>
      <c r="AI2078" s="11"/>
      <c r="AJ2078" s="10"/>
      <c r="AK2078" s="2"/>
      <c r="AL2078" s="2"/>
      <c r="AM2078" s="2"/>
      <c r="AN2078" s="2"/>
      <c r="AO2078" s="2"/>
      <c r="AP2078" s="2"/>
      <c r="AQ2078" s="1"/>
      <c r="AR2078" s="15"/>
      <c r="AS2078" s="15"/>
      <c r="AT2078" s="15"/>
      <c r="AU2078" s="1"/>
      <c r="AV2078" s="1"/>
      <c r="AW2078" s="15"/>
      <c r="AX2078" s="15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</row>
    <row r="2079" spans="1:164" x14ac:dyDescent="0.15">
      <c r="A2079" s="67"/>
      <c r="B2079" s="128"/>
      <c r="C2079" s="7"/>
      <c r="D2079" s="7"/>
      <c r="E2079" s="13"/>
      <c r="F2079" s="14"/>
      <c r="G2079" s="14"/>
      <c r="H2079" s="14"/>
      <c r="I2079" s="14"/>
      <c r="J2079" s="13"/>
      <c r="K2079" s="53"/>
      <c r="L2079" s="2"/>
      <c r="M2079" s="19"/>
      <c r="N2079" s="12"/>
      <c r="O2079" s="12"/>
      <c r="P2079" s="19"/>
      <c r="Q2079" s="14"/>
      <c r="R2079" s="28"/>
      <c r="S2079" s="14"/>
      <c r="T2079" s="14"/>
      <c r="U2079" s="14"/>
      <c r="V2079" s="4"/>
      <c r="W2079" s="53"/>
      <c r="X2079" s="14"/>
      <c r="Y2079" s="153"/>
      <c r="Z2079" s="10"/>
      <c r="AA2079" s="51"/>
      <c r="AB2079" s="3"/>
      <c r="AC2079" s="1"/>
      <c r="AD2079" s="10"/>
      <c r="AE2079" s="3"/>
      <c r="AF2079" s="3"/>
      <c r="AG2079" s="3"/>
      <c r="AH2079" s="10"/>
      <c r="AI2079" s="11"/>
      <c r="AJ2079" s="10"/>
      <c r="AK2079" s="2"/>
      <c r="AL2079" s="2"/>
      <c r="AM2079" s="2"/>
      <c r="AN2079" s="2"/>
      <c r="AO2079" s="2"/>
      <c r="AP2079" s="2"/>
      <c r="AQ2079" s="1"/>
      <c r="AR2079" s="15"/>
      <c r="AS2079" s="15"/>
      <c r="AT2079" s="15"/>
      <c r="AU2079" s="1"/>
      <c r="AV2079" s="1"/>
      <c r="AW2079" s="15"/>
      <c r="AX2079" s="15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</row>
    <row r="2080" spans="1:164" x14ac:dyDescent="0.15">
      <c r="A2080" s="67"/>
      <c r="B2080" s="128"/>
      <c r="C2080" s="7"/>
      <c r="D2080" s="7"/>
      <c r="E2080" s="13"/>
      <c r="F2080" s="14"/>
      <c r="G2080" s="14"/>
      <c r="H2080" s="14"/>
      <c r="I2080" s="14"/>
      <c r="J2080" s="13"/>
      <c r="K2080" s="53"/>
      <c r="L2080" s="2"/>
      <c r="M2080" s="19"/>
      <c r="N2080" s="12"/>
      <c r="O2080" s="12"/>
      <c r="P2080" s="19"/>
      <c r="Q2080" s="14"/>
      <c r="R2080" s="28"/>
      <c r="S2080" s="14"/>
      <c r="T2080" s="14"/>
      <c r="U2080" s="14"/>
      <c r="V2080" s="4"/>
      <c r="W2080" s="53"/>
      <c r="X2080" s="14"/>
      <c r="Y2080" s="153"/>
      <c r="Z2080" s="10"/>
      <c r="AA2080" s="51"/>
      <c r="AB2080" s="3"/>
      <c r="AC2080" s="1"/>
      <c r="AD2080" s="10"/>
      <c r="AE2080" s="3"/>
      <c r="AF2080" s="3"/>
      <c r="AG2080" s="3"/>
      <c r="AH2080" s="10"/>
      <c r="AI2080" s="11"/>
      <c r="AJ2080" s="10"/>
      <c r="AK2080" s="2"/>
      <c r="AL2080" s="2"/>
      <c r="AM2080" s="2"/>
      <c r="AN2080" s="2"/>
      <c r="AO2080" s="2"/>
      <c r="AP2080" s="2"/>
      <c r="AQ2080" s="1"/>
      <c r="AR2080" s="15"/>
      <c r="AS2080" s="15"/>
      <c r="AT2080" s="15"/>
      <c r="AU2080" s="1"/>
      <c r="AV2080" s="1"/>
      <c r="AW2080" s="15"/>
      <c r="AX2080" s="15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</row>
    <row r="2081" spans="1:164" x14ac:dyDescent="0.15">
      <c r="A2081" s="67"/>
      <c r="B2081" s="128"/>
      <c r="C2081" s="7"/>
      <c r="D2081" s="7"/>
      <c r="E2081" s="13"/>
      <c r="F2081" s="14"/>
      <c r="G2081" s="14"/>
      <c r="H2081" s="14"/>
      <c r="I2081" s="14"/>
      <c r="J2081" s="13"/>
      <c r="K2081" s="53"/>
      <c r="L2081" s="2"/>
      <c r="M2081" s="19"/>
      <c r="N2081" s="12"/>
      <c r="O2081" s="12"/>
      <c r="P2081" s="19"/>
      <c r="Q2081" s="14"/>
      <c r="R2081" s="28"/>
      <c r="S2081" s="14"/>
      <c r="T2081" s="14"/>
      <c r="U2081" s="14"/>
      <c r="V2081" s="4"/>
      <c r="W2081" s="53"/>
      <c r="X2081" s="14"/>
      <c r="Y2081" s="153"/>
      <c r="Z2081" s="10"/>
      <c r="AA2081" s="51"/>
      <c r="AB2081" s="3"/>
      <c r="AC2081" s="1"/>
      <c r="AD2081" s="10"/>
      <c r="AE2081" s="3"/>
      <c r="AF2081" s="3"/>
      <c r="AG2081" s="3"/>
      <c r="AH2081" s="10"/>
      <c r="AI2081" s="11"/>
      <c r="AJ2081" s="10"/>
      <c r="AK2081" s="2"/>
      <c r="AL2081" s="2"/>
      <c r="AM2081" s="2"/>
      <c r="AN2081" s="2"/>
      <c r="AO2081" s="2"/>
      <c r="AP2081" s="2"/>
      <c r="AQ2081" s="1"/>
      <c r="AR2081" s="15"/>
      <c r="AS2081" s="15"/>
      <c r="AT2081" s="15"/>
      <c r="AU2081" s="1"/>
      <c r="AV2081" s="1"/>
      <c r="AW2081" s="15"/>
      <c r="AX2081" s="15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</row>
    <row r="2082" spans="1:164" x14ac:dyDescent="0.15">
      <c r="A2082" s="67"/>
      <c r="B2082" s="128"/>
      <c r="C2082" s="7"/>
      <c r="D2082" s="7"/>
      <c r="E2082" s="13"/>
      <c r="F2082" s="14"/>
      <c r="G2082" s="14"/>
      <c r="H2082" s="14"/>
      <c r="I2082" s="14"/>
      <c r="J2082" s="13"/>
      <c r="K2082" s="53"/>
      <c r="L2082" s="2"/>
      <c r="M2082" s="19"/>
      <c r="N2082" s="12"/>
      <c r="O2082" s="12"/>
      <c r="P2082" s="19"/>
      <c r="Q2082" s="14"/>
      <c r="R2082" s="28"/>
      <c r="S2082" s="14"/>
      <c r="T2082" s="14"/>
      <c r="U2082" s="14"/>
      <c r="V2082" s="4"/>
      <c r="W2082" s="53"/>
      <c r="X2082" s="14"/>
      <c r="Y2082" s="153"/>
      <c r="Z2082" s="10"/>
      <c r="AA2082" s="51"/>
      <c r="AB2082" s="3"/>
      <c r="AC2082" s="1"/>
      <c r="AD2082" s="10"/>
      <c r="AE2082" s="3"/>
      <c r="AF2082" s="3"/>
      <c r="AG2082" s="3"/>
      <c r="AH2082" s="10"/>
      <c r="AI2082" s="11"/>
      <c r="AJ2082" s="10"/>
      <c r="AK2082" s="2"/>
      <c r="AL2082" s="2"/>
      <c r="AM2082" s="2"/>
      <c r="AN2082" s="2"/>
      <c r="AO2082" s="2"/>
      <c r="AP2082" s="2"/>
      <c r="AQ2082" s="1"/>
      <c r="AR2082" s="15"/>
      <c r="AS2082" s="15"/>
      <c r="AT2082" s="15"/>
      <c r="AU2082" s="1"/>
      <c r="AV2082" s="1"/>
      <c r="AW2082" s="15"/>
      <c r="AX2082" s="15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</row>
    <row r="2083" spans="1:164" x14ac:dyDescent="0.15">
      <c r="A2083" s="67"/>
      <c r="B2083" s="128"/>
      <c r="C2083" s="7"/>
      <c r="D2083" s="7"/>
      <c r="E2083" s="13"/>
      <c r="F2083" s="14"/>
      <c r="G2083" s="14"/>
      <c r="H2083" s="14"/>
      <c r="I2083" s="14"/>
      <c r="J2083" s="13"/>
      <c r="K2083" s="53"/>
      <c r="L2083" s="2"/>
      <c r="M2083" s="19"/>
      <c r="N2083" s="12"/>
      <c r="O2083" s="12"/>
      <c r="P2083" s="19"/>
      <c r="Q2083" s="14"/>
      <c r="R2083" s="28"/>
      <c r="S2083" s="14"/>
      <c r="T2083" s="14"/>
      <c r="U2083" s="14"/>
      <c r="V2083" s="4"/>
      <c r="W2083" s="53"/>
      <c r="X2083" s="14"/>
      <c r="Y2083" s="153"/>
      <c r="Z2083" s="10"/>
      <c r="AA2083" s="51"/>
      <c r="AB2083" s="3"/>
      <c r="AC2083" s="1"/>
      <c r="AD2083" s="10"/>
      <c r="AE2083" s="3"/>
      <c r="AF2083" s="3"/>
      <c r="AG2083" s="3"/>
      <c r="AH2083" s="10"/>
      <c r="AI2083" s="11"/>
      <c r="AJ2083" s="10"/>
      <c r="AK2083" s="2"/>
      <c r="AL2083" s="2"/>
      <c r="AM2083" s="2"/>
      <c r="AN2083" s="2"/>
      <c r="AO2083" s="2"/>
      <c r="AP2083" s="2"/>
      <c r="AQ2083" s="1"/>
      <c r="AR2083" s="15"/>
      <c r="AS2083" s="15"/>
      <c r="AT2083" s="15"/>
      <c r="AU2083" s="1"/>
      <c r="AV2083" s="1"/>
      <c r="AW2083" s="15"/>
      <c r="AX2083" s="15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</row>
    <row r="2084" spans="1:164" x14ac:dyDescent="0.15">
      <c r="A2084" s="67"/>
      <c r="B2084" s="128"/>
      <c r="C2084" s="7"/>
      <c r="D2084" s="7"/>
      <c r="E2084" s="13"/>
      <c r="F2084" s="14"/>
      <c r="G2084" s="14"/>
      <c r="H2084" s="14"/>
      <c r="I2084" s="14"/>
      <c r="J2084" s="13"/>
      <c r="K2084" s="53"/>
      <c r="L2084" s="2"/>
      <c r="M2084" s="19"/>
      <c r="N2084" s="12"/>
      <c r="O2084" s="12"/>
      <c r="P2084" s="19"/>
      <c r="Q2084" s="14"/>
      <c r="R2084" s="28"/>
      <c r="S2084" s="14"/>
      <c r="T2084" s="14"/>
      <c r="U2084" s="14"/>
      <c r="V2084" s="4"/>
      <c r="W2084" s="53"/>
      <c r="X2084" s="14"/>
      <c r="Y2084" s="153"/>
      <c r="Z2084" s="10"/>
      <c r="AA2084" s="51"/>
      <c r="AB2084" s="3"/>
      <c r="AC2084" s="1"/>
      <c r="AD2084" s="10"/>
      <c r="AE2084" s="3"/>
      <c r="AF2084" s="3"/>
      <c r="AG2084" s="3"/>
      <c r="AH2084" s="10"/>
      <c r="AI2084" s="11"/>
      <c r="AJ2084" s="10"/>
      <c r="AK2084" s="2"/>
      <c r="AL2084" s="2"/>
      <c r="AM2084" s="2"/>
      <c r="AN2084" s="2"/>
      <c r="AO2084" s="2"/>
      <c r="AP2084" s="2"/>
      <c r="AQ2084" s="1"/>
      <c r="AR2084" s="15"/>
      <c r="AS2084" s="15"/>
      <c r="AT2084" s="15"/>
      <c r="AU2084" s="1"/>
      <c r="AV2084" s="1"/>
      <c r="AW2084" s="15"/>
      <c r="AX2084" s="15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</row>
    <row r="2085" spans="1:164" x14ac:dyDescent="0.15">
      <c r="A2085" s="67"/>
      <c r="B2085" s="128"/>
      <c r="C2085" s="7"/>
      <c r="D2085" s="7"/>
      <c r="E2085" s="13"/>
      <c r="F2085" s="14"/>
      <c r="G2085" s="14"/>
      <c r="H2085" s="14"/>
      <c r="I2085" s="14"/>
      <c r="J2085" s="13"/>
      <c r="K2085" s="53"/>
      <c r="L2085" s="2"/>
      <c r="M2085" s="19"/>
      <c r="N2085" s="12"/>
      <c r="O2085" s="12"/>
      <c r="P2085" s="19"/>
      <c r="Q2085" s="14"/>
      <c r="R2085" s="28"/>
      <c r="S2085" s="14"/>
      <c r="T2085" s="14"/>
      <c r="U2085" s="14"/>
      <c r="V2085" s="4"/>
      <c r="W2085" s="53"/>
      <c r="X2085" s="14"/>
      <c r="Y2085" s="153"/>
      <c r="Z2085" s="10"/>
      <c r="AA2085" s="51"/>
      <c r="AB2085" s="3"/>
      <c r="AC2085" s="1"/>
      <c r="AD2085" s="10"/>
      <c r="AE2085" s="3"/>
      <c r="AF2085" s="3"/>
      <c r="AG2085" s="3"/>
      <c r="AH2085" s="10"/>
      <c r="AI2085" s="11"/>
      <c r="AJ2085" s="10"/>
      <c r="AK2085" s="2"/>
      <c r="AL2085" s="2"/>
      <c r="AM2085" s="2"/>
      <c r="AN2085" s="2"/>
      <c r="AO2085" s="2"/>
      <c r="AP2085" s="2"/>
      <c r="AQ2085" s="1"/>
      <c r="AR2085" s="15"/>
      <c r="AS2085" s="15"/>
      <c r="AT2085" s="15"/>
      <c r="AU2085" s="1"/>
      <c r="AV2085" s="1"/>
      <c r="AW2085" s="15"/>
      <c r="AX2085" s="15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</row>
    <row r="2086" spans="1:164" x14ac:dyDescent="0.15">
      <c r="A2086" s="67"/>
      <c r="B2086" s="128"/>
      <c r="C2086" s="7"/>
      <c r="D2086" s="7"/>
      <c r="E2086" s="13"/>
      <c r="F2086" s="14"/>
      <c r="G2086" s="14"/>
      <c r="H2086" s="14"/>
      <c r="I2086" s="14"/>
      <c r="J2086" s="13"/>
      <c r="K2086" s="53"/>
      <c r="L2086" s="2"/>
      <c r="M2086" s="19"/>
      <c r="N2086" s="12"/>
      <c r="O2086" s="12"/>
      <c r="P2086" s="19"/>
      <c r="Q2086" s="14"/>
      <c r="R2086" s="28"/>
      <c r="S2086" s="14"/>
      <c r="T2086" s="14"/>
      <c r="U2086" s="14"/>
      <c r="V2086" s="4"/>
      <c r="W2086" s="53"/>
      <c r="X2086" s="14"/>
      <c r="Y2086" s="153"/>
      <c r="Z2086" s="10"/>
      <c r="AA2086" s="51"/>
      <c r="AB2086" s="3"/>
      <c r="AC2086" s="1"/>
      <c r="AD2086" s="10"/>
      <c r="AE2086" s="3"/>
      <c r="AF2086" s="3"/>
      <c r="AG2086" s="3"/>
      <c r="AH2086" s="10"/>
      <c r="AI2086" s="11"/>
      <c r="AJ2086" s="10"/>
      <c r="AK2086" s="2"/>
      <c r="AL2086" s="2"/>
      <c r="AM2086" s="2"/>
      <c r="AN2086" s="2"/>
      <c r="AO2086" s="2"/>
      <c r="AP2086" s="2"/>
      <c r="AQ2086" s="1"/>
      <c r="AR2086" s="15"/>
      <c r="AS2086" s="15"/>
      <c r="AT2086" s="15"/>
      <c r="AU2086" s="1"/>
      <c r="AV2086" s="1"/>
      <c r="AW2086" s="15"/>
      <c r="AX2086" s="15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</row>
    <row r="2087" spans="1:164" x14ac:dyDescent="0.15">
      <c r="A2087" s="67"/>
      <c r="B2087" s="128"/>
      <c r="C2087" s="7"/>
      <c r="D2087" s="7"/>
      <c r="E2087" s="13"/>
      <c r="F2087" s="14"/>
      <c r="G2087" s="14"/>
      <c r="H2087" s="14"/>
      <c r="I2087" s="14"/>
      <c r="J2087" s="13"/>
      <c r="K2087" s="53"/>
      <c r="L2087" s="2"/>
      <c r="M2087" s="19"/>
      <c r="N2087" s="12"/>
      <c r="O2087" s="12"/>
      <c r="P2087" s="19"/>
      <c r="Q2087" s="14"/>
      <c r="R2087" s="28"/>
      <c r="S2087" s="14"/>
      <c r="T2087" s="14"/>
      <c r="U2087" s="14"/>
      <c r="V2087" s="4"/>
      <c r="W2087" s="53"/>
      <c r="X2087" s="14"/>
      <c r="Y2087" s="153"/>
      <c r="Z2087" s="10"/>
      <c r="AA2087" s="51"/>
      <c r="AB2087" s="3"/>
      <c r="AC2087" s="1"/>
      <c r="AD2087" s="10"/>
      <c r="AE2087" s="3"/>
      <c r="AF2087" s="3"/>
      <c r="AG2087" s="3"/>
      <c r="AH2087" s="10"/>
      <c r="AI2087" s="11"/>
      <c r="AJ2087" s="10"/>
      <c r="AK2087" s="2"/>
      <c r="AL2087" s="2"/>
      <c r="AM2087" s="2"/>
      <c r="AN2087" s="2"/>
      <c r="AO2087" s="2"/>
      <c r="AP2087" s="2"/>
      <c r="AQ2087" s="1"/>
      <c r="AR2087" s="15"/>
      <c r="AS2087" s="15"/>
      <c r="AT2087" s="15"/>
      <c r="AU2087" s="1"/>
      <c r="AV2087" s="1"/>
      <c r="AW2087" s="15"/>
      <c r="AX2087" s="15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</row>
    <row r="2088" spans="1:164" x14ac:dyDescent="0.15">
      <c r="A2088" s="67"/>
      <c r="B2088" s="128"/>
      <c r="C2088" s="7"/>
      <c r="D2088" s="7"/>
      <c r="E2088" s="13"/>
      <c r="F2088" s="14"/>
      <c r="G2088" s="14"/>
      <c r="H2088" s="14"/>
      <c r="I2088" s="14"/>
      <c r="J2088" s="13"/>
      <c r="K2088" s="53"/>
      <c r="L2088" s="2"/>
      <c r="M2088" s="19"/>
      <c r="N2088" s="12"/>
      <c r="O2088" s="12"/>
      <c r="P2088" s="19"/>
      <c r="Q2088" s="14"/>
      <c r="R2088" s="28"/>
      <c r="S2088" s="14"/>
      <c r="T2088" s="14"/>
      <c r="U2088" s="14"/>
      <c r="V2088" s="4"/>
      <c r="W2088" s="53"/>
      <c r="X2088" s="14"/>
      <c r="Y2088" s="153"/>
      <c r="Z2088" s="10"/>
      <c r="AA2088" s="51"/>
      <c r="AB2088" s="3"/>
      <c r="AC2088" s="1"/>
      <c r="AD2088" s="10"/>
      <c r="AE2088" s="3"/>
      <c r="AF2088" s="3"/>
      <c r="AG2088" s="3"/>
      <c r="AH2088" s="10"/>
      <c r="AI2088" s="11"/>
      <c r="AJ2088" s="10"/>
      <c r="AK2088" s="2"/>
      <c r="AL2088" s="2"/>
      <c r="AM2088" s="2"/>
      <c r="AN2088" s="2"/>
      <c r="AO2088" s="2"/>
      <c r="AP2088" s="2"/>
      <c r="AQ2088" s="1"/>
      <c r="AR2088" s="15"/>
      <c r="AS2088" s="15"/>
      <c r="AT2088" s="15"/>
      <c r="AU2088" s="1"/>
      <c r="AV2088" s="1"/>
      <c r="AW2088" s="15"/>
      <c r="AX2088" s="15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</row>
    <row r="2089" spans="1:164" x14ac:dyDescent="0.15">
      <c r="A2089" s="67"/>
      <c r="B2089" s="128"/>
      <c r="C2089" s="7"/>
      <c r="D2089" s="7"/>
      <c r="E2089" s="13"/>
      <c r="F2089" s="14"/>
      <c r="G2089" s="14"/>
      <c r="H2089" s="14"/>
      <c r="I2089" s="14"/>
      <c r="J2089" s="13"/>
      <c r="K2089" s="53"/>
      <c r="L2089" s="2"/>
      <c r="M2089" s="19"/>
      <c r="N2089" s="12"/>
      <c r="O2089" s="12"/>
      <c r="P2089" s="19"/>
      <c r="Q2089" s="14"/>
      <c r="R2089" s="28"/>
      <c r="S2089" s="14"/>
      <c r="T2089" s="14"/>
      <c r="U2089" s="14"/>
      <c r="V2089" s="4"/>
      <c r="W2089" s="53"/>
      <c r="X2089" s="14"/>
      <c r="Y2089" s="153"/>
      <c r="Z2089" s="10"/>
      <c r="AA2089" s="51"/>
      <c r="AB2089" s="3"/>
      <c r="AC2089" s="1"/>
      <c r="AD2089" s="10"/>
      <c r="AE2089" s="3"/>
      <c r="AF2089" s="3"/>
      <c r="AG2089" s="3"/>
      <c r="AH2089" s="10"/>
      <c r="AI2089" s="11"/>
      <c r="AJ2089" s="10"/>
      <c r="AK2089" s="2"/>
      <c r="AL2089" s="2"/>
      <c r="AM2089" s="2"/>
      <c r="AN2089" s="2"/>
      <c r="AO2089" s="2"/>
      <c r="AP2089" s="2"/>
      <c r="AQ2089" s="1"/>
      <c r="AR2089" s="15"/>
      <c r="AS2089" s="15"/>
      <c r="AT2089" s="15"/>
      <c r="AU2089" s="1"/>
      <c r="AV2089" s="1"/>
      <c r="AW2089" s="15"/>
      <c r="AX2089" s="15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</row>
    <row r="2090" spans="1:164" x14ac:dyDescent="0.15">
      <c r="A2090" s="67"/>
      <c r="B2090" s="128"/>
      <c r="C2090" s="7"/>
      <c r="D2090" s="7"/>
      <c r="E2090" s="13"/>
      <c r="F2090" s="14"/>
      <c r="G2090" s="14"/>
      <c r="H2090" s="14"/>
      <c r="I2090" s="14"/>
      <c r="J2090" s="13"/>
      <c r="K2090" s="53"/>
      <c r="L2090" s="2"/>
      <c r="M2090" s="19"/>
      <c r="N2090" s="12"/>
      <c r="O2090" s="12"/>
      <c r="P2090" s="19"/>
      <c r="Q2090" s="14"/>
      <c r="R2090" s="28"/>
      <c r="S2090" s="14"/>
      <c r="T2090" s="14"/>
      <c r="U2090" s="14"/>
      <c r="V2090" s="4"/>
      <c r="W2090" s="53"/>
      <c r="X2090" s="14"/>
      <c r="Y2090" s="153"/>
      <c r="Z2090" s="10"/>
      <c r="AA2090" s="51"/>
      <c r="AB2090" s="3"/>
      <c r="AC2090" s="1"/>
      <c r="AD2090" s="10"/>
      <c r="AE2090" s="3"/>
      <c r="AF2090" s="3"/>
      <c r="AG2090" s="3"/>
      <c r="AH2090" s="10"/>
      <c r="AI2090" s="11"/>
      <c r="AJ2090" s="10"/>
      <c r="AK2090" s="2"/>
      <c r="AL2090" s="2"/>
      <c r="AM2090" s="2"/>
      <c r="AN2090" s="2"/>
      <c r="AO2090" s="2"/>
      <c r="AP2090" s="2"/>
      <c r="AQ2090" s="1"/>
      <c r="AR2090" s="15"/>
      <c r="AS2090" s="15"/>
      <c r="AT2090" s="15"/>
      <c r="AU2090" s="1"/>
      <c r="AV2090" s="1"/>
      <c r="AW2090" s="15"/>
      <c r="AX2090" s="15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</row>
    <row r="2091" spans="1:164" x14ac:dyDescent="0.15">
      <c r="A2091" s="67"/>
      <c r="B2091" s="128"/>
      <c r="C2091" s="7"/>
      <c r="D2091" s="7"/>
      <c r="E2091" s="13"/>
      <c r="F2091" s="14"/>
      <c r="G2091" s="14"/>
      <c r="H2091" s="14"/>
      <c r="I2091" s="14"/>
      <c r="J2091" s="13"/>
      <c r="K2091" s="53"/>
      <c r="L2091" s="2"/>
      <c r="M2091" s="19"/>
      <c r="N2091" s="12"/>
      <c r="O2091" s="12"/>
      <c r="P2091" s="19"/>
      <c r="Q2091" s="14"/>
      <c r="R2091" s="28"/>
      <c r="S2091" s="14"/>
      <c r="T2091" s="14"/>
      <c r="U2091" s="14"/>
      <c r="V2091" s="4"/>
      <c r="W2091" s="53"/>
      <c r="X2091" s="14"/>
      <c r="Y2091" s="153"/>
      <c r="Z2091" s="10"/>
      <c r="AA2091" s="51"/>
      <c r="AB2091" s="3"/>
      <c r="AC2091" s="1"/>
      <c r="AD2091" s="10"/>
      <c r="AE2091" s="3"/>
      <c r="AF2091" s="3"/>
      <c r="AG2091" s="3"/>
      <c r="AH2091" s="10"/>
      <c r="AI2091" s="11"/>
      <c r="AJ2091" s="10"/>
      <c r="AK2091" s="2"/>
      <c r="AL2091" s="2"/>
      <c r="AM2091" s="2"/>
      <c r="AN2091" s="2"/>
      <c r="AO2091" s="2"/>
      <c r="AP2091" s="2"/>
      <c r="AQ2091" s="1"/>
      <c r="AR2091" s="15"/>
      <c r="AS2091" s="15"/>
      <c r="AT2091" s="15"/>
      <c r="AU2091" s="1"/>
      <c r="AV2091" s="1"/>
      <c r="AW2091" s="15"/>
      <c r="AX2091" s="15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</row>
    <row r="2092" spans="1:164" x14ac:dyDescent="0.15">
      <c r="A2092" s="67"/>
      <c r="B2092" s="128"/>
      <c r="C2092" s="7"/>
      <c r="D2092" s="7"/>
      <c r="E2092" s="13"/>
      <c r="F2092" s="14"/>
      <c r="G2092" s="14"/>
      <c r="H2092" s="14"/>
      <c r="I2092" s="14"/>
      <c r="J2092" s="13"/>
      <c r="K2092" s="53"/>
      <c r="L2092" s="2"/>
      <c r="M2092" s="19"/>
      <c r="N2092" s="12"/>
      <c r="O2092" s="12"/>
      <c r="P2092" s="19"/>
      <c r="Q2092" s="14"/>
      <c r="R2092" s="28"/>
      <c r="S2092" s="14"/>
      <c r="T2092" s="14"/>
      <c r="U2092" s="14"/>
      <c r="V2092" s="4"/>
      <c r="W2092" s="53"/>
      <c r="X2092" s="14"/>
      <c r="Y2092" s="153"/>
      <c r="Z2092" s="10"/>
      <c r="AA2092" s="51"/>
      <c r="AB2092" s="3"/>
      <c r="AC2092" s="1"/>
      <c r="AD2092" s="10"/>
      <c r="AE2092" s="3"/>
      <c r="AF2092" s="3"/>
      <c r="AG2092" s="3"/>
      <c r="AH2092" s="10"/>
      <c r="AI2092" s="11"/>
      <c r="AJ2092" s="10"/>
      <c r="AK2092" s="2"/>
      <c r="AL2092" s="2"/>
      <c r="AM2092" s="2"/>
      <c r="AN2092" s="2"/>
      <c r="AO2092" s="2"/>
      <c r="AP2092" s="2"/>
      <c r="AQ2092" s="1"/>
      <c r="AR2092" s="15"/>
      <c r="AS2092" s="15"/>
      <c r="AT2092" s="15"/>
      <c r="AU2092" s="1"/>
      <c r="AV2092" s="1"/>
      <c r="AW2092" s="15"/>
      <c r="AX2092" s="15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</row>
    <row r="2093" spans="1:164" x14ac:dyDescent="0.15">
      <c r="A2093" s="67"/>
      <c r="B2093" s="128"/>
      <c r="C2093" s="7"/>
      <c r="D2093" s="7"/>
      <c r="E2093" s="13"/>
      <c r="F2093" s="14"/>
      <c r="G2093" s="14"/>
      <c r="H2093" s="14"/>
      <c r="I2093" s="14"/>
      <c r="J2093" s="13"/>
      <c r="K2093" s="53"/>
      <c r="L2093" s="2"/>
      <c r="M2093" s="19"/>
      <c r="N2093" s="12"/>
      <c r="O2093" s="12"/>
      <c r="P2093" s="19"/>
      <c r="Q2093" s="14"/>
      <c r="R2093" s="28"/>
      <c r="S2093" s="14"/>
      <c r="T2093" s="14"/>
      <c r="U2093" s="14"/>
      <c r="V2093" s="4"/>
      <c r="W2093" s="53"/>
      <c r="X2093" s="14"/>
      <c r="Y2093" s="153"/>
      <c r="Z2093" s="10"/>
      <c r="AA2093" s="51"/>
      <c r="AB2093" s="3"/>
      <c r="AC2093" s="1"/>
      <c r="AD2093" s="10"/>
      <c r="AE2093" s="3"/>
      <c r="AF2093" s="3"/>
      <c r="AG2093" s="3"/>
      <c r="AH2093" s="10"/>
      <c r="AI2093" s="11"/>
      <c r="AJ2093" s="10"/>
      <c r="AK2093" s="2"/>
      <c r="AL2093" s="2"/>
      <c r="AM2093" s="2"/>
      <c r="AN2093" s="2"/>
      <c r="AO2093" s="2"/>
      <c r="AP2093" s="2"/>
      <c r="AQ2093" s="1"/>
      <c r="AR2093" s="15"/>
      <c r="AS2093" s="15"/>
      <c r="AT2093" s="15"/>
      <c r="AU2093" s="1"/>
      <c r="AV2093" s="1"/>
      <c r="AW2093" s="15"/>
      <c r="AX2093" s="15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</row>
    <row r="2094" spans="1:164" x14ac:dyDescent="0.15">
      <c r="A2094" s="67"/>
      <c r="B2094" s="128"/>
      <c r="C2094" s="7"/>
      <c r="D2094" s="7"/>
      <c r="E2094" s="13"/>
      <c r="F2094" s="14"/>
      <c r="G2094" s="14"/>
      <c r="H2094" s="14"/>
      <c r="I2094" s="14"/>
      <c r="J2094" s="13"/>
      <c r="K2094" s="53"/>
      <c r="L2094" s="2"/>
      <c r="M2094" s="19"/>
      <c r="N2094" s="12"/>
      <c r="O2094" s="12"/>
      <c r="P2094" s="19"/>
      <c r="Q2094" s="14"/>
      <c r="R2094" s="28"/>
      <c r="S2094" s="14"/>
      <c r="T2094" s="14"/>
      <c r="U2094" s="14"/>
      <c r="V2094" s="4"/>
      <c r="W2094" s="53"/>
      <c r="X2094" s="14"/>
      <c r="Y2094" s="153"/>
      <c r="Z2094" s="10"/>
      <c r="AA2094" s="51"/>
      <c r="AB2094" s="3"/>
      <c r="AC2094" s="1"/>
      <c r="AD2094" s="10"/>
      <c r="AE2094" s="3"/>
      <c r="AF2094" s="3"/>
      <c r="AG2094" s="3"/>
      <c r="AH2094" s="10"/>
      <c r="AI2094" s="11"/>
      <c r="AJ2094" s="10"/>
      <c r="AK2094" s="2"/>
      <c r="AL2094" s="2"/>
      <c r="AM2094" s="2"/>
      <c r="AN2094" s="2"/>
      <c r="AO2094" s="2"/>
      <c r="AP2094" s="2"/>
      <c r="AQ2094" s="1"/>
      <c r="AR2094" s="15"/>
      <c r="AS2094" s="15"/>
      <c r="AT2094" s="15"/>
      <c r="AU2094" s="1"/>
      <c r="AV2094" s="1"/>
      <c r="AW2094" s="15"/>
      <c r="AX2094" s="15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</row>
    <row r="2095" spans="1:164" x14ac:dyDescent="0.15">
      <c r="A2095" s="67"/>
      <c r="B2095" s="128"/>
      <c r="C2095" s="7"/>
      <c r="D2095" s="7"/>
      <c r="E2095" s="13"/>
      <c r="F2095" s="14"/>
      <c r="G2095" s="14"/>
      <c r="H2095" s="14"/>
      <c r="I2095" s="14"/>
      <c r="J2095" s="13"/>
      <c r="K2095" s="53"/>
      <c r="L2095" s="2"/>
      <c r="M2095" s="19"/>
      <c r="N2095" s="12"/>
      <c r="O2095" s="12"/>
      <c r="P2095" s="19"/>
      <c r="Q2095" s="14"/>
      <c r="R2095" s="28"/>
      <c r="S2095" s="14"/>
      <c r="T2095" s="14"/>
      <c r="U2095" s="14"/>
      <c r="V2095" s="4"/>
      <c r="W2095" s="53"/>
      <c r="X2095" s="14"/>
      <c r="Y2095" s="153"/>
      <c r="Z2095" s="10"/>
      <c r="AA2095" s="51"/>
      <c r="AB2095" s="3"/>
      <c r="AC2095" s="1"/>
      <c r="AD2095" s="10"/>
      <c r="AE2095" s="3"/>
      <c r="AF2095" s="3"/>
      <c r="AG2095" s="3"/>
      <c r="AH2095" s="10"/>
      <c r="AI2095" s="11"/>
      <c r="AJ2095" s="10"/>
      <c r="AK2095" s="2"/>
      <c r="AL2095" s="2"/>
      <c r="AM2095" s="2"/>
      <c r="AN2095" s="2"/>
      <c r="AO2095" s="2"/>
      <c r="AP2095" s="2"/>
      <c r="AQ2095" s="1"/>
      <c r="AR2095" s="15"/>
      <c r="AS2095" s="15"/>
      <c r="AT2095" s="15"/>
      <c r="AU2095" s="1"/>
      <c r="AV2095" s="1"/>
      <c r="AW2095" s="15"/>
      <c r="AX2095" s="15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</row>
    <row r="2096" spans="1:164" x14ac:dyDescent="0.15">
      <c r="A2096" s="67"/>
      <c r="B2096" s="128"/>
      <c r="C2096" s="7"/>
      <c r="D2096" s="7"/>
      <c r="E2096" s="13"/>
      <c r="F2096" s="14"/>
      <c r="G2096" s="14"/>
      <c r="H2096" s="14"/>
      <c r="I2096" s="14"/>
      <c r="J2096" s="13"/>
      <c r="K2096" s="53"/>
      <c r="L2096" s="2"/>
      <c r="M2096" s="19"/>
      <c r="N2096" s="12"/>
      <c r="O2096" s="12"/>
      <c r="P2096" s="19"/>
      <c r="Q2096" s="14"/>
      <c r="R2096" s="28"/>
      <c r="S2096" s="14"/>
      <c r="T2096" s="14"/>
      <c r="U2096" s="14"/>
      <c r="V2096" s="4"/>
      <c r="W2096" s="53"/>
      <c r="X2096" s="14"/>
      <c r="Y2096" s="153"/>
      <c r="Z2096" s="10"/>
      <c r="AA2096" s="51"/>
      <c r="AB2096" s="3"/>
      <c r="AC2096" s="1"/>
      <c r="AD2096" s="10"/>
      <c r="AE2096" s="3"/>
      <c r="AF2096" s="3"/>
      <c r="AG2096" s="3"/>
      <c r="AH2096" s="10"/>
      <c r="AI2096" s="11"/>
      <c r="AJ2096" s="10"/>
      <c r="AK2096" s="2"/>
      <c r="AL2096" s="2"/>
      <c r="AM2096" s="2"/>
      <c r="AN2096" s="2"/>
      <c r="AO2096" s="2"/>
      <c r="AP2096" s="2"/>
      <c r="AQ2096" s="1"/>
      <c r="AR2096" s="15"/>
      <c r="AS2096" s="15"/>
      <c r="AT2096" s="15"/>
      <c r="AU2096" s="1"/>
      <c r="AV2096" s="1"/>
      <c r="AW2096" s="15"/>
      <c r="AX2096" s="15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</row>
    <row r="2097" spans="1:164" x14ac:dyDescent="0.15">
      <c r="A2097" s="67"/>
      <c r="B2097" s="128"/>
      <c r="C2097" s="7"/>
      <c r="D2097" s="7"/>
      <c r="E2097" s="13"/>
      <c r="F2097" s="14"/>
      <c r="G2097" s="14"/>
      <c r="H2097" s="14"/>
      <c r="I2097" s="14"/>
      <c r="J2097" s="13"/>
      <c r="K2097" s="53"/>
      <c r="L2097" s="2"/>
      <c r="M2097" s="19"/>
      <c r="N2097" s="12"/>
      <c r="O2097" s="12"/>
      <c r="P2097" s="19"/>
      <c r="Q2097" s="14"/>
      <c r="R2097" s="28"/>
      <c r="S2097" s="14"/>
      <c r="T2097" s="14"/>
      <c r="U2097" s="14"/>
      <c r="V2097" s="4"/>
      <c r="W2097" s="53"/>
      <c r="X2097" s="14"/>
      <c r="Y2097" s="153"/>
      <c r="Z2097" s="10"/>
      <c r="AA2097" s="51"/>
      <c r="AB2097" s="3"/>
      <c r="AC2097" s="1"/>
      <c r="AD2097" s="10"/>
      <c r="AE2097" s="3"/>
      <c r="AF2097" s="3"/>
      <c r="AG2097" s="3"/>
      <c r="AH2097" s="10"/>
      <c r="AI2097" s="11"/>
      <c r="AJ2097" s="10"/>
      <c r="AK2097" s="2"/>
      <c r="AL2097" s="2"/>
      <c r="AM2097" s="2"/>
      <c r="AN2097" s="2"/>
      <c r="AO2097" s="2"/>
      <c r="AP2097" s="2"/>
      <c r="AQ2097" s="1"/>
      <c r="AR2097" s="15"/>
      <c r="AS2097" s="15"/>
      <c r="AT2097" s="15"/>
      <c r="AU2097" s="1"/>
      <c r="AV2097" s="1"/>
      <c r="AW2097" s="15"/>
      <c r="AX2097" s="15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</row>
    <row r="2098" spans="1:164" x14ac:dyDescent="0.15">
      <c r="A2098" s="67"/>
      <c r="B2098" s="128"/>
      <c r="C2098" s="7"/>
      <c r="D2098" s="7"/>
      <c r="E2098" s="13"/>
      <c r="F2098" s="14"/>
      <c r="G2098" s="14"/>
      <c r="H2098" s="14"/>
      <c r="I2098" s="14"/>
      <c r="J2098" s="13"/>
      <c r="K2098" s="53"/>
      <c r="L2098" s="2"/>
      <c r="M2098" s="19"/>
      <c r="N2098" s="12"/>
      <c r="O2098" s="12"/>
      <c r="P2098" s="19"/>
      <c r="Q2098" s="14"/>
      <c r="R2098" s="28"/>
      <c r="S2098" s="14"/>
      <c r="T2098" s="14"/>
      <c r="U2098" s="14"/>
      <c r="V2098" s="4"/>
      <c r="W2098" s="53"/>
      <c r="X2098" s="14"/>
      <c r="Y2098" s="153"/>
      <c r="Z2098" s="10"/>
      <c r="AA2098" s="51"/>
      <c r="AB2098" s="3"/>
      <c r="AC2098" s="1"/>
      <c r="AD2098" s="10"/>
      <c r="AE2098" s="3"/>
      <c r="AF2098" s="3"/>
      <c r="AG2098" s="3"/>
      <c r="AH2098" s="10"/>
      <c r="AI2098" s="11"/>
      <c r="AJ2098" s="10"/>
      <c r="AK2098" s="2"/>
      <c r="AL2098" s="2"/>
      <c r="AM2098" s="2"/>
      <c r="AN2098" s="2"/>
      <c r="AO2098" s="2"/>
      <c r="AP2098" s="2"/>
      <c r="AQ2098" s="1"/>
      <c r="AR2098" s="15"/>
      <c r="AS2098" s="15"/>
      <c r="AT2098" s="15"/>
      <c r="AU2098" s="1"/>
      <c r="AV2098" s="1"/>
      <c r="AW2098" s="15"/>
      <c r="AX2098" s="15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</row>
    <row r="2099" spans="1:164" x14ac:dyDescent="0.15">
      <c r="A2099" s="67"/>
      <c r="B2099" s="128"/>
      <c r="C2099" s="7"/>
      <c r="D2099" s="7"/>
      <c r="E2099" s="13"/>
      <c r="F2099" s="14"/>
      <c r="G2099" s="14"/>
      <c r="H2099" s="14"/>
      <c r="I2099" s="14"/>
      <c r="J2099" s="13"/>
      <c r="K2099" s="53"/>
      <c r="L2099" s="2"/>
      <c r="M2099" s="19"/>
      <c r="N2099" s="12"/>
      <c r="O2099" s="12"/>
      <c r="P2099" s="19"/>
      <c r="Q2099" s="14"/>
      <c r="R2099" s="28"/>
      <c r="S2099" s="14"/>
      <c r="T2099" s="14"/>
      <c r="U2099" s="14"/>
      <c r="V2099" s="4"/>
      <c r="W2099" s="53"/>
      <c r="X2099" s="14"/>
      <c r="Y2099" s="153"/>
      <c r="Z2099" s="10"/>
      <c r="AA2099" s="51"/>
      <c r="AB2099" s="3"/>
      <c r="AC2099" s="1"/>
      <c r="AD2099" s="10"/>
      <c r="AE2099" s="3"/>
      <c r="AF2099" s="3"/>
      <c r="AG2099" s="3"/>
      <c r="AH2099" s="10"/>
      <c r="AI2099" s="11"/>
      <c r="AJ2099" s="10"/>
      <c r="AK2099" s="2"/>
      <c r="AL2099" s="2"/>
      <c r="AM2099" s="2"/>
      <c r="AN2099" s="2"/>
      <c r="AO2099" s="2"/>
      <c r="AP2099" s="2"/>
      <c r="AQ2099" s="1"/>
      <c r="AR2099" s="15"/>
      <c r="AS2099" s="15"/>
      <c r="AT2099" s="15"/>
      <c r="AU2099" s="1"/>
      <c r="AV2099" s="1"/>
      <c r="AW2099" s="15"/>
      <c r="AX2099" s="15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</row>
    <row r="2100" spans="1:164" x14ac:dyDescent="0.15">
      <c r="A2100" s="67"/>
      <c r="B2100" s="128"/>
      <c r="C2100" s="7"/>
      <c r="D2100" s="7"/>
      <c r="E2100" s="13"/>
      <c r="F2100" s="14"/>
      <c r="G2100" s="14"/>
      <c r="H2100" s="14"/>
      <c r="I2100" s="14"/>
      <c r="J2100" s="13"/>
      <c r="K2100" s="53"/>
      <c r="L2100" s="2"/>
      <c r="M2100" s="19"/>
      <c r="N2100" s="12"/>
      <c r="O2100" s="12"/>
      <c r="P2100" s="19"/>
      <c r="Q2100" s="14"/>
      <c r="R2100" s="28"/>
      <c r="S2100" s="14"/>
      <c r="T2100" s="14"/>
      <c r="U2100" s="14"/>
      <c r="V2100" s="4"/>
      <c r="W2100" s="53"/>
      <c r="X2100" s="14"/>
      <c r="Y2100" s="153"/>
      <c r="Z2100" s="10"/>
      <c r="AA2100" s="51"/>
      <c r="AB2100" s="3"/>
      <c r="AC2100" s="1"/>
      <c r="AD2100" s="10"/>
      <c r="AE2100" s="3"/>
      <c r="AF2100" s="3"/>
      <c r="AG2100" s="3"/>
      <c r="AH2100" s="10"/>
      <c r="AI2100" s="11"/>
      <c r="AJ2100" s="10"/>
      <c r="AK2100" s="2"/>
      <c r="AL2100" s="2"/>
      <c r="AM2100" s="2"/>
      <c r="AN2100" s="2"/>
      <c r="AO2100" s="2"/>
      <c r="AP2100" s="2"/>
      <c r="AQ2100" s="1"/>
      <c r="AR2100" s="15"/>
      <c r="AS2100" s="15"/>
      <c r="AT2100" s="15"/>
      <c r="AU2100" s="1"/>
      <c r="AV2100" s="1"/>
      <c r="AW2100" s="15"/>
      <c r="AX2100" s="15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</row>
    <row r="2101" spans="1:164" x14ac:dyDescent="0.15">
      <c r="A2101" s="67"/>
      <c r="B2101" s="128"/>
      <c r="C2101" s="7"/>
      <c r="D2101" s="7"/>
      <c r="E2101" s="13"/>
      <c r="F2101" s="14"/>
      <c r="G2101" s="14"/>
      <c r="H2101" s="14"/>
      <c r="I2101" s="14"/>
      <c r="J2101" s="13"/>
      <c r="K2101" s="53"/>
      <c r="L2101" s="2"/>
      <c r="M2101" s="19"/>
      <c r="N2101" s="12"/>
      <c r="O2101" s="12"/>
      <c r="P2101" s="19"/>
      <c r="Q2101" s="14"/>
      <c r="R2101" s="28"/>
      <c r="S2101" s="14"/>
      <c r="T2101" s="14"/>
      <c r="U2101" s="14"/>
      <c r="V2101" s="4"/>
      <c r="W2101" s="53"/>
      <c r="X2101" s="14"/>
      <c r="Y2101" s="153"/>
      <c r="Z2101" s="10"/>
      <c r="AA2101" s="51"/>
      <c r="AB2101" s="3"/>
      <c r="AC2101" s="1"/>
      <c r="AD2101" s="10"/>
      <c r="AE2101" s="3"/>
      <c r="AF2101" s="3"/>
      <c r="AG2101" s="3"/>
      <c r="AH2101" s="10"/>
      <c r="AI2101" s="11"/>
      <c r="AJ2101" s="10"/>
      <c r="AK2101" s="2"/>
      <c r="AL2101" s="2"/>
      <c r="AM2101" s="2"/>
      <c r="AN2101" s="2"/>
      <c r="AO2101" s="2"/>
      <c r="AP2101" s="2"/>
      <c r="AQ2101" s="1"/>
      <c r="AR2101" s="15"/>
      <c r="AS2101" s="15"/>
      <c r="AT2101" s="15"/>
      <c r="AU2101" s="1"/>
      <c r="AV2101" s="1"/>
      <c r="AW2101" s="15"/>
      <c r="AX2101" s="15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</row>
    <row r="2102" spans="1:164" x14ac:dyDescent="0.15">
      <c r="A2102" s="67"/>
      <c r="B2102" s="128"/>
      <c r="C2102" s="7"/>
      <c r="D2102" s="7"/>
      <c r="E2102" s="13"/>
      <c r="F2102" s="14"/>
      <c r="G2102" s="14"/>
      <c r="H2102" s="14"/>
      <c r="I2102" s="14"/>
      <c r="J2102" s="13"/>
      <c r="K2102" s="53"/>
      <c r="L2102" s="2"/>
      <c r="M2102" s="19"/>
      <c r="N2102" s="12"/>
      <c r="O2102" s="12"/>
      <c r="P2102" s="19"/>
      <c r="Q2102" s="14"/>
      <c r="R2102" s="28"/>
      <c r="S2102" s="14"/>
      <c r="T2102" s="14"/>
      <c r="U2102" s="14"/>
      <c r="V2102" s="4"/>
      <c r="W2102" s="53"/>
      <c r="X2102" s="14"/>
      <c r="Y2102" s="153"/>
      <c r="Z2102" s="10"/>
      <c r="AA2102" s="51"/>
      <c r="AB2102" s="3"/>
      <c r="AC2102" s="1"/>
      <c r="AD2102" s="10"/>
      <c r="AE2102" s="3"/>
      <c r="AF2102" s="3"/>
      <c r="AG2102" s="3"/>
      <c r="AH2102" s="10"/>
      <c r="AI2102" s="11"/>
      <c r="AJ2102" s="10"/>
      <c r="AK2102" s="2"/>
      <c r="AL2102" s="2"/>
      <c r="AM2102" s="2"/>
      <c r="AN2102" s="2"/>
      <c r="AO2102" s="2"/>
      <c r="AP2102" s="2"/>
      <c r="AQ2102" s="1"/>
      <c r="AR2102" s="15"/>
      <c r="AS2102" s="15"/>
      <c r="AT2102" s="15"/>
      <c r="AU2102" s="1"/>
      <c r="AV2102" s="1"/>
      <c r="AW2102" s="15"/>
      <c r="AX2102" s="15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</row>
    <row r="2103" spans="1:164" x14ac:dyDescent="0.15">
      <c r="A2103" s="67"/>
      <c r="B2103" s="128"/>
      <c r="C2103" s="7"/>
      <c r="D2103" s="7"/>
      <c r="E2103" s="13"/>
      <c r="F2103" s="14"/>
      <c r="G2103" s="14"/>
      <c r="H2103" s="14"/>
      <c r="I2103" s="14"/>
      <c r="J2103" s="13"/>
      <c r="K2103" s="53"/>
      <c r="L2103" s="2"/>
      <c r="M2103" s="19"/>
      <c r="N2103" s="12"/>
      <c r="O2103" s="12"/>
      <c r="P2103" s="19"/>
      <c r="Q2103" s="14"/>
      <c r="R2103" s="28"/>
      <c r="S2103" s="14"/>
      <c r="T2103" s="14"/>
      <c r="U2103" s="14"/>
      <c r="V2103" s="4"/>
      <c r="W2103" s="53"/>
      <c r="X2103" s="14"/>
      <c r="Y2103" s="153"/>
      <c r="Z2103" s="10"/>
      <c r="AA2103" s="51"/>
      <c r="AB2103" s="3"/>
      <c r="AC2103" s="1"/>
      <c r="AD2103" s="10"/>
      <c r="AE2103" s="3"/>
      <c r="AF2103" s="3"/>
      <c r="AG2103" s="3"/>
      <c r="AH2103" s="10"/>
      <c r="AI2103" s="11"/>
      <c r="AJ2103" s="10"/>
      <c r="AK2103" s="2"/>
      <c r="AL2103" s="2"/>
      <c r="AM2103" s="2"/>
      <c r="AN2103" s="2"/>
      <c r="AO2103" s="2"/>
      <c r="AP2103" s="2"/>
      <c r="AQ2103" s="1"/>
      <c r="AR2103" s="15"/>
      <c r="AS2103" s="15"/>
      <c r="AT2103" s="15"/>
      <c r="AU2103" s="1"/>
      <c r="AV2103" s="1"/>
      <c r="AW2103" s="15"/>
      <c r="AX2103" s="15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</row>
    <row r="2104" spans="1:164" x14ac:dyDescent="0.15">
      <c r="A2104" s="67"/>
      <c r="B2104" s="128"/>
      <c r="C2104" s="7"/>
      <c r="D2104" s="7"/>
      <c r="E2104" s="13"/>
      <c r="F2104" s="14"/>
      <c r="G2104" s="14"/>
      <c r="H2104" s="14"/>
      <c r="I2104" s="14"/>
      <c r="J2104" s="13"/>
      <c r="K2104" s="53"/>
      <c r="L2104" s="2"/>
      <c r="M2104" s="19"/>
      <c r="N2104" s="12"/>
      <c r="O2104" s="12"/>
      <c r="P2104" s="19"/>
      <c r="Q2104" s="14"/>
      <c r="R2104" s="28"/>
      <c r="S2104" s="14"/>
      <c r="T2104" s="14"/>
      <c r="U2104" s="14"/>
      <c r="V2104" s="4"/>
      <c r="W2104" s="53"/>
      <c r="X2104" s="14"/>
      <c r="Y2104" s="153"/>
      <c r="Z2104" s="10"/>
      <c r="AA2104" s="51"/>
      <c r="AB2104" s="3"/>
      <c r="AC2104" s="1"/>
      <c r="AD2104" s="10"/>
      <c r="AE2104" s="3"/>
      <c r="AF2104" s="3"/>
      <c r="AG2104" s="3"/>
      <c r="AH2104" s="10"/>
      <c r="AI2104" s="11"/>
      <c r="AJ2104" s="10"/>
      <c r="AK2104" s="2"/>
      <c r="AL2104" s="2"/>
      <c r="AM2104" s="2"/>
      <c r="AN2104" s="2"/>
      <c r="AO2104" s="2"/>
      <c r="AP2104" s="2"/>
      <c r="AQ2104" s="1"/>
      <c r="AR2104" s="15"/>
      <c r="AS2104" s="15"/>
      <c r="AT2104" s="15"/>
      <c r="AU2104" s="1"/>
      <c r="AV2104" s="1"/>
      <c r="AW2104" s="15"/>
      <c r="AX2104" s="15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</row>
    <row r="2105" spans="1:164" x14ac:dyDescent="0.15">
      <c r="A2105" s="67"/>
      <c r="B2105" s="128"/>
      <c r="C2105" s="7"/>
      <c r="D2105" s="7"/>
      <c r="E2105" s="13"/>
      <c r="F2105" s="14"/>
      <c r="G2105" s="14"/>
      <c r="H2105" s="14"/>
      <c r="I2105" s="14"/>
      <c r="J2105" s="13"/>
      <c r="K2105" s="53"/>
      <c r="L2105" s="2"/>
      <c r="M2105" s="19"/>
      <c r="N2105" s="12"/>
      <c r="O2105" s="12"/>
      <c r="P2105" s="19"/>
      <c r="Q2105" s="14"/>
      <c r="R2105" s="28"/>
      <c r="S2105" s="14"/>
      <c r="T2105" s="14"/>
      <c r="U2105" s="14"/>
      <c r="V2105" s="4"/>
      <c r="W2105" s="53"/>
      <c r="X2105" s="14"/>
      <c r="Y2105" s="153"/>
      <c r="Z2105" s="10"/>
      <c r="AA2105" s="51"/>
      <c r="AB2105" s="3"/>
      <c r="AC2105" s="1"/>
      <c r="AD2105" s="10"/>
      <c r="AE2105" s="3"/>
      <c r="AF2105" s="3"/>
      <c r="AG2105" s="3"/>
      <c r="AH2105" s="10"/>
      <c r="AI2105" s="11"/>
      <c r="AJ2105" s="10"/>
      <c r="AK2105" s="2"/>
      <c r="AL2105" s="2"/>
      <c r="AM2105" s="2"/>
      <c r="AN2105" s="2"/>
      <c r="AO2105" s="2"/>
      <c r="AP2105" s="2"/>
      <c r="AQ2105" s="1"/>
      <c r="AR2105" s="15"/>
      <c r="AS2105" s="15"/>
      <c r="AT2105" s="15"/>
      <c r="AU2105" s="1"/>
      <c r="AV2105" s="1"/>
      <c r="AW2105" s="15"/>
      <c r="AX2105" s="15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</row>
    <row r="2106" spans="1:164" x14ac:dyDescent="0.15">
      <c r="A2106" s="67"/>
      <c r="B2106" s="128"/>
      <c r="C2106" s="7"/>
      <c r="D2106" s="7"/>
      <c r="E2106" s="13"/>
      <c r="F2106" s="14"/>
      <c r="G2106" s="14"/>
      <c r="H2106" s="14"/>
      <c r="I2106" s="14"/>
      <c r="J2106" s="13"/>
      <c r="K2106" s="53"/>
      <c r="L2106" s="2"/>
      <c r="M2106" s="19"/>
      <c r="N2106" s="12"/>
      <c r="O2106" s="12"/>
      <c r="P2106" s="19"/>
      <c r="Q2106" s="14"/>
      <c r="R2106" s="28"/>
      <c r="S2106" s="14"/>
      <c r="T2106" s="14"/>
      <c r="U2106" s="14"/>
      <c r="V2106" s="4"/>
      <c r="W2106" s="53"/>
      <c r="X2106" s="14"/>
      <c r="Y2106" s="153"/>
      <c r="Z2106" s="10"/>
      <c r="AA2106" s="51"/>
      <c r="AB2106" s="3"/>
      <c r="AC2106" s="1"/>
      <c r="AD2106" s="10"/>
      <c r="AE2106" s="3"/>
      <c r="AF2106" s="3"/>
      <c r="AG2106" s="3"/>
      <c r="AH2106" s="10"/>
      <c r="AI2106" s="11"/>
      <c r="AJ2106" s="10"/>
      <c r="AK2106" s="2"/>
      <c r="AL2106" s="2"/>
      <c r="AM2106" s="2"/>
      <c r="AN2106" s="2"/>
      <c r="AO2106" s="2"/>
      <c r="AP2106" s="2"/>
      <c r="AQ2106" s="1"/>
      <c r="AR2106" s="15"/>
      <c r="AS2106" s="15"/>
      <c r="AT2106" s="15"/>
      <c r="AU2106" s="1"/>
      <c r="AV2106" s="1"/>
      <c r="AW2106" s="15"/>
      <c r="AX2106" s="15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</row>
    <row r="2107" spans="1:164" x14ac:dyDescent="0.15">
      <c r="A2107" s="67"/>
      <c r="B2107" s="128"/>
      <c r="C2107" s="7"/>
      <c r="D2107" s="7"/>
      <c r="E2107" s="13"/>
      <c r="F2107" s="14"/>
      <c r="G2107" s="14"/>
      <c r="H2107" s="14"/>
      <c r="I2107" s="14"/>
      <c r="J2107" s="13"/>
      <c r="K2107" s="53"/>
      <c r="L2107" s="2"/>
      <c r="M2107" s="19"/>
      <c r="N2107" s="12"/>
      <c r="O2107" s="12"/>
      <c r="P2107" s="19"/>
      <c r="Q2107" s="14"/>
      <c r="R2107" s="28"/>
      <c r="S2107" s="14"/>
      <c r="T2107" s="14"/>
      <c r="U2107" s="14"/>
      <c r="V2107" s="4"/>
      <c r="W2107" s="53"/>
      <c r="X2107" s="14"/>
      <c r="Y2107" s="153"/>
      <c r="Z2107" s="10"/>
      <c r="AA2107" s="51"/>
      <c r="AB2107" s="3"/>
      <c r="AC2107" s="1"/>
      <c r="AD2107" s="10"/>
      <c r="AE2107" s="3"/>
      <c r="AF2107" s="3"/>
      <c r="AG2107" s="3"/>
      <c r="AH2107" s="10"/>
      <c r="AI2107" s="11"/>
      <c r="AJ2107" s="10"/>
      <c r="AK2107" s="2"/>
      <c r="AL2107" s="2"/>
      <c r="AM2107" s="2"/>
      <c r="AN2107" s="2"/>
      <c r="AO2107" s="2"/>
      <c r="AP2107" s="2"/>
      <c r="AQ2107" s="1"/>
      <c r="AR2107" s="15"/>
      <c r="AS2107" s="15"/>
      <c r="AT2107" s="15"/>
      <c r="AU2107" s="1"/>
      <c r="AV2107" s="1"/>
      <c r="AW2107" s="15"/>
      <c r="AX2107" s="15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</row>
    <row r="2108" spans="1:164" x14ac:dyDescent="0.15">
      <c r="A2108" s="67"/>
      <c r="B2108" s="128"/>
      <c r="C2108" s="7"/>
      <c r="D2108" s="7"/>
      <c r="E2108" s="13"/>
      <c r="F2108" s="14"/>
      <c r="G2108" s="14"/>
      <c r="H2108" s="14"/>
      <c r="I2108" s="14"/>
      <c r="J2108" s="13"/>
      <c r="K2108" s="53"/>
      <c r="L2108" s="2"/>
      <c r="M2108" s="19"/>
      <c r="N2108" s="12"/>
      <c r="O2108" s="12"/>
      <c r="P2108" s="19"/>
      <c r="Q2108" s="14"/>
      <c r="R2108" s="28"/>
      <c r="S2108" s="14"/>
      <c r="T2108" s="14"/>
      <c r="U2108" s="14"/>
      <c r="V2108" s="4"/>
      <c r="W2108" s="53"/>
      <c r="X2108" s="14"/>
      <c r="Y2108" s="153"/>
      <c r="Z2108" s="10"/>
      <c r="AA2108" s="51"/>
      <c r="AB2108" s="3"/>
      <c r="AC2108" s="1"/>
      <c r="AD2108" s="10"/>
      <c r="AE2108" s="3"/>
      <c r="AF2108" s="3"/>
      <c r="AG2108" s="3"/>
      <c r="AH2108" s="10"/>
      <c r="AI2108" s="11"/>
      <c r="AJ2108" s="10"/>
      <c r="AK2108" s="2"/>
      <c r="AL2108" s="2"/>
      <c r="AM2108" s="2"/>
      <c r="AN2108" s="2"/>
      <c r="AO2108" s="2"/>
      <c r="AP2108" s="2"/>
      <c r="AQ2108" s="1"/>
      <c r="AR2108" s="15"/>
      <c r="AS2108" s="15"/>
      <c r="AT2108" s="15"/>
      <c r="AU2108" s="1"/>
      <c r="AV2108" s="1"/>
      <c r="AW2108" s="15"/>
      <c r="AX2108" s="15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</row>
    <row r="2109" spans="1:164" x14ac:dyDescent="0.15">
      <c r="A2109" s="67"/>
      <c r="B2109" s="128"/>
      <c r="C2109" s="7"/>
      <c r="D2109" s="7"/>
      <c r="E2109" s="13"/>
      <c r="F2109" s="14"/>
      <c r="G2109" s="14"/>
      <c r="H2109" s="14"/>
      <c r="I2109" s="14"/>
      <c r="J2109" s="13"/>
      <c r="K2109" s="53"/>
      <c r="L2109" s="2"/>
      <c r="M2109" s="19"/>
      <c r="N2109" s="12"/>
      <c r="O2109" s="12"/>
      <c r="P2109" s="19"/>
      <c r="Q2109" s="14"/>
      <c r="R2109" s="28"/>
      <c r="S2109" s="14"/>
      <c r="T2109" s="14"/>
      <c r="U2109" s="14"/>
      <c r="V2109" s="4"/>
      <c r="W2109" s="53"/>
      <c r="X2109" s="14"/>
      <c r="Y2109" s="153"/>
      <c r="Z2109" s="10"/>
      <c r="AA2109" s="51"/>
      <c r="AB2109" s="3"/>
      <c r="AC2109" s="1"/>
      <c r="AD2109" s="10"/>
      <c r="AE2109" s="3"/>
      <c r="AF2109" s="3"/>
      <c r="AG2109" s="3"/>
      <c r="AH2109" s="10"/>
      <c r="AI2109" s="11"/>
      <c r="AJ2109" s="10"/>
      <c r="AK2109" s="2"/>
      <c r="AL2109" s="2"/>
      <c r="AM2109" s="2"/>
      <c r="AN2109" s="2"/>
      <c r="AO2109" s="2"/>
      <c r="AP2109" s="2"/>
      <c r="AQ2109" s="1"/>
      <c r="AR2109" s="15"/>
      <c r="AS2109" s="15"/>
      <c r="AT2109" s="15"/>
      <c r="AU2109" s="1"/>
      <c r="AV2109" s="1"/>
      <c r="AW2109" s="15"/>
      <c r="AX2109" s="15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</row>
    <row r="2110" spans="1:164" x14ac:dyDescent="0.15">
      <c r="A2110" s="67"/>
      <c r="B2110" s="128"/>
      <c r="C2110" s="7"/>
      <c r="D2110" s="7"/>
      <c r="E2110" s="13"/>
      <c r="F2110" s="14"/>
      <c r="G2110" s="14"/>
      <c r="H2110" s="14"/>
      <c r="I2110" s="14"/>
      <c r="J2110" s="13"/>
      <c r="K2110" s="53"/>
      <c r="L2110" s="2"/>
      <c r="M2110" s="19"/>
      <c r="N2110" s="12"/>
      <c r="O2110" s="12"/>
      <c r="P2110" s="19"/>
      <c r="Q2110" s="14"/>
      <c r="R2110" s="28"/>
      <c r="S2110" s="14"/>
      <c r="T2110" s="14"/>
      <c r="U2110" s="14"/>
      <c r="V2110" s="4"/>
      <c r="W2110" s="53"/>
      <c r="X2110" s="14"/>
      <c r="Y2110" s="153"/>
      <c r="Z2110" s="10"/>
      <c r="AA2110" s="51"/>
      <c r="AB2110" s="3"/>
      <c r="AC2110" s="1"/>
      <c r="AD2110" s="10"/>
      <c r="AE2110" s="3"/>
      <c r="AF2110" s="3"/>
      <c r="AG2110" s="3"/>
      <c r="AH2110" s="10"/>
      <c r="AI2110" s="11"/>
      <c r="AJ2110" s="10"/>
      <c r="AK2110" s="2"/>
      <c r="AL2110" s="2"/>
      <c r="AM2110" s="2"/>
      <c r="AN2110" s="2"/>
      <c r="AO2110" s="2"/>
      <c r="AP2110" s="2"/>
      <c r="AQ2110" s="1"/>
      <c r="AR2110" s="15"/>
      <c r="AS2110" s="15"/>
      <c r="AT2110" s="15"/>
      <c r="AU2110" s="1"/>
      <c r="AV2110" s="1"/>
      <c r="AW2110" s="15"/>
      <c r="AX2110" s="15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</row>
    <row r="2111" spans="1:164" x14ac:dyDescent="0.15">
      <c r="A2111" s="67"/>
      <c r="B2111" s="128"/>
      <c r="C2111" s="7"/>
      <c r="D2111" s="7"/>
      <c r="E2111" s="13"/>
      <c r="F2111" s="14"/>
      <c r="G2111" s="14"/>
      <c r="H2111" s="14"/>
      <c r="I2111" s="14"/>
      <c r="J2111" s="13"/>
      <c r="K2111" s="53"/>
      <c r="L2111" s="2"/>
      <c r="M2111" s="19"/>
      <c r="N2111" s="12"/>
      <c r="O2111" s="12"/>
      <c r="P2111" s="19"/>
      <c r="Q2111" s="14"/>
      <c r="R2111" s="28"/>
      <c r="S2111" s="14"/>
      <c r="T2111" s="14"/>
      <c r="U2111" s="14"/>
      <c r="V2111" s="4"/>
      <c r="W2111" s="53"/>
      <c r="X2111" s="14"/>
      <c r="Y2111" s="153"/>
      <c r="Z2111" s="10"/>
      <c r="AA2111" s="51"/>
      <c r="AB2111" s="3"/>
      <c r="AC2111" s="1"/>
      <c r="AD2111" s="10"/>
      <c r="AE2111" s="3"/>
      <c r="AF2111" s="3"/>
      <c r="AG2111" s="3"/>
      <c r="AH2111" s="10"/>
      <c r="AI2111" s="11"/>
      <c r="AJ2111" s="10"/>
      <c r="AK2111" s="2"/>
      <c r="AL2111" s="2"/>
      <c r="AM2111" s="2"/>
      <c r="AN2111" s="2"/>
      <c r="AO2111" s="2"/>
      <c r="AP2111" s="2"/>
      <c r="AQ2111" s="1"/>
      <c r="AR2111" s="15"/>
      <c r="AS2111" s="15"/>
      <c r="AT2111" s="15"/>
      <c r="AU2111" s="1"/>
      <c r="AV2111" s="1"/>
      <c r="AW2111" s="15"/>
      <c r="AX2111" s="15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</row>
    <row r="2112" spans="1:164" x14ac:dyDescent="0.15">
      <c r="A2112" s="67"/>
      <c r="B2112" s="128"/>
      <c r="C2112" s="7"/>
      <c r="D2112" s="7"/>
      <c r="E2112" s="13"/>
      <c r="F2112" s="14"/>
      <c r="G2112" s="14"/>
      <c r="H2112" s="14"/>
      <c r="I2112" s="14"/>
      <c r="J2112" s="13"/>
      <c r="K2112" s="53"/>
      <c r="L2112" s="2"/>
      <c r="M2112" s="19"/>
      <c r="N2112" s="12"/>
      <c r="O2112" s="12"/>
      <c r="P2112" s="19"/>
      <c r="Q2112" s="14"/>
      <c r="R2112" s="28"/>
      <c r="S2112" s="14"/>
      <c r="T2112" s="14"/>
      <c r="U2112" s="14"/>
      <c r="V2112" s="4"/>
      <c r="W2112" s="53"/>
      <c r="X2112" s="14"/>
      <c r="Y2112" s="153"/>
      <c r="Z2112" s="10"/>
      <c r="AA2112" s="51"/>
      <c r="AB2112" s="3"/>
      <c r="AC2112" s="1"/>
      <c r="AD2112" s="10"/>
      <c r="AE2112" s="3"/>
      <c r="AF2112" s="3"/>
      <c r="AG2112" s="3"/>
      <c r="AH2112" s="10"/>
      <c r="AI2112" s="11"/>
      <c r="AJ2112" s="10"/>
      <c r="AK2112" s="2"/>
      <c r="AL2112" s="2"/>
      <c r="AM2112" s="2"/>
      <c r="AN2112" s="2"/>
      <c r="AO2112" s="2"/>
      <c r="AP2112" s="2"/>
      <c r="AQ2112" s="1"/>
      <c r="AR2112" s="15"/>
      <c r="AS2112" s="15"/>
      <c r="AT2112" s="15"/>
      <c r="AU2112" s="1"/>
      <c r="AV2112" s="1"/>
      <c r="AW2112" s="15"/>
      <c r="AX2112" s="15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</row>
    <row r="2113" spans="1:164" x14ac:dyDescent="0.15">
      <c r="A2113" s="67"/>
      <c r="B2113" s="128"/>
      <c r="C2113" s="7"/>
      <c r="D2113" s="7"/>
      <c r="E2113" s="13"/>
      <c r="F2113" s="14"/>
      <c r="G2113" s="14"/>
      <c r="H2113" s="14"/>
      <c r="I2113" s="14"/>
      <c r="J2113" s="13"/>
      <c r="K2113" s="53"/>
      <c r="L2113" s="2"/>
      <c r="M2113" s="19"/>
      <c r="N2113" s="12"/>
      <c r="O2113" s="12"/>
      <c r="P2113" s="19"/>
      <c r="Q2113" s="14"/>
      <c r="R2113" s="28"/>
      <c r="S2113" s="14"/>
      <c r="T2113" s="14"/>
      <c r="U2113" s="14"/>
      <c r="V2113" s="4"/>
      <c r="W2113" s="53"/>
      <c r="X2113" s="14"/>
      <c r="Y2113" s="153"/>
      <c r="Z2113" s="10"/>
      <c r="AA2113" s="51"/>
      <c r="AB2113" s="3"/>
      <c r="AC2113" s="1"/>
      <c r="AD2113" s="10"/>
      <c r="AE2113" s="3"/>
      <c r="AF2113" s="3"/>
      <c r="AG2113" s="3"/>
      <c r="AH2113" s="10"/>
      <c r="AI2113" s="11"/>
      <c r="AJ2113" s="10"/>
      <c r="AK2113" s="2"/>
      <c r="AL2113" s="2"/>
      <c r="AM2113" s="2"/>
      <c r="AN2113" s="2"/>
      <c r="AO2113" s="2"/>
      <c r="AP2113" s="2"/>
      <c r="AQ2113" s="1"/>
      <c r="AR2113" s="15"/>
      <c r="AS2113" s="15"/>
      <c r="AT2113" s="15"/>
      <c r="AU2113" s="1"/>
      <c r="AV2113" s="1"/>
      <c r="AW2113" s="15"/>
      <c r="AX2113" s="15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</row>
    <row r="2114" spans="1:164" x14ac:dyDescent="0.15">
      <c r="A2114" s="67"/>
      <c r="B2114" s="128"/>
      <c r="C2114" s="7"/>
      <c r="D2114" s="7"/>
      <c r="E2114" s="13"/>
      <c r="F2114" s="14"/>
      <c r="G2114" s="14"/>
      <c r="H2114" s="14"/>
      <c r="I2114" s="14"/>
      <c r="J2114" s="13"/>
      <c r="K2114" s="53"/>
      <c r="L2114" s="2"/>
      <c r="M2114" s="19"/>
      <c r="N2114" s="12"/>
      <c r="O2114" s="12"/>
      <c r="P2114" s="19"/>
      <c r="Q2114" s="14"/>
      <c r="R2114" s="28"/>
      <c r="S2114" s="14"/>
      <c r="T2114" s="14"/>
      <c r="U2114" s="14"/>
      <c r="V2114" s="4"/>
      <c r="W2114" s="53"/>
      <c r="X2114" s="14"/>
      <c r="Y2114" s="153"/>
      <c r="Z2114" s="10"/>
      <c r="AA2114" s="51"/>
      <c r="AB2114" s="3"/>
      <c r="AC2114" s="1"/>
      <c r="AD2114" s="10"/>
      <c r="AE2114" s="3"/>
      <c r="AF2114" s="3"/>
      <c r="AG2114" s="3"/>
      <c r="AH2114" s="10"/>
      <c r="AI2114" s="11"/>
      <c r="AJ2114" s="10"/>
      <c r="AK2114" s="2"/>
      <c r="AL2114" s="2"/>
      <c r="AM2114" s="2"/>
      <c r="AN2114" s="2"/>
      <c r="AO2114" s="2"/>
      <c r="AP2114" s="2"/>
      <c r="AQ2114" s="1"/>
      <c r="AR2114" s="15"/>
      <c r="AS2114" s="15"/>
      <c r="AT2114" s="15"/>
      <c r="AU2114" s="1"/>
      <c r="AV2114" s="1"/>
      <c r="AW2114" s="15"/>
      <c r="AX2114" s="15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</row>
    <row r="2115" spans="1:164" x14ac:dyDescent="0.15">
      <c r="A2115" s="67"/>
      <c r="B2115" s="128"/>
      <c r="C2115" s="7"/>
      <c r="D2115" s="7"/>
      <c r="E2115" s="13"/>
      <c r="F2115" s="14"/>
      <c r="G2115" s="14"/>
      <c r="H2115" s="14"/>
      <c r="I2115" s="14"/>
      <c r="J2115" s="13"/>
      <c r="K2115" s="53"/>
      <c r="L2115" s="2"/>
      <c r="M2115" s="19"/>
      <c r="N2115" s="12"/>
      <c r="O2115" s="12"/>
      <c r="P2115" s="19"/>
      <c r="Q2115" s="14"/>
      <c r="R2115" s="28"/>
      <c r="S2115" s="14"/>
      <c r="T2115" s="14"/>
      <c r="U2115" s="14"/>
      <c r="V2115" s="4"/>
      <c r="W2115" s="53"/>
      <c r="X2115" s="14"/>
      <c r="Y2115" s="153"/>
      <c r="Z2115" s="10"/>
      <c r="AA2115" s="51"/>
      <c r="AB2115" s="3"/>
      <c r="AC2115" s="1"/>
      <c r="AD2115" s="10"/>
      <c r="AE2115" s="3"/>
      <c r="AF2115" s="3"/>
      <c r="AG2115" s="3"/>
      <c r="AH2115" s="10"/>
      <c r="AI2115" s="11"/>
      <c r="AJ2115" s="10"/>
      <c r="AK2115" s="2"/>
      <c r="AL2115" s="2"/>
      <c r="AM2115" s="2"/>
      <c r="AN2115" s="2"/>
      <c r="AO2115" s="2"/>
      <c r="AP2115" s="2"/>
      <c r="AQ2115" s="1"/>
      <c r="AR2115" s="15"/>
      <c r="AS2115" s="15"/>
      <c r="AT2115" s="15"/>
      <c r="AU2115" s="1"/>
      <c r="AV2115" s="1"/>
      <c r="AW2115" s="15"/>
      <c r="AX2115" s="15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</row>
    <row r="2116" spans="1:164" x14ac:dyDescent="0.15">
      <c r="A2116" s="67"/>
      <c r="B2116" s="128"/>
      <c r="C2116" s="7"/>
      <c r="D2116" s="7"/>
      <c r="E2116" s="13"/>
      <c r="F2116" s="14"/>
      <c r="G2116" s="14"/>
      <c r="H2116" s="14"/>
      <c r="I2116" s="14"/>
      <c r="J2116" s="13"/>
      <c r="K2116" s="53"/>
      <c r="L2116" s="2"/>
      <c r="M2116" s="19"/>
      <c r="N2116" s="12"/>
      <c r="O2116" s="12"/>
      <c r="P2116" s="19"/>
      <c r="Q2116" s="14"/>
      <c r="R2116" s="28"/>
      <c r="S2116" s="14"/>
      <c r="T2116" s="14"/>
      <c r="U2116" s="14"/>
      <c r="V2116" s="4"/>
      <c r="W2116" s="53"/>
      <c r="X2116" s="14"/>
      <c r="Y2116" s="153"/>
      <c r="Z2116" s="10"/>
      <c r="AA2116" s="51"/>
      <c r="AB2116" s="3"/>
      <c r="AC2116" s="1"/>
      <c r="AD2116" s="10"/>
      <c r="AE2116" s="3"/>
      <c r="AF2116" s="3"/>
      <c r="AG2116" s="3"/>
      <c r="AH2116" s="10"/>
      <c r="AI2116" s="11"/>
      <c r="AJ2116" s="10"/>
      <c r="AK2116" s="2"/>
      <c r="AL2116" s="2"/>
      <c r="AM2116" s="2"/>
      <c r="AN2116" s="2"/>
      <c r="AO2116" s="2"/>
      <c r="AP2116" s="2"/>
      <c r="AQ2116" s="1"/>
      <c r="AR2116" s="15"/>
      <c r="AS2116" s="15"/>
      <c r="AT2116" s="15"/>
      <c r="AU2116" s="1"/>
      <c r="AV2116" s="1"/>
      <c r="AW2116" s="15"/>
      <c r="AX2116" s="15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</row>
    <row r="2117" spans="1:164" x14ac:dyDescent="0.15">
      <c r="A2117" s="67"/>
      <c r="B2117" s="128"/>
      <c r="C2117" s="7"/>
      <c r="D2117" s="7"/>
      <c r="E2117" s="13"/>
      <c r="F2117" s="14"/>
      <c r="G2117" s="14"/>
      <c r="H2117" s="14"/>
      <c r="I2117" s="14"/>
      <c r="J2117" s="13"/>
      <c r="K2117" s="53"/>
      <c r="L2117" s="2"/>
      <c r="M2117" s="19"/>
      <c r="N2117" s="12"/>
      <c r="O2117" s="12"/>
      <c r="P2117" s="19"/>
      <c r="Q2117" s="14"/>
      <c r="R2117" s="28"/>
      <c r="S2117" s="14"/>
      <c r="T2117" s="14"/>
      <c r="U2117" s="14"/>
      <c r="V2117" s="4"/>
      <c r="W2117" s="53"/>
      <c r="X2117" s="14"/>
      <c r="Y2117" s="153"/>
      <c r="Z2117" s="10"/>
      <c r="AA2117" s="51"/>
      <c r="AB2117" s="3"/>
      <c r="AC2117" s="1"/>
      <c r="AD2117" s="10"/>
      <c r="AE2117" s="3"/>
      <c r="AF2117" s="3"/>
      <c r="AG2117" s="3"/>
      <c r="AH2117" s="10"/>
      <c r="AI2117" s="11"/>
      <c r="AJ2117" s="10"/>
      <c r="AK2117" s="2"/>
      <c r="AL2117" s="2"/>
      <c r="AM2117" s="2"/>
      <c r="AN2117" s="2"/>
      <c r="AO2117" s="2"/>
      <c r="AP2117" s="2"/>
      <c r="AQ2117" s="1"/>
      <c r="AR2117" s="15"/>
      <c r="AS2117" s="15"/>
      <c r="AT2117" s="15"/>
      <c r="AU2117" s="1"/>
      <c r="AV2117" s="1"/>
      <c r="AW2117" s="15"/>
      <c r="AX2117" s="15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</row>
    <row r="2118" spans="1:164" x14ac:dyDescent="0.15">
      <c r="A2118" s="67"/>
      <c r="B2118" s="128"/>
      <c r="C2118" s="7"/>
      <c r="D2118" s="7"/>
      <c r="E2118" s="13"/>
      <c r="F2118" s="14"/>
      <c r="G2118" s="14"/>
      <c r="H2118" s="14"/>
      <c r="I2118" s="14"/>
      <c r="J2118" s="13"/>
      <c r="K2118" s="53"/>
      <c r="L2118" s="2"/>
      <c r="M2118" s="19"/>
      <c r="N2118" s="12"/>
      <c r="O2118" s="12"/>
      <c r="P2118" s="19"/>
      <c r="Q2118" s="14"/>
      <c r="R2118" s="28"/>
      <c r="S2118" s="14"/>
      <c r="T2118" s="14"/>
      <c r="U2118" s="14"/>
      <c r="V2118" s="4"/>
      <c r="W2118" s="53"/>
      <c r="X2118" s="14"/>
      <c r="Y2118" s="153"/>
      <c r="Z2118" s="10"/>
      <c r="AA2118" s="51"/>
      <c r="AB2118" s="3"/>
      <c r="AC2118" s="1"/>
      <c r="AD2118" s="10"/>
      <c r="AE2118" s="3"/>
      <c r="AF2118" s="3"/>
      <c r="AG2118" s="3"/>
      <c r="AH2118" s="10"/>
      <c r="AI2118" s="11"/>
      <c r="AJ2118" s="10"/>
      <c r="AK2118" s="2"/>
      <c r="AL2118" s="2"/>
      <c r="AM2118" s="2"/>
      <c r="AN2118" s="2"/>
      <c r="AO2118" s="2"/>
      <c r="AP2118" s="2"/>
      <c r="AQ2118" s="1"/>
      <c r="AR2118" s="15"/>
      <c r="AS2118" s="15"/>
      <c r="AT2118" s="15"/>
      <c r="AU2118" s="1"/>
      <c r="AV2118" s="1"/>
      <c r="AW2118" s="15"/>
      <c r="AX2118" s="15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</row>
    <row r="2119" spans="1:164" x14ac:dyDescent="0.15">
      <c r="A2119" s="67"/>
      <c r="B2119" s="128"/>
      <c r="C2119" s="7"/>
      <c r="D2119" s="7"/>
      <c r="E2119" s="13"/>
      <c r="F2119" s="14"/>
      <c r="G2119" s="14"/>
      <c r="H2119" s="14"/>
      <c r="I2119" s="14"/>
      <c r="J2119" s="13"/>
      <c r="K2119" s="53"/>
      <c r="L2119" s="2"/>
      <c r="M2119" s="19"/>
      <c r="N2119" s="12"/>
      <c r="O2119" s="12"/>
      <c r="P2119" s="19"/>
      <c r="Q2119" s="14"/>
      <c r="R2119" s="28"/>
      <c r="S2119" s="14"/>
      <c r="T2119" s="14"/>
      <c r="U2119" s="14"/>
      <c r="V2119" s="4"/>
      <c r="W2119" s="53"/>
      <c r="X2119" s="14"/>
      <c r="Y2119" s="153"/>
      <c r="Z2119" s="10"/>
      <c r="AA2119" s="51"/>
      <c r="AB2119" s="3"/>
      <c r="AC2119" s="1"/>
      <c r="AD2119" s="10"/>
      <c r="AE2119" s="3"/>
      <c r="AF2119" s="3"/>
      <c r="AG2119" s="3"/>
      <c r="AH2119" s="10"/>
      <c r="AI2119" s="11"/>
      <c r="AJ2119" s="10"/>
      <c r="AK2119" s="2"/>
      <c r="AL2119" s="2"/>
      <c r="AM2119" s="2"/>
      <c r="AN2119" s="2"/>
      <c r="AO2119" s="2"/>
      <c r="AP2119" s="2"/>
      <c r="AQ2119" s="1"/>
      <c r="AR2119" s="15"/>
      <c r="AS2119" s="15"/>
      <c r="AT2119" s="15"/>
      <c r="AU2119" s="1"/>
      <c r="AV2119" s="1"/>
      <c r="AW2119" s="15"/>
      <c r="AX2119" s="15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</row>
    <row r="2120" spans="1:164" x14ac:dyDescent="0.15">
      <c r="A2120" s="67"/>
      <c r="B2120" s="128"/>
      <c r="C2120" s="7"/>
      <c r="D2120" s="7"/>
      <c r="E2120" s="13"/>
      <c r="F2120" s="14"/>
      <c r="G2120" s="14"/>
      <c r="H2120" s="14"/>
      <c r="I2120" s="14"/>
      <c r="J2120" s="13"/>
      <c r="K2120" s="53"/>
      <c r="L2120" s="2"/>
      <c r="M2120" s="19"/>
      <c r="N2120" s="12"/>
      <c r="O2120" s="12"/>
      <c r="P2120" s="19"/>
      <c r="Q2120" s="14"/>
      <c r="R2120" s="28"/>
      <c r="S2120" s="14"/>
      <c r="T2120" s="14"/>
      <c r="U2120" s="14"/>
      <c r="V2120" s="4"/>
      <c r="W2120" s="53"/>
      <c r="X2120" s="14"/>
      <c r="Y2120" s="153"/>
      <c r="Z2120" s="10"/>
      <c r="AA2120" s="51"/>
      <c r="AB2120" s="3"/>
      <c r="AC2120" s="1"/>
      <c r="AD2120" s="10"/>
      <c r="AE2120" s="3"/>
      <c r="AF2120" s="3"/>
      <c r="AG2120" s="3"/>
      <c r="AH2120" s="10"/>
      <c r="AI2120" s="11"/>
      <c r="AJ2120" s="10"/>
      <c r="AK2120" s="2"/>
      <c r="AL2120" s="2"/>
      <c r="AM2120" s="2"/>
      <c r="AN2120" s="2"/>
      <c r="AO2120" s="2"/>
      <c r="AP2120" s="2"/>
      <c r="AQ2120" s="1"/>
      <c r="AR2120" s="15"/>
      <c r="AS2120" s="15"/>
      <c r="AT2120" s="15"/>
      <c r="AU2120" s="1"/>
      <c r="AV2120" s="1"/>
      <c r="AW2120" s="15"/>
      <c r="AX2120" s="15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</row>
    <row r="2121" spans="1:164" x14ac:dyDescent="0.15">
      <c r="A2121" s="67"/>
      <c r="B2121" s="128"/>
      <c r="C2121" s="7"/>
      <c r="D2121" s="7"/>
      <c r="E2121" s="13"/>
      <c r="F2121" s="14"/>
      <c r="G2121" s="14"/>
      <c r="H2121" s="14"/>
      <c r="I2121" s="14"/>
      <c r="J2121" s="13"/>
      <c r="K2121" s="53"/>
      <c r="L2121" s="2"/>
      <c r="M2121" s="19"/>
      <c r="N2121" s="12"/>
      <c r="O2121" s="12"/>
      <c r="P2121" s="19"/>
      <c r="Q2121" s="14"/>
      <c r="R2121" s="28"/>
      <c r="S2121" s="14"/>
      <c r="T2121" s="14"/>
      <c r="U2121" s="14"/>
      <c r="V2121" s="4"/>
      <c r="W2121" s="53"/>
      <c r="X2121" s="14"/>
      <c r="Y2121" s="153"/>
      <c r="Z2121" s="10"/>
      <c r="AA2121" s="51"/>
      <c r="AB2121" s="3"/>
      <c r="AC2121" s="1"/>
      <c r="AD2121" s="10"/>
      <c r="AE2121" s="3"/>
      <c r="AF2121" s="3"/>
      <c r="AG2121" s="3"/>
      <c r="AH2121" s="10"/>
      <c r="AI2121" s="11"/>
      <c r="AJ2121" s="10"/>
      <c r="AK2121" s="2"/>
      <c r="AL2121" s="2"/>
      <c r="AM2121" s="2"/>
      <c r="AN2121" s="2"/>
      <c r="AO2121" s="2"/>
      <c r="AP2121" s="2"/>
      <c r="AQ2121" s="1"/>
      <c r="AR2121" s="15"/>
      <c r="AS2121" s="15"/>
      <c r="AT2121" s="15"/>
      <c r="AU2121" s="1"/>
      <c r="AV2121" s="1"/>
      <c r="AW2121" s="15"/>
      <c r="AX2121" s="15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</row>
    <row r="2122" spans="1:164" x14ac:dyDescent="0.15">
      <c r="A2122" s="67"/>
      <c r="B2122" s="128"/>
      <c r="C2122" s="7"/>
      <c r="D2122" s="7"/>
      <c r="E2122" s="13"/>
      <c r="F2122" s="14"/>
      <c r="G2122" s="14"/>
      <c r="H2122" s="14"/>
      <c r="I2122" s="14"/>
      <c r="J2122" s="13"/>
      <c r="K2122" s="53"/>
      <c r="L2122" s="2"/>
      <c r="M2122" s="19"/>
      <c r="N2122" s="12"/>
      <c r="O2122" s="12"/>
      <c r="P2122" s="19"/>
      <c r="Q2122" s="14"/>
      <c r="R2122" s="28"/>
      <c r="S2122" s="14"/>
      <c r="T2122" s="14"/>
      <c r="U2122" s="14"/>
      <c r="V2122" s="4"/>
      <c r="W2122" s="53"/>
      <c r="X2122" s="14"/>
      <c r="Y2122" s="153"/>
      <c r="Z2122" s="10"/>
      <c r="AA2122" s="51"/>
      <c r="AB2122" s="3"/>
      <c r="AC2122" s="1"/>
      <c r="AD2122" s="10"/>
      <c r="AE2122" s="3"/>
      <c r="AF2122" s="3"/>
      <c r="AG2122" s="3"/>
      <c r="AH2122" s="10"/>
      <c r="AI2122" s="11"/>
      <c r="AJ2122" s="10"/>
      <c r="AK2122" s="2"/>
      <c r="AL2122" s="2"/>
      <c r="AM2122" s="2"/>
      <c r="AN2122" s="2"/>
      <c r="AO2122" s="2"/>
      <c r="AP2122" s="2"/>
      <c r="AQ2122" s="1"/>
      <c r="AR2122" s="15"/>
      <c r="AS2122" s="15"/>
      <c r="AT2122" s="15"/>
      <c r="AU2122" s="1"/>
      <c r="AV2122" s="1"/>
      <c r="AW2122" s="15"/>
      <c r="AX2122" s="15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</row>
    <row r="2123" spans="1:164" x14ac:dyDescent="0.15">
      <c r="A2123" s="67"/>
      <c r="B2123" s="128"/>
      <c r="C2123" s="7"/>
      <c r="D2123" s="7"/>
      <c r="E2123" s="13"/>
      <c r="F2123" s="14"/>
      <c r="G2123" s="14"/>
      <c r="H2123" s="14"/>
      <c r="I2123" s="14"/>
      <c r="J2123" s="13"/>
      <c r="K2123" s="53"/>
      <c r="L2123" s="2"/>
      <c r="M2123" s="19"/>
      <c r="N2123" s="12"/>
      <c r="O2123" s="12"/>
      <c r="P2123" s="19"/>
      <c r="Q2123" s="14"/>
      <c r="R2123" s="28"/>
      <c r="S2123" s="14"/>
      <c r="T2123" s="14"/>
      <c r="U2123" s="14"/>
      <c r="V2123" s="4"/>
      <c r="W2123" s="53"/>
      <c r="X2123" s="14"/>
      <c r="Y2123" s="153"/>
      <c r="Z2123" s="10"/>
      <c r="AA2123" s="51"/>
      <c r="AB2123" s="3"/>
      <c r="AC2123" s="1"/>
      <c r="AD2123" s="10"/>
      <c r="AE2123" s="3"/>
      <c r="AF2123" s="3"/>
      <c r="AG2123" s="3"/>
      <c r="AH2123" s="10"/>
      <c r="AI2123" s="11"/>
      <c r="AJ2123" s="10"/>
      <c r="AK2123" s="2"/>
      <c r="AL2123" s="2"/>
      <c r="AM2123" s="2"/>
      <c r="AN2123" s="2"/>
      <c r="AO2123" s="2"/>
      <c r="AP2123" s="2"/>
      <c r="AQ2123" s="1"/>
      <c r="AR2123" s="15"/>
      <c r="AS2123" s="15"/>
      <c r="AT2123" s="15"/>
      <c r="AU2123" s="1"/>
      <c r="AV2123" s="1"/>
      <c r="AW2123" s="15"/>
      <c r="AX2123" s="15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</row>
    <row r="2124" spans="1:164" x14ac:dyDescent="0.15">
      <c r="A2124" s="67"/>
      <c r="B2124" s="128"/>
      <c r="C2124" s="7"/>
      <c r="D2124" s="7"/>
      <c r="E2124" s="13"/>
      <c r="F2124" s="14"/>
      <c r="G2124" s="14"/>
      <c r="H2124" s="14"/>
      <c r="I2124" s="14"/>
      <c r="J2124" s="13"/>
      <c r="K2124" s="53"/>
      <c r="L2124" s="2"/>
      <c r="M2124" s="19"/>
      <c r="N2124" s="12"/>
      <c r="O2124" s="12"/>
      <c r="P2124" s="19"/>
      <c r="Q2124" s="14"/>
      <c r="R2124" s="28"/>
      <c r="S2124" s="14"/>
      <c r="T2124" s="14"/>
      <c r="U2124" s="14"/>
      <c r="V2124" s="4"/>
      <c r="W2124" s="53"/>
      <c r="X2124" s="14"/>
      <c r="Y2124" s="153"/>
      <c r="Z2124" s="10"/>
      <c r="AA2124" s="51"/>
      <c r="AB2124" s="3"/>
      <c r="AC2124" s="1"/>
      <c r="AD2124" s="10"/>
      <c r="AE2124" s="3"/>
      <c r="AF2124" s="3"/>
      <c r="AG2124" s="3"/>
      <c r="AH2124" s="10"/>
      <c r="AI2124" s="11"/>
      <c r="AJ2124" s="10"/>
      <c r="AK2124" s="2"/>
      <c r="AL2124" s="2"/>
      <c r="AM2124" s="2"/>
      <c r="AN2124" s="2"/>
      <c r="AO2124" s="2"/>
      <c r="AP2124" s="2"/>
      <c r="AQ2124" s="1"/>
      <c r="AR2124" s="15"/>
      <c r="AS2124" s="15"/>
      <c r="AT2124" s="15"/>
      <c r="AU2124" s="1"/>
      <c r="AV2124" s="1"/>
      <c r="AW2124" s="15"/>
      <c r="AX2124" s="15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</row>
    <row r="2125" spans="1:164" x14ac:dyDescent="0.15">
      <c r="A2125" s="67"/>
      <c r="B2125" s="128"/>
      <c r="C2125" s="7"/>
      <c r="D2125" s="7"/>
      <c r="E2125" s="13"/>
      <c r="F2125" s="14"/>
      <c r="G2125" s="14"/>
      <c r="H2125" s="14"/>
      <c r="I2125" s="14"/>
      <c r="J2125" s="13"/>
      <c r="K2125" s="53"/>
      <c r="L2125" s="2"/>
      <c r="M2125" s="19"/>
      <c r="N2125" s="12"/>
      <c r="O2125" s="12"/>
      <c r="P2125" s="19"/>
      <c r="Q2125" s="14"/>
      <c r="R2125" s="28"/>
      <c r="S2125" s="14"/>
      <c r="T2125" s="14"/>
      <c r="U2125" s="14"/>
      <c r="V2125" s="4"/>
      <c r="W2125" s="53"/>
      <c r="X2125" s="14"/>
      <c r="Y2125" s="153"/>
      <c r="Z2125" s="10"/>
      <c r="AA2125" s="51"/>
      <c r="AB2125" s="3"/>
      <c r="AC2125" s="1"/>
      <c r="AD2125" s="10"/>
      <c r="AE2125" s="3"/>
      <c r="AF2125" s="3"/>
      <c r="AG2125" s="3"/>
      <c r="AH2125" s="10"/>
      <c r="AI2125" s="11"/>
      <c r="AJ2125" s="10"/>
      <c r="AK2125" s="2"/>
      <c r="AL2125" s="2"/>
      <c r="AM2125" s="2"/>
      <c r="AN2125" s="2"/>
      <c r="AO2125" s="2"/>
      <c r="AP2125" s="2"/>
      <c r="AQ2125" s="1"/>
      <c r="AR2125" s="15"/>
      <c r="AS2125" s="15"/>
      <c r="AT2125" s="15"/>
      <c r="AU2125" s="1"/>
      <c r="AV2125" s="1"/>
      <c r="AW2125" s="15"/>
      <c r="AX2125" s="15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</row>
    <row r="2126" spans="1:164" x14ac:dyDescent="0.15">
      <c r="A2126" s="67"/>
      <c r="B2126" s="128"/>
      <c r="C2126" s="7"/>
      <c r="D2126" s="7"/>
      <c r="E2126" s="13"/>
      <c r="F2126" s="14"/>
      <c r="G2126" s="14"/>
      <c r="H2126" s="14"/>
      <c r="I2126" s="14"/>
      <c r="J2126" s="13"/>
      <c r="K2126" s="53"/>
      <c r="L2126" s="2"/>
      <c r="M2126" s="19"/>
      <c r="N2126" s="12"/>
      <c r="O2126" s="12"/>
      <c r="P2126" s="19"/>
      <c r="Q2126" s="14"/>
      <c r="R2126" s="28"/>
      <c r="S2126" s="14"/>
      <c r="T2126" s="14"/>
      <c r="U2126" s="14"/>
      <c r="V2126" s="4"/>
      <c r="W2126" s="53"/>
      <c r="X2126" s="14"/>
      <c r="Y2126" s="153"/>
      <c r="Z2126" s="10"/>
      <c r="AA2126" s="51"/>
      <c r="AB2126" s="3"/>
      <c r="AC2126" s="1"/>
      <c r="AD2126" s="10"/>
      <c r="AE2126" s="3"/>
      <c r="AF2126" s="3"/>
      <c r="AG2126" s="3"/>
      <c r="AH2126" s="10"/>
      <c r="AI2126" s="11"/>
      <c r="AJ2126" s="10"/>
      <c r="AK2126" s="2"/>
      <c r="AL2126" s="2"/>
      <c r="AM2126" s="2"/>
      <c r="AN2126" s="2"/>
      <c r="AO2126" s="2"/>
      <c r="AP2126" s="2"/>
      <c r="AQ2126" s="1"/>
      <c r="AR2126" s="15"/>
      <c r="AS2126" s="15"/>
      <c r="AT2126" s="15"/>
      <c r="AU2126" s="1"/>
      <c r="AV2126" s="1"/>
      <c r="AW2126" s="15"/>
      <c r="AX2126" s="15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</row>
    <row r="2127" spans="1:164" x14ac:dyDescent="0.15">
      <c r="A2127" s="67"/>
      <c r="B2127" s="128"/>
      <c r="C2127" s="7"/>
      <c r="D2127" s="7"/>
      <c r="E2127" s="13"/>
      <c r="F2127" s="14"/>
      <c r="G2127" s="14"/>
      <c r="H2127" s="14"/>
      <c r="I2127" s="14"/>
      <c r="J2127" s="13"/>
      <c r="K2127" s="53"/>
      <c r="L2127" s="2"/>
      <c r="M2127" s="19"/>
      <c r="N2127" s="12"/>
      <c r="O2127" s="12"/>
      <c r="P2127" s="19"/>
      <c r="Q2127" s="14"/>
      <c r="R2127" s="28"/>
      <c r="S2127" s="14"/>
      <c r="T2127" s="14"/>
      <c r="U2127" s="14"/>
      <c r="V2127" s="4"/>
      <c r="W2127" s="53"/>
      <c r="X2127" s="14"/>
      <c r="Y2127" s="153"/>
      <c r="Z2127" s="10"/>
      <c r="AA2127" s="51"/>
      <c r="AB2127" s="3"/>
      <c r="AC2127" s="1"/>
      <c r="AD2127" s="10"/>
      <c r="AE2127" s="3"/>
      <c r="AF2127" s="3"/>
      <c r="AG2127" s="3"/>
      <c r="AH2127" s="10"/>
      <c r="AI2127" s="11"/>
      <c r="AJ2127" s="10"/>
      <c r="AK2127" s="2"/>
      <c r="AL2127" s="2"/>
      <c r="AM2127" s="2"/>
      <c r="AN2127" s="2"/>
      <c r="AO2127" s="2"/>
      <c r="AP2127" s="2"/>
      <c r="AQ2127" s="1"/>
      <c r="AR2127" s="15"/>
      <c r="AS2127" s="15"/>
      <c r="AT2127" s="15"/>
      <c r="AU2127" s="1"/>
      <c r="AV2127" s="1"/>
      <c r="AW2127" s="15"/>
      <c r="AX2127" s="15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</row>
    <row r="2128" spans="1:164" x14ac:dyDescent="0.15">
      <c r="A2128" s="67"/>
      <c r="B2128" s="128"/>
      <c r="C2128" s="7"/>
      <c r="D2128" s="7"/>
      <c r="E2128" s="13"/>
      <c r="F2128" s="14"/>
      <c r="G2128" s="14"/>
      <c r="H2128" s="14"/>
      <c r="I2128" s="14"/>
      <c r="J2128" s="13"/>
      <c r="K2128" s="53"/>
      <c r="L2128" s="2"/>
      <c r="M2128" s="19"/>
      <c r="N2128" s="12"/>
      <c r="O2128" s="12"/>
      <c r="P2128" s="19"/>
      <c r="Q2128" s="14"/>
      <c r="R2128" s="28"/>
      <c r="S2128" s="14"/>
      <c r="T2128" s="14"/>
      <c r="U2128" s="14"/>
      <c r="V2128" s="4"/>
      <c r="W2128" s="53"/>
      <c r="X2128" s="14"/>
      <c r="Y2128" s="153"/>
      <c r="Z2128" s="10"/>
      <c r="AA2128" s="51"/>
      <c r="AB2128" s="3"/>
      <c r="AC2128" s="1"/>
      <c r="AD2128" s="10"/>
      <c r="AE2128" s="3"/>
      <c r="AF2128" s="3"/>
      <c r="AG2128" s="3"/>
      <c r="AH2128" s="10"/>
      <c r="AI2128" s="11"/>
      <c r="AJ2128" s="10"/>
      <c r="AK2128" s="2"/>
      <c r="AL2128" s="2"/>
      <c r="AM2128" s="2"/>
      <c r="AN2128" s="2"/>
      <c r="AO2128" s="2"/>
      <c r="AP2128" s="2"/>
      <c r="AQ2128" s="1"/>
      <c r="AR2128" s="15"/>
      <c r="AS2128" s="15"/>
      <c r="AT2128" s="15"/>
      <c r="AU2128" s="1"/>
      <c r="AV2128" s="1"/>
      <c r="AW2128" s="15"/>
      <c r="AX2128" s="15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</row>
    <row r="2129" spans="1:164" x14ac:dyDescent="0.15">
      <c r="A2129" s="67"/>
      <c r="B2129" s="128"/>
      <c r="C2129" s="7"/>
      <c r="D2129" s="7"/>
      <c r="E2129" s="13"/>
      <c r="F2129" s="14"/>
      <c r="G2129" s="14"/>
      <c r="H2129" s="14"/>
      <c r="I2129" s="14"/>
      <c r="J2129" s="13"/>
      <c r="K2129" s="53"/>
      <c r="L2129" s="2"/>
      <c r="M2129" s="19"/>
      <c r="N2129" s="12"/>
      <c r="O2129" s="12"/>
      <c r="P2129" s="19"/>
      <c r="Q2129" s="14"/>
      <c r="R2129" s="28"/>
      <c r="S2129" s="14"/>
      <c r="T2129" s="14"/>
      <c r="U2129" s="14"/>
      <c r="V2129" s="4"/>
      <c r="W2129" s="53"/>
      <c r="X2129" s="14"/>
      <c r="Y2129" s="153"/>
      <c r="Z2129" s="10"/>
      <c r="AA2129" s="51"/>
      <c r="AB2129" s="3"/>
      <c r="AC2129" s="1"/>
      <c r="AD2129" s="10"/>
      <c r="AE2129" s="3"/>
      <c r="AF2129" s="3"/>
      <c r="AG2129" s="3"/>
      <c r="AH2129" s="10"/>
      <c r="AI2129" s="11"/>
      <c r="AJ2129" s="10"/>
      <c r="AK2129" s="2"/>
      <c r="AL2129" s="2"/>
      <c r="AM2129" s="2"/>
      <c r="AN2129" s="2"/>
      <c r="AO2129" s="2"/>
      <c r="AP2129" s="2"/>
      <c r="AQ2129" s="1"/>
      <c r="AR2129" s="15"/>
      <c r="AS2129" s="15"/>
      <c r="AT2129" s="15"/>
      <c r="AU2129" s="1"/>
      <c r="AV2129" s="1"/>
      <c r="AW2129" s="15"/>
      <c r="AX2129" s="15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</row>
    <row r="2130" spans="1:164" x14ac:dyDescent="0.15">
      <c r="A2130" s="67"/>
      <c r="B2130" s="128"/>
      <c r="C2130" s="7"/>
      <c r="D2130" s="7"/>
      <c r="E2130" s="13"/>
      <c r="F2130" s="14"/>
      <c r="G2130" s="14"/>
      <c r="H2130" s="14"/>
      <c r="I2130" s="14"/>
      <c r="J2130" s="13"/>
      <c r="K2130" s="53"/>
      <c r="L2130" s="2"/>
      <c r="M2130" s="19"/>
      <c r="N2130" s="12"/>
      <c r="O2130" s="12"/>
      <c r="P2130" s="19"/>
      <c r="Q2130" s="14"/>
      <c r="R2130" s="28"/>
      <c r="S2130" s="14"/>
      <c r="T2130" s="14"/>
      <c r="U2130" s="14"/>
      <c r="V2130" s="4"/>
      <c r="W2130" s="53"/>
      <c r="X2130" s="14"/>
      <c r="Y2130" s="153"/>
      <c r="Z2130" s="10"/>
      <c r="AA2130" s="51"/>
      <c r="AB2130" s="3"/>
      <c r="AC2130" s="1"/>
      <c r="AD2130" s="10"/>
      <c r="AE2130" s="3"/>
      <c r="AF2130" s="3"/>
      <c r="AG2130" s="3"/>
      <c r="AH2130" s="10"/>
      <c r="AI2130" s="11"/>
      <c r="AJ2130" s="10"/>
      <c r="AK2130" s="2"/>
      <c r="AL2130" s="2"/>
      <c r="AM2130" s="2"/>
      <c r="AN2130" s="2"/>
      <c r="AO2130" s="2"/>
      <c r="AP2130" s="2"/>
      <c r="AQ2130" s="1"/>
      <c r="AR2130" s="15"/>
      <c r="AS2130" s="15"/>
      <c r="AT2130" s="15"/>
      <c r="AU2130" s="1"/>
      <c r="AV2130" s="1"/>
      <c r="AW2130" s="15"/>
      <c r="AX2130" s="15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</row>
    <row r="2131" spans="1:164" x14ac:dyDescent="0.15">
      <c r="A2131" s="67"/>
      <c r="B2131" s="128"/>
      <c r="C2131" s="7"/>
      <c r="D2131" s="7"/>
      <c r="E2131" s="13"/>
      <c r="F2131" s="14"/>
      <c r="G2131" s="14"/>
      <c r="H2131" s="14"/>
      <c r="I2131" s="14"/>
      <c r="J2131" s="13"/>
      <c r="K2131" s="53"/>
      <c r="L2131" s="2"/>
      <c r="M2131" s="19"/>
      <c r="N2131" s="12"/>
      <c r="O2131" s="12"/>
      <c r="P2131" s="19"/>
      <c r="Q2131" s="14"/>
      <c r="R2131" s="28"/>
      <c r="S2131" s="14"/>
      <c r="T2131" s="14"/>
      <c r="U2131" s="14"/>
      <c r="V2131" s="4"/>
      <c r="W2131" s="53"/>
      <c r="X2131" s="14"/>
      <c r="Y2131" s="153"/>
      <c r="Z2131" s="10"/>
      <c r="AA2131" s="51"/>
      <c r="AB2131" s="3"/>
      <c r="AC2131" s="1"/>
      <c r="AD2131" s="10"/>
      <c r="AE2131" s="3"/>
      <c r="AF2131" s="3"/>
      <c r="AG2131" s="3"/>
      <c r="AH2131" s="10"/>
      <c r="AI2131" s="11"/>
      <c r="AJ2131" s="10"/>
      <c r="AK2131" s="2"/>
      <c r="AL2131" s="2"/>
      <c r="AM2131" s="2"/>
      <c r="AN2131" s="2"/>
      <c r="AO2131" s="2"/>
      <c r="AP2131" s="2"/>
      <c r="AQ2131" s="1"/>
      <c r="AR2131" s="15"/>
      <c r="AS2131" s="15"/>
      <c r="AT2131" s="15"/>
      <c r="AU2131" s="1"/>
      <c r="AV2131" s="1"/>
      <c r="AW2131" s="15"/>
      <c r="AX2131" s="15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</row>
    <row r="2132" spans="1:164" x14ac:dyDescent="0.15">
      <c r="A2132" s="67"/>
      <c r="B2132" s="128"/>
      <c r="C2132" s="7"/>
      <c r="D2132" s="7"/>
      <c r="E2132" s="13"/>
      <c r="F2132" s="14"/>
      <c r="G2132" s="14"/>
      <c r="H2132" s="14"/>
      <c r="I2132" s="14"/>
      <c r="J2132" s="13"/>
      <c r="K2132" s="53"/>
      <c r="L2132" s="2"/>
      <c r="M2132" s="19"/>
      <c r="N2132" s="12"/>
      <c r="O2132" s="12"/>
      <c r="P2132" s="19"/>
      <c r="Q2132" s="14"/>
      <c r="R2132" s="28"/>
      <c r="S2132" s="14"/>
      <c r="T2132" s="14"/>
      <c r="U2132" s="14"/>
      <c r="V2132" s="4"/>
      <c r="W2132" s="53"/>
      <c r="X2132" s="14"/>
      <c r="Y2132" s="153"/>
      <c r="Z2132" s="10"/>
      <c r="AA2132" s="51"/>
      <c r="AB2132" s="3"/>
      <c r="AC2132" s="1"/>
      <c r="AD2132" s="10"/>
      <c r="AE2132" s="3"/>
      <c r="AF2132" s="3"/>
      <c r="AG2132" s="3"/>
      <c r="AH2132" s="10"/>
      <c r="AI2132" s="11"/>
      <c r="AJ2132" s="10"/>
      <c r="AK2132" s="2"/>
      <c r="AL2132" s="2"/>
      <c r="AM2132" s="2"/>
      <c r="AN2132" s="2"/>
      <c r="AO2132" s="2"/>
      <c r="AP2132" s="2"/>
      <c r="AQ2132" s="1"/>
      <c r="AR2132" s="15"/>
      <c r="AS2132" s="15"/>
      <c r="AT2132" s="15"/>
      <c r="AU2132" s="1"/>
      <c r="AV2132" s="1"/>
      <c r="AW2132" s="15"/>
      <c r="AX2132" s="15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</row>
    <row r="2133" spans="1:164" x14ac:dyDescent="0.15">
      <c r="A2133" s="67"/>
      <c r="B2133" s="128"/>
      <c r="C2133" s="7"/>
      <c r="D2133" s="7"/>
      <c r="E2133" s="13"/>
      <c r="F2133" s="14"/>
      <c r="G2133" s="14"/>
      <c r="H2133" s="14"/>
      <c r="I2133" s="14"/>
      <c r="J2133" s="13"/>
      <c r="K2133" s="53"/>
      <c r="L2133" s="2"/>
      <c r="M2133" s="19"/>
      <c r="N2133" s="12"/>
      <c r="O2133" s="12"/>
      <c r="P2133" s="19"/>
      <c r="Q2133" s="14"/>
      <c r="R2133" s="28"/>
      <c r="S2133" s="14"/>
      <c r="T2133" s="14"/>
      <c r="U2133" s="14"/>
      <c r="V2133" s="4"/>
      <c r="W2133" s="53"/>
      <c r="X2133" s="14"/>
      <c r="Y2133" s="153"/>
      <c r="Z2133" s="10"/>
      <c r="AA2133" s="51"/>
      <c r="AB2133" s="3"/>
      <c r="AC2133" s="1"/>
      <c r="AD2133" s="10"/>
      <c r="AE2133" s="3"/>
      <c r="AF2133" s="3"/>
      <c r="AG2133" s="3"/>
      <c r="AH2133" s="10"/>
      <c r="AI2133" s="11"/>
      <c r="AJ2133" s="10"/>
      <c r="AK2133" s="2"/>
      <c r="AL2133" s="2"/>
      <c r="AM2133" s="2"/>
      <c r="AN2133" s="2"/>
      <c r="AO2133" s="2"/>
      <c r="AP2133" s="2"/>
      <c r="AQ2133" s="1"/>
      <c r="AR2133" s="15"/>
      <c r="AS2133" s="15"/>
      <c r="AT2133" s="15"/>
      <c r="AU2133" s="1"/>
      <c r="AV2133" s="1"/>
      <c r="AW2133" s="15"/>
      <c r="AX2133" s="15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</row>
    <row r="2134" spans="1:164" x14ac:dyDescent="0.15">
      <c r="A2134" s="67"/>
      <c r="B2134" s="128"/>
      <c r="C2134" s="7"/>
      <c r="D2134" s="7"/>
      <c r="E2134" s="13"/>
      <c r="F2134" s="14"/>
      <c r="G2134" s="14"/>
      <c r="H2134" s="14"/>
      <c r="I2134" s="14"/>
      <c r="J2134" s="13"/>
      <c r="K2134" s="53"/>
      <c r="L2134" s="2"/>
      <c r="M2134" s="19"/>
      <c r="N2134" s="12"/>
      <c r="O2134" s="12"/>
      <c r="P2134" s="19"/>
      <c r="Q2134" s="14"/>
      <c r="R2134" s="28"/>
      <c r="S2134" s="14"/>
      <c r="T2134" s="14"/>
      <c r="U2134" s="14"/>
      <c r="V2134" s="4"/>
      <c r="W2134" s="53"/>
      <c r="X2134" s="14"/>
      <c r="Y2134" s="153"/>
      <c r="Z2134" s="10"/>
      <c r="AA2134" s="51"/>
      <c r="AB2134" s="3"/>
      <c r="AC2134" s="1"/>
      <c r="AD2134" s="10"/>
      <c r="AE2134" s="3"/>
      <c r="AF2134" s="3"/>
      <c r="AG2134" s="3"/>
      <c r="AH2134" s="10"/>
      <c r="AI2134" s="11"/>
      <c r="AJ2134" s="10"/>
      <c r="AK2134" s="2"/>
      <c r="AL2134" s="2"/>
      <c r="AM2134" s="2"/>
      <c r="AN2134" s="2"/>
      <c r="AO2134" s="2"/>
      <c r="AP2134" s="2"/>
      <c r="AQ2134" s="1"/>
      <c r="AR2134" s="15"/>
      <c r="AS2134" s="15"/>
      <c r="AT2134" s="15"/>
      <c r="AU2134" s="1"/>
      <c r="AV2134" s="1"/>
      <c r="AW2134" s="15"/>
      <c r="AX2134" s="15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</row>
    <row r="2135" spans="1:164" x14ac:dyDescent="0.15">
      <c r="A2135" s="67"/>
      <c r="B2135" s="128"/>
      <c r="C2135" s="7"/>
      <c r="D2135" s="7"/>
      <c r="E2135" s="13"/>
      <c r="F2135" s="14"/>
      <c r="G2135" s="14"/>
      <c r="H2135" s="14"/>
      <c r="I2135" s="14"/>
      <c r="J2135" s="13"/>
      <c r="K2135" s="53"/>
      <c r="L2135" s="2"/>
      <c r="M2135" s="19"/>
      <c r="N2135" s="12"/>
      <c r="O2135" s="12"/>
      <c r="P2135" s="19"/>
      <c r="Q2135" s="14"/>
      <c r="R2135" s="28"/>
      <c r="S2135" s="14"/>
      <c r="T2135" s="14"/>
      <c r="U2135" s="14"/>
      <c r="V2135" s="4"/>
      <c r="W2135" s="53"/>
      <c r="X2135" s="14"/>
      <c r="Y2135" s="153"/>
      <c r="Z2135" s="10"/>
      <c r="AA2135" s="51"/>
      <c r="AB2135" s="3"/>
      <c r="AC2135" s="1"/>
      <c r="AD2135" s="10"/>
      <c r="AE2135" s="3"/>
      <c r="AF2135" s="3"/>
      <c r="AG2135" s="3"/>
      <c r="AH2135" s="10"/>
      <c r="AI2135" s="11"/>
      <c r="AJ2135" s="10"/>
      <c r="AK2135" s="2"/>
      <c r="AL2135" s="2"/>
      <c r="AM2135" s="2"/>
      <c r="AN2135" s="2"/>
      <c r="AO2135" s="2"/>
      <c r="AP2135" s="2"/>
      <c r="AQ2135" s="1"/>
      <c r="AR2135" s="15"/>
      <c r="AS2135" s="15"/>
      <c r="AT2135" s="15"/>
      <c r="AU2135" s="1"/>
      <c r="AV2135" s="1"/>
      <c r="AW2135" s="15"/>
      <c r="AX2135" s="15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</row>
    <row r="2136" spans="1:164" x14ac:dyDescent="0.15">
      <c r="A2136" s="67"/>
      <c r="B2136" s="128"/>
      <c r="C2136" s="7"/>
      <c r="D2136" s="7"/>
      <c r="E2136" s="13"/>
      <c r="F2136" s="14"/>
      <c r="G2136" s="14"/>
      <c r="H2136" s="14"/>
      <c r="I2136" s="14"/>
      <c r="J2136" s="13"/>
      <c r="K2136" s="53"/>
      <c r="L2136" s="2"/>
      <c r="M2136" s="19"/>
      <c r="N2136" s="12"/>
      <c r="O2136" s="12"/>
      <c r="P2136" s="19"/>
      <c r="Q2136" s="14"/>
      <c r="R2136" s="28"/>
      <c r="S2136" s="14"/>
      <c r="T2136" s="14"/>
      <c r="U2136" s="14"/>
      <c r="V2136" s="4"/>
      <c r="W2136" s="53"/>
      <c r="X2136" s="14"/>
      <c r="Y2136" s="153"/>
      <c r="Z2136" s="10"/>
      <c r="AA2136" s="51"/>
      <c r="AB2136" s="3"/>
      <c r="AC2136" s="1"/>
      <c r="AD2136" s="10"/>
      <c r="AE2136" s="3"/>
      <c r="AF2136" s="3"/>
      <c r="AG2136" s="3"/>
      <c r="AH2136" s="10"/>
      <c r="AI2136" s="11"/>
      <c r="AJ2136" s="10"/>
      <c r="AK2136" s="2"/>
      <c r="AL2136" s="2"/>
      <c r="AM2136" s="2"/>
      <c r="AN2136" s="2"/>
      <c r="AO2136" s="2"/>
      <c r="AP2136" s="2"/>
      <c r="AQ2136" s="1"/>
      <c r="AR2136" s="15"/>
      <c r="AS2136" s="15"/>
      <c r="AT2136" s="15"/>
      <c r="AU2136" s="1"/>
      <c r="AV2136" s="1"/>
      <c r="AW2136" s="15"/>
      <c r="AX2136" s="15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</row>
    <row r="2137" spans="1:164" x14ac:dyDescent="0.15">
      <c r="A2137" s="67"/>
      <c r="B2137" s="128"/>
      <c r="C2137" s="7"/>
      <c r="D2137" s="7"/>
      <c r="E2137" s="13"/>
      <c r="F2137" s="14"/>
      <c r="G2137" s="14"/>
      <c r="H2137" s="14"/>
      <c r="I2137" s="14"/>
      <c r="J2137" s="13"/>
      <c r="K2137" s="53"/>
      <c r="L2137" s="2"/>
      <c r="M2137" s="19"/>
      <c r="N2137" s="12"/>
      <c r="O2137" s="12"/>
      <c r="P2137" s="19"/>
      <c r="Q2137" s="14"/>
      <c r="R2137" s="28"/>
      <c r="S2137" s="14"/>
      <c r="T2137" s="14"/>
      <c r="U2137" s="14"/>
      <c r="V2137" s="4"/>
      <c r="W2137" s="53"/>
      <c r="X2137" s="14"/>
      <c r="Y2137" s="153"/>
      <c r="Z2137" s="10"/>
      <c r="AA2137" s="51"/>
      <c r="AB2137" s="3"/>
      <c r="AC2137" s="1"/>
      <c r="AD2137" s="10"/>
      <c r="AE2137" s="3"/>
      <c r="AF2137" s="3"/>
      <c r="AG2137" s="3"/>
      <c r="AH2137" s="10"/>
      <c r="AI2137" s="11"/>
      <c r="AJ2137" s="10"/>
      <c r="AK2137" s="2"/>
      <c r="AL2137" s="2"/>
      <c r="AM2137" s="2"/>
      <c r="AN2137" s="2"/>
      <c r="AO2137" s="2"/>
      <c r="AP2137" s="2"/>
      <c r="AQ2137" s="1"/>
      <c r="AR2137" s="15"/>
      <c r="AS2137" s="15"/>
      <c r="AT2137" s="15"/>
      <c r="AU2137" s="1"/>
      <c r="AV2137" s="1"/>
      <c r="AW2137" s="15"/>
      <c r="AX2137" s="15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</row>
    <row r="2138" spans="1:164" x14ac:dyDescent="0.15">
      <c r="A2138" s="67"/>
      <c r="B2138" s="128"/>
      <c r="C2138" s="7"/>
      <c r="D2138" s="7"/>
      <c r="E2138" s="13"/>
      <c r="F2138" s="14"/>
      <c r="G2138" s="14"/>
      <c r="H2138" s="14"/>
      <c r="I2138" s="14"/>
      <c r="J2138" s="13"/>
      <c r="K2138" s="53"/>
      <c r="L2138" s="2"/>
      <c r="M2138" s="19"/>
      <c r="N2138" s="12"/>
      <c r="O2138" s="12"/>
      <c r="P2138" s="19"/>
      <c r="Q2138" s="14"/>
      <c r="R2138" s="28"/>
      <c r="S2138" s="14"/>
      <c r="T2138" s="14"/>
      <c r="U2138" s="14"/>
      <c r="V2138" s="4"/>
      <c r="W2138" s="53"/>
      <c r="X2138" s="14"/>
      <c r="Y2138" s="153"/>
      <c r="Z2138" s="10"/>
      <c r="AA2138" s="51"/>
      <c r="AB2138" s="3"/>
      <c r="AC2138" s="1"/>
      <c r="AD2138" s="10"/>
      <c r="AE2138" s="3"/>
      <c r="AF2138" s="3"/>
      <c r="AG2138" s="3"/>
      <c r="AH2138" s="10"/>
      <c r="AI2138" s="11"/>
      <c r="AJ2138" s="10"/>
      <c r="AK2138" s="2"/>
      <c r="AL2138" s="2"/>
      <c r="AM2138" s="2"/>
      <c r="AN2138" s="2"/>
      <c r="AO2138" s="2"/>
      <c r="AP2138" s="2"/>
      <c r="AQ2138" s="1"/>
      <c r="AR2138" s="15"/>
      <c r="AS2138" s="15"/>
      <c r="AT2138" s="15"/>
      <c r="AU2138" s="1"/>
      <c r="AV2138" s="1"/>
      <c r="AW2138" s="15"/>
      <c r="AX2138" s="15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</row>
    <row r="2139" spans="1:164" x14ac:dyDescent="0.15">
      <c r="A2139" s="67"/>
      <c r="B2139" s="128"/>
      <c r="C2139" s="7"/>
      <c r="D2139" s="7"/>
      <c r="E2139" s="13"/>
      <c r="F2139" s="14"/>
      <c r="G2139" s="14"/>
      <c r="H2139" s="14"/>
      <c r="I2139" s="14"/>
      <c r="J2139" s="13"/>
      <c r="K2139" s="53"/>
      <c r="L2139" s="2"/>
      <c r="M2139" s="19"/>
      <c r="N2139" s="12"/>
      <c r="O2139" s="12"/>
      <c r="P2139" s="19"/>
      <c r="Q2139" s="14"/>
      <c r="R2139" s="28"/>
      <c r="S2139" s="14"/>
      <c r="T2139" s="14"/>
      <c r="U2139" s="14"/>
      <c r="V2139" s="4"/>
      <c r="W2139" s="53"/>
      <c r="X2139" s="14"/>
      <c r="Y2139" s="153"/>
      <c r="Z2139" s="10"/>
      <c r="AA2139" s="51"/>
      <c r="AB2139" s="3"/>
      <c r="AC2139" s="1"/>
      <c r="AD2139" s="10"/>
      <c r="AE2139" s="3"/>
      <c r="AF2139" s="3"/>
      <c r="AG2139" s="3"/>
      <c r="AH2139" s="10"/>
      <c r="AI2139" s="11"/>
      <c r="AJ2139" s="10"/>
      <c r="AK2139" s="2"/>
      <c r="AL2139" s="2"/>
      <c r="AM2139" s="2"/>
      <c r="AN2139" s="2"/>
      <c r="AO2139" s="2"/>
      <c r="AP2139" s="2"/>
      <c r="AQ2139" s="1"/>
      <c r="AR2139" s="15"/>
      <c r="AS2139" s="15"/>
      <c r="AT2139" s="15"/>
      <c r="AU2139" s="1"/>
      <c r="AV2139" s="1"/>
      <c r="AW2139" s="15"/>
      <c r="AX2139" s="15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</row>
    <row r="2140" spans="1:164" x14ac:dyDescent="0.15">
      <c r="A2140" s="67"/>
      <c r="B2140" s="128"/>
      <c r="C2140" s="7"/>
      <c r="D2140" s="7"/>
      <c r="E2140" s="13"/>
      <c r="F2140" s="14"/>
      <c r="G2140" s="14"/>
      <c r="H2140" s="14"/>
      <c r="I2140" s="14"/>
      <c r="J2140" s="13"/>
      <c r="K2140" s="53"/>
      <c r="L2140" s="2"/>
      <c r="M2140" s="19"/>
      <c r="N2140" s="12"/>
      <c r="O2140" s="12"/>
      <c r="P2140" s="19"/>
      <c r="Q2140" s="14"/>
      <c r="R2140" s="28"/>
      <c r="S2140" s="14"/>
      <c r="T2140" s="14"/>
      <c r="U2140" s="14"/>
      <c r="V2140" s="4"/>
      <c r="W2140" s="53"/>
      <c r="X2140" s="14"/>
      <c r="Y2140" s="153"/>
      <c r="Z2140" s="10"/>
      <c r="AA2140" s="51"/>
      <c r="AB2140" s="3"/>
      <c r="AC2140" s="1"/>
      <c r="AD2140" s="10"/>
      <c r="AE2140" s="3"/>
      <c r="AF2140" s="3"/>
      <c r="AG2140" s="3"/>
      <c r="AH2140" s="10"/>
      <c r="AI2140" s="11"/>
      <c r="AJ2140" s="10"/>
      <c r="AK2140" s="2"/>
      <c r="AL2140" s="2"/>
      <c r="AM2140" s="2"/>
      <c r="AN2140" s="2"/>
      <c r="AO2140" s="2"/>
      <c r="AP2140" s="2"/>
      <c r="AQ2140" s="1"/>
      <c r="AR2140" s="15"/>
      <c r="AS2140" s="15"/>
      <c r="AT2140" s="15"/>
      <c r="AU2140" s="1"/>
      <c r="AV2140" s="1"/>
      <c r="AW2140" s="15"/>
      <c r="AX2140" s="15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</row>
    <row r="2141" spans="1:164" x14ac:dyDescent="0.15">
      <c r="A2141" s="67"/>
      <c r="B2141" s="128"/>
      <c r="C2141" s="7"/>
      <c r="D2141" s="7"/>
      <c r="E2141" s="13"/>
      <c r="F2141" s="14"/>
      <c r="G2141" s="14"/>
      <c r="H2141" s="14"/>
      <c r="I2141" s="14"/>
      <c r="J2141" s="13"/>
      <c r="K2141" s="53"/>
      <c r="L2141" s="2"/>
      <c r="M2141" s="19"/>
      <c r="N2141" s="12"/>
      <c r="O2141" s="12"/>
      <c r="P2141" s="19"/>
      <c r="Q2141" s="14"/>
      <c r="R2141" s="28"/>
      <c r="S2141" s="14"/>
      <c r="T2141" s="14"/>
      <c r="U2141" s="14"/>
      <c r="V2141" s="4"/>
      <c r="W2141" s="53"/>
      <c r="X2141" s="14"/>
      <c r="Y2141" s="153"/>
      <c r="Z2141" s="10"/>
      <c r="AA2141" s="51"/>
      <c r="AB2141" s="3"/>
      <c r="AC2141" s="1"/>
      <c r="AD2141" s="10"/>
      <c r="AE2141" s="3"/>
      <c r="AF2141" s="3"/>
      <c r="AG2141" s="3"/>
      <c r="AH2141" s="10"/>
      <c r="AI2141" s="11"/>
      <c r="AJ2141" s="10"/>
      <c r="AK2141" s="2"/>
      <c r="AL2141" s="2"/>
      <c r="AM2141" s="2"/>
      <c r="AN2141" s="2"/>
      <c r="AO2141" s="2"/>
      <c r="AP2141" s="2"/>
      <c r="AQ2141" s="1"/>
      <c r="AR2141" s="15"/>
      <c r="AS2141" s="15"/>
      <c r="AT2141" s="15"/>
      <c r="AU2141" s="1"/>
      <c r="AV2141" s="1"/>
      <c r="AW2141" s="15"/>
      <c r="AX2141" s="15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</row>
    <row r="2142" spans="1:164" x14ac:dyDescent="0.15">
      <c r="A2142" s="67"/>
      <c r="B2142" s="128"/>
      <c r="C2142" s="7"/>
      <c r="D2142" s="7"/>
      <c r="E2142" s="13"/>
      <c r="F2142" s="14"/>
      <c r="G2142" s="14"/>
      <c r="H2142" s="14"/>
      <c r="I2142" s="14"/>
      <c r="J2142" s="13"/>
      <c r="K2142" s="53"/>
      <c r="L2142" s="2"/>
      <c r="M2142" s="19"/>
      <c r="N2142" s="12"/>
      <c r="O2142" s="12"/>
      <c r="P2142" s="19"/>
      <c r="Q2142" s="14"/>
      <c r="R2142" s="28"/>
      <c r="S2142" s="14"/>
      <c r="T2142" s="14"/>
      <c r="U2142" s="14"/>
      <c r="V2142" s="4"/>
      <c r="W2142" s="53"/>
      <c r="X2142" s="14"/>
      <c r="Y2142" s="153"/>
      <c r="Z2142" s="10"/>
      <c r="AA2142" s="51"/>
      <c r="AB2142" s="3"/>
      <c r="AC2142" s="1"/>
      <c r="AD2142" s="10"/>
      <c r="AE2142" s="3"/>
      <c r="AF2142" s="3"/>
      <c r="AG2142" s="3"/>
      <c r="AH2142" s="10"/>
      <c r="AI2142" s="11"/>
      <c r="AJ2142" s="10"/>
      <c r="AK2142" s="2"/>
      <c r="AL2142" s="2"/>
      <c r="AM2142" s="2"/>
      <c r="AN2142" s="2"/>
      <c r="AO2142" s="2"/>
      <c r="AP2142" s="2"/>
      <c r="AQ2142" s="1"/>
      <c r="AR2142" s="15"/>
      <c r="AS2142" s="15"/>
      <c r="AT2142" s="15"/>
      <c r="AU2142" s="1"/>
      <c r="AV2142" s="1"/>
      <c r="AW2142" s="15"/>
      <c r="AX2142" s="15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</row>
    <row r="2143" spans="1:164" x14ac:dyDescent="0.15">
      <c r="A2143" s="67"/>
      <c r="B2143" s="128"/>
      <c r="C2143" s="7"/>
      <c r="D2143" s="7"/>
      <c r="E2143" s="13"/>
      <c r="F2143" s="14"/>
      <c r="G2143" s="14"/>
      <c r="H2143" s="14"/>
      <c r="I2143" s="14"/>
      <c r="J2143" s="13"/>
      <c r="K2143" s="53"/>
      <c r="L2143" s="2"/>
      <c r="M2143" s="19"/>
      <c r="N2143" s="12"/>
      <c r="O2143" s="12"/>
      <c r="P2143" s="19"/>
      <c r="Q2143" s="14"/>
      <c r="R2143" s="28"/>
      <c r="S2143" s="14"/>
      <c r="T2143" s="14"/>
      <c r="U2143" s="14"/>
      <c r="V2143" s="4"/>
      <c r="W2143" s="53"/>
      <c r="X2143" s="14"/>
      <c r="Y2143" s="153"/>
      <c r="Z2143" s="10"/>
      <c r="AA2143" s="51"/>
      <c r="AB2143" s="3"/>
      <c r="AC2143" s="1"/>
      <c r="AD2143" s="10"/>
      <c r="AE2143" s="3"/>
      <c r="AF2143" s="3"/>
      <c r="AG2143" s="3"/>
      <c r="AH2143" s="10"/>
      <c r="AI2143" s="11"/>
      <c r="AJ2143" s="10"/>
      <c r="AK2143" s="2"/>
      <c r="AL2143" s="2"/>
      <c r="AM2143" s="2"/>
      <c r="AN2143" s="2"/>
      <c r="AO2143" s="2"/>
      <c r="AP2143" s="2"/>
      <c r="AQ2143" s="1"/>
      <c r="AR2143" s="15"/>
      <c r="AS2143" s="15"/>
      <c r="AT2143" s="15"/>
      <c r="AU2143" s="1"/>
      <c r="AV2143" s="1"/>
      <c r="AW2143" s="15"/>
      <c r="AX2143" s="15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</row>
    <row r="2144" spans="1:164" x14ac:dyDescent="0.15">
      <c r="A2144" s="67"/>
      <c r="B2144" s="128"/>
      <c r="C2144" s="7"/>
      <c r="D2144" s="7"/>
      <c r="E2144" s="13"/>
      <c r="F2144" s="14"/>
      <c r="G2144" s="14"/>
      <c r="H2144" s="14"/>
      <c r="I2144" s="14"/>
      <c r="J2144" s="13"/>
      <c r="K2144" s="53"/>
      <c r="L2144" s="2"/>
      <c r="M2144" s="19"/>
      <c r="N2144" s="12"/>
      <c r="O2144" s="12"/>
      <c r="P2144" s="19"/>
      <c r="Q2144" s="14"/>
      <c r="R2144" s="28"/>
      <c r="S2144" s="14"/>
      <c r="T2144" s="14"/>
      <c r="U2144" s="14"/>
      <c r="V2144" s="4"/>
      <c r="W2144" s="53"/>
      <c r="X2144" s="14"/>
      <c r="Y2144" s="153"/>
      <c r="Z2144" s="10"/>
      <c r="AA2144" s="51"/>
      <c r="AB2144" s="3"/>
      <c r="AC2144" s="1"/>
      <c r="AD2144" s="10"/>
      <c r="AE2144" s="3"/>
      <c r="AF2144" s="3"/>
      <c r="AG2144" s="3"/>
      <c r="AH2144" s="10"/>
      <c r="AI2144" s="11"/>
      <c r="AJ2144" s="10"/>
      <c r="AK2144" s="2"/>
      <c r="AL2144" s="2"/>
      <c r="AM2144" s="2"/>
      <c r="AN2144" s="2"/>
      <c r="AO2144" s="2"/>
      <c r="AP2144" s="2"/>
      <c r="AQ2144" s="1"/>
      <c r="AR2144" s="15"/>
      <c r="AS2144" s="15"/>
      <c r="AT2144" s="15"/>
      <c r="AU2144" s="1"/>
      <c r="AV2144" s="1"/>
      <c r="AW2144" s="15"/>
      <c r="AX2144" s="15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</row>
    <row r="2145" spans="1:164" x14ac:dyDescent="0.15">
      <c r="A2145" s="67"/>
      <c r="B2145" s="128"/>
      <c r="C2145" s="7"/>
      <c r="D2145" s="7"/>
      <c r="E2145" s="13"/>
      <c r="F2145" s="14"/>
      <c r="G2145" s="14"/>
      <c r="H2145" s="14"/>
      <c r="I2145" s="14"/>
      <c r="J2145" s="13"/>
      <c r="K2145" s="53"/>
      <c r="L2145" s="2"/>
      <c r="M2145" s="19"/>
      <c r="N2145" s="12"/>
      <c r="O2145" s="12"/>
      <c r="P2145" s="19"/>
      <c r="Q2145" s="14"/>
      <c r="R2145" s="28"/>
      <c r="S2145" s="14"/>
      <c r="T2145" s="14"/>
      <c r="U2145" s="14"/>
      <c r="V2145" s="4"/>
      <c r="W2145" s="53"/>
      <c r="X2145" s="14"/>
      <c r="Y2145" s="153"/>
      <c r="Z2145" s="10"/>
      <c r="AA2145" s="51"/>
      <c r="AB2145" s="3"/>
      <c r="AC2145" s="1"/>
      <c r="AD2145" s="10"/>
      <c r="AE2145" s="3"/>
      <c r="AF2145" s="3"/>
      <c r="AG2145" s="3"/>
      <c r="AH2145" s="10"/>
      <c r="AI2145" s="11"/>
      <c r="AJ2145" s="10"/>
      <c r="AK2145" s="2"/>
      <c r="AL2145" s="2"/>
      <c r="AM2145" s="2"/>
      <c r="AN2145" s="2"/>
      <c r="AO2145" s="2"/>
      <c r="AP2145" s="2"/>
      <c r="AQ2145" s="1"/>
      <c r="AR2145" s="15"/>
      <c r="AS2145" s="15"/>
      <c r="AT2145" s="15"/>
      <c r="AU2145" s="1"/>
      <c r="AV2145" s="1"/>
      <c r="AW2145" s="15"/>
      <c r="AX2145" s="15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</row>
    <row r="2146" spans="1:164" x14ac:dyDescent="0.15">
      <c r="A2146" s="67"/>
      <c r="B2146" s="128"/>
      <c r="C2146" s="7"/>
      <c r="D2146" s="7"/>
      <c r="E2146" s="13"/>
      <c r="F2146" s="14"/>
      <c r="G2146" s="14"/>
      <c r="H2146" s="14"/>
      <c r="I2146" s="14"/>
      <c r="J2146" s="13"/>
      <c r="K2146" s="53"/>
      <c r="L2146" s="2"/>
      <c r="M2146" s="19"/>
      <c r="N2146" s="12"/>
      <c r="O2146" s="12"/>
      <c r="P2146" s="19"/>
      <c r="Q2146" s="14"/>
      <c r="R2146" s="28"/>
      <c r="S2146" s="14"/>
      <c r="T2146" s="14"/>
      <c r="U2146" s="14"/>
      <c r="V2146" s="4"/>
      <c r="W2146" s="53"/>
      <c r="X2146" s="14"/>
      <c r="Y2146" s="153"/>
      <c r="Z2146" s="10"/>
      <c r="AA2146" s="51"/>
      <c r="AB2146" s="3"/>
      <c r="AC2146" s="1"/>
      <c r="AD2146" s="10"/>
      <c r="AE2146" s="3"/>
      <c r="AF2146" s="3"/>
      <c r="AG2146" s="3"/>
      <c r="AH2146" s="10"/>
      <c r="AI2146" s="11"/>
      <c r="AJ2146" s="10"/>
      <c r="AK2146" s="2"/>
      <c r="AL2146" s="2"/>
      <c r="AM2146" s="2"/>
      <c r="AN2146" s="2"/>
      <c r="AO2146" s="2"/>
      <c r="AP2146" s="2"/>
      <c r="AQ2146" s="1"/>
      <c r="AR2146" s="15"/>
      <c r="AS2146" s="15"/>
      <c r="AT2146" s="15"/>
      <c r="AU2146" s="1"/>
      <c r="AV2146" s="1"/>
      <c r="AW2146" s="15"/>
      <c r="AX2146" s="15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</row>
    <row r="2147" spans="1:164" x14ac:dyDescent="0.15">
      <c r="A2147" s="67"/>
      <c r="B2147" s="128"/>
      <c r="C2147" s="7"/>
      <c r="D2147" s="7"/>
      <c r="E2147" s="13"/>
      <c r="F2147" s="14"/>
      <c r="G2147" s="14"/>
      <c r="H2147" s="14"/>
      <c r="I2147" s="14"/>
      <c r="J2147" s="13"/>
      <c r="K2147" s="53"/>
      <c r="L2147" s="2"/>
      <c r="M2147" s="19"/>
      <c r="N2147" s="12"/>
      <c r="O2147" s="12"/>
      <c r="P2147" s="19"/>
      <c r="Q2147" s="14"/>
      <c r="R2147" s="28"/>
      <c r="S2147" s="14"/>
      <c r="T2147" s="14"/>
      <c r="U2147" s="14"/>
      <c r="V2147" s="4"/>
      <c r="W2147" s="53"/>
      <c r="X2147" s="14"/>
      <c r="Y2147" s="153"/>
      <c r="Z2147" s="10"/>
      <c r="AA2147" s="51"/>
      <c r="AB2147" s="3"/>
      <c r="AC2147" s="1"/>
      <c r="AD2147" s="10"/>
      <c r="AE2147" s="3"/>
      <c r="AF2147" s="3"/>
      <c r="AG2147" s="3"/>
      <c r="AH2147" s="10"/>
      <c r="AI2147" s="11"/>
      <c r="AJ2147" s="10"/>
      <c r="AK2147" s="2"/>
      <c r="AL2147" s="2"/>
      <c r="AM2147" s="2"/>
      <c r="AN2147" s="2"/>
      <c r="AO2147" s="2"/>
      <c r="AP2147" s="2"/>
      <c r="AQ2147" s="1"/>
      <c r="AR2147" s="15"/>
      <c r="AS2147" s="15"/>
      <c r="AT2147" s="15"/>
      <c r="AU2147" s="1"/>
      <c r="AV2147" s="1"/>
      <c r="AW2147" s="15"/>
      <c r="AX2147" s="15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</row>
    <row r="2148" spans="1:164" x14ac:dyDescent="0.15">
      <c r="A2148" s="67"/>
      <c r="B2148" s="128"/>
      <c r="C2148" s="7"/>
      <c r="D2148" s="7"/>
      <c r="E2148" s="13"/>
      <c r="F2148" s="14"/>
      <c r="G2148" s="14"/>
      <c r="H2148" s="14"/>
      <c r="I2148" s="14"/>
      <c r="J2148" s="13"/>
      <c r="K2148" s="53"/>
      <c r="L2148" s="2"/>
      <c r="M2148" s="19"/>
      <c r="N2148" s="12"/>
      <c r="O2148" s="12"/>
      <c r="P2148" s="19"/>
      <c r="Q2148" s="14"/>
      <c r="R2148" s="28"/>
      <c r="S2148" s="14"/>
      <c r="T2148" s="14"/>
      <c r="U2148" s="14"/>
      <c r="V2148" s="4"/>
      <c r="W2148" s="53"/>
      <c r="X2148" s="14"/>
      <c r="Y2148" s="153"/>
      <c r="Z2148" s="10"/>
      <c r="AA2148" s="51"/>
      <c r="AB2148" s="3"/>
      <c r="AC2148" s="1"/>
      <c r="AD2148" s="10"/>
      <c r="AE2148" s="3"/>
      <c r="AF2148" s="3"/>
      <c r="AG2148" s="3"/>
      <c r="AH2148" s="10"/>
      <c r="AI2148" s="11"/>
      <c r="AJ2148" s="10"/>
      <c r="AK2148" s="2"/>
      <c r="AL2148" s="2"/>
      <c r="AM2148" s="2"/>
      <c r="AN2148" s="2"/>
      <c r="AO2148" s="2"/>
      <c r="AP2148" s="2"/>
      <c r="AQ2148" s="1"/>
      <c r="AR2148" s="15"/>
      <c r="AS2148" s="15"/>
      <c r="AT2148" s="15"/>
      <c r="AU2148" s="1"/>
      <c r="AV2148" s="1"/>
      <c r="AW2148" s="15"/>
      <c r="AX2148" s="15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</row>
    <row r="2149" spans="1:164" x14ac:dyDescent="0.15">
      <c r="A2149" s="67"/>
      <c r="B2149" s="128"/>
      <c r="C2149" s="7"/>
      <c r="D2149" s="7"/>
      <c r="E2149" s="13"/>
      <c r="F2149" s="14"/>
      <c r="G2149" s="14"/>
      <c r="H2149" s="14"/>
      <c r="I2149" s="14"/>
      <c r="J2149" s="13"/>
      <c r="K2149" s="53"/>
      <c r="L2149" s="2"/>
      <c r="M2149" s="19"/>
      <c r="N2149" s="12"/>
      <c r="O2149" s="12"/>
      <c r="P2149" s="19"/>
      <c r="Q2149" s="14"/>
      <c r="R2149" s="28"/>
      <c r="S2149" s="14"/>
      <c r="T2149" s="14"/>
      <c r="U2149" s="14"/>
      <c r="V2149" s="4"/>
      <c r="W2149" s="53"/>
      <c r="X2149" s="14"/>
      <c r="Y2149" s="153"/>
      <c r="Z2149" s="10"/>
      <c r="AA2149" s="51"/>
      <c r="AB2149" s="3"/>
      <c r="AC2149" s="1"/>
      <c r="AD2149" s="10"/>
      <c r="AE2149" s="3"/>
      <c r="AF2149" s="3"/>
      <c r="AG2149" s="3"/>
      <c r="AH2149" s="10"/>
      <c r="AI2149" s="11"/>
      <c r="AJ2149" s="10"/>
      <c r="AK2149" s="2"/>
      <c r="AL2149" s="2"/>
      <c r="AM2149" s="2"/>
      <c r="AN2149" s="2"/>
      <c r="AO2149" s="2"/>
      <c r="AP2149" s="2"/>
      <c r="AQ2149" s="1"/>
      <c r="AR2149" s="15"/>
      <c r="AS2149" s="15"/>
      <c r="AT2149" s="15"/>
      <c r="AU2149" s="1"/>
      <c r="AV2149" s="1"/>
      <c r="AW2149" s="15"/>
      <c r="AX2149" s="15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</row>
    <row r="2150" spans="1:164" x14ac:dyDescent="0.15">
      <c r="A2150" s="67"/>
      <c r="B2150" s="128"/>
      <c r="C2150" s="7"/>
      <c r="D2150" s="7"/>
      <c r="E2150" s="13"/>
      <c r="F2150" s="14"/>
      <c r="G2150" s="14"/>
      <c r="H2150" s="14"/>
      <c r="I2150" s="14"/>
      <c r="J2150" s="13"/>
      <c r="K2150" s="53"/>
      <c r="L2150" s="2"/>
      <c r="M2150" s="19"/>
      <c r="N2150" s="12"/>
      <c r="O2150" s="12"/>
      <c r="P2150" s="19"/>
      <c r="Q2150" s="14"/>
      <c r="R2150" s="28"/>
      <c r="S2150" s="14"/>
      <c r="T2150" s="14"/>
      <c r="U2150" s="14"/>
      <c r="V2150" s="4"/>
      <c r="W2150" s="53"/>
      <c r="X2150" s="14"/>
      <c r="Y2150" s="153"/>
      <c r="Z2150" s="10"/>
      <c r="AA2150" s="51"/>
      <c r="AB2150" s="3"/>
      <c r="AC2150" s="1"/>
      <c r="AD2150" s="10"/>
      <c r="AE2150" s="3"/>
      <c r="AF2150" s="3"/>
      <c r="AG2150" s="3"/>
      <c r="AH2150" s="10"/>
      <c r="AI2150" s="11"/>
      <c r="AJ2150" s="10"/>
      <c r="AK2150" s="2"/>
      <c r="AL2150" s="2"/>
      <c r="AM2150" s="2"/>
      <c r="AN2150" s="2"/>
      <c r="AO2150" s="2"/>
      <c r="AP2150" s="2"/>
      <c r="AQ2150" s="1"/>
      <c r="AR2150" s="15"/>
      <c r="AS2150" s="15"/>
      <c r="AT2150" s="15"/>
      <c r="AU2150" s="1"/>
      <c r="AV2150" s="1"/>
      <c r="AW2150" s="15"/>
      <c r="AX2150" s="15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</row>
    <row r="2151" spans="1:164" x14ac:dyDescent="0.15">
      <c r="A2151" s="67"/>
      <c r="B2151" s="128"/>
      <c r="C2151" s="7"/>
      <c r="D2151" s="7"/>
      <c r="E2151" s="13"/>
      <c r="F2151" s="14"/>
      <c r="G2151" s="14"/>
      <c r="H2151" s="14"/>
      <c r="I2151" s="14"/>
      <c r="J2151" s="13"/>
      <c r="K2151" s="53"/>
      <c r="L2151" s="2"/>
      <c r="M2151" s="19"/>
      <c r="N2151" s="12"/>
      <c r="O2151" s="12"/>
      <c r="P2151" s="19"/>
      <c r="Q2151" s="14"/>
      <c r="R2151" s="28"/>
      <c r="S2151" s="14"/>
      <c r="T2151" s="14"/>
      <c r="U2151" s="14"/>
      <c r="V2151" s="4"/>
      <c r="W2151" s="53"/>
      <c r="X2151" s="14"/>
      <c r="Y2151" s="153"/>
      <c r="Z2151" s="10"/>
      <c r="AA2151" s="51"/>
      <c r="AB2151" s="3"/>
      <c r="AC2151" s="1"/>
      <c r="AD2151" s="10"/>
      <c r="AE2151" s="3"/>
      <c r="AF2151" s="3"/>
      <c r="AG2151" s="3"/>
      <c r="AH2151" s="10"/>
      <c r="AI2151" s="11"/>
      <c r="AJ2151" s="10"/>
      <c r="AK2151" s="2"/>
      <c r="AL2151" s="2"/>
      <c r="AM2151" s="2"/>
      <c r="AN2151" s="2"/>
      <c r="AO2151" s="2"/>
      <c r="AP2151" s="2"/>
      <c r="AQ2151" s="1"/>
      <c r="AR2151" s="15"/>
      <c r="AS2151" s="15"/>
      <c r="AT2151" s="15"/>
      <c r="AU2151" s="1"/>
      <c r="AV2151" s="1"/>
      <c r="AW2151" s="15"/>
      <c r="AX2151" s="15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</row>
    <row r="2152" spans="1:164" x14ac:dyDescent="0.15">
      <c r="A2152" s="67"/>
      <c r="B2152" s="128"/>
      <c r="C2152" s="7"/>
      <c r="D2152" s="7"/>
      <c r="E2152" s="13"/>
      <c r="F2152" s="14"/>
      <c r="G2152" s="14"/>
      <c r="H2152" s="14"/>
      <c r="I2152" s="14"/>
      <c r="J2152" s="13"/>
      <c r="K2152" s="53"/>
      <c r="L2152" s="2"/>
      <c r="M2152" s="19"/>
      <c r="N2152" s="12"/>
      <c r="O2152" s="12"/>
      <c r="P2152" s="19"/>
      <c r="Q2152" s="14"/>
      <c r="R2152" s="28"/>
      <c r="S2152" s="14"/>
      <c r="T2152" s="14"/>
      <c r="U2152" s="14"/>
      <c r="V2152" s="4"/>
      <c r="W2152" s="53"/>
      <c r="X2152" s="14"/>
      <c r="Y2152" s="153"/>
      <c r="Z2152" s="10"/>
      <c r="AA2152" s="51"/>
      <c r="AB2152" s="3"/>
      <c r="AC2152" s="1"/>
      <c r="AD2152" s="10"/>
      <c r="AE2152" s="3"/>
      <c r="AF2152" s="3"/>
      <c r="AG2152" s="3"/>
      <c r="AH2152" s="10"/>
      <c r="AI2152" s="11"/>
      <c r="AJ2152" s="10"/>
      <c r="AK2152" s="2"/>
      <c r="AL2152" s="2"/>
      <c r="AM2152" s="2"/>
      <c r="AN2152" s="2"/>
      <c r="AO2152" s="2"/>
      <c r="AP2152" s="2"/>
      <c r="AQ2152" s="1"/>
      <c r="AR2152" s="15"/>
      <c r="AS2152" s="15"/>
      <c r="AT2152" s="15"/>
      <c r="AU2152" s="1"/>
      <c r="AV2152" s="1"/>
      <c r="AW2152" s="15"/>
      <c r="AX2152" s="15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</row>
    <row r="2153" spans="1:164" x14ac:dyDescent="0.15">
      <c r="A2153" s="67"/>
      <c r="B2153" s="128"/>
      <c r="C2153" s="7"/>
      <c r="D2153" s="7"/>
      <c r="E2153" s="13"/>
      <c r="F2153" s="14"/>
      <c r="G2153" s="14"/>
      <c r="H2153" s="14"/>
      <c r="I2153" s="14"/>
      <c r="J2153" s="13"/>
      <c r="K2153" s="53"/>
      <c r="L2153" s="2"/>
      <c r="M2153" s="19"/>
      <c r="N2153" s="12"/>
      <c r="O2153" s="12"/>
      <c r="P2153" s="19"/>
      <c r="Q2153" s="14"/>
      <c r="R2153" s="28"/>
      <c r="S2153" s="14"/>
      <c r="T2153" s="14"/>
      <c r="U2153" s="14"/>
      <c r="V2153" s="4"/>
      <c r="W2153" s="53"/>
      <c r="X2153" s="14"/>
      <c r="Y2153" s="153"/>
      <c r="Z2153" s="10"/>
      <c r="AA2153" s="51"/>
      <c r="AB2153" s="3"/>
      <c r="AC2153" s="1"/>
      <c r="AD2153" s="10"/>
      <c r="AE2153" s="3"/>
      <c r="AF2153" s="3"/>
      <c r="AG2153" s="3"/>
      <c r="AH2153" s="10"/>
      <c r="AI2153" s="11"/>
      <c r="AJ2153" s="10"/>
      <c r="AK2153" s="2"/>
      <c r="AL2153" s="2"/>
      <c r="AM2153" s="2"/>
      <c r="AN2153" s="2"/>
      <c r="AO2153" s="2"/>
      <c r="AP2153" s="2"/>
      <c r="AQ2153" s="1"/>
      <c r="AR2153" s="15"/>
      <c r="AS2153" s="15"/>
      <c r="AT2153" s="15"/>
      <c r="AU2153" s="1"/>
      <c r="AV2153" s="1"/>
      <c r="AW2153" s="15"/>
      <c r="AX2153" s="15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</row>
    <row r="2154" spans="1:164" x14ac:dyDescent="0.15">
      <c r="A2154" s="67"/>
      <c r="B2154" s="128"/>
      <c r="C2154" s="7"/>
      <c r="D2154" s="7"/>
      <c r="E2154" s="13"/>
      <c r="F2154" s="14"/>
      <c r="G2154" s="14"/>
      <c r="H2154" s="14"/>
      <c r="I2154" s="14"/>
      <c r="J2154" s="13"/>
      <c r="K2154" s="53"/>
      <c r="L2154" s="2"/>
      <c r="M2154" s="19"/>
      <c r="N2154" s="12"/>
      <c r="O2154" s="12"/>
      <c r="P2154" s="19"/>
      <c r="Q2154" s="14"/>
      <c r="R2154" s="28"/>
      <c r="S2154" s="14"/>
      <c r="T2154" s="14"/>
      <c r="U2154" s="14"/>
      <c r="V2154" s="4"/>
      <c r="W2154" s="53"/>
      <c r="X2154" s="14"/>
      <c r="Y2154" s="153"/>
      <c r="Z2154" s="10"/>
      <c r="AA2154" s="51"/>
      <c r="AB2154" s="3"/>
      <c r="AC2154" s="1"/>
      <c r="AD2154" s="10"/>
      <c r="AE2154" s="3"/>
      <c r="AF2154" s="3"/>
      <c r="AG2154" s="3"/>
      <c r="AH2154" s="10"/>
      <c r="AI2154" s="11"/>
      <c r="AJ2154" s="10"/>
      <c r="AK2154" s="2"/>
      <c r="AL2154" s="2"/>
      <c r="AM2154" s="2"/>
      <c r="AN2154" s="2"/>
      <c r="AO2154" s="2"/>
      <c r="AP2154" s="2"/>
      <c r="AQ2154" s="1"/>
      <c r="AR2154" s="15"/>
      <c r="AS2154" s="15"/>
      <c r="AT2154" s="15"/>
      <c r="AU2154" s="1"/>
      <c r="AV2154" s="1"/>
      <c r="AW2154" s="15"/>
      <c r="AX2154" s="15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</row>
    <row r="2155" spans="1:164" x14ac:dyDescent="0.15">
      <c r="A2155" s="67"/>
      <c r="B2155" s="128"/>
      <c r="C2155" s="7"/>
      <c r="D2155" s="7"/>
      <c r="E2155" s="13"/>
      <c r="F2155" s="14"/>
      <c r="G2155" s="14"/>
      <c r="H2155" s="14"/>
      <c r="I2155" s="14"/>
      <c r="J2155" s="13"/>
      <c r="K2155" s="53"/>
      <c r="L2155" s="2"/>
      <c r="M2155" s="19"/>
      <c r="N2155" s="12"/>
      <c r="O2155" s="12"/>
      <c r="P2155" s="19"/>
      <c r="Q2155" s="14"/>
      <c r="R2155" s="28"/>
      <c r="S2155" s="14"/>
      <c r="T2155" s="14"/>
      <c r="U2155" s="14"/>
      <c r="V2155" s="4"/>
      <c r="W2155" s="53"/>
      <c r="X2155" s="14"/>
      <c r="Y2155" s="153"/>
      <c r="Z2155" s="10"/>
      <c r="AA2155" s="51"/>
      <c r="AB2155" s="3"/>
      <c r="AC2155" s="1"/>
      <c r="AD2155" s="10"/>
      <c r="AE2155" s="3"/>
      <c r="AF2155" s="3"/>
      <c r="AG2155" s="3"/>
      <c r="AH2155" s="10"/>
      <c r="AI2155" s="11"/>
      <c r="AJ2155" s="10"/>
      <c r="AK2155" s="2"/>
      <c r="AL2155" s="2"/>
      <c r="AM2155" s="2"/>
      <c r="AN2155" s="2"/>
      <c r="AO2155" s="2"/>
      <c r="AP2155" s="2"/>
      <c r="AQ2155" s="1"/>
      <c r="AR2155" s="15"/>
      <c r="AS2155" s="15"/>
      <c r="AT2155" s="15"/>
      <c r="AU2155" s="1"/>
      <c r="AV2155" s="1"/>
      <c r="AW2155" s="15"/>
      <c r="AX2155" s="15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</row>
    <row r="2156" spans="1:164" x14ac:dyDescent="0.15">
      <c r="A2156" s="67"/>
      <c r="B2156" s="128"/>
      <c r="C2156" s="7"/>
      <c r="D2156" s="7"/>
      <c r="E2156" s="13"/>
      <c r="F2156" s="14"/>
      <c r="G2156" s="14"/>
      <c r="H2156" s="14"/>
      <c r="I2156" s="14"/>
      <c r="J2156" s="13"/>
      <c r="K2156" s="53"/>
      <c r="L2156" s="2"/>
      <c r="M2156" s="19"/>
      <c r="N2156" s="12"/>
      <c r="O2156" s="12"/>
      <c r="P2156" s="19"/>
      <c r="Q2156" s="14"/>
      <c r="R2156" s="28"/>
      <c r="S2156" s="14"/>
      <c r="T2156" s="14"/>
      <c r="U2156" s="14"/>
      <c r="V2156" s="4"/>
      <c r="W2156" s="53"/>
      <c r="X2156" s="14"/>
      <c r="Y2156" s="153"/>
      <c r="Z2156" s="10"/>
      <c r="AA2156" s="51"/>
      <c r="AB2156" s="3"/>
      <c r="AC2156" s="1"/>
      <c r="AD2156" s="10"/>
      <c r="AE2156" s="3"/>
      <c r="AF2156" s="3"/>
      <c r="AG2156" s="3"/>
      <c r="AH2156" s="10"/>
      <c r="AI2156" s="11"/>
      <c r="AJ2156" s="10"/>
      <c r="AK2156" s="2"/>
      <c r="AL2156" s="2"/>
      <c r="AM2156" s="2"/>
      <c r="AN2156" s="2"/>
      <c r="AO2156" s="2"/>
      <c r="AP2156" s="2"/>
      <c r="AQ2156" s="1"/>
      <c r="AR2156" s="15"/>
      <c r="AS2156" s="15"/>
      <c r="AT2156" s="15"/>
      <c r="AU2156" s="1"/>
      <c r="AV2156" s="1"/>
      <c r="AW2156" s="15"/>
      <c r="AX2156" s="15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</row>
    <row r="2157" spans="1:164" x14ac:dyDescent="0.15">
      <c r="A2157" s="67"/>
      <c r="B2157" s="128"/>
      <c r="C2157" s="7"/>
      <c r="D2157" s="7"/>
      <c r="E2157" s="13"/>
      <c r="F2157" s="14"/>
      <c r="G2157" s="14"/>
      <c r="H2157" s="14"/>
      <c r="I2157" s="14"/>
      <c r="J2157" s="13"/>
      <c r="K2157" s="53"/>
      <c r="L2157" s="2"/>
      <c r="M2157" s="19"/>
      <c r="N2157" s="12"/>
      <c r="O2157" s="12"/>
      <c r="P2157" s="19"/>
      <c r="Q2157" s="14"/>
      <c r="R2157" s="28"/>
      <c r="S2157" s="14"/>
      <c r="T2157" s="14"/>
      <c r="U2157" s="14"/>
      <c r="V2157" s="4"/>
      <c r="W2157" s="53"/>
      <c r="X2157" s="14"/>
      <c r="Y2157" s="153"/>
      <c r="Z2157" s="10"/>
      <c r="AA2157" s="51"/>
      <c r="AB2157" s="3"/>
      <c r="AC2157" s="1"/>
      <c r="AD2157" s="10"/>
      <c r="AE2157" s="3"/>
      <c r="AF2157" s="3"/>
      <c r="AG2157" s="3"/>
      <c r="AH2157" s="10"/>
      <c r="AI2157" s="11"/>
      <c r="AJ2157" s="10"/>
      <c r="AK2157" s="2"/>
      <c r="AL2157" s="2"/>
      <c r="AM2157" s="2"/>
      <c r="AN2157" s="2"/>
      <c r="AO2157" s="2"/>
      <c r="AP2157" s="2"/>
      <c r="AQ2157" s="1"/>
      <c r="AR2157" s="15"/>
      <c r="AS2157" s="15"/>
      <c r="AT2157" s="15"/>
      <c r="AU2157" s="1"/>
      <c r="AV2157" s="1"/>
      <c r="AW2157" s="15"/>
      <c r="AX2157" s="15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</row>
    <row r="2158" spans="1:164" x14ac:dyDescent="0.15">
      <c r="A2158" s="67"/>
      <c r="B2158" s="128"/>
      <c r="C2158" s="7"/>
      <c r="D2158" s="7"/>
      <c r="E2158" s="13"/>
      <c r="F2158" s="14"/>
      <c r="G2158" s="14"/>
      <c r="H2158" s="14"/>
      <c r="I2158" s="14"/>
      <c r="J2158" s="13"/>
      <c r="K2158" s="53"/>
      <c r="L2158" s="2"/>
      <c r="M2158" s="19"/>
      <c r="N2158" s="12"/>
      <c r="O2158" s="12"/>
      <c r="P2158" s="19"/>
      <c r="Q2158" s="14"/>
      <c r="R2158" s="28"/>
      <c r="S2158" s="14"/>
      <c r="T2158" s="14"/>
      <c r="U2158" s="14"/>
      <c r="V2158" s="4"/>
      <c r="W2158" s="53"/>
      <c r="X2158" s="14"/>
      <c r="Y2158" s="153"/>
      <c r="Z2158" s="10"/>
      <c r="AA2158" s="51"/>
      <c r="AB2158" s="3"/>
      <c r="AC2158" s="1"/>
      <c r="AD2158" s="10"/>
      <c r="AE2158" s="3"/>
      <c r="AF2158" s="3"/>
      <c r="AG2158" s="3"/>
      <c r="AH2158" s="10"/>
      <c r="AI2158" s="11"/>
      <c r="AJ2158" s="10"/>
      <c r="AK2158" s="2"/>
      <c r="AL2158" s="2"/>
      <c r="AM2158" s="2"/>
      <c r="AN2158" s="2"/>
      <c r="AO2158" s="2"/>
      <c r="AP2158" s="2"/>
      <c r="AQ2158" s="1"/>
      <c r="AR2158" s="15"/>
      <c r="AS2158" s="15"/>
      <c r="AT2158" s="15"/>
      <c r="AU2158" s="1"/>
      <c r="AV2158" s="1"/>
      <c r="AW2158" s="15"/>
      <c r="AX2158" s="15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</row>
    <row r="2159" spans="1:164" x14ac:dyDescent="0.15">
      <c r="A2159" s="67"/>
      <c r="B2159" s="128"/>
      <c r="C2159" s="7"/>
      <c r="D2159" s="7"/>
      <c r="E2159" s="13"/>
      <c r="F2159" s="14"/>
      <c r="G2159" s="14"/>
      <c r="H2159" s="14"/>
      <c r="I2159" s="14"/>
      <c r="J2159" s="13"/>
      <c r="K2159" s="53"/>
      <c r="L2159" s="2"/>
      <c r="M2159" s="19"/>
      <c r="N2159" s="12"/>
      <c r="O2159" s="12"/>
      <c r="P2159" s="19"/>
      <c r="Q2159" s="14"/>
      <c r="R2159" s="28"/>
      <c r="S2159" s="14"/>
      <c r="T2159" s="14"/>
      <c r="U2159" s="14"/>
      <c r="V2159" s="4"/>
      <c r="W2159" s="53"/>
      <c r="X2159" s="14"/>
      <c r="Y2159" s="153"/>
      <c r="Z2159" s="10"/>
      <c r="AA2159" s="51"/>
      <c r="AB2159" s="3"/>
      <c r="AC2159" s="1"/>
      <c r="AD2159" s="10"/>
      <c r="AE2159" s="3"/>
      <c r="AF2159" s="3"/>
      <c r="AG2159" s="3"/>
      <c r="AH2159" s="10"/>
      <c r="AI2159" s="11"/>
      <c r="AJ2159" s="10"/>
      <c r="AK2159" s="2"/>
      <c r="AL2159" s="2"/>
      <c r="AM2159" s="2"/>
      <c r="AN2159" s="2"/>
      <c r="AO2159" s="2"/>
      <c r="AP2159" s="2"/>
      <c r="AQ2159" s="1"/>
      <c r="AR2159" s="15"/>
      <c r="AS2159" s="15"/>
      <c r="AT2159" s="15"/>
      <c r="AU2159" s="1"/>
      <c r="AV2159" s="1"/>
      <c r="AW2159" s="15"/>
      <c r="AX2159" s="15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</row>
    <row r="2160" spans="1:164" x14ac:dyDescent="0.15">
      <c r="A2160" s="67"/>
      <c r="B2160" s="128"/>
      <c r="C2160" s="7"/>
      <c r="D2160" s="7"/>
      <c r="E2160" s="13"/>
      <c r="F2160" s="14"/>
      <c r="G2160" s="14"/>
      <c r="H2160" s="14"/>
      <c r="I2160" s="14"/>
      <c r="J2160" s="13"/>
      <c r="K2160" s="53"/>
      <c r="L2160" s="2"/>
      <c r="M2160" s="19"/>
      <c r="N2160" s="12"/>
      <c r="O2160" s="12"/>
      <c r="P2160" s="19"/>
      <c r="Q2160" s="14"/>
      <c r="R2160" s="28"/>
      <c r="S2160" s="14"/>
      <c r="T2160" s="14"/>
      <c r="U2160" s="14"/>
      <c r="V2160" s="4"/>
      <c r="W2160" s="53"/>
      <c r="X2160" s="14"/>
      <c r="Y2160" s="153"/>
      <c r="Z2160" s="10"/>
      <c r="AA2160" s="51"/>
      <c r="AB2160" s="3"/>
      <c r="AC2160" s="1"/>
      <c r="AD2160" s="10"/>
      <c r="AE2160" s="3"/>
      <c r="AF2160" s="3"/>
      <c r="AG2160" s="3"/>
      <c r="AH2160" s="10"/>
      <c r="AI2160" s="11"/>
      <c r="AJ2160" s="10"/>
      <c r="AK2160" s="2"/>
      <c r="AL2160" s="2"/>
      <c r="AM2160" s="2"/>
      <c r="AN2160" s="2"/>
      <c r="AO2160" s="2"/>
      <c r="AP2160" s="2"/>
      <c r="AQ2160" s="1"/>
      <c r="AR2160" s="15"/>
      <c r="AS2160" s="15"/>
      <c r="AT2160" s="15"/>
      <c r="AU2160" s="1"/>
      <c r="AV2160" s="1"/>
      <c r="AW2160" s="15"/>
      <c r="AX2160" s="15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</row>
    <row r="2161" spans="1:164" x14ac:dyDescent="0.15">
      <c r="A2161" s="67"/>
      <c r="B2161" s="128"/>
      <c r="C2161" s="7"/>
      <c r="D2161" s="7"/>
      <c r="E2161" s="13"/>
      <c r="F2161" s="14"/>
      <c r="G2161" s="14"/>
      <c r="H2161" s="14"/>
      <c r="I2161" s="14"/>
      <c r="J2161" s="13"/>
      <c r="K2161" s="53"/>
      <c r="L2161" s="2"/>
      <c r="M2161" s="19"/>
      <c r="N2161" s="12"/>
      <c r="O2161" s="12"/>
      <c r="P2161" s="19"/>
      <c r="Q2161" s="14"/>
      <c r="R2161" s="28"/>
      <c r="S2161" s="14"/>
      <c r="T2161" s="14"/>
      <c r="U2161" s="14"/>
      <c r="V2161" s="4"/>
      <c r="W2161" s="53"/>
      <c r="X2161" s="14"/>
      <c r="Y2161" s="153"/>
      <c r="Z2161" s="10"/>
      <c r="AA2161" s="51"/>
      <c r="AB2161" s="3"/>
      <c r="AC2161" s="1"/>
      <c r="AD2161" s="10"/>
      <c r="AE2161" s="3"/>
      <c r="AF2161" s="3"/>
      <c r="AG2161" s="3"/>
      <c r="AH2161" s="10"/>
      <c r="AI2161" s="11"/>
      <c r="AJ2161" s="10"/>
      <c r="AK2161" s="2"/>
      <c r="AL2161" s="2"/>
      <c r="AM2161" s="2"/>
      <c r="AN2161" s="2"/>
      <c r="AO2161" s="2"/>
      <c r="AP2161" s="2"/>
      <c r="AQ2161" s="1"/>
      <c r="AR2161" s="15"/>
      <c r="AS2161" s="15"/>
      <c r="AT2161" s="15"/>
      <c r="AU2161" s="1"/>
      <c r="AV2161" s="1"/>
      <c r="AW2161" s="15"/>
      <c r="AX2161" s="15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</row>
    <row r="2162" spans="1:164" x14ac:dyDescent="0.15">
      <c r="A2162" s="67"/>
      <c r="B2162" s="128"/>
      <c r="C2162" s="7"/>
      <c r="D2162" s="7"/>
      <c r="E2162" s="13"/>
      <c r="F2162" s="14"/>
      <c r="G2162" s="14"/>
      <c r="H2162" s="14"/>
      <c r="I2162" s="14"/>
      <c r="J2162" s="13"/>
      <c r="K2162" s="53"/>
      <c r="L2162" s="2"/>
      <c r="M2162" s="19"/>
      <c r="N2162" s="12"/>
      <c r="O2162" s="12"/>
      <c r="P2162" s="19"/>
      <c r="Q2162" s="14"/>
      <c r="R2162" s="28"/>
      <c r="S2162" s="14"/>
      <c r="T2162" s="14"/>
      <c r="U2162" s="14"/>
      <c r="V2162" s="4"/>
      <c r="W2162" s="53"/>
      <c r="X2162" s="14"/>
      <c r="Y2162" s="153"/>
      <c r="Z2162" s="10"/>
      <c r="AA2162" s="51"/>
      <c r="AB2162" s="3"/>
      <c r="AC2162" s="1"/>
      <c r="AD2162" s="10"/>
      <c r="AE2162" s="3"/>
      <c r="AF2162" s="3"/>
      <c r="AG2162" s="3"/>
      <c r="AH2162" s="10"/>
      <c r="AI2162" s="11"/>
      <c r="AJ2162" s="10"/>
      <c r="AK2162" s="2"/>
      <c r="AL2162" s="2"/>
      <c r="AM2162" s="2"/>
      <c r="AN2162" s="2"/>
      <c r="AO2162" s="2"/>
      <c r="AP2162" s="2"/>
      <c r="AQ2162" s="1"/>
      <c r="AR2162" s="15"/>
      <c r="AS2162" s="15"/>
      <c r="AT2162" s="15"/>
      <c r="AU2162" s="1"/>
      <c r="AV2162" s="1"/>
      <c r="AW2162" s="15"/>
      <c r="AX2162" s="15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</row>
    <row r="2163" spans="1:164" x14ac:dyDescent="0.15">
      <c r="A2163" s="67"/>
      <c r="B2163" s="128"/>
      <c r="C2163" s="7"/>
      <c r="D2163" s="7"/>
      <c r="E2163" s="13"/>
      <c r="F2163" s="14"/>
      <c r="G2163" s="14"/>
      <c r="H2163" s="14"/>
      <c r="I2163" s="14"/>
      <c r="J2163" s="13"/>
      <c r="K2163" s="53"/>
      <c r="L2163" s="2"/>
      <c r="M2163" s="19"/>
      <c r="N2163" s="12"/>
      <c r="O2163" s="12"/>
      <c r="P2163" s="19"/>
      <c r="Q2163" s="14"/>
      <c r="R2163" s="28"/>
      <c r="S2163" s="14"/>
      <c r="T2163" s="14"/>
      <c r="U2163" s="14"/>
      <c r="V2163" s="4"/>
      <c r="W2163" s="53"/>
      <c r="X2163" s="14"/>
      <c r="Y2163" s="153"/>
      <c r="Z2163" s="10"/>
      <c r="AA2163" s="51"/>
      <c r="AB2163" s="3"/>
      <c r="AC2163" s="1"/>
      <c r="AD2163" s="10"/>
      <c r="AE2163" s="3"/>
      <c r="AF2163" s="3"/>
      <c r="AG2163" s="3"/>
      <c r="AH2163" s="10"/>
      <c r="AI2163" s="11"/>
      <c r="AJ2163" s="10"/>
      <c r="AK2163" s="2"/>
      <c r="AL2163" s="2"/>
      <c r="AM2163" s="2"/>
      <c r="AN2163" s="2"/>
      <c r="AO2163" s="2"/>
      <c r="AP2163" s="2"/>
      <c r="AQ2163" s="1"/>
      <c r="AR2163" s="15"/>
      <c r="AS2163" s="15"/>
      <c r="AT2163" s="15"/>
      <c r="AU2163" s="1"/>
      <c r="AV2163" s="1"/>
      <c r="AW2163" s="15"/>
      <c r="AX2163" s="15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</row>
    <row r="2164" spans="1:164" x14ac:dyDescent="0.15">
      <c r="A2164" s="67"/>
      <c r="B2164" s="128"/>
      <c r="C2164" s="7"/>
      <c r="D2164" s="7"/>
      <c r="E2164" s="13"/>
      <c r="F2164" s="14"/>
      <c r="G2164" s="14"/>
      <c r="H2164" s="14"/>
      <c r="I2164" s="14"/>
      <c r="J2164" s="13"/>
      <c r="K2164" s="53"/>
      <c r="L2164" s="2"/>
      <c r="M2164" s="19"/>
      <c r="N2164" s="12"/>
      <c r="O2164" s="12"/>
      <c r="P2164" s="19"/>
      <c r="Q2164" s="14"/>
      <c r="R2164" s="28"/>
      <c r="S2164" s="14"/>
      <c r="T2164" s="14"/>
      <c r="U2164" s="14"/>
      <c r="V2164" s="4"/>
      <c r="W2164" s="53"/>
      <c r="X2164" s="14"/>
      <c r="Y2164" s="153"/>
      <c r="Z2164" s="10"/>
      <c r="AA2164" s="51"/>
      <c r="AB2164" s="3"/>
      <c r="AC2164" s="1"/>
      <c r="AD2164" s="10"/>
      <c r="AE2164" s="3"/>
      <c r="AF2164" s="3"/>
      <c r="AG2164" s="3"/>
      <c r="AH2164" s="10"/>
      <c r="AI2164" s="11"/>
      <c r="AJ2164" s="10"/>
      <c r="AK2164" s="2"/>
      <c r="AL2164" s="2"/>
      <c r="AM2164" s="2"/>
      <c r="AN2164" s="2"/>
      <c r="AO2164" s="2"/>
      <c r="AP2164" s="2"/>
      <c r="AQ2164" s="1"/>
      <c r="AR2164" s="15"/>
      <c r="AS2164" s="15"/>
      <c r="AT2164" s="15"/>
      <c r="AU2164" s="1"/>
      <c r="AV2164" s="1"/>
      <c r="AW2164" s="15"/>
      <c r="AX2164" s="15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</row>
    <row r="2165" spans="1:164" x14ac:dyDescent="0.15">
      <c r="A2165" s="67"/>
      <c r="B2165" s="128"/>
      <c r="C2165" s="7"/>
      <c r="D2165" s="7"/>
      <c r="E2165" s="13"/>
      <c r="F2165" s="14"/>
      <c r="G2165" s="14"/>
      <c r="H2165" s="14"/>
      <c r="I2165" s="14"/>
      <c r="J2165" s="13"/>
      <c r="K2165" s="53"/>
      <c r="L2165" s="2"/>
      <c r="M2165" s="19"/>
      <c r="N2165" s="12"/>
      <c r="O2165" s="12"/>
      <c r="P2165" s="19"/>
      <c r="Q2165" s="14"/>
      <c r="R2165" s="28"/>
      <c r="S2165" s="14"/>
      <c r="T2165" s="14"/>
      <c r="U2165" s="14"/>
      <c r="V2165" s="4"/>
      <c r="W2165" s="53"/>
      <c r="X2165" s="14"/>
      <c r="Y2165" s="153"/>
      <c r="Z2165" s="10"/>
      <c r="AA2165" s="51"/>
      <c r="AB2165" s="3"/>
      <c r="AC2165" s="1"/>
      <c r="AD2165" s="10"/>
      <c r="AE2165" s="3"/>
      <c r="AF2165" s="3"/>
      <c r="AG2165" s="3"/>
      <c r="AH2165" s="10"/>
      <c r="AI2165" s="11"/>
      <c r="AJ2165" s="10"/>
      <c r="AK2165" s="2"/>
      <c r="AL2165" s="2"/>
      <c r="AM2165" s="2"/>
      <c r="AN2165" s="2"/>
      <c r="AO2165" s="2"/>
      <c r="AP2165" s="2"/>
      <c r="AQ2165" s="1"/>
      <c r="AR2165" s="15"/>
      <c r="AS2165" s="15"/>
      <c r="AT2165" s="15"/>
      <c r="AU2165" s="1"/>
      <c r="AV2165" s="1"/>
      <c r="AW2165" s="15"/>
      <c r="AX2165" s="15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</row>
    <row r="2166" spans="1:164" x14ac:dyDescent="0.15">
      <c r="A2166" s="67"/>
      <c r="B2166" s="128"/>
      <c r="C2166" s="7"/>
      <c r="D2166" s="7"/>
      <c r="E2166" s="13"/>
      <c r="F2166" s="14"/>
      <c r="G2166" s="14"/>
      <c r="H2166" s="14"/>
      <c r="I2166" s="14"/>
      <c r="J2166" s="13"/>
      <c r="K2166" s="53"/>
      <c r="L2166" s="2"/>
      <c r="M2166" s="19"/>
      <c r="N2166" s="12"/>
      <c r="O2166" s="12"/>
      <c r="P2166" s="19"/>
      <c r="Q2166" s="14"/>
      <c r="R2166" s="28"/>
      <c r="S2166" s="14"/>
      <c r="T2166" s="14"/>
      <c r="U2166" s="14"/>
      <c r="V2166" s="4"/>
      <c r="W2166" s="53"/>
      <c r="X2166" s="14"/>
      <c r="Y2166" s="153"/>
      <c r="Z2166" s="10"/>
      <c r="AA2166" s="51"/>
      <c r="AB2166" s="3"/>
      <c r="AC2166" s="1"/>
      <c r="AD2166" s="10"/>
      <c r="AE2166" s="3"/>
      <c r="AF2166" s="3"/>
      <c r="AG2166" s="3"/>
      <c r="AH2166" s="10"/>
      <c r="AI2166" s="11"/>
      <c r="AJ2166" s="10"/>
      <c r="AK2166" s="2"/>
      <c r="AL2166" s="2"/>
      <c r="AM2166" s="2"/>
      <c r="AN2166" s="2"/>
      <c r="AO2166" s="2"/>
      <c r="AP2166" s="2"/>
      <c r="AQ2166" s="1"/>
      <c r="AR2166" s="15"/>
      <c r="AS2166" s="15"/>
      <c r="AT2166" s="15"/>
      <c r="AU2166" s="1"/>
      <c r="AV2166" s="1"/>
      <c r="AW2166" s="15"/>
      <c r="AX2166" s="15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</row>
    <row r="2167" spans="1:164" x14ac:dyDescent="0.15">
      <c r="A2167" s="67"/>
      <c r="B2167" s="128"/>
      <c r="C2167" s="7"/>
      <c r="D2167" s="7"/>
      <c r="E2167" s="13"/>
      <c r="F2167" s="14"/>
      <c r="G2167" s="14"/>
      <c r="H2167" s="14"/>
      <c r="I2167" s="14"/>
      <c r="J2167" s="13"/>
      <c r="K2167" s="53"/>
      <c r="L2167" s="2"/>
      <c r="M2167" s="19"/>
      <c r="N2167" s="12"/>
      <c r="O2167" s="12"/>
      <c r="P2167" s="19"/>
      <c r="Q2167" s="14"/>
      <c r="R2167" s="28"/>
      <c r="S2167" s="14"/>
      <c r="T2167" s="14"/>
      <c r="U2167" s="14"/>
      <c r="V2167" s="4"/>
      <c r="W2167" s="53"/>
      <c r="X2167" s="14"/>
      <c r="Y2167" s="153"/>
      <c r="Z2167" s="10"/>
      <c r="AA2167" s="51"/>
      <c r="AB2167" s="3"/>
      <c r="AC2167" s="1"/>
      <c r="AD2167" s="10"/>
      <c r="AE2167" s="3"/>
      <c r="AF2167" s="3"/>
      <c r="AG2167" s="3"/>
      <c r="AH2167" s="10"/>
      <c r="AI2167" s="11"/>
      <c r="AJ2167" s="10"/>
      <c r="AK2167" s="2"/>
      <c r="AL2167" s="2"/>
      <c r="AM2167" s="2"/>
      <c r="AN2167" s="2"/>
      <c r="AO2167" s="2"/>
      <c r="AP2167" s="2"/>
      <c r="AQ2167" s="1"/>
      <c r="AR2167" s="15"/>
      <c r="AS2167" s="15"/>
      <c r="AT2167" s="15"/>
      <c r="AU2167" s="1"/>
      <c r="AV2167" s="1"/>
      <c r="AW2167" s="15"/>
      <c r="AX2167" s="15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</row>
    <row r="2168" spans="1:164" x14ac:dyDescent="0.15">
      <c r="A2168" s="67"/>
      <c r="B2168" s="128"/>
      <c r="C2168" s="7"/>
      <c r="D2168" s="7"/>
      <c r="E2168" s="13"/>
      <c r="F2168" s="14"/>
      <c r="G2168" s="14"/>
      <c r="H2168" s="14"/>
      <c r="I2168" s="14"/>
      <c r="J2168" s="13"/>
      <c r="K2168" s="53"/>
      <c r="L2168" s="2"/>
      <c r="M2168" s="19"/>
      <c r="N2168" s="12"/>
      <c r="O2168" s="12"/>
      <c r="P2168" s="19"/>
      <c r="Q2168" s="14"/>
      <c r="R2168" s="28"/>
      <c r="S2168" s="14"/>
      <c r="T2168" s="14"/>
      <c r="U2168" s="14"/>
      <c r="V2168" s="4"/>
      <c r="W2168" s="53"/>
      <c r="X2168" s="14"/>
      <c r="Y2168" s="153"/>
      <c r="Z2168" s="10"/>
      <c r="AA2168" s="51"/>
      <c r="AB2168" s="3"/>
      <c r="AC2168" s="1"/>
      <c r="AD2168" s="10"/>
      <c r="AE2168" s="3"/>
      <c r="AF2168" s="3"/>
      <c r="AG2168" s="3"/>
      <c r="AH2168" s="10"/>
      <c r="AI2168" s="11"/>
      <c r="AJ2168" s="10"/>
      <c r="AK2168" s="2"/>
      <c r="AL2168" s="2"/>
      <c r="AM2168" s="2"/>
      <c r="AN2168" s="2"/>
      <c r="AO2168" s="2"/>
      <c r="AP2168" s="2"/>
      <c r="AQ2168" s="1"/>
      <c r="AR2168" s="15"/>
      <c r="AS2168" s="15"/>
      <c r="AT2168" s="15"/>
      <c r="AU2168" s="1"/>
      <c r="AV2168" s="1"/>
      <c r="AW2168" s="15"/>
      <c r="AX2168" s="15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</row>
    <row r="2169" spans="1:164" x14ac:dyDescent="0.15">
      <c r="A2169" s="67"/>
      <c r="B2169" s="128"/>
      <c r="C2169" s="7"/>
      <c r="D2169" s="7"/>
      <c r="E2169" s="13"/>
      <c r="F2169" s="14"/>
      <c r="G2169" s="14"/>
      <c r="H2169" s="14"/>
      <c r="I2169" s="14"/>
      <c r="J2169" s="13"/>
      <c r="K2169" s="53"/>
      <c r="L2169" s="2"/>
      <c r="M2169" s="19"/>
      <c r="N2169" s="12"/>
      <c r="O2169" s="12"/>
      <c r="P2169" s="19"/>
      <c r="Q2169" s="14"/>
      <c r="R2169" s="28"/>
      <c r="S2169" s="14"/>
      <c r="T2169" s="14"/>
      <c r="U2169" s="14"/>
      <c r="V2169" s="4"/>
      <c r="W2169" s="53"/>
      <c r="X2169" s="14"/>
      <c r="Y2169" s="153"/>
      <c r="Z2169" s="10"/>
      <c r="AA2169" s="51"/>
      <c r="AB2169" s="3"/>
      <c r="AC2169" s="1"/>
      <c r="AD2169" s="10"/>
      <c r="AE2169" s="3"/>
      <c r="AF2169" s="3"/>
      <c r="AG2169" s="3"/>
      <c r="AH2169" s="10"/>
      <c r="AI2169" s="11"/>
      <c r="AJ2169" s="10"/>
      <c r="AK2169" s="2"/>
      <c r="AL2169" s="2"/>
      <c r="AM2169" s="2"/>
      <c r="AN2169" s="2"/>
      <c r="AO2169" s="2"/>
      <c r="AP2169" s="2"/>
      <c r="AQ2169" s="1"/>
      <c r="AR2169" s="15"/>
      <c r="AS2169" s="15"/>
      <c r="AT2169" s="15"/>
      <c r="AU2169" s="1"/>
      <c r="AV2169" s="1"/>
      <c r="AW2169" s="15"/>
      <c r="AX2169" s="15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</row>
    <row r="2170" spans="1:164" x14ac:dyDescent="0.15">
      <c r="A2170" s="67"/>
      <c r="B2170" s="128"/>
      <c r="C2170" s="7"/>
      <c r="D2170" s="7"/>
      <c r="E2170" s="13"/>
      <c r="F2170" s="14"/>
      <c r="G2170" s="14"/>
      <c r="H2170" s="14"/>
      <c r="I2170" s="14"/>
      <c r="J2170" s="13"/>
      <c r="K2170" s="53"/>
      <c r="L2170" s="2"/>
      <c r="M2170" s="19"/>
      <c r="N2170" s="12"/>
      <c r="O2170" s="12"/>
      <c r="P2170" s="19"/>
      <c r="Q2170" s="14"/>
      <c r="R2170" s="28"/>
      <c r="S2170" s="14"/>
      <c r="T2170" s="14"/>
      <c r="U2170" s="14"/>
      <c r="V2170" s="4"/>
      <c r="W2170" s="53"/>
      <c r="X2170" s="14"/>
      <c r="Y2170" s="153"/>
      <c r="Z2170" s="10"/>
      <c r="AA2170" s="51"/>
      <c r="AB2170" s="3"/>
      <c r="AC2170" s="1"/>
      <c r="AD2170" s="10"/>
      <c r="AE2170" s="3"/>
      <c r="AF2170" s="3"/>
      <c r="AG2170" s="3"/>
      <c r="AH2170" s="10"/>
      <c r="AI2170" s="11"/>
      <c r="AJ2170" s="10"/>
      <c r="AK2170" s="2"/>
      <c r="AL2170" s="2"/>
      <c r="AM2170" s="2"/>
      <c r="AN2170" s="2"/>
      <c r="AO2170" s="2"/>
      <c r="AP2170" s="2"/>
      <c r="AQ2170" s="1"/>
      <c r="AR2170" s="15"/>
      <c r="AS2170" s="15"/>
      <c r="AT2170" s="15"/>
      <c r="AU2170" s="1"/>
      <c r="AV2170" s="1"/>
      <c r="AW2170" s="15"/>
      <c r="AX2170" s="15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</row>
    <row r="2171" spans="1:164" x14ac:dyDescent="0.15">
      <c r="A2171" s="67"/>
      <c r="B2171" s="128"/>
      <c r="C2171" s="7"/>
      <c r="D2171" s="7"/>
      <c r="E2171" s="13"/>
      <c r="F2171" s="14"/>
      <c r="G2171" s="14"/>
      <c r="H2171" s="14"/>
      <c r="I2171" s="14"/>
      <c r="J2171" s="13"/>
      <c r="K2171" s="53"/>
      <c r="L2171" s="2"/>
      <c r="M2171" s="19"/>
      <c r="N2171" s="12"/>
      <c r="O2171" s="12"/>
      <c r="P2171" s="19"/>
      <c r="Q2171" s="14"/>
      <c r="R2171" s="28"/>
      <c r="S2171" s="14"/>
      <c r="T2171" s="14"/>
      <c r="U2171" s="14"/>
      <c r="V2171" s="4"/>
      <c r="W2171" s="53"/>
      <c r="X2171" s="14"/>
      <c r="Y2171" s="153"/>
      <c r="Z2171" s="10"/>
      <c r="AA2171" s="51"/>
      <c r="AB2171" s="3"/>
      <c r="AC2171" s="1"/>
      <c r="AD2171" s="10"/>
      <c r="AE2171" s="3"/>
      <c r="AF2171" s="3"/>
      <c r="AG2171" s="3"/>
      <c r="AH2171" s="10"/>
      <c r="AI2171" s="11"/>
      <c r="AJ2171" s="10"/>
      <c r="AK2171" s="2"/>
      <c r="AL2171" s="2"/>
      <c r="AM2171" s="2"/>
      <c r="AN2171" s="2"/>
      <c r="AO2171" s="2"/>
      <c r="AP2171" s="2"/>
      <c r="AQ2171" s="1"/>
      <c r="AR2171" s="15"/>
      <c r="AS2171" s="15"/>
      <c r="AT2171" s="15"/>
      <c r="AU2171" s="1"/>
      <c r="AV2171" s="1"/>
      <c r="AW2171" s="15"/>
      <c r="AX2171" s="15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</row>
    <row r="2172" spans="1:164" x14ac:dyDescent="0.15">
      <c r="A2172" s="67"/>
      <c r="B2172" s="128"/>
      <c r="C2172" s="7"/>
      <c r="D2172" s="7"/>
      <c r="E2172" s="13"/>
      <c r="F2172" s="14"/>
      <c r="G2172" s="14"/>
      <c r="H2172" s="14"/>
      <c r="I2172" s="14"/>
      <c r="J2172" s="13"/>
      <c r="K2172" s="53"/>
      <c r="L2172" s="2"/>
      <c r="M2172" s="19"/>
      <c r="N2172" s="12"/>
      <c r="O2172" s="12"/>
      <c r="P2172" s="19"/>
      <c r="Q2172" s="14"/>
      <c r="R2172" s="28"/>
      <c r="S2172" s="14"/>
      <c r="T2172" s="14"/>
      <c r="U2172" s="14"/>
      <c r="V2172" s="4"/>
      <c r="W2172" s="53"/>
      <c r="X2172" s="14"/>
      <c r="Y2172" s="153"/>
      <c r="Z2172" s="10"/>
      <c r="AA2172" s="51"/>
      <c r="AB2172" s="3"/>
      <c r="AC2172" s="1"/>
      <c r="AD2172" s="10"/>
      <c r="AE2172" s="3"/>
      <c r="AF2172" s="3"/>
      <c r="AG2172" s="3"/>
      <c r="AH2172" s="10"/>
      <c r="AI2172" s="11"/>
      <c r="AJ2172" s="10"/>
      <c r="AK2172" s="2"/>
      <c r="AL2172" s="2"/>
      <c r="AM2172" s="2"/>
      <c r="AN2172" s="2"/>
      <c r="AO2172" s="2"/>
      <c r="AP2172" s="2"/>
      <c r="AQ2172" s="1"/>
      <c r="AR2172" s="15"/>
      <c r="AS2172" s="15"/>
      <c r="AT2172" s="15"/>
      <c r="AU2172" s="1"/>
      <c r="AV2172" s="1"/>
      <c r="AW2172" s="15"/>
      <c r="AX2172" s="15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</row>
    <row r="2173" spans="1:164" x14ac:dyDescent="0.15">
      <c r="A2173" s="67"/>
      <c r="B2173" s="128"/>
      <c r="C2173" s="7"/>
      <c r="D2173" s="7"/>
      <c r="E2173" s="13"/>
      <c r="F2173" s="14"/>
      <c r="G2173" s="14"/>
      <c r="H2173" s="14"/>
      <c r="I2173" s="14"/>
      <c r="J2173" s="13"/>
      <c r="K2173" s="53"/>
      <c r="L2173" s="2"/>
      <c r="M2173" s="19"/>
      <c r="N2173" s="12"/>
      <c r="O2173" s="12"/>
      <c r="P2173" s="19"/>
      <c r="Q2173" s="14"/>
      <c r="R2173" s="28"/>
      <c r="S2173" s="14"/>
      <c r="T2173" s="14"/>
      <c r="U2173" s="14"/>
      <c r="V2173" s="4"/>
      <c r="W2173" s="53"/>
      <c r="X2173" s="14"/>
      <c r="Y2173" s="153"/>
      <c r="Z2173" s="10"/>
      <c r="AA2173" s="51"/>
      <c r="AB2173" s="3"/>
      <c r="AC2173" s="1"/>
      <c r="AD2173" s="10"/>
      <c r="AE2173" s="3"/>
      <c r="AF2173" s="3"/>
      <c r="AG2173" s="3"/>
      <c r="AH2173" s="10"/>
      <c r="AI2173" s="11"/>
      <c r="AJ2173" s="10"/>
      <c r="AK2173" s="2"/>
      <c r="AL2173" s="2"/>
      <c r="AM2173" s="2"/>
      <c r="AN2173" s="2"/>
      <c r="AO2173" s="2"/>
      <c r="AP2173" s="2"/>
      <c r="AQ2173" s="1"/>
      <c r="AR2173" s="15"/>
      <c r="AS2173" s="15"/>
      <c r="AT2173" s="15"/>
      <c r="AU2173" s="1"/>
      <c r="AV2173" s="1"/>
      <c r="AW2173" s="15"/>
      <c r="AX2173" s="15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</row>
    <row r="2174" spans="1:164" x14ac:dyDescent="0.15">
      <c r="A2174" s="67"/>
      <c r="B2174" s="128"/>
      <c r="C2174" s="7"/>
      <c r="D2174" s="7"/>
      <c r="E2174" s="13"/>
      <c r="F2174" s="14"/>
      <c r="G2174" s="14"/>
      <c r="H2174" s="14"/>
      <c r="I2174" s="14"/>
      <c r="J2174" s="13"/>
      <c r="K2174" s="53"/>
      <c r="L2174" s="2"/>
      <c r="M2174" s="19"/>
      <c r="N2174" s="12"/>
      <c r="O2174" s="12"/>
      <c r="P2174" s="19"/>
      <c r="Q2174" s="14"/>
      <c r="R2174" s="28"/>
      <c r="S2174" s="14"/>
      <c r="T2174" s="14"/>
      <c r="U2174" s="14"/>
      <c r="V2174" s="4"/>
      <c r="W2174" s="53"/>
      <c r="X2174" s="14"/>
      <c r="Y2174" s="153"/>
      <c r="Z2174" s="10"/>
      <c r="AA2174" s="51"/>
      <c r="AB2174" s="3"/>
      <c r="AC2174" s="1"/>
      <c r="AD2174" s="10"/>
      <c r="AE2174" s="3"/>
      <c r="AF2174" s="3"/>
      <c r="AG2174" s="3"/>
      <c r="AH2174" s="10"/>
      <c r="AI2174" s="11"/>
      <c r="AJ2174" s="10"/>
      <c r="AK2174" s="2"/>
      <c r="AL2174" s="2"/>
      <c r="AM2174" s="2"/>
      <c r="AN2174" s="2"/>
      <c r="AO2174" s="2"/>
      <c r="AP2174" s="2"/>
      <c r="AQ2174" s="1"/>
      <c r="AR2174" s="15"/>
      <c r="AS2174" s="15"/>
      <c r="AT2174" s="15"/>
      <c r="AU2174" s="1"/>
      <c r="AV2174" s="1"/>
      <c r="AW2174" s="15"/>
      <c r="AX2174" s="15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</row>
    <row r="2175" spans="1:164" x14ac:dyDescent="0.15">
      <c r="A2175" s="67"/>
      <c r="B2175" s="128"/>
      <c r="C2175" s="7"/>
      <c r="D2175" s="7"/>
      <c r="E2175" s="13"/>
      <c r="F2175" s="14"/>
      <c r="G2175" s="14"/>
      <c r="H2175" s="14"/>
      <c r="I2175" s="14"/>
      <c r="J2175" s="13"/>
      <c r="K2175" s="53"/>
      <c r="L2175" s="2"/>
      <c r="M2175" s="19"/>
      <c r="N2175" s="12"/>
      <c r="O2175" s="12"/>
      <c r="P2175" s="19"/>
      <c r="Q2175" s="14"/>
      <c r="R2175" s="28"/>
      <c r="S2175" s="14"/>
      <c r="T2175" s="14"/>
      <c r="U2175" s="14"/>
      <c r="V2175" s="4"/>
      <c r="W2175" s="53"/>
      <c r="X2175" s="14"/>
      <c r="Y2175" s="153"/>
      <c r="Z2175" s="10"/>
      <c r="AA2175" s="51"/>
      <c r="AB2175" s="3"/>
      <c r="AC2175" s="1"/>
      <c r="AD2175" s="10"/>
      <c r="AE2175" s="3"/>
      <c r="AF2175" s="3"/>
      <c r="AG2175" s="3"/>
      <c r="AH2175" s="10"/>
      <c r="AI2175" s="11"/>
      <c r="AJ2175" s="10"/>
      <c r="AK2175" s="2"/>
      <c r="AL2175" s="2"/>
      <c r="AM2175" s="2"/>
      <c r="AN2175" s="2"/>
      <c r="AO2175" s="2"/>
      <c r="AP2175" s="2"/>
      <c r="AQ2175" s="1"/>
      <c r="AR2175" s="15"/>
      <c r="AS2175" s="15"/>
      <c r="AT2175" s="15"/>
      <c r="AU2175" s="1"/>
      <c r="AV2175" s="1"/>
      <c r="AW2175" s="15"/>
      <c r="AX2175" s="15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</row>
    <row r="2176" spans="1:164" x14ac:dyDescent="0.15">
      <c r="A2176" s="67"/>
      <c r="B2176" s="128"/>
      <c r="C2176" s="7"/>
      <c r="D2176" s="7"/>
      <c r="E2176" s="13"/>
      <c r="F2176" s="14"/>
      <c r="G2176" s="14"/>
      <c r="H2176" s="14"/>
      <c r="I2176" s="14"/>
      <c r="J2176" s="13"/>
      <c r="K2176" s="53"/>
      <c r="L2176" s="2"/>
      <c r="M2176" s="19"/>
      <c r="N2176" s="12"/>
      <c r="O2176" s="12"/>
      <c r="P2176" s="19"/>
      <c r="Q2176" s="14"/>
      <c r="R2176" s="28"/>
      <c r="S2176" s="14"/>
      <c r="T2176" s="14"/>
      <c r="U2176" s="14"/>
      <c r="V2176" s="4"/>
      <c r="W2176" s="53"/>
      <c r="X2176" s="14"/>
      <c r="Y2176" s="153"/>
      <c r="Z2176" s="10"/>
      <c r="AA2176" s="51"/>
      <c r="AB2176" s="3"/>
      <c r="AC2176" s="1"/>
      <c r="AD2176" s="10"/>
      <c r="AE2176" s="3"/>
      <c r="AF2176" s="3"/>
      <c r="AG2176" s="3"/>
      <c r="AH2176" s="10"/>
      <c r="AI2176" s="11"/>
      <c r="AJ2176" s="10"/>
      <c r="AK2176" s="2"/>
      <c r="AL2176" s="2"/>
      <c r="AM2176" s="2"/>
      <c r="AN2176" s="2"/>
      <c r="AO2176" s="2"/>
      <c r="AP2176" s="2"/>
      <c r="AQ2176" s="1"/>
      <c r="AR2176" s="15"/>
      <c r="AS2176" s="15"/>
      <c r="AT2176" s="15"/>
      <c r="AU2176" s="1"/>
      <c r="AV2176" s="1"/>
      <c r="AW2176" s="15"/>
      <c r="AX2176" s="15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</row>
    <row r="2177" spans="1:164" x14ac:dyDescent="0.15">
      <c r="A2177" s="67"/>
      <c r="B2177" s="128"/>
      <c r="C2177" s="7"/>
      <c r="D2177" s="7"/>
      <c r="E2177" s="13"/>
      <c r="F2177" s="14"/>
      <c r="G2177" s="14"/>
      <c r="H2177" s="14"/>
      <c r="I2177" s="14"/>
      <c r="J2177" s="13"/>
      <c r="K2177" s="53"/>
      <c r="L2177" s="2"/>
      <c r="M2177" s="19"/>
      <c r="N2177" s="12"/>
      <c r="O2177" s="12"/>
      <c r="P2177" s="19"/>
      <c r="Q2177" s="14"/>
      <c r="R2177" s="28"/>
      <c r="S2177" s="14"/>
      <c r="T2177" s="14"/>
      <c r="U2177" s="14"/>
      <c r="V2177" s="4"/>
      <c r="W2177" s="53"/>
      <c r="X2177" s="14"/>
      <c r="Y2177" s="153"/>
      <c r="Z2177" s="10"/>
      <c r="AA2177" s="51"/>
      <c r="AB2177" s="3"/>
      <c r="AC2177" s="1"/>
      <c r="AD2177" s="10"/>
      <c r="AE2177" s="3"/>
      <c r="AF2177" s="3"/>
      <c r="AG2177" s="3"/>
      <c r="AH2177" s="10"/>
      <c r="AI2177" s="11"/>
      <c r="AJ2177" s="10"/>
      <c r="AK2177" s="2"/>
      <c r="AL2177" s="2"/>
      <c r="AM2177" s="2"/>
      <c r="AN2177" s="2"/>
      <c r="AO2177" s="2"/>
      <c r="AP2177" s="2"/>
      <c r="AQ2177" s="1"/>
      <c r="AR2177" s="15"/>
      <c r="AS2177" s="15"/>
      <c r="AT2177" s="15"/>
      <c r="AU2177" s="1"/>
      <c r="AV2177" s="1"/>
      <c r="AW2177" s="15"/>
      <c r="AX2177" s="15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</row>
    <row r="2178" spans="1:164" x14ac:dyDescent="0.15">
      <c r="A2178" s="67"/>
      <c r="B2178" s="128"/>
      <c r="C2178" s="7"/>
      <c r="D2178" s="7"/>
      <c r="E2178" s="13"/>
      <c r="F2178" s="14"/>
      <c r="G2178" s="14"/>
      <c r="H2178" s="14"/>
      <c r="I2178" s="14"/>
      <c r="J2178" s="13"/>
      <c r="K2178" s="53"/>
      <c r="L2178" s="2"/>
      <c r="M2178" s="19"/>
      <c r="N2178" s="12"/>
      <c r="O2178" s="12"/>
      <c r="P2178" s="19"/>
      <c r="Q2178" s="14"/>
      <c r="R2178" s="28"/>
      <c r="S2178" s="14"/>
      <c r="T2178" s="14"/>
      <c r="U2178" s="14"/>
      <c r="V2178" s="4"/>
      <c r="W2178" s="53"/>
      <c r="X2178" s="14"/>
      <c r="Y2178" s="153"/>
      <c r="Z2178" s="10"/>
      <c r="AA2178" s="51"/>
      <c r="AB2178" s="3"/>
      <c r="AC2178" s="1"/>
      <c r="AD2178" s="10"/>
      <c r="AE2178" s="3"/>
      <c r="AF2178" s="3"/>
      <c r="AG2178" s="3"/>
      <c r="AH2178" s="10"/>
      <c r="AI2178" s="11"/>
      <c r="AJ2178" s="10"/>
      <c r="AK2178" s="2"/>
      <c r="AL2178" s="2"/>
      <c r="AM2178" s="2"/>
      <c r="AN2178" s="2"/>
      <c r="AO2178" s="2"/>
      <c r="AP2178" s="2"/>
      <c r="AQ2178" s="1"/>
      <c r="AR2178" s="15"/>
      <c r="AS2178" s="15"/>
      <c r="AT2178" s="15"/>
      <c r="AU2178" s="1"/>
      <c r="AV2178" s="1"/>
      <c r="AW2178" s="15"/>
      <c r="AX2178" s="15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</row>
    <row r="2179" spans="1:164" x14ac:dyDescent="0.15">
      <c r="A2179" s="67"/>
      <c r="B2179" s="128"/>
      <c r="C2179" s="7"/>
      <c r="D2179" s="7"/>
      <c r="E2179" s="13"/>
      <c r="F2179" s="14"/>
      <c r="G2179" s="14"/>
      <c r="H2179" s="14"/>
      <c r="I2179" s="14"/>
      <c r="J2179" s="13"/>
      <c r="K2179" s="53"/>
      <c r="L2179" s="2"/>
      <c r="M2179" s="19"/>
      <c r="N2179" s="12"/>
      <c r="O2179" s="12"/>
      <c r="P2179" s="19"/>
      <c r="Q2179" s="14"/>
      <c r="R2179" s="28"/>
      <c r="S2179" s="14"/>
      <c r="T2179" s="14"/>
      <c r="U2179" s="14"/>
      <c r="V2179" s="4"/>
      <c r="W2179" s="53"/>
      <c r="X2179" s="14"/>
      <c r="Y2179" s="153"/>
      <c r="Z2179" s="10"/>
      <c r="AA2179" s="51"/>
      <c r="AB2179" s="3"/>
      <c r="AC2179" s="1"/>
      <c r="AD2179" s="10"/>
      <c r="AE2179" s="3"/>
      <c r="AF2179" s="3"/>
      <c r="AG2179" s="3"/>
      <c r="AH2179" s="10"/>
      <c r="AI2179" s="11"/>
      <c r="AJ2179" s="10"/>
      <c r="AK2179" s="2"/>
      <c r="AL2179" s="2"/>
      <c r="AM2179" s="2"/>
      <c r="AN2179" s="2"/>
      <c r="AO2179" s="2"/>
      <c r="AP2179" s="2"/>
      <c r="AQ2179" s="1"/>
      <c r="AR2179" s="15"/>
      <c r="AS2179" s="15"/>
      <c r="AT2179" s="15"/>
      <c r="AU2179" s="1"/>
      <c r="AV2179" s="1"/>
      <c r="AW2179" s="15"/>
      <c r="AX2179" s="15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</row>
    <row r="2180" spans="1:164" x14ac:dyDescent="0.15">
      <c r="A2180" s="67"/>
      <c r="B2180" s="128"/>
      <c r="C2180" s="7"/>
      <c r="D2180" s="7"/>
      <c r="E2180" s="13"/>
      <c r="F2180" s="14"/>
      <c r="G2180" s="14"/>
      <c r="H2180" s="14"/>
      <c r="I2180" s="14"/>
      <c r="J2180" s="13"/>
      <c r="K2180" s="53"/>
      <c r="L2180" s="2"/>
      <c r="M2180" s="19"/>
      <c r="N2180" s="12"/>
      <c r="O2180" s="12"/>
      <c r="P2180" s="19"/>
      <c r="Q2180" s="14"/>
      <c r="R2180" s="28"/>
      <c r="S2180" s="14"/>
      <c r="T2180" s="14"/>
      <c r="U2180" s="14"/>
      <c r="V2180" s="4"/>
      <c r="W2180" s="53"/>
      <c r="X2180" s="14"/>
      <c r="Y2180" s="153"/>
      <c r="Z2180" s="10"/>
      <c r="AA2180" s="51"/>
      <c r="AB2180" s="3"/>
      <c r="AC2180" s="1"/>
      <c r="AD2180" s="10"/>
      <c r="AE2180" s="3"/>
      <c r="AF2180" s="3"/>
      <c r="AG2180" s="3"/>
      <c r="AH2180" s="10"/>
      <c r="AI2180" s="11"/>
      <c r="AJ2180" s="10"/>
      <c r="AK2180" s="2"/>
      <c r="AL2180" s="2"/>
      <c r="AM2180" s="2"/>
      <c r="AN2180" s="2"/>
      <c r="AO2180" s="2"/>
      <c r="AP2180" s="2"/>
      <c r="AQ2180" s="1"/>
      <c r="AR2180" s="15"/>
      <c r="AS2180" s="15"/>
      <c r="AT2180" s="15"/>
      <c r="AU2180" s="1"/>
      <c r="AV2180" s="1"/>
      <c r="AW2180" s="15"/>
      <c r="AX2180" s="15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</row>
    <row r="2181" spans="1:164" x14ac:dyDescent="0.15">
      <c r="A2181" s="67"/>
      <c r="B2181" s="128"/>
      <c r="C2181" s="7"/>
      <c r="D2181" s="7"/>
      <c r="E2181" s="13"/>
      <c r="F2181" s="14"/>
      <c r="G2181" s="14"/>
      <c r="H2181" s="14"/>
      <c r="I2181" s="14"/>
      <c r="J2181" s="13"/>
      <c r="K2181" s="53"/>
      <c r="L2181" s="2"/>
      <c r="M2181" s="19"/>
      <c r="N2181" s="12"/>
      <c r="O2181" s="12"/>
      <c r="P2181" s="19"/>
      <c r="Q2181" s="14"/>
      <c r="R2181" s="28"/>
      <c r="S2181" s="14"/>
      <c r="T2181" s="14"/>
      <c r="U2181" s="14"/>
      <c r="V2181" s="4"/>
      <c r="W2181" s="53"/>
      <c r="X2181" s="14"/>
      <c r="Y2181" s="153"/>
      <c r="Z2181" s="10"/>
      <c r="AA2181" s="51"/>
      <c r="AB2181" s="3"/>
      <c r="AC2181" s="1"/>
      <c r="AD2181" s="10"/>
      <c r="AE2181" s="3"/>
      <c r="AF2181" s="3"/>
      <c r="AG2181" s="3"/>
      <c r="AH2181" s="10"/>
      <c r="AI2181" s="11"/>
      <c r="AJ2181" s="10"/>
      <c r="AK2181" s="2"/>
      <c r="AL2181" s="2"/>
      <c r="AM2181" s="2"/>
      <c r="AN2181" s="2"/>
      <c r="AO2181" s="2"/>
      <c r="AP2181" s="2"/>
      <c r="AQ2181" s="1"/>
      <c r="AR2181" s="15"/>
      <c r="AS2181" s="15"/>
      <c r="AT2181" s="15"/>
      <c r="AU2181" s="1"/>
      <c r="AV2181" s="1"/>
      <c r="AW2181" s="15"/>
      <c r="AX2181" s="15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</row>
    <row r="2182" spans="1:164" x14ac:dyDescent="0.15">
      <c r="A2182" s="67"/>
      <c r="B2182" s="128"/>
      <c r="C2182" s="7"/>
      <c r="D2182" s="7"/>
      <c r="E2182" s="13"/>
      <c r="F2182" s="14"/>
      <c r="G2182" s="14"/>
      <c r="H2182" s="14"/>
      <c r="I2182" s="14"/>
      <c r="J2182" s="13"/>
      <c r="K2182" s="53"/>
      <c r="L2182" s="2"/>
      <c r="M2182" s="19"/>
      <c r="N2182" s="12"/>
      <c r="O2182" s="12"/>
      <c r="P2182" s="19"/>
      <c r="Q2182" s="14"/>
      <c r="R2182" s="28"/>
      <c r="S2182" s="14"/>
      <c r="T2182" s="14"/>
      <c r="U2182" s="14"/>
      <c r="V2182" s="4"/>
      <c r="W2182" s="53"/>
      <c r="X2182" s="14"/>
      <c r="Y2182" s="153"/>
      <c r="Z2182" s="10"/>
      <c r="AA2182" s="51"/>
      <c r="AB2182" s="3"/>
      <c r="AC2182" s="1"/>
      <c r="AD2182" s="10"/>
      <c r="AE2182" s="3"/>
      <c r="AF2182" s="3"/>
      <c r="AG2182" s="3"/>
      <c r="AH2182" s="10"/>
      <c r="AI2182" s="11"/>
      <c r="AJ2182" s="10"/>
      <c r="AK2182" s="2"/>
      <c r="AL2182" s="2"/>
      <c r="AM2182" s="2"/>
      <c r="AN2182" s="2"/>
      <c r="AO2182" s="2"/>
      <c r="AP2182" s="2"/>
      <c r="AQ2182" s="1"/>
      <c r="AR2182" s="15"/>
      <c r="AS2182" s="15"/>
      <c r="AT2182" s="15"/>
      <c r="AU2182" s="1"/>
      <c r="AV2182" s="1"/>
      <c r="AW2182" s="15"/>
      <c r="AX2182" s="15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</row>
    <row r="2183" spans="1:164" x14ac:dyDescent="0.15">
      <c r="A2183" s="67"/>
      <c r="B2183" s="128"/>
      <c r="C2183" s="7"/>
      <c r="D2183" s="7"/>
      <c r="E2183" s="13"/>
      <c r="F2183" s="14"/>
      <c r="G2183" s="14"/>
      <c r="H2183" s="14"/>
      <c r="I2183" s="14"/>
      <c r="J2183" s="13"/>
      <c r="K2183" s="53"/>
      <c r="L2183" s="2"/>
      <c r="M2183" s="19"/>
      <c r="N2183" s="12"/>
      <c r="O2183" s="12"/>
      <c r="P2183" s="19"/>
      <c r="Q2183" s="14"/>
      <c r="R2183" s="28"/>
      <c r="S2183" s="14"/>
      <c r="T2183" s="14"/>
      <c r="U2183" s="14"/>
      <c r="V2183" s="4"/>
      <c r="W2183" s="53"/>
      <c r="X2183" s="14"/>
      <c r="Y2183" s="153"/>
      <c r="Z2183" s="10"/>
      <c r="AA2183" s="51"/>
      <c r="AB2183" s="3"/>
      <c r="AC2183" s="1"/>
      <c r="AD2183" s="10"/>
      <c r="AE2183" s="3"/>
      <c r="AF2183" s="3"/>
      <c r="AG2183" s="3"/>
      <c r="AH2183" s="10"/>
      <c r="AI2183" s="11"/>
      <c r="AJ2183" s="10"/>
      <c r="AK2183" s="2"/>
      <c r="AL2183" s="2"/>
      <c r="AM2183" s="2"/>
      <c r="AN2183" s="2"/>
      <c r="AO2183" s="2"/>
      <c r="AP2183" s="2"/>
      <c r="AQ2183" s="1"/>
      <c r="AR2183" s="15"/>
      <c r="AS2183" s="15"/>
      <c r="AT2183" s="15"/>
      <c r="AU2183" s="1"/>
      <c r="AV2183" s="1"/>
      <c r="AW2183" s="15"/>
      <c r="AX2183" s="15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</row>
    <row r="2184" spans="1:164" x14ac:dyDescent="0.15">
      <c r="A2184" s="67"/>
      <c r="B2184" s="128"/>
      <c r="C2184" s="7"/>
      <c r="D2184" s="7"/>
      <c r="E2184" s="13"/>
      <c r="F2184" s="14"/>
      <c r="G2184" s="14"/>
      <c r="H2184" s="14"/>
      <c r="I2184" s="14"/>
      <c r="J2184" s="13"/>
      <c r="K2184" s="53"/>
      <c r="L2184" s="2"/>
      <c r="M2184" s="19"/>
      <c r="N2184" s="12"/>
      <c r="O2184" s="12"/>
      <c r="P2184" s="19"/>
      <c r="Q2184" s="14"/>
      <c r="R2184" s="28"/>
      <c r="S2184" s="14"/>
      <c r="T2184" s="14"/>
      <c r="U2184" s="14"/>
      <c r="V2184" s="4"/>
      <c r="W2184" s="53"/>
      <c r="X2184" s="14"/>
      <c r="Y2184" s="153"/>
      <c r="Z2184" s="10"/>
      <c r="AA2184" s="51"/>
      <c r="AB2184" s="3"/>
      <c r="AC2184" s="1"/>
      <c r="AD2184" s="10"/>
      <c r="AE2184" s="3"/>
      <c r="AF2184" s="3"/>
      <c r="AG2184" s="3"/>
      <c r="AH2184" s="10"/>
      <c r="AI2184" s="11"/>
      <c r="AJ2184" s="10"/>
      <c r="AK2184" s="2"/>
      <c r="AL2184" s="2"/>
      <c r="AM2184" s="2"/>
      <c r="AN2184" s="2"/>
      <c r="AO2184" s="2"/>
      <c r="AP2184" s="2"/>
      <c r="AQ2184" s="1"/>
      <c r="AR2184" s="15"/>
      <c r="AS2184" s="15"/>
      <c r="AT2184" s="15"/>
      <c r="AU2184" s="1"/>
      <c r="AV2184" s="1"/>
      <c r="AW2184" s="15"/>
      <c r="AX2184" s="15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</row>
    <row r="2185" spans="1:164" x14ac:dyDescent="0.15">
      <c r="A2185" s="67"/>
      <c r="B2185" s="128"/>
      <c r="C2185" s="7"/>
      <c r="D2185" s="7"/>
      <c r="E2185" s="13"/>
      <c r="F2185" s="14"/>
      <c r="G2185" s="14"/>
      <c r="H2185" s="14"/>
      <c r="I2185" s="14"/>
      <c r="J2185" s="13"/>
      <c r="K2185" s="53"/>
      <c r="L2185" s="2"/>
      <c r="M2185" s="19"/>
      <c r="N2185" s="12"/>
      <c r="O2185" s="12"/>
      <c r="P2185" s="19"/>
      <c r="Q2185" s="14"/>
      <c r="R2185" s="28"/>
      <c r="S2185" s="14"/>
      <c r="T2185" s="14"/>
      <c r="U2185" s="14"/>
      <c r="V2185" s="4"/>
      <c r="W2185" s="53"/>
      <c r="X2185" s="14"/>
      <c r="Y2185" s="153"/>
      <c r="Z2185" s="10"/>
      <c r="AA2185" s="51"/>
      <c r="AB2185" s="3"/>
      <c r="AC2185" s="1"/>
      <c r="AD2185" s="10"/>
      <c r="AE2185" s="3"/>
      <c r="AF2185" s="3"/>
      <c r="AG2185" s="3"/>
      <c r="AH2185" s="10"/>
      <c r="AI2185" s="11"/>
      <c r="AJ2185" s="10"/>
      <c r="AK2185" s="2"/>
      <c r="AL2185" s="2"/>
      <c r="AM2185" s="2"/>
      <c r="AN2185" s="2"/>
      <c r="AO2185" s="2"/>
      <c r="AP2185" s="2"/>
      <c r="AQ2185" s="1"/>
      <c r="AR2185" s="15"/>
      <c r="AS2185" s="15"/>
      <c r="AT2185" s="15"/>
      <c r="AU2185" s="1"/>
      <c r="AV2185" s="1"/>
      <c r="AW2185" s="15"/>
      <c r="AX2185" s="15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</row>
    <row r="2186" spans="1:164" x14ac:dyDescent="0.15">
      <c r="A2186" s="67"/>
      <c r="B2186" s="128"/>
      <c r="C2186" s="7"/>
      <c r="D2186" s="7"/>
      <c r="E2186" s="13"/>
      <c r="F2186" s="14"/>
      <c r="G2186" s="14"/>
      <c r="H2186" s="14"/>
      <c r="I2186" s="14"/>
      <c r="J2186" s="13"/>
      <c r="K2186" s="53"/>
      <c r="L2186" s="2"/>
      <c r="M2186" s="19"/>
      <c r="N2186" s="12"/>
      <c r="O2186" s="12"/>
      <c r="P2186" s="19"/>
      <c r="Q2186" s="14"/>
      <c r="R2186" s="28"/>
      <c r="S2186" s="14"/>
      <c r="T2186" s="14"/>
      <c r="U2186" s="14"/>
      <c r="V2186" s="4"/>
      <c r="W2186" s="53"/>
      <c r="X2186" s="14"/>
      <c r="Y2186" s="153"/>
      <c r="Z2186" s="10"/>
      <c r="AA2186" s="51"/>
      <c r="AB2186" s="3"/>
      <c r="AC2186" s="1"/>
      <c r="AD2186" s="10"/>
      <c r="AE2186" s="3"/>
      <c r="AF2186" s="3"/>
      <c r="AG2186" s="3"/>
      <c r="AH2186" s="10"/>
      <c r="AI2186" s="11"/>
      <c r="AJ2186" s="10"/>
      <c r="AK2186" s="2"/>
      <c r="AL2186" s="2"/>
      <c r="AM2186" s="2"/>
      <c r="AN2186" s="2"/>
      <c r="AO2186" s="2"/>
      <c r="AP2186" s="2"/>
      <c r="AQ2186" s="1"/>
      <c r="AR2186" s="15"/>
      <c r="AS2186" s="15"/>
      <c r="AT2186" s="15"/>
      <c r="AU2186" s="1"/>
      <c r="AV2186" s="1"/>
      <c r="AW2186" s="15"/>
      <c r="AX2186" s="15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</row>
    <row r="2187" spans="1:164" x14ac:dyDescent="0.15">
      <c r="A2187" s="67"/>
      <c r="B2187" s="128"/>
      <c r="C2187" s="7"/>
      <c r="D2187" s="7"/>
      <c r="E2187" s="13"/>
      <c r="F2187" s="14"/>
      <c r="G2187" s="14"/>
      <c r="H2187" s="14"/>
      <c r="I2187" s="14"/>
      <c r="J2187" s="13"/>
      <c r="K2187" s="53"/>
      <c r="L2187" s="2"/>
      <c r="M2187" s="19"/>
      <c r="N2187" s="12"/>
      <c r="O2187" s="12"/>
      <c r="P2187" s="19"/>
      <c r="Q2187" s="14"/>
      <c r="R2187" s="28"/>
      <c r="S2187" s="14"/>
      <c r="T2187" s="14"/>
      <c r="U2187" s="14"/>
      <c r="V2187" s="4"/>
      <c r="W2187" s="53"/>
      <c r="X2187" s="14"/>
      <c r="Y2187" s="153"/>
      <c r="Z2187" s="10"/>
      <c r="AA2187" s="51"/>
      <c r="AB2187" s="3"/>
      <c r="AC2187" s="1"/>
      <c r="AD2187" s="10"/>
      <c r="AE2187" s="3"/>
      <c r="AF2187" s="3"/>
      <c r="AG2187" s="3"/>
      <c r="AH2187" s="10"/>
      <c r="AI2187" s="11"/>
      <c r="AJ2187" s="10"/>
      <c r="AK2187" s="2"/>
      <c r="AL2187" s="2"/>
      <c r="AM2187" s="2"/>
      <c r="AN2187" s="2"/>
      <c r="AO2187" s="2"/>
      <c r="AP2187" s="2"/>
      <c r="AQ2187" s="1"/>
      <c r="AR2187" s="15"/>
      <c r="AS2187" s="15"/>
      <c r="AT2187" s="15"/>
      <c r="AU2187" s="1"/>
      <c r="AV2187" s="1"/>
      <c r="AW2187" s="15"/>
      <c r="AX2187" s="15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</row>
    <row r="2188" spans="1:164" x14ac:dyDescent="0.15">
      <c r="A2188" s="67"/>
      <c r="B2188" s="128"/>
      <c r="C2188" s="7"/>
      <c r="D2188" s="7"/>
      <c r="E2188" s="13"/>
      <c r="F2188" s="14"/>
      <c r="G2188" s="14"/>
      <c r="H2188" s="14"/>
      <c r="I2188" s="14"/>
      <c r="J2188" s="13"/>
      <c r="K2188" s="53"/>
      <c r="L2188" s="2"/>
      <c r="M2188" s="19"/>
      <c r="N2188" s="12"/>
      <c r="O2188" s="12"/>
      <c r="P2188" s="19"/>
      <c r="Q2188" s="14"/>
      <c r="R2188" s="28"/>
      <c r="S2188" s="14"/>
      <c r="T2188" s="14"/>
      <c r="U2188" s="14"/>
      <c r="V2188" s="4"/>
      <c r="W2188" s="53"/>
      <c r="X2188" s="14"/>
      <c r="Y2188" s="153"/>
      <c r="Z2188" s="10"/>
      <c r="AA2188" s="51"/>
      <c r="AB2188" s="3"/>
      <c r="AC2188" s="1"/>
      <c r="AD2188" s="10"/>
      <c r="AE2188" s="3"/>
      <c r="AF2188" s="3"/>
      <c r="AG2188" s="3"/>
      <c r="AH2188" s="10"/>
      <c r="AI2188" s="11"/>
      <c r="AJ2188" s="10"/>
      <c r="AK2188" s="2"/>
      <c r="AL2188" s="2"/>
      <c r="AM2188" s="2"/>
      <c r="AN2188" s="2"/>
      <c r="AO2188" s="2"/>
      <c r="AP2188" s="2"/>
      <c r="AQ2188" s="1"/>
      <c r="AR2188" s="15"/>
      <c r="AS2188" s="15"/>
      <c r="AT2188" s="15"/>
      <c r="AU2188" s="1"/>
      <c r="AV2188" s="1"/>
      <c r="AW2188" s="15"/>
      <c r="AX2188" s="15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</row>
    <row r="2189" spans="1:164" x14ac:dyDescent="0.15">
      <c r="A2189" s="67"/>
      <c r="B2189" s="128"/>
      <c r="C2189" s="7"/>
      <c r="D2189" s="7"/>
      <c r="E2189" s="13"/>
      <c r="F2189" s="14"/>
      <c r="G2189" s="14"/>
      <c r="H2189" s="14"/>
      <c r="I2189" s="14"/>
      <c r="J2189" s="13"/>
      <c r="K2189" s="53"/>
      <c r="L2189" s="2"/>
      <c r="M2189" s="19"/>
      <c r="N2189" s="12"/>
      <c r="O2189" s="12"/>
      <c r="P2189" s="19"/>
      <c r="Q2189" s="14"/>
      <c r="R2189" s="28"/>
      <c r="S2189" s="14"/>
      <c r="T2189" s="14"/>
      <c r="U2189" s="14"/>
      <c r="V2189" s="4"/>
      <c r="W2189" s="53"/>
      <c r="X2189" s="14"/>
      <c r="Y2189" s="153"/>
      <c r="Z2189" s="10"/>
      <c r="AA2189" s="51"/>
      <c r="AB2189" s="3"/>
      <c r="AC2189" s="1"/>
      <c r="AD2189" s="10"/>
      <c r="AE2189" s="3"/>
      <c r="AF2189" s="3"/>
      <c r="AG2189" s="3"/>
      <c r="AH2189" s="10"/>
      <c r="AI2189" s="11"/>
      <c r="AJ2189" s="10"/>
      <c r="AK2189" s="2"/>
      <c r="AL2189" s="2"/>
      <c r="AM2189" s="2"/>
      <c r="AN2189" s="2"/>
      <c r="AO2189" s="2"/>
      <c r="AP2189" s="2"/>
      <c r="AQ2189" s="1"/>
      <c r="AR2189" s="15"/>
      <c r="AS2189" s="15"/>
      <c r="AT2189" s="15"/>
      <c r="AU2189" s="1"/>
      <c r="AV2189" s="1"/>
      <c r="AW2189" s="15"/>
      <c r="AX2189" s="15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</row>
    <row r="2190" spans="1:164" x14ac:dyDescent="0.15">
      <c r="A2190" s="67"/>
      <c r="B2190" s="128"/>
      <c r="C2190" s="7"/>
      <c r="D2190" s="7"/>
      <c r="E2190" s="13"/>
      <c r="F2190" s="14"/>
      <c r="G2190" s="14"/>
      <c r="H2190" s="14"/>
      <c r="I2190" s="14"/>
      <c r="J2190" s="13"/>
      <c r="K2190" s="53"/>
      <c r="L2190" s="2"/>
      <c r="M2190" s="19"/>
      <c r="N2190" s="12"/>
      <c r="O2190" s="12"/>
      <c r="P2190" s="19"/>
      <c r="Q2190" s="14"/>
      <c r="R2190" s="28"/>
      <c r="S2190" s="14"/>
      <c r="T2190" s="14"/>
      <c r="U2190" s="14"/>
      <c r="V2190" s="4"/>
      <c r="W2190" s="53"/>
      <c r="X2190" s="14"/>
      <c r="Y2190" s="153"/>
      <c r="Z2190" s="10"/>
      <c r="AA2190" s="51"/>
      <c r="AB2190" s="3"/>
      <c r="AC2190" s="1"/>
      <c r="AD2190" s="10"/>
      <c r="AE2190" s="3"/>
      <c r="AF2190" s="3"/>
      <c r="AG2190" s="3"/>
      <c r="AH2190" s="10"/>
      <c r="AI2190" s="11"/>
      <c r="AJ2190" s="10"/>
      <c r="AK2190" s="2"/>
      <c r="AL2190" s="2"/>
      <c r="AM2190" s="2"/>
      <c r="AN2190" s="2"/>
      <c r="AO2190" s="2"/>
      <c r="AP2190" s="2"/>
      <c r="AQ2190" s="1"/>
      <c r="AR2190" s="15"/>
      <c r="AS2190" s="15"/>
      <c r="AT2190" s="15"/>
      <c r="AU2190" s="1"/>
      <c r="AV2190" s="1"/>
      <c r="AW2190" s="15"/>
      <c r="AX2190" s="15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</row>
    <row r="2191" spans="1:164" x14ac:dyDescent="0.15">
      <c r="A2191" s="67"/>
      <c r="B2191" s="128"/>
      <c r="C2191" s="7"/>
      <c r="D2191" s="7"/>
      <c r="E2191" s="13"/>
      <c r="F2191" s="14"/>
      <c r="G2191" s="14"/>
      <c r="H2191" s="14"/>
      <c r="I2191" s="14"/>
      <c r="J2191" s="13"/>
      <c r="K2191" s="53"/>
      <c r="L2191" s="2"/>
      <c r="M2191" s="19"/>
      <c r="N2191" s="12"/>
      <c r="O2191" s="12"/>
      <c r="P2191" s="19"/>
      <c r="Q2191" s="14"/>
      <c r="R2191" s="28"/>
      <c r="S2191" s="14"/>
      <c r="T2191" s="14"/>
      <c r="U2191" s="14"/>
      <c r="V2191" s="4"/>
      <c r="W2191" s="53"/>
      <c r="X2191" s="14"/>
      <c r="Y2191" s="153"/>
      <c r="Z2191" s="10"/>
      <c r="AA2191" s="51"/>
      <c r="AB2191" s="3"/>
      <c r="AC2191" s="1"/>
      <c r="AD2191" s="10"/>
      <c r="AE2191" s="3"/>
      <c r="AF2191" s="3"/>
      <c r="AG2191" s="3"/>
      <c r="AH2191" s="10"/>
      <c r="AI2191" s="11"/>
      <c r="AJ2191" s="10"/>
      <c r="AK2191" s="2"/>
      <c r="AL2191" s="2"/>
      <c r="AM2191" s="2"/>
      <c r="AN2191" s="2"/>
      <c r="AO2191" s="2"/>
      <c r="AP2191" s="2"/>
      <c r="AQ2191" s="1"/>
      <c r="AR2191" s="15"/>
      <c r="AS2191" s="15"/>
      <c r="AT2191" s="15"/>
      <c r="AU2191" s="1"/>
      <c r="AV2191" s="1"/>
      <c r="AW2191" s="15"/>
      <c r="AX2191" s="15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</row>
    <row r="2192" spans="1:164" x14ac:dyDescent="0.15">
      <c r="A2192" s="67"/>
      <c r="B2192" s="128"/>
      <c r="C2192" s="7"/>
      <c r="D2192" s="7"/>
      <c r="E2192" s="13"/>
      <c r="F2192" s="14"/>
      <c r="G2192" s="14"/>
      <c r="H2192" s="14"/>
      <c r="I2192" s="14"/>
      <c r="J2192" s="13"/>
      <c r="K2192" s="53"/>
      <c r="L2192" s="2"/>
      <c r="M2192" s="19"/>
      <c r="N2192" s="12"/>
      <c r="O2192" s="12"/>
      <c r="P2192" s="19"/>
      <c r="Q2192" s="14"/>
      <c r="R2192" s="28"/>
      <c r="S2192" s="14"/>
      <c r="T2192" s="14"/>
      <c r="U2192" s="14"/>
      <c r="V2192" s="4"/>
      <c r="W2192" s="53"/>
      <c r="X2192" s="14"/>
      <c r="Y2192" s="153"/>
      <c r="Z2192" s="10"/>
      <c r="AA2192" s="51"/>
      <c r="AB2192" s="3"/>
      <c r="AC2192" s="1"/>
      <c r="AD2192" s="10"/>
      <c r="AE2192" s="3"/>
      <c r="AF2192" s="3"/>
      <c r="AG2192" s="3"/>
      <c r="AH2192" s="10"/>
      <c r="AI2192" s="11"/>
      <c r="AJ2192" s="10"/>
      <c r="AK2192" s="2"/>
      <c r="AL2192" s="2"/>
      <c r="AM2192" s="2"/>
      <c r="AN2192" s="2"/>
      <c r="AO2192" s="2"/>
      <c r="AP2192" s="2"/>
      <c r="AQ2192" s="1"/>
      <c r="AR2192" s="15"/>
      <c r="AS2192" s="15"/>
      <c r="AT2192" s="15"/>
      <c r="AU2192" s="1"/>
      <c r="AV2192" s="1"/>
      <c r="AW2192" s="15"/>
      <c r="AX2192" s="15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</row>
    <row r="2193" spans="1:164" x14ac:dyDescent="0.15">
      <c r="A2193" s="67"/>
      <c r="B2193" s="128"/>
      <c r="C2193" s="7"/>
      <c r="D2193" s="7"/>
      <c r="E2193" s="13"/>
      <c r="F2193" s="14"/>
      <c r="G2193" s="14"/>
      <c r="H2193" s="14"/>
      <c r="I2193" s="14"/>
      <c r="J2193" s="13"/>
      <c r="K2193" s="53"/>
      <c r="L2193" s="2"/>
      <c r="M2193" s="19"/>
      <c r="N2193" s="12"/>
      <c r="O2193" s="12"/>
      <c r="P2193" s="19"/>
      <c r="Q2193" s="14"/>
      <c r="R2193" s="28"/>
      <c r="S2193" s="14"/>
      <c r="T2193" s="14"/>
      <c r="U2193" s="14"/>
      <c r="V2193" s="4"/>
      <c r="W2193" s="53"/>
      <c r="X2193" s="14"/>
      <c r="Y2193" s="153"/>
      <c r="Z2193" s="10"/>
      <c r="AA2193" s="51"/>
      <c r="AB2193" s="3"/>
      <c r="AC2193" s="1"/>
      <c r="AD2193" s="10"/>
      <c r="AE2193" s="3"/>
      <c r="AF2193" s="3"/>
      <c r="AG2193" s="3"/>
      <c r="AH2193" s="10"/>
      <c r="AI2193" s="11"/>
      <c r="AJ2193" s="10"/>
      <c r="AK2193" s="2"/>
      <c r="AL2193" s="2"/>
      <c r="AM2193" s="2"/>
      <c r="AN2193" s="2"/>
      <c r="AO2193" s="2"/>
      <c r="AP2193" s="2"/>
      <c r="AQ2193" s="1"/>
      <c r="AR2193" s="15"/>
      <c r="AS2193" s="15"/>
      <c r="AT2193" s="15"/>
      <c r="AU2193" s="1"/>
      <c r="AV2193" s="1"/>
      <c r="AW2193" s="15"/>
      <c r="AX2193" s="15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</row>
    <row r="2194" spans="1:164" x14ac:dyDescent="0.15">
      <c r="A2194" s="67"/>
      <c r="B2194" s="128"/>
      <c r="C2194" s="7"/>
      <c r="D2194" s="7"/>
      <c r="E2194" s="13"/>
      <c r="F2194" s="14"/>
      <c r="G2194" s="14"/>
      <c r="H2194" s="14"/>
      <c r="I2194" s="14"/>
      <c r="J2194" s="13"/>
      <c r="K2194" s="53"/>
      <c r="L2194" s="2"/>
      <c r="M2194" s="19"/>
      <c r="N2194" s="12"/>
      <c r="O2194" s="12"/>
      <c r="P2194" s="19"/>
      <c r="Q2194" s="14"/>
      <c r="R2194" s="28"/>
      <c r="S2194" s="14"/>
      <c r="T2194" s="14"/>
      <c r="U2194" s="14"/>
      <c r="V2194" s="4"/>
      <c r="W2194" s="53"/>
      <c r="X2194" s="14"/>
      <c r="Y2194" s="153"/>
      <c r="Z2194" s="10"/>
      <c r="AA2194" s="51"/>
      <c r="AB2194" s="3"/>
      <c r="AC2194" s="1"/>
      <c r="AD2194" s="10"/>
      <c r="AE2194" s="3"/>
      <c r="AF2194" s="3"/>
      <c r="AG2194" s="3"/>
      <c r="AH2194" s="10"/>
      <c r="AI2194" s="11"/>
      <c r="AJ2194" s="10"/>
      <c r="AK2194" s="2"/>
      <c r="AL2194" s="2"/>
      <c r="AM2194" s="2"/>
      <c r="AN2194" s="2"/>
      <c r="AO2194" s="2"/>
      <c r="AP2194" s="2"/>
      <c r="AQ2194" s="1"/>
      <c r="AR2194" s="15"/>
      <c r="AS2194" s="15"/>
      <c r="AT2194" s="15"/>
      <c r="AU2194" s="1"/>
      <c r="AV2194" s="1"/>
      <c r="AW2194" s="15"/>
      <c r="AX2194" s="15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</row>
    <row r="2195" spans="1:164" x14ac:dyDescent="0.15">
      <c r="A2195" s="67"/>
      <c r="B2195" s="128"/>
      <c r="C2195" s="7"/>
      <c r="D2195" s="7"/>
      <c r="E2195" s="13"/>
      <c r="F2195" s="14"/>
      <c r="G2195" s="14"/>
      <c r="H2195" s="14"/>
      <c r="I2195" s="14"/>
      <c r="J2195" s="13"/>
      <c r="K2195" s="53"/>
      <c r="L2195" s="2"/>
      <c r="M2195" s="19"/>
      <c r="N2195" s="12"/>
      <c r="O2195" s="12"/>
      <c r="P2195" s="19"/>
      <c r="Q2195" s="14"/>
      <c r="R2195" s="28"/>
      <c r="S2195" s="14"/>
      <c r="T2195" s="14"/>
      <c r="U2195" s="14"/>
      <c r="V2195" s="4"/>
      <c r="W2195" s="53"/>
      <c r="X2195" s="14"/>
      <c r="Y2195" s="153"/>
      <c r="Z2195" s="10"/>
      <c r="AA2195" s="51"/>
      <c r="AB2195" s="3"/>
      <c r="AC2195" s="1"/>
      <c r="AD2195" s="10"/>
      <c r="AE2195" s="3"/>
      <c r="AF2195" s="3"/>
      <c r="AG2195" s="3"/>
      <c r="AH2195" s="10"/>
      <c r="AI2195" s="11"/>
      <c r="AJ2195" s="10"/>
      <c r="AK2195" s="2"/>
      <c r="AL2195" s="2"/>
      <c r="AM2195" s="2"/>
      <c r="AN2195" s="2"/>
      <c r="AO2195" s="2"/>
      <c r="AP2195" s="2"/>
      <c r="AQ2195" s="1"/>
      <c r="AR2195" s="15"/>
      <c r="AS2195" s="15"/>
      <c r="AT2195" s="15"/>
      <c r="AU2195" s="1"/>
      <c r="AV2195" s="1"/>
      <c r="AW2195" s="15"/>
      <c r="AX2195" s="15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</row>
    <row r="2196" spans="1:164" x14ac:dyDescent="0.15">
      <c r="A2196" s="67"/>
      <c r="B2196" s="128"/>
      <c r="C2196" s="7"/>
      <c r="D2196" s="7"/>
      <c r="E2196" s="13"/>
      <c r="F2196" s="14"/>
      <c r="G2196" s="14"/>
      <c r="H2196" s="14"/>
      <c r="I2196" s="14"/>
      <c r="J2196" s="13"/>
      <c r="K2196" s="53"/>
      <c r="L2196" s="2"/>
      <c r="M2196" s="19"/>
      <c r="N2196" s="12"/>
      <c r="O2196" s="12"/>
      <c r="P2196" s="19"/>
      <c r="Q2196" s="14"/>
      <c r="R2196" s="28"/>
      <c r="S2196" s="14"/>
      <c r="T2196" s="14"/>
      <c r="U2196" s="14"/>
      <c r="V2196" s="4"/>
      <c r="W2196" s="53"/>
      <c r="X2196" s="14"/>
      <c r="Y2196" s="153"/>
      <c r="Z2196" s="10"/>
      <c r="AA2196" s="51"/>
      <c r="AB2196" s="3"/>
      <c r="AC2196" s="1"/>
      <c r="AD2196" s="10"/>
      <c r="AE2196" s="3"/>
      <c r="AF2196" s="3"/>
      <c r="AG2196" s="3"/>
      <c r="AH2196" s="10"/>
      <c r="AI2196" s="11"/>
      <c r="AJ2196" s="10"/>
      <c r="AK2196" s="2"/>
      <c r="AL2196" s="2"/>
      <c r="AM2196" s="2"/>
      <c r="AN2196" s="2"/>
      <c r="AO2196" s="2"/>
      <c r="AP2196" s="2"/>
      <c r="AQ2196" s="1"/>
      <c r="AR2196" s="15"/>
      <c r="AS2196" s="15"/>
      <c r="AT2196" s="15"/>
      <c r="AU2196" s="1"/>
      <c r="AV2196" s="1"/>
      <c r="AW2196" s="15"/>
      <c r="AX2196" s="15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</row>
    <row r="2197" spans="1:164" x14ac:dyDescent="0.15">
      <c r="A2197" s="67"/>
      <c r="B2197" s="128"/>
      <c r="C2197" s="7"/>
      <c r="D2197" s="7"/>
      <c r="E2197" s="13"/>
      <c r="F2197" s="14"/>
      <c r="G2197" s="14"/>
      <c r="H2197" s="14"/>
      <c r="I2197" s="14"/>
      <c r="J2197" s="13"/>
      <c r="K2197" s="53"/>
      <c r="L2197" s="2"/>
      <c r="M2197" s="19"/>
      <c r="N2197" s="12"/>
      <c r="O2197" s="12"/>
      <c r="P2197" s="19"/>
      <c r="Q2197" s="14"/>
      <c r="R2197" s="28"/>
      <c r="S2197" s="14"/>
      <c r="T2197" s="14"/>
      <c r="U2197" s="14"/>
      <c r="V2197" s="4"/>
      <c r="W2197" s="53"/>
      <c r="X2197" s="14"/>
      <c r="Y2197" s="153"/>
      <c r="Z2197" s="10"/>
      <c r="AA2197" s="51"/>
      <c r="AB2197" s="3"/>
      <c r="AC2197" s="1"/>
      <c r="AD2197" s="10"/>
      <c r="AE2197" s="3"/>
      <c r="AF2197" s="3"/>
      <c r="AG2197" s="3"/>
      <c r="AH2197" s="10"/>
      <c r="AI2197" s="11"/>
      <c r="AJ2197" s="10"/>
      <c r="AK2197" s="2"/>
      <c r="AL2197" s="2"/>
      <c r="AM2197" s="2"/>
      <c r="AN2197" s="2"/>
      <c r="AO2197" s="2"/>
      <c r="AP2197" s="2"/>
      <c r="AQ2197" s="1"/>
      <c r="AR2197" s="15"/>
      <c r="AS2197" s="15"/>
      <c r="AT2197" s="15"/>
      <c r="AU2197" s="1"/>
      <c r="AV2197" s="1"/>
      <c r="AW2197" s="15"/>
      <c r="AX2197" s="15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</row>
    <row r="2198" spans="1:164" x14ac:dyDescent="0.15">
      <c r="A2198" s="67"/>
      <c r="B2198" s="128"/>
      <c r="C2198" s="7"/>
      <c r="D2198" s="7"/>
      <c r="E2198" s="13"/>
      <c r="F2198" s="14"/>
      <c r="G2198" s="14"/>
      <c r="H2198" s="14"/>
      <c r="I2198" s="14"/>
      <c r="J2198" s="13"/>
      <c r="K2198" s="53"/>
      <c r="L2198" s="2"/>
      <c r="M2198" s="19"/>
      <c r="N2198" s="12"/>
      <c r="O2198" s="12"/>
      <c r="P2198" s="19"/>
      <c r="Q2198" s="14"/>
      <c r="R2198" s="28"/>
      <c r="S2198" s="14"/>
      <c r="T2198" s="14"/>
      <c r="U2198" s="14"/>
      <c r="V2198" s="4"/>
      <c r="W2198" s="53"/>
      <c r="X2198" s="14"/>
      <c r="Y2198" s="153"/>
      <c r="Z2198" s="10"/>
      <c r="AA2198" s="51"/>
      <c r="AB2198" s="3"/>
      <c r="AC2198" s="1"/>
      <c r="AD2198" s="10"/>
      <c r="AE2198" s="3"/>
      <c r="AF2198" s="3"/>
      <c r="AG2198" s="3"/>
      <c r="AH2198" s="10"/>
      <c r="AI2198" s="11"/>
      <c r="AJ2198" s="10"/>
      <c r="AK2198" s="2"/>
      <c r="AL2198" s="2"/>
      <c r="AM2198" s="2"/>
      <c r="AN2198" s="2"/>
      <c r="AO2198" s="2"/>
      <c r="AP2198" s="2"/>
      <c r="AQ2198" s="1"/>
      <c r="AR2198" s="15"/>
      <c r="AS2198" s="15"/>
      <c r="AT2198" s="15"/>
      <c r="AU2198" s="1"/>
      <c r="AV2198" s="1"/>
      <c r="AW2198" s="15"/>
      <c r="AX2198" s="15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</row>
    <row r="2199" spans="1:164" x14ac:dyDescent="0.15">
      <c r="A2199" s="67"/>
      <c r="B2199" s="128"/>
      <c r="C2199" s="7"/>
      <c r="D2199" s="7"/>
      <c r="E2199" s="13"/>
      <c r="F2199" s="14"/>
      <c r="G2199" s="14"/>
      <c r="H2199" s="14"/>
      <c r="I2199" s="14"/>
      <c r="J2199" s="13"/>
      <c r="K2199" s="53"/>
      <c r="L2199" s="2"/>
      <c r="M2199" s="19"/>
      <c r="N2199" s="12"/>
      <c r="O2199" s="12"/>
      <c r="P2199" s="19"/>
      <c r="Q2199" s="14"/>
      <c r="R2199" s="28"/>
      <c r="S2199" s="14"/>
      <c r="T2199" s="14"/>
      <c r="U2199" s="14"/>
      <c r="V2199" s="4"/>
      <c r="W2199" s="53"/>
      <c r="X2199" s="14"/>
      <c r="Y2199" s="153"/>
      <c r="Z2199" s="10"/>
      <c r="AA2199" s="51"/>
      <c r="AB2199" s="3"/>
      <c r="AC2199" s="1"/>
      <c r="AD2199" s="10"/>
      <c r="AE2199" s="3"/>
      <c r="AF2199" s="3"/>
      <c r="AG2199" s="3"/>
      <c r="AH2199" s="10"/>
      <c r="AI2199" s="11"/>
      <c r="AJ2199" s="10"/>
      <c r="AK2199" s="2"/>
      <c r="AL2199" s="2"/>
      <c r="AM2199" s="2"/>
      <c r="AN2199" s="2"/>
      <c r="AO2199" s="2"/>
      <c r="AP2199" s="2"/>
      <c r="AQ2199" s="1"/>
      <c r="AR2199" s="15"/>
      <c r="AS2199" s="15"/>
      <c r="AT2199" s="15"/>
      <c r="AU2199" s="1"/>
      <c r="AV2199" s="1"/>
      <c r="AW2199" s="15"/>
      <c r="AX2199" s="15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</row>
    <row r="2200" spans="1:164" x14ac:dyDescent="0.15">
      <c r="A2200" s="67"/>
      <c r="B2200" s="128"/>
      <c r="C2200" s="7"/>
      <c r="D2200" s="7"/>
      <c r="E2200" s="13"/>
      <c r="F2200" s="14"/>
      <c r="G2200" s="14"/>
      <c r="H2200" s="14"/>
      <c r="I2200" s="14"/>
      <c r="J2200" s="13"/>
      <c r="K2200" s="53"/>
      <c r="L2200" s="2"/>
      <c r="M2200" s="19"/>
      <c r="N2200" s="12"/>
      <c r="O2200" s="12"/>
      <c r="P2200" s="19"/>
      <c r="Q2200" s="14"/>
      <c r="R2200" s="28"/>
      <c r="S2200" s="14"/>
      <c r="T2200" s="14"/>
      <c r="U2200" s="14"/>
      <c r="V2200" s="4"/>
      <c r="W2200" s="53"/>
      <c r="X2200" s="14"/>
      <c r="Y2200" s="153"/>
      <c r="Z2200" s="10"/>
      <c r="AA2200" s="51"/>
      <c r="AB2200" s="3"/>
      <c r="AC2200" s="1"/>
      <c r="AD2200" s="10"/>
      <c r="AE2200" s="3"/>
      <c r="AF2200" s="3"/>
      <c r="AG2200" s="3"/>
      <c r="AH2200" s="10"/>
      <c r="AI2200" s="11"/>
      <c r="AJ2200" s="10"/>
      <c r="AK2200" s="2"/>
      <c r="AL2200" s="2"/>
      <c r="AM2200" s="2"/>
      <c r="AN2200" s="2"/>
      <c r="AO2200" s="2"/>
      <c r="AP2200" s="2"/>
      <c r="AQ2200" s="1"/>
      <c r="AR2200" s="15"/>
      <c r="AS2200" s="15"/>
      <c r="AT2200" s="15"/>
      <c r="AU2200" s="1"/>
      <c r="AV2200" s="1"/>
      <c r="AW2200" s="15"/>
      <c r="AX2200" s="15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</row>
    <row r="2201" spans="1:164" x14ac:dyDescent="0.15">
      <c r="A2201" s="67"/>
      <c r="B2201" s="128"/>
      <c r="C2201" s="7"/>
      <c r="D2201" s="7"/>
      <c r="E2201" s="13"/>
      <c r="F2201" s="14"/>
      <c r="G2201" s="14"/>
      <c r="H2201" s="14"/>
      <c r="I2201" s="14"/>
      <c r="J2201" s="13"/>
      <c r="K2201" s="53"/>
      <c r="L2201" s="2"/>
      <c r="M2201" s="19"/>
      <c r="N2201" s="12"/>
      <c r="O2201" s="12"/>
      <c r="P2201" s="19"/>
      <c r="Q2201" s="14"/>
      <c r="R2201" s="28"/>
      <c r="S2201" s="14"/>
      <c r="T2201" s="14"/>
      <c r="U2201" s="14"/>
      <c r="V2201" s="4"/>
      <c r="W2201" s="53"/>
      <c r="X2201" s="14"/>
      <c r="Y2201" s="153"/>
      <c r="Z2201" s="10"/>
      <c r="AA2201" s="51"/>
      <c r="AB2201" s="3"/>
      <c r="AC2201" s="1"/>
      <c r="AD2201" s="10"/>
      <c r="AE2201" s="3"/>
      <c r="AF2201" s="3"/>
      <c r="AG2201" s="3"/>
      <c r="AH2201" s="10"/>
      <c r="AI2201" s="11"/>
      <c r="AJ2201" s="10"/>
      <c r="AK2201" s="2"/>
      <c r="AL2201" s="2"/>
      <c r="AM2201" s="2"/>
      <c r="AN2201" s="2"/>
      <c r="AO2201" s="2"/>
      <c r="AP2201" s="2"/>
      <c r="AQ2201" s="1"/>
      <c r="AR2201" s="15"/>
      <c r="AS2201" s="15"/>
      <c r="AT2201" s="15"/>
      <c r="AU2201" s="1"/>
      <c r="AV2201" s="1"/>
      <c r="AW2201" s="15"/>
      <c r="AX2201" s="15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</row>
    <row r="2202" spans="1:164" x14ac:dyDescent="0.15">
      <c r="A2202" s="67"/>
      <c r="B2202" s="128"/>
      <c r="C2202" s="7"/>
      <c r="D2202" s="7"/>
      <c r="E2202" s="13"/>
      <c r="F2202" s="14"/>
      <c r="G2202" s="14"/>
      <c r="H2202" s="14"/>
      <c r="I2202" s="14"/>
      <c r="J2202" s="13"/>
      <c r="K2202" s="53"/>
      <c r="L2202" s="2"/>
      <c r="M2202" s="19"/>
      <c r="N2202" s="12"/>
      <c r="O2202" s="12"/>
      <c r="P2202" s="19"/>
      <c r="Q2202" s="14"/>
      <c r="R2202" s="28"/>
      <c r="S2202" s="14"/>
      <c r="T2202" s="14"/>
      <c r="U2202" s="14"/>
      <c r="V2202" s="4"/>
      <c r="W2202" s="53"/>
      <c r="X2202" s="14"/>
      <c r="Y2202" s="153"/>
      <c r="Z2202" s="10"/>
      <c r="AA2202" s="51"/>
      <c r="AB2202" s="3"/>
      <c r="AC2202" s="1"/>
      <c r="AD2202" s="10"/>
      <c r="AE2202" s="3"/>
      <c r="AF2202" s="3"/>
      <c r="AG2202" s="3"/>
      <c r="AH2202" s="10"/>
      <c r="AI2202" s="11"/>
      <c r="AJ2202" s="10"/>
      <c r="AK2202" s="2"/>
      <c r="AL2202" s="2"/>
      <c r="AM2202" s="2"/>
      <c r="AN2202" s="2"/>
      <c r="AO2202" s="2"/>
      <c r="AP2202" s="2"/>
      <c r="AQ2202" s="1"/>
      <c r="AR2202" s="15"/>
      <c r="AS2202" s="15"/>
      <c r="AT2202" s="15"/>
      <c r="AU2202" s="1"/>
      <c r="AV2202" s="1"/>
      <c r="AW2202" s="15"/>
      <c r="AX2202" s="15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</row>
    <row r="2203" spans="1:164" x14ac:dyDescent="0.15">
      <c r="A2203" s="67"/>
      <c r="B2203" s="128"/>
      <c r="C2203" s="7"/>
      <c r="D2203" s="7"/>
      <c r="E2203" s="13"/>
      <c r="F2203" s="14"/>
      <c r="G2203" s="14"/>
      <c r="H2203" s="14"/>
      <c r="I2203" s="14"/>
      <c r="J2203" s="13"/>
      <c r="K2203" s="53"/>
      <c r="L2203" s="2"/>
      <c r="M2203" s="19"/>
      <c r="N2203" s="12"/>
      <c r="O2203" s="12"/>
      <c r="P2203" s="19"/>
      <c r="Q2203" s="14"/>
      <c r="R2203" s="28"/>
      <c r="S2203" s="14"/>
      <c r="T2203" s="14"/>
      <c r="U2203" s="14"/>
      <c r="V2203" s="4"/>
      <c r="W2203" s="53"/>
      <c r="X2203" s="37"/>
      <c r="Y2203" s="156"/>
      <c r="Z2203" s="47"/>
      <c r="AA2203" s="60"/>
      <c r="AB2203" s="35"/>
      <c r="AC2203" s="40"/>
      <c r="AD2203" s="47"/>
      <c r="AE2203" s="35"/>
      <c r="AF2203" s="35"/>
      <c r="AG2203" s="35"/>
      <c r="AH2203" s="47"/>
      <c r="AI2203" s="36"/>
      <c r="AJ2203" s="47"/>
      <c r="AK2203" s="38"/>
      <c r="AL2203" s="38"/>
      <c r="AM2203" s="38"/>
      <c r="AN2203" s="38"/>
      <c r="AO2203" s="38"/>
      <c r="AP2203" s="38"/>
      <c r="AQ2203" s="40"/>
      <c r="AR2203" s="41"/>
      <c r="AS2203" s="41"/>
      <c r="AT2203" s="41"/>
      <c r="AU2203" s="40"/>
      <c r="AV2203" s="40"/>
      <c r="AW2203" s="41"/>
      <c r="AX2203" s="41"/>
      <c r="AY2203" s="40"/>
      <c r="AZ2203" s="40"/>
      <c r="BA2203" s="40"/>
      <c r="BB2203" s="40"/>
      <c r="BC2203" s="40"/>
      <c r="BD2203" s="40"/>
      <c r="BE2203" s="40"/>
      <c r="BF2203" s="40"/>
      <c r="BG2203" s="40"/>
      <c r="BH2203" s="40"/>
      <c r="BI2203" s="40"/>
      <c r="BJ2203" s="40"/>
      <c r="BK2203" s="40"/>
      <c r="BL2203" s="40"/>
      <c r="BM2203" s="40"/>
      <c r="BN2203" s="40"/>
      <c r="BO2203" s="40"/>
      <c r="BP2203" s="40"/>
      <c r="BQ2203" s="40"/>
      <c r="BR2203" s="40"/>
      <c r="BS2203" s="40"/>
      <c r="BT2203" s="40"/>
      <c r="BU2203" s="40"/>
      <c r="BV2203" s="40"/>
      <c r="BW2203" s="40"/>
      <c r="BX2203" s="40"/>
      <c r="BY2203" s="40"/>
      <c r="BZ2203" s="40"/>
      <c r="CA2203" s="40"/>
      <c r="CB2203" s="40"/>
      <c r="CC2203" s="40"/>
      <c r="CD2203" s="40"/>
      <c r="CE2203" s="40"/>
      <c r="CF2203" s="40"/>
      <c r="CG2203" s="40"/>
      <c r="CH2203" s="40"/>
      <c r="CI2203" s="40"/>
      <c r="CJ2203" s="40"/>
      <c r="CK2203" s="40"/>
      <c r="CL2203" s="40"/>
      <c r="CM2203" s="40"/>
      <c r="CN2203" s="40"/>
      <c r="CO2203" s="40"/>
      <c r="CP2203" s="40"/>
      <c r="CQ2203" s="40"/>
      <c r="CR2203" s="40"/>
      <c r="CS2203" s="40"/>
      <c r="CT2203" s="40"/>
      <c r="CU2203" s="40"/>
      <c r="CV2203" s="40"/>
      <c r="CW2203" s="40"/>
      <c r="CX2203" s="40"/>
      <c r="CY2203" s="40"/>
      <c r="CZ2203" s="40"/>
      <c r="DA2203" s="40"/>
      <c r="DB2203" s="40"/>
      <c r="DC2203" s="40"/>
      <c r="DD2203" s="40"/>
      <c r="DE2203" s="40"/>
      <c r="DF2203" s="40"/>
      <c r="DG2203" s="40"/>
      <c r="DH2203" s="40"/>
      <c r="DI2203" s="40"/>
      <c r="DJ2203" s="40"/>
      <c r="DK2203" s="40"/>
      <c r="DL2203" s="40"/>
      <c r="DM2203" s="40"/>
      <c r="DN2203" s="40"/>
      <c r="DO2203" s="40"/>
      <c r="DP2203" s="40"/>
      <c r="DQ2203" s="40"/>
      <c r="DR2203" s="40"/>
      <c r="DS2203" s="40"/>
      <c r="DT2203" s="40"/>
      <c r="DU2203" s="40"/>
      <c r="DV2203" s="40"/>
      <c r="DW2203" s="40"/>
      <c r="DX2203" s="40"/>
      <c r="DY2203" s="40"/>
      <c r="DZ2203" s="40"/>
      <c r="EA2203" s="40"/>
      <c r="EB2203" s="40"/>
      <c r="EC2203" s="40"/>
      <c r="ED2203" s="40"/>
      <c r="EE2203" s="40"/>
      <c r="EF2203" s="40"/>
      <c r="EG2203" s="40"/>
      <c r="EH2203" s="40"/>
      <c r="EI2203" s="40"/>
      <c r="EJ2203" s="40"/>
      <c r="EK2203" s="40"/>
      <c r="EL2203" s="40"/>
      <c r="EM2203" s="40"/>
      <c r="EN2203" s="40"/>
      <c r="EO2203" s="40"/>
      <c r="EP2203" s="40"/>
      <c r="EQ2203" s="40"/>
      <c r="ER2203" s="40"/>
      <c r="ES2203" s="40"/>
      <c r="ET2203" s="40"/>
      <c r="EU2203" s="40"/>
      <c r="EV2203" s="40"/>
      <c r="EW2203" s="40"/>
      <c r="EX2203" s="40"/>
      <c r="EY2203" s="40"/>
      <c r="EZ2203" s="40"/>
      <c r="FA2203" s="40"/>
      <c r="FB2203" s="40"/>
      <c r="FC2203" s="40"/>
      <c r="FD2203" s="40"/>
      <c r="FE2203" s="40"/>
      <c r="FF2203" s="40"/>
      <c r="FG2203" s="40"/>
      <c r="FH2203" s="40"/>
    </row>
    <row r="2204" spans="1:164" x14ac:dyDescent="0.15">
      <c r="A2204" s="67"/>
      <c r="B2204" s="128"/>
      <c r="C2204" s="7"/>
      <c r="D2204" s="7"/>
      <c r="E2204" s="13"/>
      <c r="F2204" s="14"/>
      <c r="G2204" s="14"/>
      <c r="H2204" s="14"/>
      <c r="I2204" s="14"/>
      <c r="J2204" s="13"/>
      <c r="K2204" s="53"/>
      <c r="L2204" s="2"/>
      <c r="M2204" s="19"/>
      <c r="N2204" s="12"/>
      <c r="O2204" s="12"/>
      <c r="P2204" s="19"/>
      <c r="Q2204" s="14"/>
      <c r="R2204" s="28"/>
      <c r="S2204" s="14"/>
      <c r="T2204" s="14"/>
      <c r="U2204" s="14"/>
      <c r="V2204" s="4"/>
      <c r="W2204" s="53"/>
      <c r="X2204" s="37"/>
      <c r="Y2204" s="156"/>
      <c r="Z2204" s="47"/>
      <c r="AA2204" s="60"/>
      <c r="AB2204" s="35"/>
      <c r="AC2204" s="40"/>
      <c r="AD2204" s="47"/>
      <c r="AE2204" s="35"/>
      <c r="AF2204" s="35"/>
      <c r="AG2204" s="35"/>
      <c r="AH2204" s="47"/>
      <c r="AI2204" s="36"/>
      <c r="AJ2204" s="47"/>
      <c r="AK2204" s="38"/>
      <c r="AL2204" s="38"/>
      <c r="AM2204" s="38"/>
      <c r="AN2204" s="38"/>
      <c r="AO2204" s="38"/>
      <c r="AP2204" s="38"/>
      <c r="AQ2204" s="40"/>
      <c r="AR2204" s="41"/>
      <c r="AS2204" s="41"/>
      <c r="AT2204" s="41"/>
      <c r="AU2204" s="40"/>
      <c r="AV2204" s="40"/>
      <c r="AW2204" s="41"/>
      <c r="AX2204" s="41"/>
      <c r="AY2204" s="40"/>
      <c r="AZ2204" s="40"/>
      <c r="BA2204" s="40"/>
      <c r="BB2204" s="40"/>
      <c r="BC2204" s="40"/>
      <c r="BD2204" s="40"/>
      <c r="BE2204" s="40"/>
      <c r="BF2204" s="40"/>
      <c r="BG2204" s="40"/>
      <c r="BH2204" s="40"/>
      <c r="BI2204" s="40"/>
      <c r="BJ2204" s="40"/>
      <c r="BK2204" s="40"/>
      <c r="BL2204" s="40"/>
      <c r="BM2204" s="40"/>
      <c r="BN2204" s="40"/>
      <c r="BO2204" s="40"/>
      <c r="BP2204" s="40"/>
      <c r="BQ2204" s="40"/>
      <c r="BR2204" s="40"/>
      <c r="BS2204" s="40"/>
      <c r="BT2204" s="40"/>
      <c r="BU2204" s="40"/>
      <c r="BV2204" s="40"/>
      <c r="BW2204" s="40"/>
      <c r="BX2204" s="40"/>
      <c r="BY2204" s="40"/>
      <c r="BZ2204" s="40"/>
      <c r="CA2204" s="40"/>
      <c r="CB2204" s="40"/>
      <c r="CC2204" s="40"/>
      <c r="CD2204" s="40"/>
      <c r="CE2204" s="40"/>
      <c r="CF2204" s="40"/>
      <c r="CG2204" s="40"/>
      <c r="CH2204" s="40"/>
      <c r="CI2204" s="40"/>
      <c r="CJ2204" s="40"/>
      <c r="CK2204" s="40"/>
      <c r="CL2204" s="40"/>
      <c r="CM2204" s="40"/>
      <c r="CN2204" s="40"/>
      <c r="CO2204" s="40"/>
      <c r="CP2204" s="40"/>
      <c r="CQ2204" s="40"/>
      <c r="CR2204" s="40"/>
      <c r="CS2204" s="40"/>
      <c r="CT2204" s="40"/>
      <c r="CU2204" s="40"/>
      <c r="CV2204" s="40"/>
      <c r="CW2204" s="40"/>
      <c r="CX2204" s="40"/>
      <c r="CY2204" s="40"/>
      <c r="CZ2204" s="40"/>
      <c r="DA2204" s="40"/>
      <c r="DB2204" s="40"/>
      <c r="DC2204" s="40"/>
      <c r="DD2204" s="40"/>
      <c r="DE2204" s="40"/>
      <c r="DF2204" s="40"/>
      <c r="DG2204" s="40"/>
      <c r="DH2204" s="40"/>
      <c r="DI2204" s="40"/>
      <c r="DJ2204" s="40"/>
      <c r="DK2204" s="40"/>
      <c r="DL2204" s="40"/>
      <c r="DM2204" s="40"/>
      <c r="DN2204" s="40"/>
      <c r="DO2204" s="40"/>
      <c r="DP2204" s="40"/>
      <c r="DQ2204" s="40"/>
      <c r="DR2204" s="40"/>
      <c r="DS2204" s="40"/>
      <c r="DT2204" s="40"/>
      <c r="DU2204" s="40"/>
      <c r="DV2204" s="40"/>
      <c r="DW2204" s="40"/>
      <c r="DX2204" s="40"/>
      <c r="DY2204" s="40"/>
      <c r="DZ2204" s="40"/>
      <c r="EA2204" s="40"/>
      <c r="EB2204" s="40"/>
      <c r="EC2204" s="40"/>
      <c r="ED2204" s="40"/>
      <c r="EE2204" s="40"/>
      <c r="EF2204" s="40"/>
      <c r="EG2204" s="40"/>
      <c r="EH2204" s="40"/>
      <c r="EI2204" s="40"/>
      <c r="EJ2204" s="40"/>
      <c r="EK2204" s="40"/>
      <c r="EL2204" s="40"/>
      <c r="EM2204" s="40"/>
      <c r="EN2204" s="40"/>
      <c r="EO2204" s="40"/>
      <c r="EP2204" s="40"/>
      <c r="EQ2204" s="40"/>
      <c r="ER2204" s="40"/>
      <c r="ES2204" s="40"/>
      <c r="ET2204" s="40"/>
      <c r="EU2204" s="40"/>
      <c r="EV2204" s="40"/>
      <c r="EW2204" s="40"/>
      <c r="EX2204" s="40"/>
      <c r="EY2204" s="40"/>
      <c r="EZ2204" s="40"/>
      <c r="FA2204" s="40"/>
      <c r="FB2204" s="40"/>
      <c r="FC2204" s="40"/>
      <c r="FD2204" s="40"/>
      <c r="FE2204" s="40"/>
      <c r="FF2204" s="40"/>
      <c r="FG2204" s="40"/>
      <c r="FH2204" s="40"/>
    </row>
    <row r="2205" spans="1:164" x14ac:dyDescent="0.15">
      <c r="A2205" s="67"/>
      <c r="B2205" s="128"/>
      <c r="C2205" s="7"/>
      <c r="D2205" s="7"/>
      <c r="E2205" s="13"/>
      <c r="F2205" s="14"/>
      <c r="G2205" s="14"/>
      <c r="H2205" s="14"/>
      <c r="I2205" s="14"/>
      <c r="J2205" s="13"/>
      <c r="K2205" s="53"/>
      <c r="L2205" s="2"/>
      <c r="M2205" s="19"/>
      <c r="N2205" s="12"/>
      <c r="O2205" s="12"/>
      <c r="P2205" s="19"/>
      <c r="Q2205" s="14"/>
      <c r="R2205" s="28"/>
      <c r="S2205" s="14"/>
      <c r="T2205" s="14"/>
      <c r="U2205" s="14"/>
      <c r="V2205" s="4"/>
      <c r="W2205" s="53"/>
      <c r="X2205" s="14"/>
      <c r="Y2205" s="153"/>
      <c r="Z2205" s="10"/>
      <c r="AA2205" s="51"/>
      <c r="AB2205" s="3"/>
      <c r="AC2205" s="1"/>
      <c r="AD2205" s="10"/>
      <c r="AE2205" s="3"/>
      <c r="AF2205" s="3"/>
      <c r="AG2205" s="3"/>
      <c r="AH2205" s="10"/>
      <c r="AI2205" s="11"/>
      <c r="AJ2205" s="10"/>
      <c r="AK2205" s="2"/>
      <c r="AL2205" s="2"/>
      <c r="AM2205" s="2"/>
      <c r="AN2205" s="2"/>
      <c r="AO2205" s="2"/>
      <c r="AP2205" s="2"/>
      <c r="AQ2205" s="1"/>
      <c r="AR2205" s="15"/>
      <c r="AS2205" s="15"/>
      <c r="AT2205" s="15"/>
      <c r="AU2205" s="1"/>
      <c r="AV2205" s="1"/>
      <c r="AW2205" s="15"/>
      <c r="AX2205" s="15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</row>
    <row r="2206" spans="1:164" x14ac:dyDescent="0.15">
      <c r="A2206" s="67"/>
      <c r="B2206" s="128"/>
      <c r="C2206" s="7"/>
      <c r="D2206" s="7"/>
      <c r="E2206" s="13"/>
      <c r="F2206" s="14"/>
      <c r="G2206" s="14"/>
      <c r="H2206" s="14"/>
      <c r="I2206" s="14"/>
      <c r="J2206" s="13"/>
      <c r="K2206" s="53"/>
      <c r="L2206" s="2"/>
      <c r="M2206" s="19"/>
      <c r="N2206" s="12"/>
      <c r="O2206" s="12"/>
      <c r="P2206" s="19"/>
      <c r="Q2206" s="14"/>
      <c r="R2206" s="28"/>
      <c r="S2206" s="14"/>
      <c r="T2206" s="14"/>
      <c r="U2206" s="14"/>
      <c r="V2206" s="4"/>
      <c r="W2206" s="53"/>
      <c r="X2206" s="14"/>
      <c r="Y2206" s="153"/>
      <c r="Z2206" s="10"/>
      <c r="AA2206" s="51"/>
      <c r="AB2206" s="3"/>
      <c r="AC2206" s="1"/>
      <c r="AD2206" s="10"/>
      <c r="AE2206" s="3"/>
      <c r="AF2206" s="3"/>
      <c r="AG2206" s="3"/>
      <c r="AH2206" s="10"/>
      <c r="AI2206" s="11"/>
      <c r="AJ2206" s="10"/>
      <c r="AK2206" s="2"/>
      <c r="AL2206" s="2"/>
      <c r="AM2206" s="2"/>
      <c r="AN2206" s="2"/>
      <c r="AO2206" s="2"/>
      <c r="AP2206" s="2"/>
      <c r="AQ2206" s="1"/>
      <c r="AR2206" s="15"/>
      <c r="AS2206" s="15"/>
      <c r="AT2206" s="15"/>
      <c r="AU2206" s="1"/>
      <c r="AV2206" s="1"/>
      <c r="AW2206" s="15"/>
      <c r="AX2206" s="15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</row>
    <row r="2207" spans="1:164" x14ac:dyDescent="0.15">
      <c r="A2207" s="67"/>
      <c r="B2207" s="128"/>
      <c r="C2207" s="7"/>
      <c r="D2207" s="7"/>
      <c r="E2207" s="13"/>
      <c r="F2207" s="14"/>
      <c r="G2207" s="14"/>
      <c r="H2207" s="14"/>
      <c r="I2207" s="14"/>
      <c r="J2207" s="13"/>
      <c r="K2207" s="53"/>
      <c r="L2207" s="2"/>
      <c r="M2207" s="19"/>
      <c r="N2207" s="12"/>
      <c r="O2207" s="12"/>
      <c r="P2207" s="19"/>
      <c r="Q2207" s="14"/>
      <c r="R2207" s="28"/>
      <c r="S2207" s="14"/>
      <c r="T2207" s="14"/>
      <c r="U2207" s="14"/>
      <c r="V2207" s="4"/>
      <c r="W2207" s="53"/>
      <c r="X2207" s="14"/>
      <c r="Y2207" s="153"/>
      <c r="Z2207" s="10"/>
      <c r="AA2207" s="51"/>
      <c r="AB2207" s="3"/>
      <c r="AC2207" s="1"/>
      <c r="AD2207" s="10"/>
      <c r="AE2207" s="3"/>
      <c r="AF2207" s="3"/>
      <c r="AG2207" s="3"/>
      <c r="AH2207" s="10"/>
      <c r="AI2207" s="11"/>
      <c r="AJ2207" s="10"/>
      <c r="AK2207" s="2"/>
      <c r="AL2207" s="2"/>
      <c r="AM2207" s="2"/>
      <c r="AN2207" s="2"/>
      <c r="AO2207" s="2"/>
      <c r="AP2207" s="2"/>
      <c r="AQ2207" s="1"/>
      <c r="AR2207" s="15"/>
      <c r="AS2207" s="15"/>
      <c r="AT2207" s="15"/>
      <c r="AU2207" s="1"/>
      <c r="AV2207" s="1"/>
      <c r="AW2207" s="15"/>
      <c r="AX2207" s="15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</row>
    <row r="2208" spans="1:164" x14ac:dyDescent="0.15">
      <c r="A2208" s="67"/>
      <c r="B2208" s="128"/>
      <c r="C2208" s="7"/>
      <c r="D2208" s="7"/>
      <c r="E2208" s="13"/>
      <c r="F2208" s="14"/>
      <c r="G2208" s="14"/>
      <c r="H2208" s="14"/>
      <c r="I2208" s="14"/>
      <c r="J2208" s="13"/>
      <c r="K2208" s="53"/>
      <c r="L2208" s="2"/>
      <c r="M2208" s="19"/>
      <c r="N2208" s="12"/>
      <c r="O2208" s="12"/>
      <c r="P2208" s="19"/>
      <c r="Q2208" s="14"/>
      <c r="R2208" s="28"/>
      <c r="S2208" s="14"/>
      <c r="T2208" s="14"/>
      <c r="U2208" s="14"/>
      <c r="V2208" s="4"/>
      <c r="W2208" s="53"/>
      <c r="X2208" s="14"/>
      <c r="Y2208" s="153"/>
      <c r="Z2208" s="10"/>
      <c r="AA2208" s="51"/>
      <c r="AB2208" s="3"/>
      <c r="AC2208" s="1"/>
      <c r="AD2208" s="10"/>
      <c r="AE2208" s="3"/>
      <c r="AF2208" s="3"/>
      <c r="AG2208" s="3"/>
      <c r="AH2208" s="10"/>
      <c r="AI2208" s="11"/>
      <c r="AJ2208" s="10"/>
      <c r="AK2208" s="2"/>
      <c r="AL2208" s="2"/>
      <c r="AM2208" s="2"/>
      <c r="AN2208" s="2"/>
      <c r="AO2208" s="2"/>
      <c r="AP2208" s="2"/>
      <c r="AQ2208" s="1"/>
      <c r="AR2208" s="15"/>
      <c r="AS2208" s="15"/>
      <c r="AT2208" s="15"/>
      <c r="AU2208" s="1"/>
      <c r="AV2208" s="1"/>
      <c r="AW2208" s="15"/>
      <c r="AX2208" s="15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</row>
    <row r="2209" spans="1:164" x14ac:dyDescent="0.15">
      <c r="A2209" s="67"/>
      <c r="B2209" s="128"/>
      <c r="C2209" s="7"/>
      <c r="D2209" s="7"/>
      <c r="E2209" s="13"/>
      <c r="F2209" s="14"/>
      <c r="G2209" s="14"/>
      <c r="H2209" s="14"/>
      <c r="I2209" s="14"/>
      <c r="J2209" s="13"/>
      <c r="K2209" s="53"/>
      <c r="L2209" s="2"/>
      <c r="M2209" s="19"/>
      <c r="N2209" s="12"/>
      <c r="O2209" s="12"/>
      <c r="P2209" s="19"/>
      <c r="Q2209" s="14"/>
      <c r="R2209" s="28"/>
      <c r="S2209" s="14"/>
      <c r="T2209" s="14"/>
      <c r="U2209" s="14"/>
      <c r="V2209" s="4"/>
      <c r="W2209" s="53"/>
      <c r="X2209" s="14"/>
      <c r="Y2209" s="153"/>
      <c r="Z2209" s="10"/>
      <c r="AA2209" s="51"/>
      <c r="AB2209" s="3"/>
      <c r="AC2209" s="1"/>
      <c r="AD2209" s="10"/>
      <c r="AE2209" s="3"/>
      <c r="AF2209" s="3"/>
      <c r="AG2209" s="3"/>
      <c r="AH2209" s="10"/>
      <c r="AI2209" s="11"/>
      <c r="AJ2209" s="10"/>
      <c r="AK2209" s="2"/>
      <c r="AL2209" s="2"/>
      <c r="AM2209" s="2"/>
      <c r="AN2209" s="2"/>
      <c r="AO2209" s="2"/>
      <c r="AP2209" s="2"/>
      <c r="AQ2209" s="1"/>
      <c r="AR2209" s="15"/>
      <c r="AS2209" s="15"/>
      <c r="AT2209" s="15"/>
      <c r="AU2209" s="1"/>
      <c r="AV2209" s="1"/>
      <c r="AW2209" s="15"/>
      <c r="AX2209" s="15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</row>
    <row r="2210" spans="1:164" x14ac:dyDescent="0.15">
      <c r="A2210" s="67"/>
      <c r="B2210" s="128"/>
      <c r="C2210" s="7"/>
      <c r="D2210" s="7"/>
      <c r="E2210" s="13"/>
      <c r="F2210" s="14"/>
      <c r="G2210" s="14"/>
      <c r="H2210" s="14"/>
      <c r="I2210" s="14"/>
      <c r="J2210" s="13"/>
      <c r="K2210" s="53"/>
      <c r="L2210" s="2"/>
      <c r="M2210" s="19"/>
      <c r="N2210" s="12"/>
      <c r="O2210" s="12"/>
      <c r="P2210" s="19"/>
      <c r="Q2210" s="14"/>
      <c r="R2210" s="28"/>
      <c r="S2210" s="14"/>
      <c r="T2210" s="14"/>
      <c r="U2210" s="14"/>
      <c r="V2210" s="4"/>
      <c r="W2210" s="53"/>
      <c r="X2210" s="14"/>
      <c r="Y2210" s="153"/>
      <c r="Z2210" s="10"/>
      <c r="AA2210" s="51"/>
      <c r="AB2210" s="3"/>
      <c r="AC2210" s="1"/>
      <c r="AD2210" s="10"/>
      <c r="AE2210" s="3"/>
      <c r="AF2210" s="3"/>
      <c r="AG2210" s="3"/>
      <c r="AH2210" s="10"/>
      <c r="AI2210" s="11"/>
      <c r="AJ2210" s="10"/>
      <c r="AK2210" s="2"/>
      <c r="AL2210" s="2"/>
      <c r="AM2210" s="2"/>
      <c r="AN2210" s="2"/>
      <c r="AO2210" s="2"/>
      <c r="AP2210" s="2"/>
      <c r="AQ2210" s="1"/>
      <c r="AR2210" s="15"/>
      <c r="AS2210" s="15"/>
      <c r="AT2210" s="15"/>
      <c r="AU2210" s="1"/>
      <c r="AV2210" s="1"/>
      <c r="AW2210" s="15"/>
      <c r="AX2210" s="15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</row>
    <row r="2211" spans="1:164" x14ac:dyDescent="0.15">
      <c r="A2211" s="67"/>
      <c r="B2211" s="128"/>
      <c r="C2211" s="7"/>
      <c r="D2211" s="7"/>
      <c r="E2211" s="13"/>
      <c r="F2211" s="14"/>
      <c r="G2211" s="14"/>
      <c r="H2211" s="14"/>
      <c r="I2211" s="14"/>
      <c r="J2211" s="13"/>
      <c r="K2211" s="53"/>
      <c r="L2211" s="2"/>
      <c r="M2211" s="19"/>
      <c r="N2211" s="12"/>
      <c r="O2211" s="12"/>
      <c r="P2211" s="19"/>
      <c r="Q2211" s="14"/>
      <c r="R2211" s="28"/>
      <c r="S2211" s="14"/>
      <c r="T2211" s="14"/>
      <c r="U2211" s="14"/>
      <c r="V2211" s="4"/>
      <c r="W2211" s="53"/>
      <c r="X2211" s="14"/>
      <c r="Y2211" s="153"/>
      <c r="Z2211" s="10"/>
      <c r="AA2211" s="51"/>
      <c r="AB2211" s="3"/>
      <c r="AC2211" s="1"/>
      <c r="AD2211" s="10"/>
      <c r="AE2211" s="3"/>
      <c r="AF2211" s="3"/>
      <c r="AG2211" s="3"/>
      <c r="AH2211" s="10"/>
      <c r="AI2211" s="11"/>
      <c r="AJ2211" s="10"/>
      <c r="AK2211" s="2"/>
      <c r="AL2211" s="2"/>
      <c r="AM2211" s="2"/>
      <c r="AN2211" s="2"/>
      <c r="AO2211" s="2"/>
      <c r="AP2211" s="2"/>
      <c r="AQ2211" s="1"/>
      <c r="AR2211" s="15"/>
      <c r="AS2211" s="15"/>
      <c r="AT2211" s="15"/>
      <c r="AU2211" s="1"/>
      <c r="AV2211" s="1"/>
      <c r="AW2211" s="15"/>
      <c r="AX2211" s="15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</row>
    <row r="2212" spans="1:164" x14ac:dyDescent="0.15">
      <c r="A2212" s="67"/>
      <c r="B2212" s="128"/>
      <c r="C2212" s="7"/>
      <c r="D2212" s="7"/>
      <c r="E2212" s="13"/>
      <c r="F2212" s="14"/>
      <c r="G2212" s="14"/>
      <c r="H2212" s="14"/>
      <c r="I2212" s="14"/>
      <c r="J2212" s="13"/>
      <c r="K2212" s="53"/>
      <c r="L2212" s="2"/>
      <c r="M2212" s="19"/>
      <c r="N2212" s="12"/>
      <c r="O2212" s="12"/>
      <c r="P2212" s="19"/>
      <c r="Q2212" s="14"/>
      <c r="R2212" s="28"/>
      <c r="S2212" s="14"/>
      <c r="T2212" s="14"/>
      <c r="U2212" s="14"/>
      <c r="V2212" s="4"/>
      <c r="W2212" s="53"/>
      <c r="X2212" s="14"/>
      <c r="Y2212" s="153"/>
      <c r="Z2212" s="10"/>
      <c r="AA2212" s="51"/>
      <c r="AB2212" s="3"/>
      <c r="AC2212" s="1"/>
      <c r="AD2212" s="10"/>
      <c r="AE2212" s="3"/>
      <c r="AF2212" s="3"/>
      <c r="AG2212" s="3"/>
      <c r="AH2212" s="10"/>
      <c r="AI2212" s="11"/>
      <c r="AJ2212" s="10"/>
      <c r="AK2212" s="2"/>
      <c r="AL2212" s="2"/>
      <c r="AM2212" s="2"/>
      <c r="AN2212" s="2"/>
      <c r="AO2212" s="2"/>
      <c r="AP2212" s="2"/>
      <c r="AQ2212" s="1"/>
      <c r="AR2212" s="15"/>
      <c r="AS2212" s="15"/>
      <c r="AT2212" s="15"/>
      <c r="AU2212" s="1"/>
      <c r="AV2212" s="1"/>
      <c r="AW2212" s="15"/>
      <c r="AX2212" s="15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</row>
    <row r="2213" spans="1:164" x14ac:dyDescent="0.15">
      <c r="A2213" s="67"/>
      <c r="B2213" s="128"/>
      <c r="C2213" s="7"/>
      <c r="D2213" s="7"/>
      <c r="E2213" s="13"/>
      <c r="F2213" s="14"/>
      <c r="G2213" s="14"/>
      <c r="H2213" s="14"/>
      <c r="I2213" s="14"/>
      <c r="J2213" s="13"/>
      <c r="K2213" s="53"/>
      <c r="L2213" s="2"/>
      <c r="M2213" s="19"/>
      <c r="N2213" s="12"/>
      <c r="O2213" s="12"/>
      <c r="P2213" s="19"/>
      <c r="Q2213" s="14"/>
      <c r="R2213" s="28"/>
      <c r="S2213" s="14"/>
      <c r="T2213" s="14"/>
      <c r="U2213" s="14"/>
      <c r="V2213" s="4"/>
      <c r="W2213" s="53"/>
      <c r="X2213" s="14"/>
      <c r="Y2213" s="153"/>
      <c r="Z2213" s="10"/>
      <c r="AA2213" s="51"/>
      <c r="AB2213" s="3"/>
      <c r="AC2213" s="1"/>
      <c r="AD2213" s="10"/>
      <c r="AE2213" s="3"/>
      <c r="AF2213" s="3"/>
      <c r="AG2213" s="3"/>
      <c r="AH2213" s="10"/>
      <c r="AI2213" s="11"/>
      <c r="AJ2213" s="10"/>
      <c r="AK2213" s="2"/>
      <c r="AL2213" s="2"/>
      <c r="AM2213" s="2"/>
      <c r="AN2213" s="2"/>
      <c r="AO2213" s="2"/>
      <c r="AP2213" s="2"/>
      <c r="AQ2213" s="1"/>
      <c r="AR2213" s="15"/>
      <c r="AS2213" s="15"/>
      <c r="AT2213" s="15"/>
      <c r="AU2213" s="1"/>
      <c r="AV2213" s="1"/>
      <c r="AW2213" s="15"/>
      <c r="AX2213" s="15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</row>
    <row r="2214" spans="1:164" x14ac:dyDescent="0.15">
      <c r="A2214" s="67"/>
      <c r="B2214" s="128"/>
      <c r="C2214" s="7"/>
      <c r="D2214" s="7"/>
      <c r="E2214" s="13"/>
      <c r="F2214" s="14"/>
      <c r="G2214" s="14"/>
      <c r="H2214" s="14"/>
      <c r="I2214" s="14"/>
      <c r="J2214" s="13"/>
      <c r="K2214" s="53"/>
      <c r="L2214" s="2"/>
      <c r="M2214" s="19"/>
      <c r="N2214" s="12"/>
      <c r="O2214" s="12"/>
      <c r="P2214" s="19"/>
      <c r="Q2214" s="14"/>
      <c r="R2214" s="28"/>
      <c r="S2214" s="14"/>
      <c r="T2214" s="14"/>
      <c r="U2214" s="14"/>
      <c r="V2214" s="4"/>
      <c r="W2214" s="53"/>
      <c r="X2214" s="14"/>
      <c r="Y2214" s="153"/>
      <c r="Z2214" s="10"/>
      <c r="AA2214" s="51"/>
      <c r="AB2214" s="3"/>
      <c r="AC2214" s="1"/>
      <c r="AD2214" s="10"/>
      <c r="AE2214" s="3"/>
      <c r="AF2214" s="3"/>
      <c r="AG2214" s="3"/>
      <c r="AH2214" s="10"/>
      <c r="AI2214" s="11"/>
      <c r="AJ2214" s="10"/>
      <c r="AK2214" s="2"/>
      <c r="AL2214" s="2"/>
      <c r="AM2214" s="2"/>
      <c r="AN2214" s="2"/>
      <c r="AO2214" s="2"/>
      <c r="AP2214" s="2"/>
      <c r="AQ2214" s="1"/>
      <c r="AR2214" s="15"/>
      <c r="AS2214" s="15"/>
      <c r="AT2214" s="15"/>
      <c r="AU2214" s="1"/>
      <c r="AV2214" s="1"/>
      <c r="AW2214" s="15"/>
      <c r="AX2214" s="15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</row>
    <row r="2215" spans="1:164" x14ac:dyDescent="0.15">
      <c r="A2215" s="67"/>
      <c r="B2215" s="128"/>
      <c r="C2215" s="7"/>
      <c r="D2215" s="7"/>
      <c r="E2215" s="13"/>
      <c r="F2215" s="14"/>
      <c r="G2215" s="14"/>
      <c r="H2215" s="14"/>
      <c r="I2215" s="14"/>
      <c r="J2215" s="13"/>
      <c r="K2215" s="53"/>
      <c r="L2215" s="2"/>
      <c r="M2215" s="19"/>
      <c r="N2215" s="12"/>
      <c r="O2215" s="12"/>
      <c r="P2215" s="19"/>
      <c r="Q2215" s="14"/>
      <c r="R2215" s="28"/>
      <c r="S2215" s="14"/>
      <c r="T2215" s="14"/>
      <c r="U2215" s="14"/>
      <c r="V2215" s="4"/>
      <c r="W2215" s="53"/>
      <c r="X2215" s="14"/>
      <c r="Y2215" s="153"/>
      <c r="Z2215" s="10"/>
      <c r="AA2215" s="51"/>
      <c r="AB2215" s="3"/>
      <c r="AC2215" s="1"/>
      <c r="AD2215" s="10"/>
      <c r="AE2215" s="3"/>
      <c r="AF2215" s="3"/>
      <c r="AG2215" s="3"/>
      <c r="AH2215" s="10"/>
      <c r="AI2215" s="11"/>
      <c r="AJ2215" s="10"/>
      <c r="AK2215" s="2"/>
      <c r="AL2215" s="2"/>
      <c r="AM2215" s="2"/>
      <c r="AN2215" s="2"/>
      <c r="AO2215" s="2"/>
      <c r="AP2215" s="2"/>
      <c r="AQ2215" s="1"/>
      <c r="AR2215" s="15"/>
      <c r="AS2215" s="15"/>
      <c r="AT2215" s="15"/>
      <c r="AU2215" s="1"/>
      <c r="AV2215" s="1"/>
      <c r="AW2215" s="15"/>
      <c r="AX2215" s="15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</row>
    <row r="2216" spans="1:164" x14ac:dyDescent="0.15">
      <c r="A2216" s="67"/>
      <c r="B2216" s="128"/>
      <c r="C2216" s="7"/>
      <c r="D2216" s="7"/>
      <c r="E2216" s="13"/>
      <c r="F2216" s="14"/>
      <c r="G2216" s="14"/>
      <c r="H2216" s="14"/>
      <c r="I2216" s="14"/>
      <c r="J2216" s="13"/>
      <c r="K2216" s="53"/>
      <c r="L2216" s="2"/>
      <c r="M2216" s="19"/>
      <c r="N2216" s="12"/>
      <c r="O2216" s="12"/>
      <c r="P2216" s="19"/>
      <c r="Q2216" s="14"/>
      <c r="R2216" s="28"/>
      <c r="S2216" s="14"/>
      <c r="T2216" s="14"/>
      <c r="U2216" s="14"/>
      <c r="V2216" s="4"/>
      <c r="W2216" s="53"/>
      <c r="X2216" s="14"/>
      <c r="Y2216" s="153"/>
      <c r="Z2216" s="10"/>
      <c r="AA2216" s="51"/>
      <c r="AB2216" s="3"/>
      <c r="AC2216" s="1"/>
      <c r="AD2216" s="10"/>
      <c r="AE2216" s="3"/>
      <c r="AF2216" s="3"/>
      <c r="AG2216" s="3"/>
      <c r="AH2216" s="10"/>
      <c r="AI2216" s="11"/>
      <c r="AJ2216" s="10"/>
      <c r="AK2216" s="2"/>
      <c r="AL2216" s="2"/>
      <c r="AM2216" s="2"/>
      <c r="AN2216" s="2"/>
      <c r="AO2216" s="2"/>
      <c r="AP2216" s="2"/>
      <c r="AQ2216" s="1"/>
      <c r="AR2216" s="15"/>
      <c r="AS2216" s="15"/>
      <c r="AT2216" s="15"/>
      <c r="AU2216" s="1"/>
      <c r="AV2216" s="1"/>
      <c r="AW2216" s="15"/>
      <c r="AX2216" s="15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</row>
    <row r="2217" spans="1:164" x14ac:dyDescent="0.15">
      <c r="A2217" s="67"/>
      <c r="B2217" s="128"/>
      <c r="C2217" s="7"/>
      <c r="D2217" s="7"/>
      <c r="E2217" s="13"/>
      <c r="F2217" s="14"/>
      <c r="G2217" s="14"/>
      <c r="H2217" s="14"/>
      <c r="I2217" s="14"/>
      <c r="J2217" s="13"/>
      <c r="K2217" s="53"/>
      <c r="L2217" s="2"/>
      <c r="M2217" s="19"/>
      <c r="N2217" s="12"/>
      <c r="O2217" s="12"/>
      <c r="P2217" s="19"/>
      <c r="Q2217" s="14"/>
      <c r="R2217" s="28"/>
      <c r="S2217" s="14"/>
      <c r="T2217" s="14"/>
      <c r="U2217" s="14"/>
      <c r="V2217" s="4"/>
      <c r="W2217" s="53"/>
      <c r="X2217" s="14"/>
      <c r="Y2217" s="153"/>
      <c r="Z2217" s="10"/>
      <c r="AA2217" s="51"/>
      <c r="AB2217" s="3"/>
      <c r="AC2217" s="1"/>
      <c r="AD2217" s="10"/>
      <c r="AE2217" s="3"/>
      <c r="AF2217" s="3"/>
      <c r="AG2217" s="3"/>
      <c r="AH2217" s="10"/>
      <c r="AI2217" s="11"/>
      <c r="AJ2217" s="10"/>
      <c r="AK2217" s="2"/>
      <c r="AL2217" s="2"/>
      <c r="AM2217" s="2"/>
      <c r="AN2217" s="2"/>
      <c r="AO2217" s="2"/>
      <c r="AP2217" s="2"/>
      <c r="AQ2217" s="1"/>
      <c r="AR2217" s="15"/>
      <c r="AS2217" s="15"/>
      <c r="AT2217" s="15"/>
      <c r="AU2217" s="1"/>
      <c r="AV2217" s="1"/>
      <c r="AW2217" s="15"/>
      <c r="AX2217" s="15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</row>
    <row r="2218" spans="1:164" x14ac:dyDescent="0.15">
      <c r="A2218" s="67"/>
      <c r="B2218" s="128"/>
      <c r="C2218" s="7"/>
      <c r="D2218" s="7"/>
      <c r="E2218" s="13"/>
      <c r="F2218" s="14"/>
      <c r="G2218" s="14"/>
      <c r="H2218" s="14"/>
      <c r="I2218" s="14"/>
      <c r="J2218" s="13"/>
      <c r="K2218" s="53"/>
      <c r="L2218" s="2"/>
      <c r="M2218" s="19"/>
      <c r="N2218" s="12"/>
      <c r="O2218" s="12"/>
      <c r="P2218" s="19"/>
      <c r="Q2218" s="14"/>
      <c r="R2218" s="28"/>
      <c r="S2218" s="14"/>
      <c r="T2218" s="14"/>
      <c r="U2218" s="14"/>
      <c r="V2218" s="4"/>
      <c r="W2218" s="53"/>
      <c r="X2218" s="14"/>
      <c r="Y2218" s="153"/>
      <c r="Z2218" s="10"/>
      <c r="AA2218" s="51"/>
      <c r="AB2218" s="3"/>
      <c r="AC2218" s="1"/>
      <c r="AD2218" s="10"/>
      <c r="AE2218" s="3"/>
      <c r="AF2218" s="3"/>
      <c r="AG2218" s="3"/>
      <c r="AH2218" s="10"/>
      <c r="AI2218" s="11"/>
      <c r="AJ2218" s="10"/>
      <c r="AK2218" s="2"/>
      <c r="AL2218" s="2"/>
      <c r="AM2218" s="2"/>
      <c r="AN2218" s="2"/>
      <c r="AO2218" s="2"/>
      <c r="AP2218" s="2"/>
      <c r="AQ2218" s="1"/>
      <c r="AR2218" s="15"/>
      <c r="AS2218" s="15"/>
      <c r="AT2218" s="15"/>
      <c r="AU2218" s="1"/>
      <c r="AV2218" s="1"/>
      <c r="AW2218" s="15"/>
      <c r="AX2218" s="15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</row>
    <row r="2219" spans="1:164" x14ac:dyDescent="0.15">
      <c r="A2219" s="67"/>
      <c r="B2219" s="128"/>
      <c r="C2219" s="7"/>
      <c r="D2219" s="7"/>
      <c r="E2219" s="13"/>
      <c r="F2219" s="14"/>
      <c r="G2219" s="14"/>
      <c r="H2219" s="14"/>
      <c r="I2219" s="14"/>
      <c r="J2219" s="13"/>
      <c r="K2219" s="53"/>
      <c r="L2219" s="2"/>
      <c r="M2219" s="19"/>
      <c r="N2219" s="12"/>
      <c r="O2219" s="12"/>
      <c r="P2219" s="19"/>
      <c r="Q2219" s="14"/>
      <c r="R2219" s="28"/>
      <c r="S2219" s="14"/>
      <c r="T2219" s="14"/>
      <c r="U2219" s="14"/>
      <c r="V2219" s="4"/>
      <c r="W2219" s="53"/>
      <c r="X2219" s="14"/>
      <c r="Y2219" s="153"/>
      <c r="Z2219" s="10"/>
      <c r="AA2219" s="51"/>
      <c r="AB2219" s="3"/>
      <c r="AC2219" s="1"/>
      <c r="AD2219" s="10"/>
      <c r="AE2219" s="3"/>
      <c r="AF2219" s="3"/>
      <c r="AG2219" s="3"/>
      <c r="AH2219" s="10"/>
      <c r="AI2219" s="11"/>
      <c r="AJ2219" s="10"/>
      <c r="AK2219" s="2"/>
      <c r="AL2219" s="2"/>
      <c r="AM2219" s="2"/>
      <c r="AN2219" s="2"/>
      <c r="AO2219" s="2"/>
      <c r="AP2219" s="2"/>
      <c r="AQ2219" s="1"/>
      <c r="AR2219" s="15"/>
      <c r="AS2219" s="15"/>
      <c r="AT2219" s="15"/>
      <c r="AU2219" s="1"/>
      <c r="AV2219" s="1"/>
      <c r="AW2219" s="15"/>
      <c r="AX2219" s="15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</row>
    <row r="2220" spans="1:164" x14ac:dyDescent="0.15">
      <c r="A2220" s="67"/>
      <c r="B2220" s="128"/>
      <c r="C2220" s="7"/>
      <c r="D2220" s="7"/>
      <c r="E2220" s="13"/>
      <c r="F2220" s="14"/>
      <c r="G2220" s="14"/>
      <c r="H2220" s="14"/>
      <c r="I2220" s="14"/>
      <c r="J2220" s="13"/>
      <c r="K2220" s="53"/>
      <c r="L2220" s="2"/>
      <c r="M2220" s="19"/>
      <c r="N2220" s="12"/>
      <c r="O2220" s="12"/>
      <c r="P2220" s="19"/>
      <c r="Q2220" s="14"/>
      <c r="R2220" s="28"/>
      <c r="S2220" s="14"/>
      <c r="T2220" s="14"/>
      <c r="U2220" s="14"/>
      <c r="V2220" s="4"/>
      <c r="W2220" s="53"/>
      <c r="X2220" s="14"/>
      <c r="Y2220" s="153"/>
      <c r="Z2220" s="10"/>
      <c r="AA2220" s="51"/>
      <c r="AB2220" s="3"/>
      <c r="AC2220" s="1"/>
      <c r="AD2220" s="10"/>
      <c r="AE2220" s="3"/>
      <c r="AF2220" s="3"/>
      <c r="AG2220" s="3"/>
      <c r="AH2220" s="10"/>
      <c r="AI2220" s="11"/>
      <c r="AJ2220" s="10"/>
      <c r="AK2220" s="2"/>
      <c r="AL2220" s="2"/>
      <c r="AM2220" s="2"/>
      <c r="AN2220" s="2"/>
      <c r="AO2220" s="2"/>
      <c r="AP2220" s="2"/>
      <c r="AQ2220" s="1"/>
      <c r="AR2220" s="15"/>
      <c r="AS2220" s="15"/>
      <c r="AT2220" s="15"/>
      <c r="AU2220" s="1"/>
      <c r="AV2220" s="1"/>
      <c r="AW2220" s="15"/>
      <c r="AX2220" s="15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</row>
    <row r="2221" spans="1:164" x14ac:dyDescent="0.15">
      <c r="A2221" s="67"/>
      <c r="B2221" s="128"/>
      <c r="C2221" s="7"/>
      <c r="D2221" s="7"/>
      <c r="E2221" s="13"/>
      <c r="F2221" s="14"/>
      <c r="G2221" s="14"/>
      <c r="H2221" s="14"/>
      <c r="I2221" s="14"/>
      <c r="J2221" s="13"/>
      <c r="K2221" s="53"/>
      <c r="L2221" s="2"/>
      <c r="M2221" s="19"/>
      <c r="N2221" s="12"/>
      <c r="O2221" s="12"/>
      <c r="P2221" s="19"/>
      <c r="Q2221" s="14"/>
      <c r="R2221" s="28"/>
      <c r="S2221" s="14"/>
      <c r="T2221" s="14"/>
      <c r="U2221" s="14"/>
      <c r="V2221" s="4"/>
      <c r="W2221" s="53"/>
      <c r="X2221" s="14"/>
      <c r="Y2221" s="153"/>
      <c r="Z2221" s="10"/>
      <c r="AA2221" s="51"/>
      <c r="AB2221" s="3"/>
      <c r="AC2221" s="1"/>
      <c r="AD2221" s="10"/>
      <c r="AE2221" s="3"/>
      <c r="AF2221" s="3"/>
      <c r="AG2221" s="3"/>
      <c r="AH2221" s="10"/>
      <c r="AI2221" s="11"/>
      <c r="AJ2221" s="10"/>
      <c r="AK2221" s="2"/>
      <c r="AL2221" s="2"/>
      <c r="AM2221" s="2"/>
      <c r="AN2221" s="2"/>
      <c r="AO2221" s="2"/>
      <c r="AP2221" s="2"/>
      <c r="AQ2221" s="1"/>
      <c r="AR2221" s="15"/>
      <c r="AS2221" s="15"/>
      <c r="AT2221" s="15"/>
      <c r="AU2221" s="1"/>
      <c r="AV2221" s="1"/>
      <c r="AW2221" s="15"/>
      <c r="AX2221" s="15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</row>
    <row r="2222" spans="1:164" x14ac:dyDescent="0.15">
      <c r="A2222" s="67"/>
      <c r="B2222" s="128"/>
      <c r="C2222" s="7"/>
      <c r="D2222" s="7"/>
      <c r="E2222" s="13"/>
      <c r="F2222" s="14"/>
      <c r="G2222" s="14"/>
      <c r="H2222" s="14"/>
      <c r="I2222" s="14"/>
      <c r="J2222" s="13"/>
      <c r="K2222" s="53"/>
      <c r="L2222" s="2"/>
      <c r="M2222" s="19"/>
      <c r="N2222" s="12"/>
      <c r="O2222" s="12"/>
      <c r="P2222" s="19"/>
      <c r="Q2222" s="14"/>
      <c r="R2222" s="28"/>
      <c r="S2222" s="14"/>
      <c r="T2222" s="14"/>
      <c r="U2222" s="14"/>
      <c r="V2222" s="4"/>
      <c r="W2222" s="53"/>
      <c r="X2222" s="14"/>
      <c r="Y2222" s="153"/>
      <c r="Z2222" s="10"/>
      <c r="AA2222" s="51"/>
      <c r="AB2222" s="3"/>
      <c r="AC2222" s="1"/>
      <c r="AD2222" s="10"/>
      <c r="AE2222" s="3"/>
      <c r="AF2222" s="3"/>
      <c r="AG2222" s="3"/>
      <c r="AH2222" s="10"/>
      <c r="AI2222" s="11"/>
      <c r="AJ2222" s="10"/>
      <c r="AK2222" s="2"/>
      <c r="AL2222" s="2"/>
      <c r="AM2222" s="2"/>
      <c r="AN2222" s="2"/>
      <c r="AO2222" s="2"/>
      <c r="AP2222" s="2"/>
      <c r="AQ2222" s="1"/>
      <c r="AR2222" s="15"/>
      <c r="AS2222" s="15"/>
      <c r="AT2222" s="15"/>
      <c r="AU2222" s="1"/>
      <c r="AV2222" s="1"/>
      <c r="AW2222" s="15"/>
      <c r="AX2222" s="15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</row>
    <row r="2223" spans="1:164" x14ac:dyDescent="0.15">
      <c r="A2223" s="67"/>
      <c r="B2223" s="128"/>
      <c r="C2223" s="7"/>
      <c r="D2223" s="7"/>
      <c r="E2223" s="13"/>
      <c r="F2223" s="14"/>
      <c r="G2223" s="14"/>
      <c r="H2223" s="14"/>
      <c r="I2223" s="14"/>
      <c r="J2223" s="13"/>
      <c r="K2223" s="53"/>
      <c r="L2223" s="2"/>
      <c r="M2223" s="19"/>
      <c r="N2223" s="12"/>
      <c r="O2223" s="12"/>
      <c r="P2223" s="19"/>
      <c r="Q2223" s="14"/>
      <c r="R2223" s="28"/>
      <c r="S2223" s="14"/>
      <c r="T2223" s="14"/>
      <c r="U2223" s="14"/>
      <c r="V2223" s="4"/>
      <c r="W2223" s="53"/>
      <c r="X2223" s="14"/>
      <c r="Y2223" s="153"/>
      <c r="Z2223" s="10"/>
      <c r="AA2223" s="51"/>
      <c r="AB2223" s="3"/>
      <c r="AC2223" s="1"/>
      <c r="AD2223" s="10"/>
      <c r="AE2223" s="3"/>
      <c r="AF2223" s="3"/>
      <c r="AG2223" s="3"/>
      <c r="AH2223" s="10"/>
      <c r="AI2223" s="11"/>
      <c r="AJ2223" s="10"/>
      <c r="AK2223" s="2"/>
      <c r="AL2223" s="2"/>
      <c r="AM2223" s="2"/>
      <c r="AN2223" s="2"/>
      <c r="AO2223" s="2"/>
      <c r="AP2223" s="2"/>
      <c r="AQ2223" s="1"/>
      <c r="AR2223" s="15"/>
      <c r="AS2223" s="15"/>
      <c r="AT2223" s="15"/>
      <c r="AU2223" s="1"/>
      <c r="AV2223" s="1"/>
      <c r="AW2223" s="15"/>
      <c r="AX2223" s="15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</row>
    <row r="2224" spans="1:164" x14ac:dyDescent="0.15">
      <c r="A2224" s="67"/>
      <c r="B2224" s="128"/>
      <c r="C2224" s="7"/>
      <c r="D2224" s="7"/>
      <c r="E2224" s="13"/>
      <c r="F2224" s="14"/>
      <c r="G2224" s="14"/>
      <c r="H2224" s="14"/>
      <c r="I2224" s="14"/>
      <c r="J2224" s="13"/>
      <c r="K2224" s="53"/>
      <c r="L2224" s="2"/>
      <c r="M2224" s="19"/>
      <c r="N2224" s="12"/>
      <c r="O2224" s="12"/>
      <c r="P2224" s="19"/>
      <c r="Q2224" s="14"/>
      <c r="R2224" s="28"/>
      <c r="S2224" s="14"/>
      <c r="T2224" s="14"/>
      <c r="U2224" s="14"/>
      <c r="V2224" s="4"/>
      <c r="W2224" s="53"/>
      <c r="X2224" s="14"/>
      <c r="Y2224" s="153"/>
      <c r="Z2224" s="10"/>
      <c r="AA2224" s="51"/>
      <c r="AB2224" s="3"/>
      <c r="AC2224" s="1"/>
      <c r="AD2224" s="10"/>
      <c r="AE2224" s="3"/>
      <c r="AF2224" s="3"/>
      <c r="AG2224" s="3"/>
      <c r="AH2224" s="10"/>
      <c r="AI2224" s="11"/>
      <c r="AJ2224" s="10"/>
      <c r="AK2224" s="2"/>
      <c r="AL2224" s="2"/>
      <c r="AM2224" s="2"/>
      <c r="AN2224" s="2"/>
      <c r="AO2224" s="2"/>
      <c r="AP2224" s="2"/>
      <c r="AQ2224" s="1"/>
      <c r="AR2224" s="15"/>
      <c r="AS2224" s="15"/>
      <c r="AT2224" s="15"/>
      <c r="AU2224" s="1"/>
      <c r="AV2224" s="1"/>
      <c r="AW2224" s="15"/>
      <c r="AX2224" s="15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</row>
    <row r="2225" spans="1:164" x14ac:dyDescent="0.15">
      <c r="A2225" s="67"/>
      <c r="B2225" s="128"/>
      <c r="C2225" s="7"/>
      <c r="D2225" s="7"/>
      <c r="E2225" s="13"/>
      <c r="F2225" s="14"/>
      <c r="G2225" s="14"/>
      <c r="H2225" s="14"/>
      <c r="I2225" s="14"/>
      <c r="J2225" s="13"/>
      <c r="K2225" s="53"/>
      <c r="L2225" s="2"/>
      <c r="M2225" s="19"/>
      <c r="N2225" s="12"/>
      <c r="O2225" s="12"/>
      <c r="P2225" s="19"/>
      <c r="Q2225" s="14"/>
      <c r="R2225" s="28"/>
      <c r="S2225" s="14"/>
      <c r="T2225" s="14"/>
      <c r="U2225" s="14"/>
      <c r="V2225" s="4"/>
      <c r="W2225" s="53"/>
      <c r="X2225" s="14"/>
      <c r="Y2225" s="153"/>
      <c r="Z2225" s="10"/>
      <c r="AA2225" s="51"/>
      <c r="AB2225" s="3"/>
      <c r="AC2225" s="1"/>
      <c r="AD2225" s="10"/>
      <c r="AE2225" s="3"/>
      <c r="AF2225" s="3"/>
      <c r="AG2225" s="3"/>
      <c r="AH2225" s="10"/>
      <c r="AI2225" s="11"/>
      <c r="AJ2225" s="10"/>
      <c r="AK2225" s="2"/>
      <c r="AL2225" s="2"/>
      <c r="AM2225" s="2"/>
      <c r="AN2225" s="2"/>
      <c r="AO2225" s="2"/>
      <c r="AP2225" s="2"/>
      <c r="AQ2225" s="1"/>
      <c r="AR2225" s="15"/>
      <c r="AS2225" s="15"/>
      <c r="AT2225" s="15"/>
      <c r="AU2225" s="1"/>
      <c r="AV2225" s="1"/>
      <c r="AW2225" s="15"/>
      <c r="AX2225" s="15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</row>
    <row r="2226" spans="1:164" x14ac:dyDescent="0.15">
      <c r="A2226" s="67"/>
      <c r="B2226" s="128"/>
      <c r="C2226" s="7"/>
      <c r="D2226" s="7"/>
      <c r="E2226" s="13"/>
      <c r="F2226" s="14"/>
      <c r="G2226" s="14"/>
      <c r="H2226" s="14"/>
      <c r="I2226" s="14"/>
      <c r="J2226" s="13"/>
      <c r="K2226" s="53"/>
      <c r="L2226" s="2"/>
      <c r="M2226" s="19"/>
      <c r="N2226" s="12"/>
      <c r="O2226" s="12"/>
      <c r="P2226" s="19"/>
      <c r="Q2226" s="14"/>
      <c r="R2226" s="28"/>
      <c r="S2226" s="14"/>
      <c r="T2226" s="14"/>
      <c r="U2226" s="14"/>
      <c r="V2226" s="4"/>
      <c r="W2226" s="53"/>
      <c r="X2226" s="14"/>
      <c r="Y2226" s="153"/>
      <c r="Z2226" s="10"/>
      <c r="AA2226" s="51"/>
      <c r="AB2226" s="3"/>
      <c r="AC2226" s="1"/>
      <c r="AD2226" s="10"/>
      <c r="AE2226" s="3"/>
      <c r="AF2226" s="3"/>
      <c r="AG2226" s="3"/>
      <c r="AH2226" s="10"/>
      <c r="AI2226" s="11"/>
      <c r="AJ2226" s="10"/>
      <c r="AK2226" s="2"/>
      <c r="AL2226" s="2"/>
      <c r="AM2226" s="2"/>
      <c r="AN2226" s="2"/>
      <c r="AO2226" s="2"/>
      <c r="AP2226" s="2"/>
      <c r="AQ2226" s="1"/>
      <c r="AR2226" s="15"/>
      <c r="AS2226" s="15"/>
      <c r="AT2226" s="15"/>
      <c r="AU2226" s="1"/>
      <c r="AV2226" s="1"/>
      <c r="AW2226" s="15"/>
      <c r="AX2226" s="15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</row>
    <row r="2227" spans="1:164" x14ac:dyDescent="0.15">
      <c r="A2227" s="67"/>
      <c r="B2227" s="128"/>
      <c r="C2227" s="7"/>
      <c r="D2227" s="7"/>
      <c r="E2227" s="13"/>
      <c r="F2227" s="14"/>
      <c r="G2227" s="14"/>
      <c r="H2227" s="14"/>
      <c r="I2227" s="14"/>
      <c r="J2227" s="13"/>
      <c r="K2227" s="53"/>
      <c r="L2227" s="2"/>
      <c r="M2227" s="19"/>
      <c r="N2227" s="12"/>
      <c r="O2227" s="12"/>
      <c r="P2227" s="19"/>
      <c r="Q2227" s="14"/>
      <c r="R2227" s="28"/>
      <c r="S2227" s="14"/>
      <c r="T2227" s="14"/>
      <c r="U2227" s="14"/>
      <c r="V2227" s="4"/>
      <c r="W2227" s="53"/>
      <c r="X2227" s="14"/>
      <c r="Y2227" s="153"/>
      <c r="Z2227" s="10"/>
      <c r="AA2227" s="51"/>
      <c r="AB2227" s="3"/>
      <c r="AC2227" s="1"/>
      <c r="AD2227" s="10"/>
      <c r="AE2227" s="3"/>
      <c r="AF2227" s="3"/>
      <c r="AG2227" s="3"/>
      <c r="AH2227" s="10"/>
      <c r="AI2227" s="11"/>
      <c r="AJ2227" s="10"/>
      <c r="AK2227" s="2"/>
      <c r="AL2227" s="2"/>
      <c r="AM2227" s="2"/>
      <c r="AN2227" s="2"/>
      <c r="AO2227" s="2"/>
      <c r="AP2227" s="2"/>
      <c r="AQ2227" s="1"/>
      <c r="AR2227" s="15"/>
      <c r="AS2227" s="15"/>
      <c r="AT2227" s="15"/>
      <c r="AU2227" s="1"/>
      <c r="AV2227" s="1"/>
      <c r="AW2227" s="15"/>
      <c r="AX2227" s="15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</row>
    <row r="2228" spans="1:164" x14ac:dyDescent="0.15">
      <c r="A2228" s="67"/>
      <c r="B2228" s="128"/>
      <c r="C2228" s="7"/>
      <c r="D2228" s="7"/>
      <c r="E2228" s="13"/>
      <c r="F2228" s="14"/>
      <c r="G2228" s="14"/>
      <c r="H2228" s="14"/>
      <c r="I2228" s="14"/>
      <c r="J2228" s="13"/>
      <c r="K2228" s="53"/>
      <c r="L2228" s="2"/>
      <c r="M2228" s="19"/>
      <c r="N2228" s="12"/>
      <c r="O2228" s="12"/>
      <c r="P2228" s="19"/>
      <c r="Q2228" s="14"/>
      <c r="R2228" s="28"/>
      <c r="S2228" s="14"/>
      <c r="T2228" s="14"/>
      <c r="U2228" s="14"/>
      <c r="V2228" s="4"/>
      <c r="W2228" s="53"/>
      <c r="X2228" s="14"/>
      <c r="Y2228" s="153"/>
      <c r="Z2228" s="10"/>
      <c r="AA2228" s="51"/>
      <c r="AB2228" s="3"/>
      <c r="AC2228" s="1"/>
      <c r="AD2228" s="10"/>
      <c r="AE2228" s="3"/>
      <c r="AF2228" s="3"/>
      <c r="AG2228" s="3"/>
      <c r="AH2228" s="10"/>
      <c r="AI2228" s="11"/>
      <c r="AJ2228" s="10"/>
      <c r="AK2228" s="2"/>
      <c r="AL2228" s="2"/>
      <c r="AM2228" s="2"/>
      <c r="AN2228" s="2"/>
      <c r="AO2228" s="2"/>
      <c r="AP2228" s="2"/>
      <c r="AQ2228" s="1"/>
      <c r="AR2228" s="15"/>
      <c r="AS2228" s="15"/>
      <c r="AT2228" s="15"/>
      <c r="AU2228" s="1"/>
      <c r="AV2228" s="1"/>
      <c r="AW2228" s="15"/>
      <c r="AX2228" s="15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</row>
    <row r="2229" spans="1:164" x14ac:dyDescent="0.15">
      <c r="A2229" s="67"/>
      <c r="B2229" s="128"/>
      <c r="C2229" s="7"/>
      <c r="D2229" s="7"/>
      <c r="E2229" s="13"/>
      <c r="F2229" s="14"/>
      <c r="G2229" s="14"/>
      <c r="H2229" s="14"/>
      <c r="I2229" s="14"/>
      <c r="J2229" s="13"/>
      <c r="K2229" s="53"/>
      <c r="L2229" s="2"/>
      <c r="M2229" s="19"/>
      <c r="N2229" s="12"/>
      <c r="O2229" s="12"/>
      <c r="P2229" s="19"/>
      <c r="Q2229" s="14"/>
      <c r="R2229" s="28"/>
      <c r="S2229" s="14"/>
      <c r="T2229" s="14"/>
      <c r="U2229" s="14"/>
      <c r="V2229" s="4"/>
      <c r="W2229" s="53"/>
      <c r="X2229" s="14"/>
      <c r="Y2229" s="153"/>
      <c r="Z2229" s="10"/>
      <c r="AA2229" s="51"/>
      <c r="AB2229" s="3"/>
      <c r="AC2229" s="1"/>
      <c r="AD2229" s="10"/>
      <c r="AE2229" s="3"/>
      <c r="AF2229" s="3"/>
      <c r="AG2229" s="3"/>
      <c r="AH2229" s="10"/>
      <c r="AI2229" s="11"/>
      <c r="AJ2229" s="10"/>
      <c r="AK2229" s="2"/>
      <c r="AL2229" s="2"/>
      <c r="AM2229" s="2"/>
      <c r="AN2229" s="2"/>
      <c r="AO2229" s="2"/>
      <c r="AP2229" s="2"/>
      <c r="AQ2229" s="1"/>
      <c r="AR2229" s="15"/>
      <c r="AS2229" s="15"/>
      <c r="AT2229" s="15"/>
      <c r="AU2229" s="1"/>
      <c r="AV2229" s="1"/>
      <c r="AW2229" s="15"/>
      <c r="AX2229" s="15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</row>
    <row r="2230" spans="1:164" x14ac:dyDescent="0.15">
      <c r="A2230" s="67"/>
      <c r="B2230" s="128"/>
      <c r="C2230" s="7"/>
      <c r="D2230" s="7"/>
      <c r="E2230" s="13"/>
      <c r="F2230" s="14"/>
      <c r="G2230" s="14"/>
      <c r="H2230" s="14"/>
      <c r="I2230" s="14"/>
      <c r="J2230" s="13"/>
      <c r="K2230" s="53"/>
      <c r="L2230" s="2"/>
      <c r="M2230" s="19"/>
      <c r="N2230" s="12"/>
      <c r="O2230" s="12"/>
      <c r="P2230" s="19"/>
      <c r="Q2230" s="14"/>
      <c r="R2230" s="28"/>
      <c r="S2230" s="14"/>
      <c r="T2230" s="14"/>
      <c r="U2230" s="14"/>
      <c r="V2230" s="4"/>
      <c r="W2230" s="53"/>
      <c r="X2230" s="14"/>
      <c r="Y2230" s="153"/>
      <c r="Z2230" s="10"/>
      <c r="AA2230" s="51"/>
      <c r="AB2230" s="3"/>
      <c r="AC2230" s="1"/>
      <c r="AD2230" s="10"/>
      <c r="AE2230" s="3"/>
      <c r="AF2230" s="3"/>
      <c r="AG2230" s="3"/>
      <c r="AH2230" s="10"/>
      <c r="AI2230" s="11"/>
      <c r="AJ2230" s="10"/>
      <c r="AK2230" s="2"/>
      <c r="AL2230" s="2"/>
      <c r="AM2230" s="2"/>
      <c r="AN2230" s="2"/>
      <c r="AO2230" s="2"/>
      <c r="AP2230" s="2"/>
      <c r="AQ2230" s="1"/>
      <c r="AR2230" s="15"/>
      <c r="AS2230" s="15"/>
      <c r="AT2230" s="15"/>
      <c r="AU2230" s="1"/>
      <c r="AV2230" s="1"/>
      <c r="AW2230" s="15"/>
      <c r="AX2230" s="15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</row>
    <row r="2231" spans="1:164" x14ac:dyDescent="0.15">
      <c r="A2231" s="67"/>
      <c r="B2231" s="128"/>
      <c r="C2231" s="7"/>
      <c r="D2231" s="7"/>
      <c r="E2231" s="13"/>
      <c r="F2231" s="14"/>
      <c r="G2231" s="14"/>
      <c r="H2231" s="14"/>
      <c r="I2231" s="14"/>
      <c r="J2231" s="13"/>
      <c r="K2231" s="53"/>
      <c r="L2231" s="2"/>
      <c r="M2231" s="19"/>
      <c r="N2231" s="12"/>
      <c r="O2231" s="12"/>
      <c r="P2231" s="19"/>
      <c r="Q2231" s="14"/>
      <c r="R2231" s="28"/>
      <c r="S2231" s="14"/>
      <c r="T2231" s="14"/>
      <c r="U2231" s="14"/>
      <c r="V2231" s="4"/>
      <c r="W2231" s="53"/>
      <c r="X2231" s="14"/>
      <c r="Y2231" s="153"/>
      <c r="Z2231" s="10"/>
      <c r="AA2231" s="51"/>
      <c r="AB2231" s="3"/>
      <c r="AC2231" s="1"/>
      <c r="AD2231" s="10"/>
      <c r="AE2231" s="3"/>
      <c r="AF2231" s="3"/>
      <c r="AG2231" s="3"/>
      <c r="AH2231" s="10"/>
      <c r="AI2231" s="11"/>
      <c r="AJ2231" s="10"/>
      <c r="AK2231" s="2"/>
      <c r="AL2231" s="2"/>
      <c r="AM2231" s="2"/>
      <c r="AN2231" s="2"/>
      <c r="AO2231" s="2"/>
      <c r="AP2231" s="2"/>
      <c r="AQ2231" s="1"/>
      <c r="AR2231" s="15"/>
      <c r="AS2231" s="15"/>
      <c r="AT2231" s="15"/>
      <c r="AU2231" s="1"/>
      <c r="AV2231" s="1"/>
      <c r="AW2231" s="15"/>
      <c r="AX2231" s="15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</row>
    <row r="2232" spans="1:164" x14ac:dyDescent="0.15">
      <c r="A2232" s="67"/>
      <c r="B2232" s="128"/>
      <c r="C2232" s="7"/>
      <c r="D2232" s="7"/>
      <c r="E2232" s="13"/>
      <c r="F2232" s="14"/>
      <c r="G2232" s="14"/>
      <c r="H2232" s="14"/>
      <c r="I2232" s="14"/>
      <c r="J2232" s="13"/>
      <c r="K2232" s="53"/>
      <c r="L2232" s="2"/>
      <c r="M2232" s="19"/>
      <c r="N2232" s="12"/>
      <c r="O2232" s="12"/>
      <c r="P2232" s="19"/>
      <c r="Q2232" s="14"/>
      <c r="R2232" s="28"/>
      <c r="S2232" s="14"/>
      <c r="T2232" s="14"/>
      <c r="U2232" s="14"/>
      <c r="V2232" s="4"/>
      <c r="W2232" s="53"/>
      <c r="X2232" s="14"/>
      <c r="Y2232" s="153"/>
      <c r="Z2232" s="10"/>
      <c r="AA2232" s="51"/>
      <c r="AB2232" s="3"/>
      <c r="AC2232" s="1"/>
      <c r="AD2232" s="10"/>
      <c r="AE2232" s="3"/>
      <c r="AF2232" s="3"/>
      <c r="AG2232" s="3"/>
      <c r="AH2232" s="10"/>
      <c r="AI2232" s="11"/>
      <c r="AJ2232" s="10"/>
      <c r="AK2232" s="2"/>
      <c r="AL2232" s="2"/>
      <c r="AM2232" s="2"/>
      <c r="AN2232" s="2"/>
      <c r="AO2232" s="2"/>
      <c r="AP2232" s="2"/>
      <c r="AQ2232" s="1"/>
      <c r="AR2232" s="15"/>
      <c r="AS2232" s="15"/>
      <c r="AT2232" s="15"/>
      <c r="AU2232" s="1"/>
      <c r="AV2232" s="1"/>
      <c r="AW2232" s="15"/>
      <c r="AX2232" s="15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</row>
    <row r="2233" spans="1:164" x14ac:dyDescent="0.15">
      <c r="A2233" s="67"/>
      <c r="B2233" s="128"/>
      <c r="C2233" s="7"/>
      <c r="D2233" s="7"/>
      <c r="E2233" s="13"/>
      <c r="F2233" s="14"/>
      <c r="G2233" s="14"/>
      <c r="H2233" s="14"/>
      <c r="I2233" s="14"/>
      <c r="J2233" s="13"/>
      <c r="K2233" s="53"/>
      <c r="L2233" s="2"/>
      <c r="M2233" s="19"/>
      <c r="N2233" s="12"/>
      <c r="O2233" s="12"/>
      <c r="P2233" s="19"/>
      <c r="Q2233" s="14"/>
      <c r="R2233" s="28"/>
      <c r="S2233" s="14"/>
      <c r="T2233" s="14"/>
      <c r="U2233" s="14"/>
      <c r="V2233" s="4"/>
      <c r="W2233" s="53"/>
      <c r="X2233" s="14"/>
      <c r="Y2233" s="153"/>
      <c r="Z2233" s="10"/>
      <c r="AA2233" s="51"/>
      <c r="AB2233" s="3"/>
      <c r="AC2233" s="1"/>
      <c r="AD2233" s="10"/>
      <c r="AE2233" s="3"/>
      <c r="AF2233" s="3"/>
      <c r="AG2233" s="3"/>
      <c r="AH2233" s="10"/>
      <c r="AI2233" s="11"/>
      <c r="AJ2233" s="10"/>
      <c r="AK2233" s="2"/>
      <c r="AL2233" s="2"/>
      <c r="AM2233" s="2"/>
      <c r="AN2233" s="2"/>
      <c r="AO2233" s="2"/>
      <c r="AP2233" s="2"/>
      <c r="AQ2233" s="1"/>
      <c r="AR2233" s="15"/>
      <c r="AS2233" s="15"/>
      <c r="AT2233" s="15"/>
      <c r="AU2233" s="1"/>
      <c r="AV2233" s="1"/>
      <c r="AW2233" s="15"/>
      <c r="AX2233" s="15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</row>
    <row r="2234" spans="1:164" x14ac:dyDescent="0.15">
      <c r="A2234" s="67"/>
      <c r="B2234" s="128"/>
      <c r="C2234" s="7"/>
      <c r="D2234" s="7"/>
      <c r="E2234" s="13"/>
      <c r="F2234" s="14"/>
      <c r="G2234" s="14"/>
      <c r="H2234" s="14"/>
      <c r="I2234" s="14"/>
      <c r="J2234" s="13"/>
      <c r="K2234" s="53"/>
      <c r="L2234" s="2"/>
      <c r="M2234" s="19"/>
      <c r="N2234" s="12"/>
      <c r="O2234" s="12"/>
      <c r="P2234" s="19"/>
      <c r="Q2234" s="14"/>
      <c r="R2234" s="28"/>
      <c r="S2234" s="14"/>
      <c r="T2234" s="14"/>
      <c r="U2234" s="14"/>
      <c r="V2234" s="4"/>
      <c r="W2234" s="53"/>
      <c r="X2234" s="14"/>
      <c r="Y2234" s="153"/>
      <c r="Z2234" s="10"/>
      <c r="AA2234" s="51"/>
      <c r="AB2234" s="3"/>
      <c r="AC2234" s="1"/>
      <c r="AD2234" s="10"/>
      <c r="AE2234" s="3"/>
      <c r="AF2234" s="3"/>
      <c r="AG2234" s="3"/>
      <c r="AH2234" s="10"/>
      <c r="AI2234" s="11"/>
      <c r="AJ2234" s="10"/>
      <c r="AK2234" s="2"/>
      <c r="AL2234" s="2"/>
      <c r="AM2234" s="2"/>
      <c r="AN2234" s="2"/>
      <c r="AO2234" s="2"/>
      <c r="AP2234" s="2"/>
      <c r="AQ2234" s="1"/>
      <c r="AR2234" s="15"/>
      <c r="AS2234" s="15"/>
      <c r="AT2234" s="15"/>
      <c r="AU2234" s="1"/>
      <c r="AV2234" s="1"/>
      <c r="AW2234" s="15"/>
      <c r="AX2234" s="15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</row>
    <row r="2235" spans="1:164" x14ac:dyDescent="0.15">
      <c r="A2235" s="67"/>
      <c r="B2235" s="128"/>
      <c r="C2235" s="7"/>
      <c r="D2235" s="7"/>
      <c r="E2235" s="13"/>
      <c r="F2235" s="14"/>
      <c r="G2235" s="14"/>
      <c r="H2235" s="14"/>
      <c r="I2235" s="14"/>
      <c r="J2235" s="13"/>
      <c r="K2235" s="53"/>
      <c r="L2235" s="2"/>
      <c r="M2235" s="19"/>
      <c r="N2235" s="12"/>
      <c r="O2235" s="12"/>
      <c r="P2235" s="19"/>
      <c r="Q2235" s="14"/>
      <c r="R2235" s="28"/>
      <c r="S2235" s="14"/>
      <c r="T2235" s="14"/>
      <c r="U2235" s="14"/>
      <c r="V2235" s="4"/>
      <c r="W2235" s="53"/>
      <c r="X2235" s="14"/>
      <c r="Y2235" s="153"/>
      <c r="Z2235" s="10"/>
      <c r="AA2235" s="51"/>
      <c r="AB2235" s="3"/>
      <c r="AC2235" s="1"/>
      <c r="AD2235" s="10"/>
      <c r="AE2235" s="3"/>
      <c r="AF2235" s="3"/>
      <c r="AG2235" s="3"/>
      <c r="AH2235" s="10"/>
      <c r="AI2235" s="11"/>
      <c r="AJ2235" s="10"/>
      <c r="AK2235" s="2"/>
      <c r="AL2235" s="2"/>
      <c r="AM2235" s="2"/>
      <c r="AN2235" s="2"/>
      <c r="AO2235" s="2"/>
      <c r="AP2235" s="2"/>
      <c r="AQ2235" s="1"/>
      <c r="AR2235" s="15"/>
      <c r="AS2235" s="15"/>
      <c r="AT2235" s="15"/>
      <c r="AU2235" s="1"/>
      <c r="AV2235" s="1"/>
      <c r="AW2235" s="15"/>
      <c r="AX2235" s="15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</row>
    <row r="2236" spans="1:164" x14ac:dyDescent="0.15">
      <c r="A2236" s="67"/>
      <c r="B2236" s="128"/>
      <c r="C2236" s="7"/>
      <c r="D2236" s="7"/>
      <c r="E2236" s="13"/>
      <c r="F2236" s="14"/>
      <c r="G2236" s="14"/>
      <c r="H2236" s="14"/>
      <c r="I2236" s="14"/>
      <c r="J2236" s="13"/>
      <c r="K2236" s="53"/>
      <c r="L2236" s="2"/>
      <c r="M2236" s="19"/>
      <c r="N2236" s="12"/>
      <c r="O2236" s="12"/>
      <c r="P2236" s="19"/>
      <c r="Q2236" s="14"/>
      <c r="R2236" s="28"/>
      <c r="S2236" s="14"/>
      <c r="T2236" s="14"/>
      <c r="U2236" s="14"/>
      <c r="V2236" s="4"/>
      <c r="W2236" s="53"/>
      <c r="X2236" s="14"/>
      <c r="Y2236" s="153"/>
      <c r="Z2236" s="10"/>
      <c r="AA2236" s="51"/>
      <c r="AB2236" s="3"/>
      <c r="AC2236" s="1"/>
      <c r="AD2236" s="10"/>
      <c r="AE2236" s="3"/>
      <c r="AF2236" s="3"/>
      <c r="AG2236" s="3"/>
      <c r="AH2236" s="10"/>
      <c r="AI2236" s="11"/>
      <c r="AJ2236" s="10"/>
      <c r="AK2236" s="2"/>
      <c r="AL2236" s="2"/>
      <c r="AM2236" s="2"/>
      <c r="AN2236" s="2"/>
      <c r="AO2236" s="2"/>
      <c r="AP2236" s="2"/>
      <c r="AQ2236" s="1"/>
      <c r="AR2236" s="15"/>
      <c r="AS2236" s="15"/>
      <c r="AT2236" s="15"/>
      <c r="AU2236" s="1"/>
      <c r="AV2236" s="1"/>
      <c r="AW2236" s="15"/>
      <c r="AX2236" s="15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</row>
    <row r="2237" spans="1:164" x14ac:dyDescent="0.15">
      <c r="A2237" s="67"/>
      <c r="B2237" s="128"/>
      <c r="C2237" s="7"/>
      <c r="D2237" s="7"/>
      <c r="E2237" s="13"/>
      <c r="F2237" s="14"/>
      <c r="G2237" s="14"/>
      <c r="H2237" s="14"/>
      <c r="I2237" s="14"/>
      <c r="J2237" s="13"/>
      <c r="K2237" s="53"/>
      <c r="L2237" s="2"/>
      <c r="M2237" s="19"/>
      <c r="N2237" s="12"/>
      <c r="O2237" s="12"/>
      <c r="P2237" s="19"/>
      <c r="Q2237" s="14"/>
      <c r="R2237" s="28"/>
      <c r="S2237" s="14"/>
      <c r="T2237" s="14"/>
      <c r="U2237" s="14"/>
      <c r="V2237" s="4"/>
      <c r="W2237" s="53"/>
      <c r="X2237" s="14"/>
      <c r="Y2237" s="153"/>
      <c r="Z2237" s="10"/>
      <c r="AA2237" s="51"/>
      <c r="AB2237" s="3"/>
      <c r="AC2237" s="1"/>
      <c r="AD2237" s="10"/>
      <c r="AE2237" s="3"/>
      <c r="AF2237" s="3"/>
      <c r="AG2237" s="3"/>
      <c r="AH2237" s="10"/>
      <c r="AI2237" s="11"/>
      <c r="AJ2237" s="10"/>
      <c r="AK2237" s="2"/>
      <c r="AL2237" s="2"/>
      <c r="AM2237" s="2"/>
      <c r="AN2237" s="2"/>
      <c r="AO2237" s="2"/>
      <c r="AP2237" s="2"/>
      <c r="AQ2237" s="1"/>
      <c r="AR2237" s="15"/>
      <c r="AS2237" s="15"/>
      <c r="AT2237" s="15"/>
      <c r="AU2237" s="1"/>
      <c r="AV2237" s="1"/>
      <c r="AW2237" s="15"/>
      <c r="AX2237" s="15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</row>
    <row r="2238" spans="1:164" x14ac:dyDescent="0.15">
      <c r="A2238" s="67"/>
      <c r="B2238" s="128"/>
      <c r="C2238" s="7"/>
      <c r="D2238" s="7"/>
      <c r="E2238" s="13"/>
      <c r="F2238" s="14"/>
      <c r="G2238" s="14"/>
      <c r="H2238" s="14"/>
      <c r="I2238" s="14"/>
      <c r="J2238" s="13"/>
      <c r="K2238" s="53"/>
      <c r="L2238" s="2"/>
      <c r="M2238" s="19"/>
      <c r="N2238" s="12"/>
      <c r="O2238" s="12"/>
      <c r="P2238" s="19"/>
      <c r="Q2238" s="14"/>
      <c r="R2238" s="28"/>
      <c r="S2238" s="14"/>
      <c r="T2238" s="14"/>
      <c r="U2238" s="14"/>
      <c r="V2238" s="4"/>
      <c r="W2238" s="53"/>
      <c r="X2238" s="14"/>
      <c r="Y2238" s="153"/>
      <c r="Z2238" s="10"/>
      <c r="AA2238" s="51"/>
      <c r="AB2238" s="3"/>
      <c r="AC2238" s="1"/>
      <c r="AD2238" s="10"/>
      <c r="AE2238" s="3"/>
      <c r="AF2238" s="3"/>
      <c r="AG2238" s="3"/>
      <c r="AH2238" s="10"/>
      <c r="AI2238" s="11"/>
      <c r="AJ2238" s="10"/>
      <c r="AK2238" s="2"/>
      <c r="AL2238" s="2"/>
      <c r="AM2238" s="2"/>
      <c r="AN2238" s="2"/>
      <c r="AO2238" s="2"/>
      <c r="AP2238" s="2"/>
      <c r="AQ2238" s="1"/>
      <c r="AR2238" s="15"/>
      <c r="AS2238" s="15"/>
      <c r="AT2238" s="15"/>
      <c r="AU2238" s="1"/>
      <c r="AV2238" s="1"/>
      <c r="AW2238" s="15"/>
      <c r="AX2238" s="15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</row>
    <row r="2239" spans="1:164" x14ac:dyDescent="0.15">
      <c r="A2239" s="67"/>
      <c r="B2239" s="128"/>
      <c r="C2239" s="7"/>
      <c r="D2239" s="7"/>
      <c r="E2239" s="13"/>
      <c r="F2239" s="14"/>
      <c r="G2239" s="14"/>
      <c r="H2239" s="14"/>
      <c r="I2239" s="14"/>
      <c r="J2239" s="13"/>
      <c r="K2239" s="53"/>
      <c r="L2239" s="2"/>
      <c r="M2239" s="19"/>
      <c r="N2239" s="12"/>
      <c r="O2239" s="12"/>
      <c r="P2239" s="19"/>
      <c r="Q2239" s="14"/>
      <c r="R2239" s="28"/>
      <c r="S2239" s="14"/>
      <c r="T2239" s="14"/>
      <c r="U2239" s="14"/>
      <c r="V2239" s="4"/>
      <c r="W2239" s="53"/>
      <c r="X2239" s="14"/>
      <c r="Y2239" s="153"/>
      <c r="Z2239" s="10"/>
      <c r="AA2239" s="51"/>
      <c r="AB2239" s="3"/>
      <c r="AC2239" s="1"/>
      <c r="AD2239" s="10"/>
      <c r="AE2239" s="3"/>
      <c r="AF2239" s="3"/>
      <c r="AG2239" s="3"/>
      <c r="AH2239" s="10"/>
      <c r="AI2239" s="11"/>
      <c r="AJ2239" s="10"/>
      <c r="AK2239" s="2"/>
      <c r="AL2239" s="2"/>
      <c r="AM2239" s="2"/>
      <c r="AN2239" s="2"/>
      <c r="AO2239" s="2"/>
      <c r="AP2239" s="2"/>
      <c r="AQ2239" s="1"/>
      <c r="AR2239" s="15"/>
      <c r="AS2239" s="15"/>
      <c r="AT2239" s="15"/>
      <c r="AU2239" s="1"/>
      <c r="AV2239" s="1"/>
      <c r="AW2239" s="15"/>
      <c r="AX2239" s="15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</row>
    <row r="2240" spans="1:164" x14ac:dyDescent="0.15">
      <c r="A2240" s="67"/>
      <c r="B2240" s="128"/>
      <c r="C2240" s="7"/>
      <c r="D2240" s="7"/>
      <c r="E2240" s="13"/>
      <c r="F2240" s="14"/>
      <c r="G2240" s="14"/>
      <c r="H2240" s="14"/>
      <c r="I2240" s="14"/>
      <c r="J2240" s="13"/>
      <c r="K2240" s="53"/>
      <c r="L2240" s="2"/>
      <c r="M2240" s="19"/>
      <c r="N2240" s="12"/>
      <c r="O2240" s="12"/>
      <c r="P2240" s="19"/>
      <c r="Q2240" s="14"/>
      <c r="R2240" s="28"/>
      <c r="S2240" s="14"/>
      <c r="T2240" s="14"/>
      <c r="U2240" s="14"/>
      <c r="V2240" s="4"/>
      <c r="W2240" s="53"/>
      <c r="X2240" s="14"/>
      <c r="Y2240" s="153"/>
      <c r="Z2240" s="10"/>
      <c r="AA2240" s="51"/>
      <c r="AB2240" s="3"/>
      <c r="AC2240" s="1"/>
      <c r="AD2240" s="10"/>
      <c r="AE2240" s="3"/>
      <c r="AF2240" s="3"/>
      <c r="AG2240" s="3"/>
      <c r="AH2240" s="10"/>
      <c r="AI2240" s="11"/>
      <c r="AJ2240" s="10"/>
      <c r="AK2240" s="2"/>
      <c r="AL2240" s="2"/>
      <c r="AM2240" s="2"/>
      <c r="AN2240" s="2"/>
      <c r="AO2240" s="2"/>
      <c r="AP2240" s="2"/>
      <c r="AQ2240" s="1"/>
      <c r="AR2240" s="15"/>
      <c r="AS2240" s="15"/>
      <c r="AT2240" s="15"/>
      <c r="AU2240" s="1"/>
      <c r="AV2240" s="1"/>
      <c r="AW2240" s="15"/>
      <c r="AX2240" s="15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</row>
    <row r="2241" spans="1:164" x14ac:dyDescent="0.15">
      <c r="A2241" s="67"/>
      <c r="B2241" s="128"/>
      <c r="C2241" s="7"/>
      <c r="D2241" s="7"/>
      <c r="E2241" s="13"/>
      <c r="F2241" s="14"/>
      <c r="G2241" s="14"/>
      <c r="H2241" s="14"/>
      <c r="I2241" s="14"/>
      <c r="J2241" s="13"/>
      <c r="K2241" s="53"/>
      <c r="L2241" s="2"/>
      <c r="M2241" s="19"/>
      <c r="N2241" s="12"/>
      <c r="O2241" s="12"/>
      <c r="P2241" s="19"/>
      <c r="Q2241" s="14"/>
      <c r="R2241" s="28"/>
      <c r="S2241" s="14"/>
      <c r="T2241" s="14"/>
      <c r="U2241" s="14"/>
      <c r="V2241" s="4"/>
      <c r="W2241" s="53"/>
      <c r="X2241" s="14"/>
      <c r="Y2241" s="153"/>
      <c r="Z2241" s="10"/>
      <c r="AA2241" s="51"/>
      <c r="AB2241" s="3"/>
      <c r="AC2241" s="1"/>
      <c r="AD2241" s="10"/>
      <c r="AE2241" s="3"/>
      <c r="AF2241" s="3"/>
      <c r="AG2241" s="3"/>
      <c r="AH2241" s="10"/>
      <c r="AI2241" s="11"/>
      <c r="AJ2241" s="10"/>
      <c r="AK2241" s="2"/>
      <c r="AL2241" s="2"/>
      <c r="AM2241" s="2"/>
      <c r="AN2241" s="2"/>
      <c r="AO2241" s="2"/>
      <c r="AP2241" s="2"/>
      <c r="AQ2241" s="1"/>
      <c r="AR2241" s="15"/>
      <c r="AS2241" s="15"/>
      <c r="AT2241" s="15"/>
      <c r="AU2241" s="1"/>
      <c r="AV2241" s="1"/>
      <c r="AW2241" s="15"/>
      <c r="AX2241" s="15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</row>
    <row r="2242" spans="1:164" x14ac:dyDescent="0.15">
      <c r="A2242" s="67"/>
      <c r="B2242" s="128"/>
      <c r="C2242" s="7"/>
      <c r="D2242" s="7"/>
      <c r="E2242" s="13"/>
      <c r="F2242" s="14"/>
      <c r="G2242" s="14"/>
      <c r="H2242" s="14"/>
      <c r="I2242" s="14"/>
      <c r="J2242" s="13"/>
      <c r="K2242" s="53"/>
      <c r="L2242" s="2"/>
      <c r="M2242" s="19"/>
      <c r="N2242" s="12"/>
      <c r="O2242" s="12"/>
      <c r="P2242" s="19"/>
      <c r="Q2242" s="14"/>
      <c r="R2242" s="28"/>
      <c r="S2242" s="14"/>
      <c r="T2242" s="14"/>
      <c r="U2242" s="14"/>
      <c r="V2242" s="4"/>
      <c r="W2242" s="53"/>
      <c r="X2242" s="14"/>
      <c r="Y2242" s="153"/>
      <c r="Z2242" s="10"/>
      <c r="AA2242" s="51"/>
      <c r="AB2242" s="3"/>
      <c r="AC2242" s="1"/>
      <c r="AD2242" s="10"/>
      <c r="AE2242" s="3"/>
      <c r="AF2242" s="3"/>
      <c r="AG2242" s="3"/>
      <c r="AH2242" s="10"/>
      <c r="AI2242" s="11"/>
      <c r="AJ2242" s="10"/>
      <c r="AK2242" s="2"/>
      <c r="AL2242" s="2"/>
      <c r="AM2242" s="2"/>
      <c r="AN2242" s="2"/>
      <c r="AO2242" s="2"/>
      <c r="AP2242" s="2"/>
      <c r="AQ2242" s="1"/>
      <c r="AR2242" s="15"/>
      <c r="AS2242" s="15"/>
      <c r="AT2242" s="15"/>
      <c r="AU2242" s="1"/>
      <c r="AV2242" s="1"/>
      <c r="AW2242" s="15"/>
      <c r="AX2242" s="15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</row>
    <row r="2243" spans="1:164" x14ac:dyDescent="0.15">
      <c r="A2243" s="67"/>
      <c r="B2243" s="128"/>
      <c r="C2243" s="7"/>
      <c r="D2243" s="7"/>
      <c r="E2243" s="13"/>
      <c r="F2243" s="14"/>
      <c r="G2243" s="14"/>
      <c r="H2243" s="14"/>
      <c r="I2243" s="14"/>
      <c r="J2243" s="13"/>
      <c r="K2243" s="53"/>
      <c r="L2243" s="2"/>
      <c r="M2243" s="19"/>
      <c r="N2243" s="12"/>
      <c r="O2243" s="12"/>
      <c r="P2243" s="19"/>
      <c r="Q2243" s="14"/>
      <c r="R2243" s="28"/>
      <c r="S2243" s="14"/>
      <c r="T2243" s="14"/>
      <c r="U2243" s="14"/>
      <c r="V2243" s="4"/>
      <c r="W2243" s="53"/>
      <c r="X2243" s="14"/>
      <c r="Y2243" s="153"/>
      <c r="Z2243" s="10"/>
      <c r="AA2243" s="51"/>
      <c r="AB2243" s="3"/>
      <c r="AC2243" s="1"/>
      <c r="AD2243" s="10"/>
      <c r="AE2243" s="3"/>
      <c r="AF2243" s="3"/>
      <c r="AG2243" s="3"/>
      <c r="AH2243" s="10"/>
      <c r="AI2243" s="11"/>
      <c r="AJ2243" s="10"/>
      <c r="AK2243" s="2"/>
      <c r="AL2243" s="2"/>
      <c r="AM2243" s="2"/>
      <c r="AN2243" s="2"/>
      <c r="AO2243" s="2"/>
      <c r="AP2243" s="2"/>
      <c r="AQ2243" s="1"/>
      <c r="AR2243" s="15"/>
      <c r="AS2243" s="15"/>
      <c r="AT2243" s="15"/>
      <c r="AU2243" s="1"/>
      <c r="AV2243" s="1"/>
      <c r="AW2243" s="15"/>
      <c r="AX2243" s="15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</row>
    <row r="2244" spans="1:164" x14ac:dyDescent="0.15">
      <c r="A2244" s="67"/>
      <c r="B2244" s="128"/>
      <c r="C2244" s="7"/>
      <c r="D2244" s="7"/>
      <c r="E2244" s="13"/>
      <c r="F2244" s="14"/>
      <c r="G2244" s="14"/>
      <c r="H2244" s="14"/>
      <c r="I2244" s="14"/>
      <c r="J2244" s="13"/>
      <c r="K2244" s="53"/>
      <c r="L2244" s="2"/>
      <c r="M2244" s="19"/>
      <c r="N2244" s="12"/>
      <c r="O2244" s="12"/>
      <c r="P2244" s="19"/>
      <c r="Q2244" s="14"/>
      <c r="R2244" s="28"/>
      <c r="S2244" s="14"/>
      <c r="T2244" s="14"/>
      <c r="U2244" s="14"/>
      <c r="V2244" s="4"/>
      <c r="W2244" s="53"/>
      <c r="X2244" s="14"/>
      <c r="Y2244" s="153"/>
      <c r="Z2244" s="10"/>
      <c r="AA2244" s="51"/>
      <c r="AB2244" s="3"/>
      <c r="AC2244" s="1"/>
      <c r="AD2244" s="10"/>
      <c r="AE2244" s="3"/>
      <c r="AF2244" s="3"/>
      <c r="AG2244" s="3"/>
      <c r="AH2244" s="10"/>
      <c r="AI2244" s="11"/>
      <c r="AJ2244" s="10"/>
      <c r="AK2244" s="2"/>
      <c r="AL2244" s="2"/>
      <c r="AM2244" s="2"/>
      <c r="AN2244" s="2"/>
      <c r="AO2244" s="2"/>
      <c r="AP2244" s="2"/>
      <c r="AQ2244" s="1"/>
      <c r="AR2244" s="15"/>
      <c r="AS2244" s="15"/>
      <c r="AT2244" s="15"/>
      <c r="AU2244" s="1"/>
      <c r="AV2244" s="1"/>
      <c r="AW2244" s="15"/>
      <c r="AX2244" s="15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</row>
    <row r="2245" spans="1:164" x14ac:dyDescent="0.15">
      <c r="A2245" s="67"/>
      <c r="B2245" s="128"/>
      <c r="C2245" s="7"/>
      <c r="D2245" s="7"/>
      <c r="E2245" s="13"/>
      <c r="F2245" s="14"/>
      <c r="G2245" s="14"/>
      <c r="H2245" s="14"/>
      <c r="I2245" s="14"/>
      <c r="J2245" s="13"/>
      <c r="K2245" s="53"/>
      <c r="L2245" s="2"/>
      <c r="M2245" s="19"/>
      <c r="N2245" s="12"/>
      <c r="O2245" s="12"/>
      <c r="P2245" s="19"/>
      <c r="Q2245" s="14"/>
      <c r="R2245" s="28"/>
      <c r="S2245" s="14"/>
      <c r="T2245" s="14"/>
      <c r="U2245" s="14"/>
      <c r="V2245" s="4"/>
      <c r="W2245" s="53"/>
      <c r="X2245" s="14"/>
      <c r="Y2245" s="153"/>
      <c r="Z2245" s="10"/>
      <c r="AA2245" s="51"/>
      <c r="AB2245" s="3"/>
      <c r="AC2245" s="1"/>
      <c r="AD2245" s="10"/>
      <c r="AE2245" s="3"/>
      <c r="AF2245" s="3"/>
      <c r="AG2245" s="3"/>
      <c r="AH2245" s="10"/>
      <c r="AI2245" s="11"/>
      <c r="AJ2245" s="10"/>
      <c r="AK2245" s="2"/>
      <c r="AL2245" s="2"/>
      <c r="AM2245" s="2"/>
      <c r="AN2245" s="2"/>
      <c r="AO2245" s="2"/>
      <c r="AP2245" s="2"/>
      <c r="AQ2245" s="1"/>
      <c r="AR2245" s="15"/>
      <c r="AS2245" s="15"/>
      <c r="AT2245" s="15"/>
      <c r="AU2245" s="1"/>
      <c r="AV2245" s="1"/>
      <c r="AW2245" s="15"/>
      <c r="AX2245" s="15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</row>
    <row r="2246" spans="1:164" x14ac:dyDescent="0.15">
      <c r="A2246" s="67"/>
      <c r="B2246" s="128"/>
      <c r="C2246" s="7"/>
      <c r="D2246" s="7"/>
      <c r="E2246" s="13"/>
      <c r="F2246" s="14"/>
      <c r="G2246" s="14"/>
      <c r="H2246" s="14"/>
      <c r="I2246" s="14"/>
      <c r="J2246" s="13"/>
      <c r="K2246" s="53"/>
      <c r="L2246" s="2"/>
      <c r="M2246" s="19"/>
      <c r="N2246" s="12"/>
      <c r="O2246" s="12"/>
      <c r="P2246" s="19"/>
      <c r="Q2246" s="14"/>
      <c r="R2246" s="28"/>
      <c r="S2246" s="14"/>
      <c r="T2246" s="14"/>
      <c r="U2246" s="14"/>
      <c r="V2246" s="4"/>
      <c r="W2246" s="53"/>
      <c r="X2246" s="14"/>
      <c r="Y2246" s="153"/>
      <c r="Z2246" s="10"/>
      <c r="AA2246" s="51"/>
      <c r="AB2246" s="3"/>
      <c r="AC2246" s="1"/>
      <c r="AD2246" s="10"/>
      <c r="AE2246" s="3"/>
      <c r="AF2246" s="3"/>
      <c r="AG2246" s="3"/>
      <c r="AH2246" s="10"/>
      <c r="AI2246" s="11"/>
      <c r="AJ2246" s="10"/>
      <c r="AK2246" s="2"/>
      <c r="AL2246" s="2"/>
      <c r="AM2246" s="2"/>
      <c r="AN2246" s="2"/>
      <c r="AO2246" s="2"/>
      <c r="AP2246" s="2"/>
      <c r="AQ2246" s="1"/>
      <c r="AR2246" s="15"/>
      <c r="AS2246" s="15"/>
      <c r="AT2246" s="15"/>
      <c r="AU2246" s="1"/>
      <c r="AV2246" s="1"/>
      <c r="AW2246" s="15"/>
      <c r="AX2246" s="15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</row>
    <row r="2247" spans="1:164" x14ac:dyDescent="0.15">
      <c r="A2247" s="67"/>
      <c r="B2247" s="128"/>
      <c r="C2247" s="7"/>
      <c r="D2247" s="7"/>
      <c r="E2247" s="13"/>
      <c r="F2247" s="14"/>
      <c r="G2247" s="14"/>
      <c r="H2247" s="14"/>
      <c r="I2247" s="14"/>
      <c r="J2247" s="13"/>
      <c r="K2247" s="53"/>
      <c r="L2247" s="2"/>
      <c r="M2247" s="19"/>
      <c r="N2247" s="12"/>
      <c r="O2247" s="12"/>
      <c r="P2247" s="19"/>
      <c r="Q2247" s="14"/>
      <c r="R2247" s="28"/>
      <c r="S2247" s="14"/>
      <c r="T2247" s="14"/>
      <c r="U2247" s="14"/>
      <c r="V2247" s="4"/>
      <c r="W2247" s="53"/>
      <c r="X2247" s="14"/>
      <c r="Y2247" s="153"/>
      <c r="Z2247" s="10"/>
      <c r="AA2247" s="51"/>
      <c r="AB2247" s="3"/>
      <c r="AC2247" s="1"/>
      <c r="AD2247" s="10"/>
      <c r="AE2247" s="3"/>
      <c r="AF2247" s="3"/>
      <c r="AG2247" s="3"/>
      <c r="AH2247" s="10"/>
      <c r="AI2247" s="11"/>
      <c r="AJ2247" s="10"/>
      <c r="AK2247" s="2"/>
      <c r="AL2247" s="2"/>
      <c r="AM2247" s="2"/>
      <c r="AN2247" s="2"/>
      <c r="AO2247" s="2"/>
      <c r="AP2247" s="2"/>
      <c r="AQ2247" s="1"/>
      <c r="AR2247" s="15"/>
      <c r="AS2247" s="15"/>
      <c r="AT2247" s="15"/>
      <c r="AU2247" s="1"/>
      <c r="AV2247" s="1"/>
      <c r="AW2247" s="15"/>
      <c r="AX2247" s="15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</row>
    <row r="2248" spans="1:164" x14ac:dyDescent="0.15">
      <c r="A2248" s="67"/>
      <c r="B2248" s="128"/>
      <c r="C2248" s="7"/>
      <c r="D2248" s="7"/>
      <c r="E2248" s="13"/>
      <c r="F2248" s="14"/>
      <c r="G2248" s="14"/>
      <c r="H2248" s="14"/>
      <c r="I2248" s="14"/>
      <c r="J2248" s="13"/>
      <c r="K2248" s="53"/>
      <c r="L2248" s="2"/>
      <c r="M2248" s="19"/>
      <c r="N2248" s="12"/>
      <c r="O2248" s="12"/>
      <c r="P2248" s="19"/>
      <c r="Q2248" s="14"/>
      <c r="R2248" s="28"/>
      <c r="S2248" s="14"/>
      <c r="T2248" s="14"/>
      <c r="U2248" s="14"/>
      <c r="V2248" s="4"/>
      <c r="W2248" s="53"/>
      <c r="X2248" s="14"/>
      <c r="Y2248" s="153"/>
      <c r="Z2248" s="10"/>
      <c r="AA2248" s="51"/>
      <c r="AB2248" s="3"/>
      <c r="AC2248" s="1"/>
      <c r="AD2248" s="10"/>
      <c r="AE2248" s="3"/>
      <c r="AF2248" s="3"/>
      <c r="AG2248" s="3"/>
      <c r="AH2248" s="10"/>
      <c r="AI2248" s="11"/>
      <c r="AJ2248" s="10"/>
      <c r="AK2248" s="2"/>
      <c r="AL2248" s="2"/>
      <c r="AM2248" s="2"/>
      <c r="AN2248" s="2"/>
      <c r="AO2248" s="2"/>
      <c r="AP2248" s="2"/>
      <c r="AQ2248" s="1"/>
      <c r="AR2248" s="15"/>
      <c r="AS2248" s="15"/>
      <c r="AT2248" s="15"/>
      <c r="AU2248" s="1"/>
      <c r="AV2248" s="1"/>
      <c r="AW2248" s="15"/>
      <c r="AX2248" s="15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</row>
    <row r="2249" spans="1:164" x14ac:dyDescent="0.15">
      <c r="A2249" s="67"/>
      <c r="B2249" s="128"/>
      <c r="C2249" s="7"/>
      <c r="D2249" s="7"/>
      <c r="E2249" s="13"/>
      <c r="F2249" s="14"/>
      <c r="G2249" s="14"/>
      <c r="H2249" s="14"/>
      <c r="I2249" s="14"/>
      <c r="J2249" s="13"/>
      <c r="K2249" s="53"/>
      <c r="L2249" s="2"/>
      <c r="M2249" s="19"/>
      <c r="N2249" s="12"/>
      <c r="O2249" s="12"/>
      <c r="P2249" s="19"/>
      <c r="Q2249" s="14"/>
      <c r="R2249" s="28"/>
      <c r="S2249" s="14"/>
      <c r="T2249" s="14"/>
      <c r="U2249" s="14"/>
      <c r="V2249" s="4"/>
      <c r="W2249" s="53"/>
      <c r="X2249" s="14"/>
      <c r="Y2249" s="153"/>
      <c r="Z2249" s="10"/>
      <c r="AA2249" s="51"/>
      <c r="AB2249" s="3"/>
      <c r="AC2249" s="1"/>
      <c r="AD2249" s="10"/>
      <c r="AE2249" s="3"/>
      <c r="AF2249" s="3"/>
      <c r="AG2249" s="3"/>
      <c r="AH2249" s="10"/>
      <c r="AI2249" s="11"/>
      <c r="AJ2249" s="10"/>
      <c r="AK2249" s="2"/>
      <c r="AL2249" s="2"/>
      <c r="AM2249" s="2"/>
      <c r="AN2249" s="2"/>
      <c r="AO2249" s="2"/>
      <c r="AP2249" s="2"/>
      <c r="AQ2249" s="1"/>
      <c r="AR2249" s="15"/>
      <c r="AS2249" s="15"/>
      <c r="AT2249" s="15"/>
      <c r="AU2249" s="1"/>
      <c r="AV2249" s="1"/>
      <c r="AW2249" s="15"/>
      <c r="AX2249" s="15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</row>
    <row r="2250" spans="1:164" x14ac:dyDescent="0.15">
      <c r="A2250" s="67"/>
      <c r="B2250" s="128"/>
      <c r="C2250" s="7"/>
      <c r="D2250" s="7"/>
      <c r="E2250" s="13"/>
      <c r="F2250" s="14"/>
      <c r="G2250" s="14"/>
      <c r="H2250" s="14"/>
      <c r="I2250" s="14"/>
      <c r="J2250" s="13"/>
      <c r="K2250" s="53"/>
      <c r="L2250" s="2"/>
      <c r="M2250" s="19"/>
      <c r="N2250" s="12"/>
      <c r="O2250" s="12"/>
      <c r="P2250" s="19"/>
      <c r="Q2250" s="14"/>
      <c r="R2250" s="28"/>
      <c r="S2250" s="14"/>
      <c r="T2250" s="14"/>
      <c r="U2250" s="14"/>
      <c r="V2250" s="4"/>
      <c r="W2250" s="53"/>
      <c r="X2250" s="14"/>
      <c r="Y2250" s="153"/>
      <c r="Z2250" s="10"/>
      <c r="AA2250" s="51"/>
      <c r="AB2250" s="3"/>
      <c r="AC2250" s="1"/>
      <c r="AD2250" s="10"/>
      <c r="AE2250" s="3"/>
      <c r="AF2250" s="3"/>
      <c r="AG2250" s="3"/>
      <c r="AH2250" s="10"/>
      <c r="AI2250" s="11"/>
      <c r="AJ2250" s="10"/>
      <c r="AK2250" s="2"/>
      <c r="AL2250" s="2"/>
      <c r="AM2250" s="2"/>
      <c r="AN2250" s="2"/>
      <c r="AO2250" s="2"/>
      <c r="AP2250" s="2"/>
      <c r="AQ2250" s="1"/>
      <c r="AR2250" s="15"/>
      <c r="AS2250" s="15"/>
      <c r="AT2250" s="15"/>
      <c r="AU2250" s="1"/>
      <c r="AV2250" s="1"/>
      <c r="AW2250" s="15"/>
      <c r="AX2250" s="15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</row>
    <row r="2251" spans="1:164" x14ac:dyDescent="0.15">
      <c r="A2251" s="67"/>
      <c r="B2251" s="128"/>
      <c r="C2251" s="7"/>
      <c r="D2251" s="7"/>
      <c r="E2251" s="13"/>
      <c r="F2251" s="14"/>
      <c r="G2251" s="14"/>
      <c r="H2251" s="14"/>
      <c r="I2251" s="14"/>
      <c r="J2251" s="13"/>
      <c r="K2251" s="53"/>
      <c r="L2251" s="2"/>
      <c r="M2251" s="19"/>
      <c r="N2251" s="12"/>
      <c r="O2251" s="12"/>
      <c r="P2251" s="19"/>
      <c r="Q2251" s="14"/>
      <c r="R2251" s="28"/>
      <c r="S2251" s="14"/>
      <c r="T2251" s="14"/>
      <c r="U2251" s="14"/>
      <c r="V2251" s="4"/>
      <c r="W2251" s="53"/>
      <c r="X2251" s="14"/>
      <c r="Y2251" s="153"/>
      <c r="Z2251" s="10"/>
      <c r="AA2251" s="51"/>
      <c r="AB2251" s="3"/>
      <c r="AC2251" s="1"/>
      <c r="AD2251" s="10"/>
      <c r="AE2251" s="3"/>
      <c r="AF2251" s="3"/>
      <c r="AG2251" s="3"/>
      <c r="AH2251" s="10"/>
      <c r="AI2251" s="11"/>
      <c r="AJ2251" s="10"/>
      <c r="AK2251" s="2"/>
      <c r="AL2251" s="2"/>
      <c r="AM2251" s="2"/>
      <c r="AN2251" s="2"/>
      <c r="AO2251" s="2"/>
      <c r="AP2251" s="2"/>
      <c r="AQ2251" s="1"/>
      <c r="AR2251" s="15"/>
      <c r="AS2251" s="15"/>
      <c r="AT2251" s="15"/>
      <c r="AU2251" s="1"/>
      <c r="AV2251" s="1"/>
      <c r="AW2251" s="15"/>
      <c r="AX2251" s="15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</row>
    <row r="2252" spans="1:164" x14ac:dyDescent="0.15">
      <c r="A2252" s="67"/>
      <c r="B2252" s="128"/>
      <c r="C2252" s="7"/>
      <c r="D2252" s="7"/>
      <c r="E2252" s="13"/>
      <c r="F2252" s="14"/>
      <c r="G2252" s="14"/>
      <c r="H2252" s="14"/>
      <c r="I2252" s="14"/>
      <c r="J2252" s="13"/>
      <c r="K2252" s="53"/>
      <c r="L2252" s="2"/>
      <c r="M2252" s="19"/>
      <c r="N2252" s="12"/>
      <c r="O2252" s="12"/>
      <c r="P2252" s="19"/>
      <c r="Q2252" s="14"/>
      <c r="R2252" s="28"/>
      <c r="S2252" s="14"/>
      <c r="T2252" s="14"/>
      <c r="U2252" s="14"/>
      <c r="V2252" s="4"/>
      <c r="W2252" s="53"/>
      <c r="X2252" s="14"/>
      <c r="Y2252" s="153"/>
      <c r="Z2252" s="10"/>
      <c r="AA2252" s="51"/>
      <c r="AB2252" s="3"/>
      <c r="AC2252" s="1"/>
      <c r="AD2252" s="10"/>
      <c r="AE2252" s="3"/>
      <c r="AF2252" s="3"/>
      <c r="AG2252" s="3"/>
      <c r="AH2252" s="10"/>
      <c r="AI2252" s="11"/>
      <c r="AJ2252" s="10"/>
      <c r="AK2252" s="2"/>
      <c r="AL2252" s="2"/>
      <c r="AM2252" s="2"/>
      <c r="AN2252" s="2"/>
      <c r="AO2252" s="2"/>
      <c r="AP2252" s="2"/>
      <c r="AQ2252" s="1"/>
      <c r="AR2252" s="15"/>
      <c r="AS2252" s="15"/>
      <c r="AT2252" s="15"/>
      <c r="AU2252" s="1"/>
      <c r="AV2252" s="1"/>
      <c r="AW2252" s="15"/>
      <c r="AX2252" s="15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</row>
    <row r="2253" spans="1:164" x14ac:dyDescent="0.15">
      <c r="A2253" s="67"/>
      <c r="B2253" s="128"/>
      <c r="C2253" s="7"/>
      <c r="D2253" s="7"/>
      <c r="E2253" s="13"/>
      <c r="F2253" s="14"/>
      <c r="G2253" s="14"/>
      <c r="H2253" s="14"/>
      <c r="I2253" s="14"/>
      <c r="J2253" s="13"/>
      <c r="K2253" s="53"/>
      <c r="L2253" s="2"/>
      <c r="M2253" s="19"/>
      <c r="N2253" s="12"/>
      <c r="O2253" s="12"/>
      <c r="P2253" s="19"/>
      <c r="Q2253" s="14"/>
      <c r="R2253" s="28"/>
      <c r="S2253" s="14"/>
      <c r="T2253" s="14"/>
      <c r="U2253" s="14"/>
      <c r="V2253" s="4"/>
      <c r="W2253" s="53"/>
      <c r="X2253" s="14"/>
      <c r="Y2253" s="153"/>
      <c r="Z2253" s="10"/>
      <c r="AA2253" s="51"/>
      <c r="AB2253" s="3"/>
      <c r="AC2253" s="1"/>
      <c r="AD2253" s="10"/>
      <c r="AE2253" s="3"/>
      <c r="AF2253" s="3"/>
      <c r="AG2253" s="3"/>
      <c r="AH2253" s="10"/>
      <c r="AI2253" s="11"/>
      <c r="AJ2253" s="10"/>
      <c r="AK2253" s="2"/>
      <c r="AL2253" s="2"/>
      <c r="AM2253" s="2"/>
      <c r="AN2253" s="2"/>
      <c r="AO2253" s="2"/>
      <c r="AP2253" s="2"/>
      <c r="AQ2253" s="1"/>
      <c r="AR2253" s="15"/>
      <c r="AS2253" s="15"/>
      <c r="AT2253" s="15"/>
      <c r="AU2253" s="1"/>
      <c r="AV2253" s="1"/>
      <c r="AW2253" s="15"/>
      <c r="AX2253" s="15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</row>
    <row r="2254" spans="1:164" x14ac:dyDescent="0.15">
      <c r="A2254" s="67"/>
      <c r="B2254" s="128"/>
      <c r="C2254" s="7"/>
      <c r="D2254" s="7"/>
      <c r="E2254" s="13"/>
      <c r="F2254" s="14"/>
      <c r="G2254" s="14"/>
      <c r="H2254" s="14"/>
      <c r="I2254" s="14"/>
      <c r="J2254" s="13"/>
      <c r="K2254" s="53"/>
      <c r="L2254" s="2"/>
      <c r="M2254" s="19"/>
      <c r="N2254" s="12"/>
      <c r="O2254" s="12"/>
      <c r="P2254" s="19"/>
      <c r="Q2254" s="14"/>
      <c r="R2254" s="28"/>
      <c r="S2254" s="14"/>
      <c r="T2254" s="14"/>
      <c r="U2254" s="14"/>
      <c r="V2254" s="4"/>
      <c r="W2254" s="53"/>
      <c r="X2254" s="14"/>
      <c r="Y2254" s="153"/>
      <c r="Z2254" s="10"/>
      <c r="AA2254" s="51"/>
      <c r="AB2254" s="3"/>
      <c r="AC2254" s="1"/>
      <c r="AD2254" s="10"/>
      <c r="AE2254" s="3"/>
      <c r="AF2254" s="3"/>
      <c r="AG2254" s="3"/>
      <c r="AH2254" s="10"/>
      <c r="AI2254" s="11"/>
      <c r="AJ2254" s="10"/>
      <c r="AK2254" s="2"/>
      <c r="AL2254" s="2"/>
      <c r="AM2254" s="2"/>
      <c r="AN2254" s="2"/>
      <c r="AO2254" s="2"/>
      <c r="AP2254" s="2"/>
      <c r="AQ2254" s="1"/>
      <c r="AR2254" s="15"/>
      <c r="AS2254" s="15"/>
      <c r="AT2254" s="15"/>
      <c r="AU2254" s="1"/>
      <c r="AV2254" s="1"/>
      <c r="AW2254" s="15"/>
      <c r="AX2254" s="15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</row>
    <row r="2255" spans="1:164" x14ac:dyDescent="0.15">
      <c r="A2255" s="67"/>
      <c r="B2255" s="128"/>
      <c r="C2255" s="7"/>
      <c r="D2255" s="7"/>
      <c r="E2255" s="13"/>
      <c r="F2255" s="14"/>
      <c r="G2255" s="14"/>
      <c r="H2255" s="14"/>
      <c r="I2255" s="14"/>
      <c r="J2255" s="13"/>
      <c r="K2255" s="53"/>
      <c r="L2255" s="2"/>
      <c r="M2255" s="19"/>
      <c r="N2255" s="12"/>
      <c r="O2255" s="12"/>
      <c r="P2255" s="19"/>
      <c r="Q2255" s="14"/>
      <c r="R2255" s="28"/>
      <c r="S2255" s="14"/>
      <c r="T2255" s="14"/>
      <c r="U2255" s="14"/>
      <c r="V2255" s="4"/>
      <c r="W2255" s="53"/>
      <c r="X2255" s="14"/>
      <c r="Y2255" s="153"/>
      <c r="Z2255" s="10"/>
      <c r="AA2255" s="51"/>
      <c r="AB2255" s="3"/>
      <c r="AC2255" s="1"/>
      <c r="AD2255" s="10"/>
      <c r="AE2255" s="3"/>
      <c r="AF2255" s="3"/>
      <c r="AG2255" s="3"/>
      <c r="AH2255" s="10"/>
      <c r="AI2255" s="11"/>
      <c r="AJ2255" s="10"/>
      <c r="AK2255" s="2"/>
      <c r="AL2255" s="2"/>
      <c r="AM2255" s="2"/>
      <c r="AN2255" s="2"/>
      <c r="AO2255" s="2"/>
      <c r="AP2255" s="2"/>
      <c r="AQ2255" s="1"/>
      <c r="AR2255" s="15"/>
      <c r="AS2255" s="15"/>
      <c r="AT2255" s="15"/>
      <c r="AU2255" s="1"/>
      <c r="AV2255" s="1"/>
      <c r="AW2255" s="15"/>
      <c r="AX2255" s="15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</row>
    <row r="2256" spans="1:164" x14ac:dyDescent="0.15">
      <c r="A2256" s="67"/>
      <c r="B2256" s="128"/>
      <c r="C2256" s="7"/>
      <c r="D2256" s="7"/>
      <c r="E2256" s="13"/>
      <c r="F2256" s="14"/>
      <c r="G2256" s="14"/>
      <c r="H2256" s="14"/>
      <c r="I2256" s="14"/>
      <c r="J2256" s="13"/>
      <c r="K2256" s="53"/>
      <c r="L2256" s="2"/>
      <c r="M2256" s="19"/>
      <c r="N2256" s="12"/>
      <c r="O2256" s="12"/>
      <c r="P2256" s="19"/>
      <c r="Q2256" s="14"/>
      <c r="R2256" s="28"/>
      <c r="S2256" s="14"/>
      <c r="T2256" s="14"/>
      <c r="U2256" s="14"/>
      <c r="V2256" s="4"/>
      <c r="W2256" s="53"/>
      <c r="X2256" s="14"/>
      <c r="Y2256" s="153"/>
      <c r="Z2256" s="10"/>
      <c r="AA2256" s="51"/>
      <c r="AB2256" s="3"/>
      <c r="AC2256" s="1"/>
      <c r="AD2256" s="10"/>
      <c r="AE2256" s="3"/>
      <c r="AF2256" s="3"/>
      <c r="AG2256" s="3"/>
      <c r="AH2256" s="10"/>
      <c r="AI2256" s="11"/>
      <c r="AJ2256" s="10"/>
      <c r="AK2256" s="2"/>
      <c r="AL2256" s="2"/>
      <c r="AM2256" s="2"/>
      <c r="AN2256" s="2"/>
      <c r="AO2256" s="2"/>
      <c r="AP2256" s="2"/>
      <c r="AQ2256" s="1"/>
      <c r="AR2256" s="15"/>
      <c r="AS2256" s="15"/>
      <c r="AT2256" s="15"/>
      <c r="AU2256" s="1"/>
      <c r="AV2256" s="1"/>
      <c r="AW2256" s="15"/>
      <c r="AX2256" s="15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</row>
    <row r="2257" spans="1:164" x14ac:dyDescent="0.15">
      <c r="A2257" s="67"/>
      <c r="B2257" s="128"/>
      <c r="C2257" s="7"/>
      <c r="D2257" s="7"/>
      <c r="E2257" s="13"/>
      <c r="F2257" s="14"/>
      <c r="G2257" s="14"/>
      <c r="H2257" s="14"/>
      <c r="I2257" s="14"/>
      <c r="J2257" s="13"/>
      <c r="K2257" s="53"/>
      <c r="L2257" s="2"/>
      <c r="M2257" s="19"/>
      <c r="N2257" s="12"/>
      <c r="O2257" s="12"/>
      <c r="P2257" s="19"/>
      <c r="Q2257" s="14"/>
      <c r="R2257" s="28"/>
      <c r="S2257" s="14"/>
      <c r="T2257" s="14"/>
      <c r="U2257" s="14"/>
      <c r="V2257" s="4"/>
      <c r="W2257" s="53"/>
      <c r="X2257" s="14"/>
      <c r="Y2257" s="153"/>
      <c r="Z2257" s="10"/>
      <c r="AA2257" s="51"/>
      <c r="AB2257" s="3"/>
      <c r="AC2257" s="1"/>
      <c r="AD2257" s="10"/>
      <c r="AE2257" s="3"/>
      <c r="AF2257" s="3"/>
      <c r="AG2257" s="3"/>
      <c r="AH2257" s="10"/>
      <c r="AI2257" s="11"/>
      <c r="AJ2257" s="10"/>
      <c r="AK2257" s="2"/>
      <c r="AL2257" s="2"/>
      <c r="AM2257" s="2"/>
      <c r="AN2257" s="2"/>
      <c r="AO2257" s="2"/>
      <c r="AP2257" s="2"/>
      <c r="AQ2257" s="1"/>
      <c r="AR2257" s="15"/>
      <c r="AS2257" s="15"/>
      <c r="AT2257" s="15"/>
      <c r="AU2257" s="1"/>
      <c r="AV2257" s="1"/>
      <c r="AW2257" s="15"/>
      <c r="AX2257" s="15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</row>
    <row r="2258" spans="1:164" x14ac:dyDescent="0.15">
      <c r="A2258" s="67"/>
      <c r="B2258" s="128"/>
      <c r="C2258" s="7"/>
      <c r="D2258" s="7"/>
      <c r="E2258" s="13"/>
      <c r="F2258" s="14"/>
      <c r="G2258" s="14"/>
      <c r="H2258" s="14"/>
      <c r="I2258" s="14"/>
      <c r="J2258" s="13"/>
      <c r="K2258" s="53"/>
      <c r="L2258" s="2"/>
      <c r="M2258" s="19"/>
      <c r="N2258" s="12"/>
      <c r="O2258" s="12"/>
      <c r="P2258" s="19"/>
      <c r="Q2258" s="14"/>
      <c r="R2258" s="28"/>
      <c r="S2258" s="14"/>
      <c r="T2258" s="14"/>
      <c r="U2258" s="14"/>
      <c r="V2258" s="4"/>
      <c r="W2258" s="53"/>
      <c r="X2258" s="14"/>
      <c r="Y2258" s="153"/>
      <c r="Z2258" s="10"/>
      <c r="AA2258" s="51"/>
      <c r="AB2258" s="3"/>
      <c r="AC2258" s="1"/>
      <c r="AD2258" s="10"/>
      <c r="AE2258" s="3"/>
      <c r="AF2258" s="3"/>
      <c r="AG2258" s="3"/>
      <c r="AH2258" s="10"/>
      <c r="AI2258" s="11"/>
      <c r="AJ2258" s="10"/>
      <c r="AK2258" s="2"/>
      <c r="AL2258" s="2"/>
      <c r="AM2258" s="2"/>
      <c r="AN2258" s="2"/>
      <c r="AO2258" s="2"/>
      <c r="AP2258" s="2"/>
      <c r="AQ2258" s="1"/>
      <c r="AR2258" s="15"/>
      <c r="AS2258" s="15"/>
      <c r="AT2258" s="15"/>
      <c r="AU2258" s="1"/>
      <c r="AV2258" s="1"/>
      <c r="AW2258" s="15"/>
      <c r="AX2258" s="15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</row>
    <row r="2259" spans="1:164" x14ac:dyDescent="0.15">
      <c r="A2259" s="67"/>
      <c r="B2259" s="128"/>
      <c r="C2259" s="7"/>
      <c r="D2259" s="7"/>
      <c r="E2259" s="13"/>
      <c r="F2259" s="14"/>
      <c r="G2259" s="14"/>
      <c r="H2259" s="14"/>
      <c r="I2259" s="14"/>
      <c r="J2259" s="13"/>
      <c r="K2259" s="53"/>
      <c r="L2259" s="2"/>
      <c r="M2259" s="19"/>
      <c r="N2259" s="12"/>
      <c r="O2259" s="12"/>
      <c r="P2259" s="19"/>
      <c r="Q2259" s="14"/>
      <c r="R2259" s="28"/>
      <c r="S2259" s="14"/>
      <c r="T2259" s="14"/>
      <c r="U2259" s="14"/>
      <c r="V2259" s="4"/>
      <c r="W2259" s="53"/>
      <c r="X2259" s="14"/>
      <c r="Y2259" s="153"/>
      <c r="Z2259" s="10"/>
      <c r="AA2259" s="51"/>
      <c r="AB2259" s="3"/>
      <c r="AC2259" s="1"/>
      <c r="AD2259" s="10"/>
      <c r="AE2259" s="3"/>
      <c r="AF2259" s="3"/>
      <c r="AG2259" s="3"/>
      <c r="AH2259" s="10"/>
      <c r="AI2259" s="11"/>
      <c r="AJ2259" s="10"/>
      <c r="AK2259" s="2"/>
      <c r="AL2259" s="2"/>
      <c r="AM2259" s="2"/>
      <c r="AN2259" s="2"/>
      <c r="AO2259" s="2"/>
      <c r="AP2259" s="2"/>
      <c r="AQ2259" s="1"/>
      <c r="AR2259" s="15"/>
      <c r="AS2259" s="15"/>
      <c r="AT2259" s="15"/>
      <c r="AU2259" s="1"/>
      <c r="AV2259" s="1"/>
      <c r="AW2259" s="15"/>
      <c r="AX2259" s="15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</row>
    <row r="2260" spans="1:164" x14ac:dyDescent="0.15">
      <c r="A2260" s="67"/>
      <c r="B2260" s="128"/>
      <c r="C2260" s="7"/>
      <c r="D2260" s="7"/>
      <c r="E2260" s="13"/>
      <c r="F2260" s="14"/>
      <c r="G2260" s="14"/>
      <c r="H2260" s="14"/>
      <c r="I2260" s="14"/>
      <c r="J2260" s="13"/>
      <c r="K2260" s="53"/>
      <c r="L2260" s="2"/>
      <c r="M2260" s="19"/>
      <c r="N2260" s="12"/>
      <c r="O2260" s="12"/>
      <c r="P2260" s="19"/>
      <c r="Q2260" s="14"/>
      <c r="R2260" s="28"/>
      <c r="S2260" s="14"/>
      <c r="T2260" s="14"/>
      <c r="U2260" s="14"/>
      <c r="V2260" s="4"/>
      <c r="W2260" s="53"/>
      <c r="X2260" s="14"/>
      <c r="Y2260" s="153"/>
      <c r="Z2260" s="10"/>
      <c r="AA2260" s="51"/>
      <c r="AB2260" s="3"/>
      <c r="AC2260" s="1"/>
      <c r="AD2260" s="10"/>
      <c r="AE2260" s="3"/>
      <c r="AF2260" s="3"/>
      <c r="AG2260" s="3"/>
      <c r="AH2260" s="10"/>
      <c r="AI2260" s="11"/>
      <c r="AJ2260" s="10"/>
      <c r="AK2260" s="2"/>
      <c r="AL2260" s="2"/>
      <c r="AM2260" s="2"/>
      <c r="AN2260" s="2"/>
      <c r="AO2260" s="2"/>
      <c r="AP2260" s="2"/>
      <c r="AQ2260" s="1"/>
      <c r="AR2260" s="15"/>
      <c r="AS2260" s="15"/>
      <c r="AT2260" s="15"/>
      <c r="AU2260" s="1"/>
      <c r="AV2260" s="1"/>
      <c r="AW2260" s="15"/>
      <c r="AX2260" s="15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</row>
    <row r="2261" spans="1:164" x14ac:dyDescent="0.15">
      <c r="A2261" s="67"/>
      <c r="B2261" s="128"/>
      <c r="C2261" s="7"/>
      <c r="D2261" s="7"/>
      <c r="E2261" s="13"/>
      <c r="F2261" s="14"/>
      <c r="G2261" s="14"/>
      <c r="H2261" s="14"/>
      <c r="I2261" s="14"/>
      <c r="J2261" s="13"/>
      <c r="K2261" s="53"/>
      <c r="L2261" s="2"/>
      <c r="M2261" s="19"/>
      <c r="N2261" s="12"/>
      <c r="O2261" s="12"/>
      <c r="P2261" s="19"/>
      <c r="Q2261" s="14"/>
      <c r="R2261" s="28"/>
      <c r="S2261" s="14"/>
      <c r="T2261" s="14"/>
      <c r="U2261" s="14"/>
      <c r="V2261" s="4"/>
      <c r="W2261" s="53"/>
      <c r="X2261" s="14"/>
      <c r="Y2261" s="153"/>
      <c r="Z2261" s="10"/>
      <c r="AA2261" s="51"/>
      <c r="AB2261" s="3"/>
      <c r="AC2261" s="1"/>
      <c r="AD2261" s="10"/>
      <c r="AE2261" s="3"/>
      <c r="AF2261" s="3"/>
      <c r="AG2261" s="3"/>
      <c r="AH2261" s="10"/>
      <c r="AI2261" s="11"/>
      <c r="AJ2261" s="10"/>
      <c r="AK2261" s="2"/>
      <c r="AL2261" s="2"/>
      <c r="AM2261" s="2"/>
      <c r="AN2261" s="2"/>
      <c r="AO2261" s="2"/>
      <c r="AP2261" s="2"/>
      <c r="AQ2261" s="1"/>
      <c r="AR2261" s="15"/>
      <c r="AS2261" s="15"/>
      <c r="AT2261" s="15"/>
      <c r="AU2261" s="1"/>
      <c r="AV2261" s="1"/>
      <c r="AW2261" s="15"/>
      <c r="AX2261" s="15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</row>
    <row r="2262" spans="1:164" x14ac:dyDescent="0.15">
      <c r="A2262" s="67"/>
      <c r="B2262" s="128"/>
      <c r="C2262" s="7"/>
      <c r="D2262" s="7"/>
      <c r="E2262" s="13"/>
      <c r="F2262" s="14"/>
      <c r="G2262" s="14"/>
      <c r="H2262" s="14"/>
      <c r="I2262" s="14"/>
      <c r="J2262" s="13"/>
      <c r="K2262" s="53"/>
      <c r="L2262" s="2"/>
      <c r="M2262" s="19"/>
      <c r="N2262" s="12"/>
      <c r="O2262" s="12"/>
      <c r="P2262" s="19"/>
      <c r="Q2262" s="14"/>
      <c r="R2262" s="28"/>
      <c r="S2262" s="14"/>
      <c r="T2262" s="14"/>
      <c r="U2262" s="14"/>
      <c r="V2262" s="4"/>
      <c r="W2262" s="53"/>
      <c r="X2262" s="14"/>
      <c r="Y2262" s="153"/>
      <c r="Z2262" s="10"/>
      <c r="AA2262" s="51"/>
      <c r="AB2262" s="3"/>
      <c r="AC2262" s="1"/>
      <c r="AD2262" s="10"/>
      <c r="AE2262" s="3"/>
      <c r="AF2262" s="3"/>
      <c r="AG2262" s="3"/>
      <c r="AH2262" s="10"/>
      <c r="AI2262" s="11"/>
      <c r="AJ2262" s="10"/>
      <c r="AK2262" s="2"/>
      <c r="AL2262" s="2"/>
      <c r="AM2262" s="2"/>
      <c r="AN2262" s="2"/>
      <c r="AO2262" s="2"/>
      <c r="AP2262" s="2"/>
      <c r="AQ2262" s="1"/>
      <c r="AR2262" s="15"/>
      <c r="AS2262" s="15"/>
      <c r="AT2262" s="15"/>
      <c r="AU2262" s="1"/>
      <c r="AV2262" s="1"/>
      <c r="AW2262" s="15"/>
      <c r="AX2262" s="15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</row>
    <row r="2263" spans="1:164" x14ac:dyDescent="0.15">
      <c r="A2263" s="67"/>
      <c r="B2263" s="128"/>
      <c r="C2263" s="7"/>
      <c r="D2263" s="7"/>
      <c r="E2263" s="13"/>
      <c r="F2263" s="14"/>
      <c r="G2263" s="14"/>
      <c r="H2263" s="14"/>
      <c r="I2263" s="14"/>
      <c r="J2263" s="13"/>
      <c r="K2263" s="53"/>
      <c r="L2263" s="2"/>
      <c r="M2263" s="19"/>
      <c r="N2263" s="12"/>
      <c r="O2263" s="12"/>
      <c r="P2263" s="19"/>
      <c r="Q2263" s="14"/>
      <c r="R2263" s="28"/>
      <c r="S2263" s="14"/>
      <c r="T2263" s="14"/>
      <c r="U2263" s="14"/>
      <c r="V2263" s="4"/>
      <c r="W2263" s="53"/>
      <c r="X2263" s="14"/>
      <c r="Y2263" s="153"/>
      <c r="Z2263" s="10"/>
      <c r="AA2263" s="51"/>
      <c r="AB2263" s="3"/>
      <c r="AC2263" s="1"/>
      <c r="AD2263" s="10"/>
      <c r="AE2263" s="3"/>
      <c r="AF2263" s="3"/>
      <c r="AG2263" s="3"/>
      <c r="AH2263" s="10"/>
      <c r="AI2263" s="11"/>
      <c r="AJ2263" s="10"/>
      <c r="AK2263" s="2"/>
      <c r="AL2263" s="2"/>
      <c r="AM2263" s="2"/>
      <c r="AN2263" s="2"/>
      <c r="AO2263" s="2"/>
      <c r="AP2263" s="2"/>
      <c r="AQ2263" s="1"/>
      <c r="AR2263" s="15"/>
      <c r="AS2263" s="15"/>
      <c r="AT2263" s="15"/>
      <c r="AU2263" s="1"/>
      <c r="AV2263" s="1"/>
      <c r="AW2263" s="15"/>
      <c r="AX2263" s="15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</row>
    <row r="2264" spans="1:164" x14ac:dyDescent="0.15">
      <c r="A2264" s="67"/>
      <c r="B2264" s="128"/>
      <c r="C2264" s="7"/>
      <c r="D2264" s="7"/>
      <c r="E2264" s="13"/>
      <c r="F2264" s="14"/>
      <c r="G2264" s="14"/>
      <c r="H2264" s="14"/>
      <c r="I2264" s="14"/>
      <c r="J2264" s="13"/>
      <c r="K2264" s="53"/>
      <c r="L2264" s="2"/>
      <c r="M2264" s="19"/>
      <c r="N2264" s="12"/>
      <c r="O2264" s="12"/>
      <c r="P2264" s="19"/>
      <c r="Q2264" s="14"/>
      <c r="R2264" s="28"/>
      <c r="S2264" s="14"/>
      <c r="T2264" s="14"/>
      <c r="U2264" s="14"/>
      <c r="V2264" s="4"/>
      <c r="W2264" s="53"/>
      <c r="X2264" s="14"/>
      <c r="Y2264" s="153"/>
      <c r="Z2264" s="10"/>
      <c r="AA2264" s="51"/>
      <c r="AB2264" s="3"/>
      <c r="AC2264" s="1"/>
      <c r="AD2264" s="10"/>
      <c r="AE2264" s="3"/>
      <c r="AF2264" s="3"/>
      <c r="AG2264" s="3"/>
      <c r="AH2264" s="10"/>
      <c r="AI2264" s="11"/>
      <c r="AJ2264" s="10"/>
      <c r="AK2264" s="2"/>
      <c r="AL2264" s="2"/>
      <c r="AM2264" s="2"/>
      <c r="AN2264" s="2"/>
      <c r="AO2264" s="2"/>
      <c r="AP2264" s="2"/>
      <c r="AQ2264" s="1"/>
      <c r="AR2264" s="15"/>
      <c r="AS2264" s="15"/>
      <c r="AT2264" s="15"/>
      <c r="AU2264" s="1"/>
      <c r="AV2264" s="1"/>
      <c r="AW2264" s="15"/>
      <c r="AX2264" s="15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</row>
    <row r="2265" spans="1:164" x14ac:dyDescent="0.15">
      <c r="A2265" s="67"/>
      <c r="B2265" s="128"/>
      <c r="C2265" s="7"/>
      <c r="D2265" s="7"/>
      <c r="E2265" s="13"/>
      <c r="F2265" s="14"/>
      <c r="G2265" s="14"/>
      <c r="H2265" s="14"/>
      <c r="I2265" s="14"/>
      <c r="J2265" s="13"/>
      <c r="K2265" s="53"/>
      <c r="L2265" s="2"/>
      <c r="M2265" s="19"/>
      <c r="N2265" s="12"/>
      <c r="O2265" s="12"/>
      <c r="P2265" s="19"/>
      <c r="Q2265" s="14"/>
      <c r="R2265" s="28"/>
      <c r="S2265" s="14"/>
      <c r="T2265" s="14"/>
      <c r="U2265" s="14"/>
      <c r="V2265" s="4"/>
      <c r="W2265" s="53"/>
      <c r="X2265" s="14"/>
      <c r="Y2265" s="153"/>
      <c r="Z2265" s="10"/>
      <c r="AA2265" s="51"/>
      <c r="AB2265" s="3"/>
      <c r="AC2265" s="1"/>
      <c r="AD2265" s="10"/>
      <c r="AE2265" s="3"/>
      <c r="AF2265" s="3"/>
      <c r="AG2265" s="3"/>
      <c r="AH2265" s="10"/>
      <c r="AI2265" s="11"/>
      <c r="AJ2265" s="10"/>
      <c r="AK2265" s="2"/>
      <c r="AL2265" s="2"/>
      <c r="AM2265" s="2"/>
      <c r="AN2265" s="2"/>
      <c r="AO2265" s="2"/>
      <c r="AP2265" s="2"/>
      <c r="AQ2265" s="1"/>
      <c r="AR2265" s="15"/>
      <c r="AS2265" s="15"/>
      <c r="AT2265" s="15"/>
      <c r="AU2265" s="1"/>
      <c r="AV2265" s="1"/>
      <c r="AW2265" s="15"/>
      <c r="AX2265" s="15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</row>
    <row r="2266" spans="1:164" x14ac:dyDescent="0.15">
      <c r="A2266" s="67"/>
      <c r="B2266" s="128"/>
      <c r="C2266" s="7"/>
      <c r="D2266" s="7"/>
      <c r="E2266" s="13"/>
      <c r="F2266" s="14"/>
      <c r="G2266" s="14"/>
      <c r="H2266" s="14"/>
      <c r="I2266" s="14"/>
      <c r="J2266" s="13"/>
      <c r="K2266" s="53"/>
      <c r="L2266" s="2"/>
      <c r="M2266" s="19"/>
      <c r="N2266" s="12"/>
      <c r="O2266" s="12"/>
      <c r="P2266" s="19"/>
      <c r="Q2266" s="14"/>
      <c r="R2266" s="28"/>
      <c r="S2266" s="14"/>
      <c r="T2266" s="14"/>
      <c r="U2266" s="14"/>
      <c r="V2266" s="4"/>
      <c r="W2266" s="53"/>
      <c r="X2266" s="14"/>
      <c r="Y2266" s="153"/>
      <c r="Z2266" s="10"/>
      <c r="AA2266" s="51"/>
      <c r="AB2266" s="3"/>
      <c r="AC2266" s="1"/>
      <c r="AD2266" s="10"/>
      <c r="AE2266" s="3"/>
      <c r="AF2266" s="3"/>
      <c r="AG2266" s="3"/>
      <c r="AH2266" s="10"/>
      <c r="AI2266" s="11"/>
      <c r="AJ2266" s="10"/>
      <c r="AK2266" s="2"/>
      <c r="AL2266" s="2"/>
      <c r="AM2266" s="2"/>
      <c r="AN2266" s="2"/>
      <c r="AO2266" s="2"/>
      <c r="AP2266" s="2"/>
      <c r="AQ2266" s="1"/>
      <c r="AR2266" s="15"/>
      <c r="AS2266" s="15"/>
      <c r="AT2266" s="15"/>
      <c r="AU2266" s="1"/>
      <c r="AV2266" s="1"/>
      <c r="AW2266" s="15"/>
      <c r="AX2266" s="15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</row>
    <row r="2267" spans="1:164" x14ac:dyDescent="0.15">
      <c r="A2267" s="67"/>
      <c r="B2267" s="128"/>
      <c r="C2267" s="7"/>
      <c r="D2267" s="7"/>
      <c r="E2267" s="13"/>
      <c r="F2267" s="14"/>
      <c r="G2267" s="14"/>
      <c r="H2267" s="14"/>
      <c r="I2267" s="14"/>
      <c r="J2267" s="13"/>
      <c r="K2267" s="53"/>
      <c r="L2267" s="2"/>
      <c r="M2267" s="19"/>
      <c r="N2267" s="12"/>
      <c r="O2267" s="12"/>
      <c r="P2267" s="19"/>
      <c r="Q2267" s="14"/>
      <c r="R2267" s="28"/>
      <c r="S2267" s="14"/>
      <c r="T2267" s="14"/>
      <c r="U2267" s="14"/>
      <c r="V2267" s="4"/>
      <c r="W2267" s="53"/>
      <c r="X2267" s="14"/>
      <c r="Y2267" s="153"/>
      <c r="Z2267" s="10"/>
      <c r="AA2267" s="51"/>
      <c r="AB2267" s="3"/>
      <c r="AC2267" s="1"/>
      <c r="AD2267" s="10"/>
      <c r="AE2267" s="3"/>
      <c r="AF2267" s="3"/>
      <c r="AG2267" s="3"/>
      <c r="AH2267" s="10"/>
      <c r="AI2267" s="11"/>
      <c r="AJ2267" s="10"/>
      <c r="AK2267" s="2"/>
      <c r="AL2267" s="2"/>
      <c r="AM2267" s="2"/>
      <c r="AN2267" s="2"/>
      <c r="AO2267" s="2"/>
      <c r="AP2267" s="2"/>
      <c r="AQ2267" s="1"/>
      <c r="AR2267" s="15"/>
      <c r="AS2267" s="15"/>
      <c r="AT2267" s="15"/>
      <c r="AU2267" s="1"/>
      <c r="AV2267" s="1"/>
      <c r="AW2267" s="15"/>
      <c r="AX2267" s="15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</row>
    <row r="2268" spans="1:164" x14ac:dyDescent="0.15">
      <c r="A2268" s="67"/>
      <c r="B2268" s="128"/>
      <c r="C2268" s="7"/>
      <c r="D2268" s="7"/>
      <c r="E2268" s="13"/>
      <c r="F2268" s="14"/>
      <c r="G2268" s="14"/>
      <c r="H2268" s="14"/>
      <c r="I2268" s="14"/>
      <c r="J2268" s="13"/>
      <c r="K2268" s="53"/>
      <c r="L2268" s="2"/>
      <c r="M2268" s="19"/>
      <c r="N2268" s="12"/>
      <c r="O2268" s="12"/>
      <c r="P2268" s="19"/>
      <c r="Q2268" s="14"/>
      <c r="R2268" s="28"/>
      <c r="S2268" s="14"/>
      <c r="T2268" s="14"/>
      <c r="U2268" s="14"/>
      <c r="V2268" s="4"/>
      <c r="W2268" s="53"/>
      <c r="X2268" s="14"/>
      <c r="Y2268" s="153"/>
      <c r="Z2268" s="10"/>
      <c r="AA2268" s="51"/>
      <c r="AB2268" s="3"/>
      <c r="AC2268" s="1"/>
      <c r="AD2268" s="10"/>
      <c r="AE2268" s="3"/>
      <c r="AF2268" s="3"/>
      <c r="AG2268" s="3"/>
      <c r="AH2268" s="10"/>
      <c r="AI2268" s="11"/>
      <c r="AJ2268" s="10"/>
      <c r="AK2268" s="2"/>
      <c r="AL2268" s="2"/>
      <c r="AM2268" s="2"/>
      <c r="AN2268" s="2"/>
      <c r="AO2268" s="2"/>
      <c r="AP2268" s="2"/>
      <c r="AQ2268" s="1"/>
      <c r="AR2268" s="15"/>
      <c r="AS2268" s="15"/>
      <c r="AT2268" s="15"/>
      <c r="AU2268" s="1"/>
      <c r="AV2268" s="1"/>
      <c r="AW2268" s="15"/>
      <c r="AX2268" s="15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</row>
    <row r="2269" spans="1:164" x14ac:dyDescent="0.15">
      <c r="A2269" s="67"/>
      <c r="B2269" s="128"/>
      <c r="C2269" s="7"/>
      <c r="D2269" s="7"/>
      <c r="E2269" s="13"/>
      <c r="F2269" s="14"/>
      <c r="G2269" s="14"/>
      <c r="H2269" s="14"/>
      <c r="I2269" s="14"/>
      <c r="J2269" s="13"/>
      <c r="K2269" s="53"/>
      <c r="L2269" s="2"/>
      <c r="M2269" s="19"/>
      <c r="N2269" s="12"/>
      <c r="O2269" s="12"/>
      <c r="P2269" s="19"/>
      <c r="Q2269" s="14"/>
      <c r="R2269" s="28"/>
      <c r="S2269" s="14"/>
      <c r="T2269" s="14"/>
      <c r="U2269" s="14"/>
      <c r="V2269" s="4"/>
      <c r="W2269" s="53"/>
      <c r="X2269" s="14"/>
      <c r="Y2269" s="153"/>
      <c r="Z2269" s="10"/>
      <c r="AA2269" s="51"/>
      <c r="AB2269" s="3"/>
      <c r="AC2269" s="1"/>
      <c r="AD2269" s="10"/>
      <c r="AE2269" s="3"/>
      <c r="AF2269" s="3"/>
      <c r="AG2269" s="3"/>
      <c r="AH2269" s="10"/>
      <c r="AI2269" s="11"/>
      <c r="AJ2269" s="10"/>
      <c r="AK2269" s="2"/>
      <c r="AL2269" s="2"/>
      <c r="AM2269" s="2"/>
      <c r="AN2269" s="2"/>
      <c r="AO2269" s="2"/>
      <c r="AP2269" s="2"/>
      <c r="AQ2269" s="1"/>
      <c r="AR2269" s="15"/>
      <c r="AS2269" s="15"/>
      <c r="AT2269" s="15"/>
      <c r="AU2269" s="1"/>
      <c r="AV2269" s="1"/>
      <c r="AW2269" s="15"/>
      <c r="AX2269" s="15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</row>
    <row r="2270" spans="1:164" x14ac:dyDescent="0.15">
      <c r="A2270" s="67"/>
      <c r="B2270" s="128"/>
      <c r="C2270" s="7"/>
      <c r="D2270" s="7"/>
      <c r="E2270" s="13"/>
      <c r="F2270" s="14"/>
      <c r="G2270" s="14"/>
      <c r="H2270" s="14"/>
      <c r="I2270" s="14"/>
      <c r="J2270" s="13"/>
      <c r="K2270" s="53"/>
      <c r="L2270" s="2"/>
      <c r="M2270" s="19"/>
      <c r="N2270" s="12"/>
      <c r="O2270" s="12"/>
      <c r="P2270" s="19"/>
      <c r="Q2270" s="14"/>
      <c r="R2270" s="28"/>
      <c r="S2270" s="14"/>
      <c r="T2270" s="14"/>
      <c r="U2270" s="14"/>
      <c r="V2270" s="4"/>
      <c r="W2270" s="53"/>
      <c r="X2270" s="14"/>
      <c r="Y2270" s="153"/>
      <c r="Z2270" s="10"/>
      <c r="AA2270" s="51"/>
      <c r="AB2270" s="3"/>
      <c r="AC2270" s="1"/>
      <c r="AD2270" s="10"/>
      <c r="AE2270" s="3"/>
      <c r="AF2270" s="3"/>
      <c r="AG2270" s="3"/>
      <c r="AH2270" s="10"/>
      <c r="AI2270" s="11"/>
      <c r="AJ2270" s="10"/>
      <c r="AK2270" s="2"/>
      <c r="AL2270" s="2"/>
      <c r="AM2270" s="2"/>
      <c r="AN2270" s="2"/>
      <c r="AO2270" s="2"/>
      <c r="AP2270" s="2"/>
      <c r="AQ2270" s="1"/>
      <c r="AR2270" s="15"/>
      <c r="AS2270" s="15"/>
      <c r="AT2270" s="15"/>
      <c r="AU2270" s="1"/>
      <c r="AV2270" s="1"/>
      <c r="AW2270" s="15"/>
      <c r="AX2270" s="15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</row>
    <row r="2271" spans="1:164" x14ac:dyDescent="0.15">
      <c r="A2271" s="67"/>
      <c r="B2271" s="128"/>
      <c r="C2271" s="7"/>
      <c r="D2271" s="7"/>
      <c r="E2271" s="13"/>
      <c r="F2271" s="14"/>
      <c r="G2271" s="14"/>
      <c r="H2271" s="14"/>
      <c r="I2271" s="14"/>
      <c r="J2271" s="13"/>
      <c r="K2271" s="53"/>
      <c r="L2271" s="2"/>
      <c r="M2271" s="19"/>
      <c r="N2271" s="12"/>
      <c r="O2271" s="12"/>
      <c r="P2271" s="19"/>
      <c r="Q2271" s="14"/>
      <c r="R2271" s="28"/>
      <c r="S2271" s="14"/>
      <c r="T2271" s="14"/>
      <c r="U2271" s="14"/>
      <c r="V2271" s="4"/>
      <c r="W2271" s="53"/>
      <c r="X2271" s="14"/>
      <c r="Y2271" s="153"/>
      <c r="Z2271" s="10"/>
      <c r="AA2271" s="51"/>
      <c r="AB2271" s="3"/>
      <c r="AC2271" s="1"/>
      <c r="AD2271" s="10"/>
      <c r="AE2271" s="3"/>
      <c r="AF2271" s="3"/>
      <c r="AG2271" s="3"/>
      <c r="AH2271" s="10"/>
      <c r="AI2271" s="11"/>
      <c r="AJ2271" s="10"/>
      <c r="AK2271" s="2"/>
      <c r="AL2271" s="2"/>
      <c r="AM2271" s="2"/>
      <c r="AN2271" s="2"/>
      <c r="AO2271" s="2"/>
      <c r="AP2271" s="2"/>
      <c r="AQ2271" s="1"/>
      <c r="AR2271" s="15"/>
      <c r="AS2271" s="15"/>
      <c r="AT2271" s="15"/>
      <c r="AU2271" s="1"/>
      <c r="AV2271" s="1"/>
      <c r="AW2271" s="15"/>
      <c r="AX2271" s="15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</row>
    <row r="2272" spans="1:164" x14ac:dyDescent="0.15">
      <c r="A2272" s="67"/>
      <c r="B2272" s="128"/>
      <c r="C2272" s="7"/>
      <c r="D2272" s="7"/>
      <c r="E2272" s="13"/>
      <c r="F2272" s="14"/>
      <c r="G2272" s="14"/>
      <c r="H2272" s="14"/>
      <c r="I2272" s="14"/>
      <c r="J2272" s="13"/>
      <c r="K2272" s="53"/>
      <c r="L2272" s="2"/>
      <c r="M2272" s="19"/>
      <c r="N2272" s="12"/>
      <c r="O2272" s="12"/>
      <c r="P2272" s="19"/>
      <c r="Q2272" s="14"/>
      <c r="R2272" s="28"/>
      <c r="S2272" s="14"/>
      <c r="T2272" s="14"/>
      <c r="U2272" s="14"/>
      <c r="V2272" s="4"/>
      <c r="W2272" s="53"/>
      <c r="X2272" s="14"/>
      <c r="Y2272" s="153"/>
      <c r="Z2272" s="10"/>
      <c r="AA2272" s="51"/>
      <c r="AB2272" s="3"/>
      <c r="AC2272" s="1"/>
      <c r="AD2272" s="10"/>
      <c r="AE2272" s="3"/>
      <c r="AF2272" s="3"/>
      <c r="AG2272" s="3"/>
      <c r="AH2272" s="10"/>
      <c r="AI2272" s="11"/>
      <c r="AJ2272" s="10"/>
      <c r="AK2272" s="2"/>
      <c r="AL2272" s="2"/>
      <c r="AM2272" s="2"/>
      <c r="AN2272" s="2"/>
      <c r="AO2272" s="2"/>
      <c r="AP2272" s="2"/>
      <c r="AQ2272" s="1"/>
      <c r="AR2272" s="15"/>
      <c r="AS2272" s="15"/>
      <c r="AT2272" s="15"/>
      <c r="AU2272" s="1"/>
      <c r="AV2272" s="1"/>
      <c r="AW2272" s="15"/>
      <c r="AX2272" s="15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</row>
    <row r="2273" spans="1:164" x14ac:dyDescent="0.15">
      <c r="A2273" s="67"/>
      <c r="B2273" s="128"/>
      <c r="C2273" s="7"/>
      <c r="D2273" s="7"/>
      <c r="E2273" s="13"/>
      <c r="F2273" s="14"/>
      <c r="G2273" s="14"/>
      <c r="H2273" s="14"/>
      <c r="I2273" s="14"/>
      <c r="J2273" s="13"/>
      <c r="K2273" s="53"/>
      <c r="L2273" s="2"/>
      <c r="M2273" s="19"/>
      <c r="N2273" s="12"/>
      <c r="O2273" s="12"/>
      <c r="P2273" s="19"/>
      <c r="Q2273" s="14"/>
      <c r="R2273" s="28"/>
      <c r="S2273" s="14"/>
      <c r="T2273" s="14"/>
      <c r="U2273" s="14"/>
      <c r="V2273" s="4"/>
      <c r="W2273" s="53"/>
      <c r="X2273" s="14"/>
      <c r="Y2273" s="153"/>
      <c r="Z2273" s="10"/>
      <c r="AA2273" s="51"/>
      <c r="AB2273" s="3"/>
      <c r="AC2273" s="1"/>
      <c r="AD2273" s="10"/>
      <c r="AE2273" s="3"/>
      <c r="AF2273" s="3"/>
      <c r="AG2273" s="3"/>
      <c r="AH2273" s="10"/>
      <c r="AI2273" s="11"/>
      <c r="AJ2273" s="10"/>
      <c r="AK2273" s="2"/>
      <c r="AL2273" s="2"/>
      <c r="AM2273" s="2"/>
      <c r="AN2273" s="2"/>
      <c r="AO2273" s="2"/>
      <c r="AP2273" s="2"/>
      <c r="AQ2273" s="1"/>
      <c r="AR2273" s="15"/>
      <c r="AS2273" s="15"/>
      <c r="AT2273" s="15"/>
      <c r="AU2273" s="1"/>
      <c r="AV2273" s="1"/>
      <c r="AW2273" s="15"/>
      <c r="AX2273" s="15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</row>
    <row r="2274" spans="1:164" x14ac:dyDescent="0.15">
      <c r="A2274" s="67"/>
      <c r="B2274" s="128"/>
      <c r="C2274" s="7"/>
      <c r="D2274" s="7"/>
      <c r="E2274" s="13"/>
      <c r="F2274" s="14"/>
      <c r="G2274" s="14"/>
      <c r="H2274" s="14"/>
      <c r="I2274" s="14"/>
      <c r="J2274" s="13"/>
      <c r="K2274" s="53"/>
      <c r="L2274" s="2"/>
      <c r="M2274" s="19"/>
      <c r="N2274" s="12"/>
      <c r="O2274" s="12"/>
      <c r="P2274" s="19"/>
      <c r="Q2274" s="14"/>
      <c r="R2274" s="28"/>
      <c r="S2274" s="14"/>
      <c r="T2274" s="14"/>
      <c r="U2274" s="14"/>
      <c r="V2274" s="4"/>
      <c r="W2274" s="53"/>
      <c r="X2274" s="14"/>
      <c r="Y2274" s="153"/>
      <c r="Z2274" s="10"/>
      <c r="AA2274" s="51"/>
      <c r="AB2274" s="3"/>
      <c r="AC2274" s="1"/>
      <c r="AD2274" s="10"/>
      <c r="AE2274" s="3"/>
      <c r="AF2274" s="3"/>
      <c r="AG2274" s="3"/>
      <c r="AH2274" s="10"/>
      <c r="AI2274" s="11"/>
      <c r="AJ2274" s="10"/>
      <c r="AK2274" s="2"/>
      <c r="AL2274" s="2"/>
      <c r="AM2274" s="2"/>
      <c r="AN2274" s="2"/>
      <c r="AO2274" s="2"/>
      <c r="AP2274" s="2"/>
      <c r="AQ2274" s="1"/>
      <c r="AR2274" s="15"/>
      <c r="AS2274" s="15"/>
      <c r="AT2274" s="15"/>
      <c r="AU2274" s="1"/>
      <c r="AV2274" s="1"/>
      <c r="AW2274" s="15"/>
      <c r="AX2274" s="15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</row>
    <row r="2275" spans="1:164" x14ac:dyDescent="0.15">
      <c r="A2275" s="67"/>
      <c r="B2275" s="128"/>
      <c r="C2275" s="7"/>
      <c r="D2275" s="7"/>
      <c r="E2275" s="13"/>
      <c r="F2275" s="14"/>
      <c r="G2275" s="14"/>
      <c r="H2275" s="14"/>
      <c r="I2275" s="14"/>
      <c r="J2275" s="13"/>
      <c r="K2275" s="53"/>
      <c r="L2275" s="2"/>
      <c r="M2275" s="19"/>
      <c r="N2275" s="12"/>
      <c r="O2275" s="12"/>
      <c r="P2275" s="19"/>
      <c r="Q2275" s="14"/>
      <c r="R2275" s="28"/>
      <c r="S2275" s="14"/>
      <c r="T2275" s="14"/>
      <c r="U2275" s="14"/>
      <c r="V2275" s="4"/>
      <c r="W2275" s="53"/>
      <c r="X2275" s="14"/>
      <c r="Y2275" s="153"/>
      <c r="Z2275" s="10"/>
      <c r="AA2275" s="51"/>
      <c r="AB2275" s="3"/>
      <c r="AC2275" s="1"/>
      <c r="AD2275" s="10"/>
      <c r="AE2275" s="3"/>
      <c r="AF2275" s="3"/>
      <c r="AG2275" s="3"/>
      <c r="AH2275" s="10"/>
      <c r="AI2275" s="11"/>
      <c r="AJ2275" s="10"/>
      <c r="AK2275" s="2"/>
      <c r="AL2275" s="2"/>
      <c r="AM2275" s="2"/>
      <c r="AN2275" s="2"/>
      <c r="AO2275" s="2"/>
      <c r="AP2275" s="2"/>
      <c r="AQ2275" s="1"/>
      <c r="AR2275" s="15"/>
      <c r="AS2275" s="15"/>
      <c r="AT2275" s="15"/>
      <c r="AU2275" s="1"/>
      <c r="AV2275" s="1"/>
      <c r="AW2275" s="15"/>
      <c r="AX2275" s="15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</row>
    <row r="2276" spans="1:164" x14ac:dyDescent="0.15">
      <c r="A2276" s="67"/>
      <c r="B2276" s="128"/>
      <c r="C2276" s="7"/>
      <c r="D2276" s="7"/>
      <c r="E2276" s="13"/>
      <c r="F2276" s="14"/>
      <c r="G2276" s="14"/>
      <c r="H2276" s="14"/>
      <c r="I2276" s="14"/>
      <c r="J2276" s="13"/>
      <c r="K2276" s="53"/>
      <c r="L2276" s="2"/>
      <c r="M2276" s="19"/>
      <c r="N2276" s="12"/>
      <c r="O2276" s="12"/>
      <c r="P2276" s="19"/>
      <c r="Q2276" s="14"/>
      <c r="R2276" s="28"/>
      <c r="S2276" s="14"/>
      <c r="T2276" s="14"/>
      <c r="U2276" s="14"/>
      <c r="V2276" s="4"/>
      <c r="W2276" s="53"/>
      <c r="X2276" s="14"/>
      <c r="Y2276" s="153"/>
      <c r="Z2276" s="10"/>
      <c r="AA2276" s="51"/>
      <c r="AB2276" s="3"/>
      <c r="AC2276" s="1"/>
      <c r="AD2276" s="10"/>
      <c r="AE2276" s="3"/>
      <c r="AF2276" s="3"/>
      <c r="AG2276" s="3"/>
      <c r="AH2276" s="10"/>
      <c r="AI2276" s="11"/>
      <c r="AJ2276" s="10"/>
      <c r="AK2276" s="2"/>
      <c r="AL2276" s="2"/>
      <c r="AM2276" s="2"/>
      <c r="AN2276" s="2"/>
      <c r="AO2276" s="2"/>
      <c r="AP2276" s="2"/>
      <c r="AQ2276" s="1"/>
      <c r="AR2276" s="15"/>
      <c r="AS2276" s="15"/>
      <c r="AT2276" s="15"/>
      <c r="AU2276" s="1"/>
      <c r="AV2276" s="1"/>
      <c r="AW2276" s="15"/>
      <c r="AX2276" s="15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</row>
    <row r="2277" spans="1:164" x14ac:dyDescent="0.15">
      <c r="A2277" s="67"/>
      <c r="B2277" s="128"/>
      <c r="C2277" s="7"/>
      <c r="D2277" s="7"/>
      <c r="E2277" s="13"/>
      <c r="F2277" s="14"/>
      <c r="G2277" s="14"/>
      <c r="H2277" s="14"/>
      <c r="I2277" s="14"/>
      <c r="J2277" s="13"/>
      <c r="K2277" s="53"/>
      <c r="L2277" s="2"/>
      <c r="M2277" s="19"/>
      <c r="N2277" s="12"/>
      <c r="O2277" s="12"/>
      <c r="P2277" s="19"/>
      <c r="Q2277" s="14"/>
      <c r="R2277" s="28"/>
      <c r="S2277" s="14"/>
      <c r="T2277" s="14"/>
      <c r="U2277" s="14"/>
      <c r="V2277" s="4"/>
      <c r="W2277" s="53"/>
      <c r="X2277" s="14"/>
      <c r="Y2277" s="153"/>
      <c r="Z2277" s="10"/>
      <c r="AA2277" s="51"/>
      <c r="AB2277" s="3"/>
      <c r="AC2277" s="1"/>
      <c r="AD2277" s="10"/>
      <c r="AE2277" s="3"/>
      <c r="AF2277" s="3"/>
      <c r="AG2277" s="3"/>
      <c r="AH2277" s="10"/>
      <c r="AI2277" s="11"/>
      <c r="AJ2277" s="10"/>
      <c r="AK2277" s="2"/>
      <c r="AL2277" s="2"/>
      <c r="AM2277" s="2"/>
      <c r="AN2277" s="2"/>
      <c r="AO2277" s="2"/>
      <c r="AP2277" s="2"/>
      <c r="AQ2277" s="1"/>
      <c r="AR2277" s="15"/>
      <c r="AS2277" s="15"/>
      <c r="AT2277" s="15"/>
      <c r="AU2277" s="1"/>
      <c r="AV2277" s="1"/>
      <c r="AW2277" s="15"/>
      <c r="AX2277" s="15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</row>
    <row r="2278" spans="1:164" x14ac:dyDescent="0.15">
      <c r="A2278" s="67"/>
      <c r="B2278" s="128"/>
      <c r="C2278" s="7"/>
      <c r="D2278" s="7"/>
      <c r="E2278" s="13"/>
      <c r="F2278" s="14"/>
      <c r="G2278" s="14"/>
      <c r="H2278" s="14"/>
      <c r="I2278" s="14"/>
      <c r="J2278" s="13"/>
      <c r="K2278" s="53"/>
      <c r="L2278" s="2"/>
      <c r="M2278" s="19"/>
      <c r="N2278" s="12"/>
      <c r="O2278" s="12"/>
      <c r="P2278" s="19"/>
      <c r="Q2278" s="14"/>
      <c r="R2278" s="28"/>
      <c r="S2278" s="14"/>
      <c r="T2278" s="14"/>
      <c r="U2278" s="14"/>
      <c r="V2278" s="4"/>
      <c r="W2278" s="53"/>
      <c r="X2278" s="14"/>
      <c r="Y2278" s="153"/>
      <c r="Z2278" s="10"/>
      <c r="AA2278" s="51"/>
      <c r="AB2278" s="3"/>
      <c r="AC2278" s="1"/>
      <c r="AD2278" s="10"/>
      <c r="AE2278" s="3"/>
      <c r="AF2278" s="3"/>
      <c r="AG2278" s="3"/>
      <c r="AH2278" s="10"/>
      <c r="AI2278" s="11"/>
      <c r="AJ2278" s="10"/>
      <c r="AK2278" s="2"/>
      <c r="AL2278" s="2"/>
      <c r="AM2278" s="2"/>
      <c r="AN2278" s="2"/>
      <c r="AO2278" s="2"/>
      <c r="AP2278" s="2"/>
      <c r="AQ2278" s="1"/>
      <c r="AR2278" s="15"/>
      <c r="AS2278" s="15"/>
      <c r="AT2278" s="15"/>
      <c r="AU2278" s="1"/>
      <c r="AV2278" s="1"/>
      <c r="AW2278" s="15"/>
      <c r="AX2278" s="15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</row>
    <row r="2279" spans="1:164" x14ac:dyDescent="0.15">
      <c r="A2279" s="67"/>
      <c r="B2279" s="128"/>
      <c r="C2279" s="7"/>
      <c r="D2279" s="7"/>
      <c r="E2279" s="13"/>
      <c r="F2279" s="14"/>
      <c r="G2279" s="14"/>
      <c r="H2279" s="14"/>
      <c r="I2279" s="14"/>
      <c r="J2279" s="13"/>
      <c r="K2279" s="53"/>
      <c r="L2279" s="2"/>
      <c r="M2279" s="19"/>
      <c r="N2279" s="12"/>
      <c r="O2279" s="12"/>
      <c r="P2279" s="19"/>
      <c r="Q2279" s="14"/>
      <c r="R2279" s="28"/>
      <c r="S2279" s="14"/>
      <c r="T2279" s="14"/>
      <c r="U2279" s="14"/>
      <c r="V2279" s="4"/>
      <c r="W2279" s="53"/>
      <c r="X2279" s="14"/>
      <c r="Y2279" s="153"/>
      <c r="Z2279" s="10"/>
      <c r="AA2279" s="51"/>
      <c r="AB2279" s="3"/>
      <c r="AC2279" s="1"/>
      <c r="AD2279" s="10"/>
      <c r="AE2279" s="3"/>
      <c r="AF2279" s="3"/>
      <c r="AG2279" s="3"/>
      <c r="AH2279" s="10"/>
      <c r="AI2279" s="11"/>
      <c r="AJ2279" s="10"/>
      <c r="AK2279" s="2"/>
      <c r="AL2279" s="2"/>
      <c r="AM2279" s="2"/>
      <c r="AN2279" s="2"/>
      <c r="AO2279" s="2"/>
      <c r="AP2279" s="2"/>
      <c r="AQ2279" s="1"/>
      <c r="AR2279" s="15"/>
      <c r="AS2279" s="15"/>
      <c r="AT2279" s="15"/>
      <c r="AU2279" s="1"/>
      <c r="AV2279" s="1"/>
      <c r="AW2279" s="15"/>
      <c r="AX2279" s="15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</row>
    <row r="2280" spans="1:164" x14ac:dyDescent="0.15">
      <c r="A2280" s="67"/>
      <c r="B2280" s="128"/>
      <c r="C2280" s="7"/>
      <c r="D2280" s="7"/>
      <c r="E2280" s="13"/>
      <c r="F2280" s="14"/>
      <c r="G2280" s="14"/>
      <c r="H2280" s="14"/>
      <c r="I2280" s="14"/>
      <c r="J2280" s="13"/>
      <c r="K2280" s="53"/>
      <c r="L2280" s="2"/>
      <c r="M2280" s="19"/>
      <c r="N2280" s="12"/>
      <c r="O2280" s="12"/>
      <c r="P2280" s="19"/>
      <c r="Q2280" s="14"/>
      <c r="R2280" s="28"/>
      <c r="S2280" s="14"/>
      <c r="T2280" s="14"/>
      <c r="U2280" s="14"/>
      <c r="V2280" s="4"/>
      <c r="W2280" s="53"/>
      <c r="X2280" s="14"/>
      <c r="Y2280" s="153"/>
      <c r="Z2280" s="10"/>
      <c r="AA2280" s="51"/>
      <c r="AB2280" s="3"/>
      <c r="AC2280" s="1"/>
      <c r="AD2280" s="10"/>
      <c r="AE2280" s="3"/>
      <c r="AF2280" s="3"/>
      <c r="AG2280" s="3"/>
      <c r="AH2280" s="10"/>
      <c r="AI2280" s="11"/>
      <c r="AJ2280" s="10"/>
      <c r="AK2280" s="2"/>
      <c r="AL2280" s="2"/>
      <c r="AM2280" s="2"/>
      <c r="AN2280" s="2"/>
      <c r="AO2280" s="2"/>
      <c r="AP2280" s="2"/>
      <c r="AQ2280" s="1"/>
      <c r="AR2280" s="15"/>
      <c r="AS2280" s="15"/>
      <c r="AT2280" s="15"/>
      <c r="AU2280" s="1"/>
      <c r="AV2280" s="1"/>
      <c r="AW2280" s="15"/>
      <c r="AX2280" s="15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</row>
    <row r="2281" spans="1:164" x14ac:dyDescent="0.15">
      <c r="A2281" s="67"/>
      <c r="B2281" s="128"/>
      <c r="C2281" s="7"/>
      <c r="D2281" s="7"/>
      <c r="E2281" s="13"/>
      <c r="F2281" s="14"/>
      <c r="G2281" s="14"/>
      <c r="H2281" s="14"/>
      <c r="I2281" s="14"/>
      <c r="J2281" s="13"/>
      <c r="K2281" s="53"/>
      <c r="L2281" s="2"/>
      <c r="M2281" s="19"/>
      <c r="N2281" s="12"/>
      <c r="O2281" s="12"/>
      <c r="P2281" s="19"/>
      <c r="Q2281" s="14"/>
      <c r="R2281" s="28"/>
      <c r="S2281" s="14"/>
      <c r="T2281" s="14"/>
      <c r="U2281" s="14"/>
      <c r="V2281" s="4"/>
      <c r="W2281" s="53"/>
      <c r="X2281" s="14"/>
      <c r="Y2281" s="153"/>
      <c r="Z2281" s="10"/>
      <c r="AA2281" s="51"/>
      <c r="AB2281" s="3"/>
      <c r="AC2281" s="1"/>
      <c r="AD2281" s="10"/>
      <c r="AE2281" s="3"/>
      <c r="AF2281" s="3"/>
      <c r="AG2281" s="3"/>
      <c r="AH2281" s="10"/>
      <c r="AI2281" s="11"/>
      <c r="AJ2281" s="10"/>
      <c r="AK2281" s="2"/>
      <c r="AL2281" s="2"/>
      <c r="AM2281" s="2"/>
      <c r="AN2281" s="2"/>
      <c r="AO2281" s="2"/>
      <c r="AP2281" s="2"/>
      <c r="AQ2281" s="1"/>
      <c r="AR2281" s="15"/>
      <c r="AS2281" s="15"/>
      <c r="AT2281" s="15"/>
      <c r="AU2281" s="1"/>
      <c r="AV2281" s="1"/>
      <c r="AW2281" s="15"/>
      <c r="AX2281" s="15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</row>
    <row r="2282" spans="1:164" x14ac:dyDescent="0.15">
      <c r="A2282" s="67"/>
      <c r="B2282" s="128"/>
      <c r="C2282" s="7"/>
      <c r="D2282" s="7"/>
      <c r="E2282" s="13"/>
      <c r="F2282" s="14"/>
      <c r="G2282" s="14"/>
      <c r="H2282" s="14"/>
      <c r="I2282" s="14"/>
      <c r="J2282" s="13"/>
      <c r="K2282" s="53"/>
      <c r="L2282" s="2"/>
      <c r="M2282" s="19"/>
      <c r="N2282" s="12"/>
      <c r="O2282" s="12"/>
      <c r="P2282" s="19"/>
      <c r="Q2282" s="14"/>
      <c r="R2282" s="28"/>
      <c r="S2282" s="14"/>
      <c r="T2282" s="14"/>
      <c r="U2282" s="14"/>
      <c r="V2282" s="4"/>
      <c r="W2282" s="53"/>
      <c r="X2282" s="14"/>
      <c r="Y2282" s="153"/>
      <c r="Z2282" s="10"/>
      <c r="AA2282" s="51"/>
      <c r="AB2282" s="3"/>
      <c r="AC2282" s="1"/>
      <c r="AD2282" s="10"/>
      <c r="AE2282" s="3"/>
      <c r="AF2282" s="3"/>
      <c r="AG2282" s="3"/>
      <c r="AH2282" s="10"/>
      <c r="AI2282" s="11"/>
      <c r="AJ2282" s="10"/>
      <c r="AK2282" s="2"/>
      <c r="AL2282" s="2"/>
      <c r="AM2282" s="2"/>
      <c r="AN2282" s="2"/>
      <c r="AO2282" s="2"/>
      <c r="AP2282" s="2"/>
      <c r="AQ2282" s="1"/>
      <c r="AR2282" s="15"/>
      <c r="AS2282" s="15"/>
      <c r="AT2282" s="15"/>
      <c r="AU2282" s="1"/>
      <c r="AV2282" s="1"/>
      <c r="AW2282" s="15"/>
      <c r="AX2282" s="15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</row>
    <row r="2283" spans="1:164" x14ac:dyDescent="0.15">
      <c r="A2283" s="67"/>
      <c r="B2283" s="128"/>
      <c r="C2283" s="7"/>
      <c r="D2283" s="7"/>
      <c r="E2283" s="13"/>
      <c r="F2283" s="14"/>
      <c r="G2283" s="14"/>
      <c r="H2283" s="14"/>
      <c r="I2283" s="14"/>
      <c r="J2283" s="13"/>
      <c r="K2283" s="53"/>
      <c r="L2283" s="2"/>
      <c r="M2283" s="19"/>
      <c r="N2283" s="12"/>
      <c r="O2283" s="12"/>
      <c r="P2283" s="19"/>
      <c r="Q2283" s="14"/>
      <c r="R2283" s="28"/>
      <c r="S2283" s="14"/>
      <c r="T2283" s="14"/>
      <c r="U2283" s="14"/>
      <c r="V2283" s="4"/>
      <c r="W2283" s="53"/>
      <c r="X2283" s="14"/>
      <c r="Y2283" s="153"/>
      <c r="Z2283" s="10"/>
      <c r="AA2283" s="51"/>
      <c r="AB2283" s="3"/>
      <c r="AC2283" s="1"/>
      <c r="AD2283" s="10"/>
      <c r="AE2283" s="3"/>
      <c r="AF2283" s="3"/>
      <c r="AG2283" s="3"/>
      <c r="AH2283" s="10"/>
      <c r="AI2283" s="11"/>
      <c r="AJ2283" s="10"/>
      <c r="AK2283" s="2"/>
      <c r="AL2283" s="2"/>
      <c r="AM2283" s="2"/>
      <c r="AN2283" s="2"/>
      <c r="AO2283" s="2"/>
      <c r="AP2283" s="2"/>
      <c r="AQ2283" s="1"/>
      <c r="AR2283" s="15"/>
      <c r="AS2283" s="15"/>
      <c r="AT2283" s="15"/>
      <c r="AU2283" s="1"/>
      <c r="AV2283" s="1"/>
      <c r="AW2283" s="15"/>
      <c r="AX2283" s="15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</row>
    <row r="2284" spans="1:164" x14ac:dyDescent="0.15">
      <c r="A2284" s="67"/>
      <c r="B2284" s="128"/>
      <c r="C2284" s="7"/>
      <c r="D2284" s="7"/>
      <c r="E2284" s="13"/>
      <c r="F2284" s="14"/>
      <c r="G2284" s="14"/>
      <c r="H2284" s="14"/>
      <c r="I2284" s="14"/>
      <c r="J2284" s="13"/>
      <c r="K2284" s="53"/>
      <c r="L2284" s="2"/>
      <c r="M2284" s="19"/>
      <c r="N2284" s="12"/>
      <c r="O2284" s="12"/>
      <c r="P2284" s="19"/>
      <c r="Q2284" s="14"/>
      <c r="R2284" s="28"/>
      <c r="S2284" s="14"/>
      <c r="T2284" s="14"/>
      <c r="U2284" s="14"/>
      <c r="V2284" s="4"/>
      <c r="W2284" s="53"/>
      <c r="X2284" s="14"/>
      <c r="Y2284" s="153"/>
      <c r="Z2284" s="10"/>
      <c r="AA2284" s="51"/>
      <c r="AB2284" s="3"/>
      <c r="AC2284" s="1"/>
      <c r="AD2284" s="10"/>
      <c r="AE2284" s="3"/>
      <c r="AF2284" s="3"/>
      <c r="AG2284" s="3"/>
      <c r="AH2284" s="10"/>
      <c r="AI2284" s="11"/>
      <c r="AJ2284" s="10"/>
      <c r="AK2284" s="2"/>
      <c r="AL2284" s="2"/>
      <c r="AM2284" s="2"/>
      <c r="AN2284" s="2"/>
      <c r="AO2284" s="2"/>
      <c r="AP2284" s="2"/>
      <c r="AQ2284" s="1"/>
      <c r="AR2284" s="15"/>
      <c r="AS2284" s="15"/>
      <c r="AT2284" s="15"/>
      <c r="AU2284" s="1"/>
      <c r="AV2284" s="1"/>
      <c r="AW2284" s="15"/>
      <c r="AX2284" s="15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</row>
    <row r="2285" spans="1:164" x14ac:dyDescent="0.15">
      <c r="A2285" s="67"/>
      <c r="B2285" s="128"/>
      <c r="C2285" s="7"/>
      <c r="D2285" s="7"/>
      <c r="E2285" s="13"/>
      <c r="F2285" s="14"/>
      <c r="G2285" s="14"/>
      <c r="H2285" s="14"/>
      <c r="I2285" s="14"/>
      <c r="J2285" s="13"/>
      <c r="K2285" s="53"/>
      <c r="L2285" s="2"/>
      <c r="M2285" s="19"/>
      <c r="N2285" s="12"/>
      <c r="O2285" s="12"/>
      <c r="P2285" s="19"/>
      <c r="Q2285" s="14"/>
      <c r="R2285" s="28"/>
      <c r="S2285" s="14"/>
      <c r="T2285" s="14"/>
      <c r="U2285" s="14"/>
      <c r="V2285" s="4"/>
      <c r="W2285" s="53"/>
      <c r="X2285" s="14"/>
      <c r="Y2285" s="153"/>
      <c r="Z2285" s="10"/>
      <c r="AA2285" s="51"/>
      <c r="AB2285" s="3"/>
      <c r="AC2285" s="1"/>
      <c r="AD2285" s="10"/>
      <c r="AE2285" s="3"/>
      <c r="AF2285" s="3"/>
      <c r="AG2285" s="3"/>
      <c r="AH2285" s="10"/>
      <c r="AI2285" s="11"/>
      <c r="AJ2285" s="10"/>
      <c r="AK2285" s="2"/>
      <c r="AL2285" s="2"/>
      <c r="AM2285" s="2"/>
      <c r="AN2285" s="2"/>
      <c r="AO2285" s="2"/>
      <c r="AP2285" s="2"/>
      <c r="AQ2285" s="1"/>
      <c r="AR2285" s="15"/>
      <c r="AS2285" s="15"/>
      <c r="AT2285" s="15"/>
      <c r="AU2285" s="1"/>
      <c r="AV2285" s="1"/>
      <c r="AW2285" s="15"/>
      <c r="AX2285" s="15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</row>
    <row r="2286" spans="1:164" x14ac:dyDescent="0.15">
      <c r="A2286" s="67"/>
      <c r="B2286" s="128"/>
      <c r="C2286" s="7"/>
      <c r="D2286" s="7"/>
      <c r="E2286" s="13"/>
      <c r="F2286" s="14"/>
      <c r="G2286" s="14"/>
      <c r="H2286" s="14"/>
      <c r="I2286" s="14"/>
      <c r="J2286" s="13"/>
      <c r="K2286" s="53"/>
      <c r="L2286" s="2"/>
      <c r="M2286" s="19"/>
      <c r="N2286" s="12"/>
      <c r="O2286" s="12"/>
      <c r="P2286" s="19"/>
      <c r="Q2286" s="14"/>
      <c r="R2286" s="28"/>
      <c r="S2286" s="14"/>
      <c r="T2286" s="14"/>
      <c r="U2286" s="14"/>
      <c r="V2286" s="4"/>
      <c r="W2286" s="53"/>
      <c r="X2286" s="14"/>
      <c r="Y2286" s="153"/>
      <c r="Z2286" s="10"/>
      <c r="AA2286" s="51"/>
      <c r="AB2286" s="3"/>
      <c r="AC2286" s="1"/>
      <c r="AD2286" s="10"/>
      <c r="AE2286" s="3"/>
      <c r="AF2286" s="3"/>
      <c r="AG2286" s="3"/>
      <c r="AH2286" s="10"/>
      <c r="AI2286" s="11"/>
      <c r="AJ2286" s="10"/>
      <c r="AK2286" s="2"/>
      <c r="AL2286" s="2"/>
      <c r="AM2286" s="2"/>
      <c r="AN2286" s="2"/>
      <c r="AO2286" s="2"/>
      <c r="AP2286" s="2"/>
      <c r="AQ2286" s="1"/>
      <c r="AR2286" s="15"/>
      <c r="AS2286" s="15"/>
      <c r="AT2286" s="15"/>
      <c r="AU2286" s="1"/>
      <c r="AV2286" s="1"/>
      <c r="AW2286" s="15"/>
      <c r="AX2286" s="15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</row>
    <row r="2287" spans="1:164" x14ac:dyDescent="0.15">
      <c r="A2287" s="67"/>
      <c r="B2287" s="128"/>
      <c r="C2287" s="7"/>
      <c r="D2287" s="7"/>
      <c r="E2287" s="13"/>
      <c r="F2287" s="14"/>
      <c r="G2287" s="14"/>
      <c r="H2287" s="14"/>
      <c r="I2287" s="14"/>
      <c r="J2287" s="13"/>
      <c r="K2287" s="53"/>
      <c r="L2287" s="2"/>
      <c r="M2287" s="19"/>
      <c r="N2287" s="12"/>
      <c r="O2287" s="12"/>
      <c r="P2287" s="19"/>
      <c r="Q2287" s="14"/>
      <c r="R2287" s="28"/>
      <c r="S2287" s="14"/>
      <c r="T2287" s="14"/>
      <c r="U2287" s="14"/>
      <c r="V2287" s="4"/>
      <c r="W2287" s="53"/>
      <c r="X2287" s="14"/>
      <c r="Y2287" s="153"/>
      <c r="Z2287" s="10"/>
      <c r="AA2287" s="51"/>
      <c r="AB2287" s="3"/>
      <c r="AC2287" s="1"/>
      <c r="AD2287" s="10"/>
      <c r="AE2287" s="3"/>
      <c r="AF2287" s="3"/>
      <c r="AG2287" s="3"/>
      <c r="AH2287" s="10"/>
      <c r="AI2287" s="11"/>
      <c r="AJ2287" s="10"/>
      <c r="AK2287" s="2"/>
      <c r="AL2287" s="2"/>
      <c r="AM2287" s="2"/>
      <c r="AN2287" s="2"/>
      <c r="AO2287" s="2"/>
      <c r="AP2287" s="2"/>
      <c r="AQ2287" s="1"/>
      <c r="AR2287" s="15"/>
      <c r="AS2287" s="15"/>
      <c r="AT2287" s="15"/>
      <c r="AU2287" s="1"/>
      <c r="AV2287" s="1"/>
      <c r="AW2287" s="15"/>
      <c r="AX2287" s="15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</row>
    <row r="2288" spans="1:164" x14ac:dyDescent="0.15">
      <c r="A2288" s="67"/>
      <c r="B2288" s="128"/>
      <c r="C2288" s="7"/>
      <c r="D2288" s="7"/>
      <c r="E2288" s="13"/>
      <c r="F2288" s="14"/>
      <c r="G2288" s="14"/>
      <c r="H2288" s="14"/>
      <c r="I2288" s="14"/>
      <c r="J2288" s="13"/>
      <c r="K2288" s="53"/>
      <c r="L2288" s="2"/>
      <c r="M2288" s="19"/>
      <c r="N2288" s="12"/>
      <c r="O2288" s="12"/>
      <c r="P2288" s="19"/>
      <c r="Q2288" s="14"/>
      <c r="R2288" s="28"/>
      <c r="S2288" s="14"/>
      <c r="T2288" s="14"/>
      <c r="U2288" s="14"/>
      <c r="V2288" s="4"/>
      <c r="W2288" s="53"/>
      <c r="X2288" s="14"/>
      <c r="Y2288" s="153"/>
      <c r="Z2288" s="10"/>
      <c r="AA2288" s="51"/>
      <c r="AB2288" s="3"/>
      <c r="AC2288" s="1"/>
      <c r="AD2288" s="10"/>
      <c r="AE2288" s="3"/>
      <c r="AF2288" s="3"/>
      <c r="AG2288" s="3"/>
      <c r="AH2288" s="10"/>
      <c r="AI2288" s="11"/>
      <c r="AJ2288" s="10"/>
      <c r="AK2288" s="2"/>
      <c r="AL2288" s="2"/>
      <c r="AM2288" s="2"/>
      <c r="AN2288" s="2"/>
      <c r="AO2288" s="2"/>
      <c r="AP2288" s="2"/>
      <c r="AQ2288" s="1"/>
      <c r="AR2288" s="15"/>
      <c r="AS2288" s="15"/>
      <c r="AT2288" s="15"/>
      <c r="AU2288" s="1"/>
      <c r="AV2288" s="1"/>
      <c r="AW2288" s="15"/>
      <c r="AX2288" s="15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</row>
    <row r="2289" spans="1:164" x14ac:dyDescent="0.15">
      <c r="A2289" s="67"/>
      <c r="B2289" s="128"/>
      <c r="C2289" s="7"/>
      <c r="D2289" s="7"/>
      <c r="E2289" s="13"/>
      <c r="F2289" s="14"/>
      <c r="G2289" s="14"/>
      <c r="H2289" s="14"/>
      <c r="I2289" s="14"/>
      <c r="J2289" s="13"/>
      <c r="K2289" s="53"/>
      <c r="L2289" s="2"/>
      <c r="M2289" s="19"/>
      <c r="N2289" s="12"/>
      <c r="O2289" s="12"/>
      <c r="P2289" s="19"/>
      <c r="Q2289" s="14"/>
      <c r="R2289" s="28"/>
      <c r="S2289" s="14"/>
      <c r="T2289" s="14"/>
      <c r="U2289" s="14"/>
      <c r="V2289" s="4"/>
      <c r="W2289" s="53"/>
      <c r="X2289" s="14"/>
      <c r="Y2289" s="153"/>
      <c r="Z2289" s="10"/>
      <c r="AA2289" s="51"/>
      <c r="AB2289" s="3"/>
      <c r="AC2289" s="1"/>
      <c r="AD2289" s="10"/>
      <c r="AE2289" s="3"/>
      <c r="AF2289" s="3"/>
      <c r="AG2289" s="3"/>
      <c r="AH2289" s="10"/>
      <c r="AI2289" s="11"/>
      <c r="AJ2289" s="10"/>
      <c r="AK2289" s="2"/>
      <c r="AL2289" s="2"/>
      <c r="AM2289" s="2"/>
      <c r="AN2289" s="2"/>
      <c r="AO2289" s="2"/>
      <c r="AP2289" s="2"/>
      <c r="AQ2289" s="1"/>
      <c r="AR2289" s="15"/>
      <c r="AS2289" s="15"/>
      <c r="AT2289" s="15"/>
      <c r="AU2289" s="1"/>
      <c r="AV2289" s="1"/>
      <c r="AW2289" s="15"/>
      <c r="AX2289" s="15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</row>
    <row r="2290" spans="1:164" x14ac:dyDescent="0.15">
      <c r="A2290" s="67"/>
      <c r="B2290" s="128"/>
      <c r="C2290" s="7"/>
      <c r="D2290" s="7"/>
      <c r="E2290" s="13"/>
      <c r="F2290" s="14"/>
      <c r="G2290" s="14"/>
      <c r="H2290" s="14"/>
      <c r="I2290" s="14"/>
      <c r="J2290" s="13"/>
      <c r="K2290" s="53"/>
      <c r="L2290" s="2"/>
      <c r="M2290" s="19"/>
      <c r="N2290" s="12"/>
      <c r="O2290" s="12"/>
      <c r="P2290" s="19"/>
      <c r="Q2290" s="14"/>
      <c r="R2290" s="28"/>
      <c r="S2290" s="14"/>
      <c r="T2290" s="14"/>
      <c r="U2290" s="14"/>
      <c r="V2290" s="4"/>
      <c r="W2290" s="53"/>
      <c r="X2290" s="14"/>
      <c r="Y2290" s="153"/>
      <c r="Z2290" s="10"/>
      <c r="AA2290" s="51"/>
      <c r="AB2290" s="3"/>
      <c r="AC2290" s="1"/>
      <c r="AD2290" s="10"/>
      <c r="AE2290" s="3"/>
      <c r="AF2290" s="3"/>
      <c r="AG2290" s="3"/>
      <c r="AH2290" s="10"/>
      <c r="AI2290" s="11"/>
      <c r="AJ2290" s="10"/>
      <c r="AK2290" s="2"/>
      <c r="AL2290" s="2"/>
      <c r="AM2290" s="2"/>
      <c r="AN2290" s="2"/>
      <c r="AO2290" s="2"/>
      <c r="AP2290" s="2"/>
      <c r="AQ2290" s="1"/>
      <c r="AR2290" s="15"/>
      <c r="AS2290" s="15"/>
      <c r="AT2290" s="15"/>
      <c r="AU2290" s="1"/>
      <c r="AV2290" s="1"/>
      <c r="AW2290" s="15"/>
      <c r="AX2290" s="15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</row>
    <row r="2291" spans="1:164" x14ac:dyDescent="0.15">
      <c r="A2291" s="67"/>
      <c r="B2291" s="128"/>
      <c r="C2291" s="7"/>
      <c r="D2291" s="7"/>
      <c r="E2291" s="13"/>
      <c r="F2291" s="14"/>
      <c r="G2291" s="14"/>
      <c r="H2291" s="14"/>
      <c r="I2291" s="14"/>
      <c r="J2291" s="13"/>
      <c r="K2291" s="53"/>
      <c r="L2291" s="2"/>
      <c r="M2291" s="19"/>
      <c r="N2291" s="12"/>
      <c r="O2291" s="12"/>
      <c r="P2291" s="19"/>
      <c r="Q2291" s="14"/>
      <c r="R2291" s="28"/>
      <c r="S2291" s="14"/>
      <c r="T2291" s="14"/>
      <c r="U2291" s="14"/>
      <c r="V2291" s="4"/>
      <c r="W2291" s="53"/>
      <c r="X2291" s="14"/>
      <c r="Y2291" s="153"/>
      <c r="Z2291" s="10"/>
      <c r="AA2291" s="51"/>
      <c r="AB2291" s="3"/>
      <c r="AC2291" s="1"/>
      <c r="AD2291" s="10"/>
      <c r="AE2291" s="3"/>
      <c r="AF2291" s="3"/>
      <c r="AG2291" s="3"/>
      <c r="AH2291" s="10"/>
      <c r="AI2291" s="11"/>
      <c r="AJ2291" s="10"/>
      <c r="AK2291" s="2"/>
      <c r="AL2291" s="2"/>
      <c r="AM2291" s="2"/>
      <c r="AN2291" s="2"/>
      <c r="AO2291" s="2"/>
      <c r="AP2291" s="2"/>
      <c r="AQ2291" s="1"/>
      <c r="AR2291" s="15"/>
      <c r="AS2291" s="15"/>
      <c r="AT2291" s="15"/>
      <c r="AU2291" s="1"/>
      <c r="AV2291" s="1"/>
      <c r="AW2291" s="15"/>
      <c r="AX2291" s="15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</row>
    <row r="2292" spans="1:164" x14ac:dyDescent="0.15">
      <c r="A2292" s="67"/>
      <c r="B2292" s="128"/>
      <c r="C2292" s="7"/>
      <c r="D2292" s="7"/>
      <c r="E2292" s="13"/>
      <c r="F2292" s="14"/>
      <c r="G2292" s="14"/>
      <c r="H2292" s="14"/>
      <c r="I2292" s="14"/>
      <c r="J2292" s="13"/>
      <c r="K2292" s="53"/>
      <c r="L2292" s="2"/>
      <c r="M2292" s="19"/>
      <c r="N2292" s="12"/>
      <c r="O2292" s="12"/>
      <c r="P2292" s="19"/>
      <c r="Q2292" s="14"/>
      <c r="R2292" s="28"/>
      <c r="S2292" s="14"/>
      <c r="T2292" s="14"/>
      <c r="U2292" s="14"/>
      <c r="V2292" s="4"/>
      <c r="W2292" s="53"/>
      <c r="X2292" s="14"/>
      <c r="Y2292" s="153"/>
      <c r="Z2292" s="10"/>
      <c r="AA2292" s="51"/>
      <c r="AB2292" s="3"/>
      <c r="AC2292" s="1"/>
      <c r="AD2292" s="10"/>
      <c r="AE2292" s="3"/>
      <c r="AF2292" s="3"/>
      <c r="AG2292" s="3"/>
      <c r="AH2292" s="10"/>
      <c r="AI2292" s="11"/>
      <c r="AJ2292" s="10"/>
      <c r="AK2292" s="2"/>
      <c r="AL2292" s="2"/>
      <c r="AM2292" s="2"/>
      <c r="AN2292" s="2"/>
      <c r="AO2292" s="2"/>
      <c r="AP2292" s="2"/>
      <c r="AQ2292" s="1"/>
      <c r="AR2292" s="15"/>
      <c r="AS2292" s="15"/>
      <c r="AT2292" s="15"/>
      <c r="AU2292" s="1"/>
      <c r="AV2292" s="1"/>
      <c r="AW2292" s="15"/>
      <c r="AX2292" s="15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</row>
    <row r="2293" spans="1:164" x14ac:dyDescent="0.15">
      <c r="A2293" s="67"/>
      <c r="B2293" s="128"/>
      <c r="C2293" s="7"/>
      <c r="D2293" s="7"/>
      <c r="E2293" s="13"/>
      <c r="F2293" s="14"/>
      <c r="G2293" s="14"/>
      <c r="H2293" s="14"/>
      <c r="I2293" s="14"/>
      <c r="J2293" s="13"/>
      <c r="K2293" s="53"/>
      <c r="L2293" s="2"/>
      <c r="M2293" s="19"/>
      <c r="N2293" s="12"/>
      <c r="O2293" s="12"/>
      <c r="P2293" s="19"/>
      <c r="Q2293" s="14"/>
      <c r="R2293" s="28"/>
      <c r="S2293" s="14"/>
      <c r="T2293" s="14"/>
      <c r="U2293" s="14"/>
      <c r="V2293" s="4"/>
      <c r="W2293" s="53"/>
      <c r="X2293" s="14"/>
      <c r="Y2293" s="153"/>
      <c r="Z2293" s="10"/>
      <c r="AA2293" s="51"/>
      <c r="AB2293" s="3"/>
      <c r="AC2293" s="1"/>
      <c r="AD2293" s="10"/>
      <c r="AE2293" s="3"/>
      <c r="AF2293" s="3"/>
      <c r="AG2293" s="3"/>
      <c r="AH2293" s="10"/>
      <c r="AI2293" s="11"/>
      <c r="AJ2293" s="10"/>
      <c r="AK2293" s="2"/>
      <c r="AL2293" s="2"/>
      <c r="AM2293" s="2"/>
      <c r="AN2293" s="2"/>
      <c r="AO2293" s="2"/>
      <c r="AP2293" s="2"/>
      <c r="AQ2293" s="1"/>
      <c r="AR2293" s="15"/>
      <c r="AS2293" s="15"/>
      <c r="AT2293" s="15"/>
      <c r="AU2293" s="1"/>
      <c r="AV2293" s="1"/>
      <c r="AW2293" s="15"/>
      <c r="AX2293" s="15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</row>
    <row r="2294" spans="1:164" x14ac:dyDescent="0.15">
      <c r="A2294" s="67"/>
      <c r="B2294" s="128"/>
      <c r="C2294" s="7"/>
      <c r="D2294" s="7"/>
      <c r="E2294" s="13"/>
      <c r="F2294" s="14"/>
      <c r="G2294" s="14"/>
      <c r="H2294" s="14"/>
      <c r="I2294" s="14"/>
      <c r="J2294" s="13"/>
      <c r="K2294" s="53"/>
      <c r="L2294" s="2"/>
      <c r="M2294" s="19"/>
      <c r="N2294" s="12"/>
      <c r="O2294" s="12"/>
      <c r="P2294" s="19"/>
      <c r="Q2294" s="14"/>
      <c r="R2294" s="28"/>
      <c r="S2294" s="14"/>
      <c r="T2294" s="14"/>
      <c r="U2294" s="14"/>
      <c r="V2294" s="4"/>
      <c r="W2294" s="53"/>
      <c r="X2294" s="14"/>
      <c r="Y2294" s="153"/>
      <c r="Z2294" s="10"/>
      <c r="AA2294" s="51"/>
      <c r="AB2294" s="3"/>
      <c r="AC2294" s="1"/>
      <c r="AD2294" s="10"/>
      <c r="AE2294" s="3"/>
      <c r="AF2294" s="3"/>
      <c r="AG2294" s="3"/>
      <c r="AH2294" s="10"/>
      <c r="AI2294" s="11"/>
      <c r="AJ2294" s="10"/>
      <c r="AK2294" s="2"/>
      <c r="AL2294" s="2"/>
      <c r="AM2294" s="2"/>
      <c r="AN2294" s="2"/>
      <c r="AO2294" s="2"/>
      <c r="AP2294" s="2"/>
      <c r="AQ2294" s="1"/>
      <c r="AR2294" s="15"/>
      <c r="AS2294" s="15"/>
      <c r="AT2294" s="15"/>
      <c r="AU2294" s="1"/>
      <c r="AV2294" s="1"/>
      <c r="AW2294" s="15"/>
      <c r="AX2294" s="15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</row>
    <row r="2295" spans="1:164" x14ac:dyDescent="0.15">
      <c r="A2295" s="67"/>
      <c r="B2295" s="128"/>
      <c r="C2295" s="7"/>
      <c r="D2295" s="7"/>
      <c r="E2295" s="13"/>
      <c r="F2295" s="14"/>
      <c r="G2295" s="14"/>
      <c r="H2295" s="14"/>
      <c r="I2295" s="14"/>
      <c r="J2295" s="13"/>
      <c r="K2295" s="53"/>
      <c r="L2295" s="2"/>
      <c r="M2295" s="19"/>
      <c r="N2295" s="12"/>
      <c r="O2295" s="12"/>
      <c r="P2295" s="19"/>
      <c r="Q2295" s="14"/>
      <c r="R2295" s="28"/>
      <c r="S2295" s="14"/>
      <c r="T2295" s="14"/>
      <c r="U2295" s="14"/>
      <c r="V2295" s="4"/>
      <c r="W2295" s="53"/>
      <c r="X2295" s="14"/>
      <c r="Y2295" s="153"/>
      <c r="Z2295" s="10"/>
      <c r="AA2295" s="51"/>
      <c r="AB2295" s="3"/>
      <c r="AC2295" s="1"/>
      <c r="AD2295" s="10"/>
      <c r="AE2295" s="3"/>
      <c r="AF2295" s="3"/>
      <c r="AG2295" s="3"/>
      <c r="AH2295" s="10"/>
      <c r="AI2295" s="11"/>
      <c r="AJ2295" s="10"/>
      <c r="AK2295" s="2"/>
      <c r="AL2295" s="2"/>
      <c r="AM2295" s="2"/>
      <c r="AN2295" s="2"/>
      <c r="AO2295" s="2"/>
      <c r="AP2295" s="2"/>
      <c r="AQ2295" s="1"/>
      <c r="AR2295" s="15"/>
      <c r="AS2295" s="15"/>
      <c r="AT2295" s="15"/>
      <c r="AU2295" s="1"/>
      <c r="AV2295" s="1"/>
      <c r="AW2295" s="15"/>
      <c r="AX2295" s="15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</row>
    <row r="2296" spans="1:164" x14ac:dyDescent="0.15">
      <c r="A2296" s="67"/>
      <c r="B2296" s="128"/>
      <c r="C2296" s="7"/>
      <c r="D2296" s="7"/>
      <c r="E2296" s="13"/>
      <c r="F2296" s="14"/>
      <c r="G2296" s="14"/>
      <c r="H2296" s="14"/>
      <c r="I2296" s="14"/>
      <c r="J2296" s="13"/>
      <c r="K2296" s="53"/>
      <c r="L2296" s="2"/>
      <c r="M2296" s="19"/>
      <c r="N2296" s="12"/>
      <c r="O2296" s="12"/>
      <c r="P2296" s="19"/>
      <c r="Q2296" s="14"/>
      <c r="R2296" s="28"/>
      <c r="S2296" s="14"/>
      <c r="T2296" s="14"/>
      <c r="U2296" s="14"/>
      <c r="V2296" s="4"/>
      <c r="W2296" s="53"/>
      <c r="X2296" s="14"/>
      <c r="Y2296" s="153"/>
      <c r="Z2296" s="10"/>
      <c r="AA2296" s="51"/>
      <c r="AB2296" s="3"/>
      <c r="AC2296" s="1"/>
      <c r="AD2296" s="10"/>
      <c r="AE2296" s="3"/>
      <c r="AF2296" s="3"/>
      <c r="AG2296" s="3"/>
      <c r="AH2296" s="10"/>
      <c r="AI2296" s="11"/>
      <c r="AJ2296" s="10"/>
      <c r="AK2296" s="2"/>
      <c r="AL2296" s="2"/>
      <c r="AM2296" s="2"/>
      <c r="AN2296" s="2"/>
      <c r="AO2296" s="2"/>
      <c r="AP2296" s="2"/>
      <c r="AQ2296" s="1"/>
      <c r="AR2296" s="15"/>
      <c r="AS2296" s="15"/>
      <c r="AT2296" s="15"/>
      <c r="AU2296" s="1"/>
      <c r="AV2296" s="1"/>
      <c r="AW2296" s="15"/>
      <c r="AX2296" s="15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</row>
    <row r="2297" spans="1:164" x14ac:dyDescent="0.15">
      <c r="A2297" s="67"/>
      <c r="B2297" s="128"/>
      <c r="C2297" s="7"/>
      <c r="D2297" s="7"/>
      <c r="E2297" s="13"/>
      <c r="F2297" s="14"/>
      <c r="G2297" s="14"/>
      <c r="H2297" s="14"/>
      <c r="I2297" s="14"/>
      <c r="J2297" s="13"/>
      <c r="K2297" s="53"/>
      <c r="L2297" s="2"/>
      <c r="M2297" s="19"/>
      <c r="N2297" s="12"/>
      <c r="O2297" s="12"/>
      <c r="P2297" s="19"/>
      <c r="Q2297" s="14"/>
      <c r="R2297" s="28"/>
      <c r="S2297" s="14"/>
      <c r="T2297" s="14"/>
      <c r="U2297" s="14"/>
      <c r="V2297" s="4"/>
      <c r="W2297" s="53"/>
      <c r="X2297" s="14"/>
      <c r="Y2297" s="153"/>
      <c r="Z2297" s="10"/>
      <c r="AA2297" s="51"/>
      <c r="AB2297" s="3"/>
      <c r="AC2297" s="1"/>
      <c r="AD2297" s="10"/>
      <c r="AE2297" s="3"/>
      <c r="AF2297" s="3"/>
      <c r="AG2297" s="3"/>
      <c r="AH2297" s="10"/>
      <c r="AI2297" s="11"/>
      <c r="AJ2297" s="10"/>
      <c r="AK2297" s="2"/>
      <c r="AL2297" s="2"/>
      <c r="AM2297" s="2"/>
      <c r="AN2297" s="2"/>
      <c r="AO2297" s="2"/>
      <c r="AP2297" s="2"/>
      <c r="AQ2297" s="1"/>
      <c r="AR2297" s="15"/>
      <c r="AS2297" s="15"/>
      <c r="AT2297" s="15"/>
      <c r="AU2297" s="1"/>
      <c r="AV2297" s="1"/>
      <c r="AW2297" s="15"/>
      <c r="AX2297" s="15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</row>
    <row r="2298" spans="1:164" x14ac:dyDescent="0.15">
      <c r="A2298" s="67"/>
      <c r="B2298" s="128"/>
      <c r="C2298" s="7"/>
      <c r="D2298" s="7"/>
      <c r="E2298" s="13"/>
      <c r="F2298" s="14"/>
      <c r="G2298" s="14"/>
      <c r="H2298" s="14"/>
      <c r="I2298" s="14"/>
      <c r="J2298" s="13"/>
      <c r="K2298" s="53"/>
      <c r="L2298" s="2"/>
      <c r="M2298" s="19"/>
      <c r="N2298" s="12"/>
      <c r="O2298" s="12"/>
      <c r="P2298" s="19"/>
      <c r="Q2298" s="14"/>
      <c r="R2298" s="28"/>
      <c r="S2298" s="14"/>
      <c r="T2298" s="14"/>
      <c r="U2298" s="14"/>
      <c r="V2298" s="4"/>
      <c r="W2298" s="53"/>
      <c r="X2298" s="14"/>
      <c r="Y2298" s="153"/>
      <c r="Z2298" s="10"/>
      <c r="AA2298" s="51"/>
      <c r="AB2298" s="3"/>
      <c r="AC2298" s="1"/>
      <c r="AD2298" s="10"/>
      <c r="AE2298" s="3"/>
      <c r="AF2298" s="3"/>
      <c r="AG2298" s="3"/>
      <c r="AH2298" s="10"/>
      <c r="AI2298" s="11"/>
      <c r="AJ2298" s="10"/>
      <c r="AK2298" s="2"/>
      <c r="AL2298" s="2"/>
      <c r="AM2298" s="2"/>
      <c r="AN2298" s="2"/>
      <c r="AO2298" s="2"/>
      <c r="AP2298" s="2"/>
      <c r="AQ2298" s="1"/>
      <c r="AR2298" s="15"/>
      <c r="AS2298" s="15"/>
      <c r="AT2298" s="15"/>
      <c r="AU2298" s="1"/>
      <c r="AV2298" s="1"/>
      <c r="AW2298" s="15"/>
      <c r="AX2298" s="15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</row>
    <row r="2299" spans="1:164" x14ac:dyDescent="0.15">
      <c r="A2299" s="67"/>
      <c r="B2299" s="128"/>
      <c r="C2299" s="7"/>
      <c r="D2299" s="7"/>
      <c r="E2299" s="13"/>
      <c r="F2299" s="14"/>
      <c r="G2299" s="14"/>
      <c r="H2299" s="14"/>
      <c r="I2299" s="14"/>
      <c r="J2299" s="13"/>
      <c r="K2299" s="53"/>
      <c r="L2299" s="2"/>
      <c r="M2299" s="19"/>
      <c r="N2299" s="12"/>
      <c r="O2299" s="12"/>
      <c r="P2299" s="19"/>
      <c r="Q2299" s="14"/>
      <c r="R2299" s="28"/>
      <c r="S2299" s="14"/>
      <c r="T2299" s="14"/>
      <c r="U2299" s="14"/>
      <c r="V2299" s="4"/>
      <c r="W2299" s="53"/>
      <c r="X2299" s="14"/>
      <c r="Y2299" s="153"/>
      <c r="Z2299" s="10"/>
      <c r="AA2299" s="51"/>
      <c r="AB2299" s="3"/>
      <c r="AC2299" s="1"/>
      <c r="AD2299" s="10"/>
      <c r="AE2299" s="3"/>
      <c r="AF2299" s="3"/>
      <c r="AG2299" s="3"/>
      <c r="AH2299" s="10"/>
      <c r="AI2299" s="11"/>
      <c r="AJ2299" s="10"/>
      <c r="AK2299" s="2"/>
      <c r="AL2299" s="2"/>
      <c r="AM2299" s="2"/>
      <c r="AN2299" s="2"/>
      <c r="AO2299" s="2"/>
      <c r="AP2299" s="2"/>
      <c r="AQ2299" s="1"/>
      <c r="AR2299" s="15"/>
      <c r="AS2299" s="15"/>
      <c r="AT2299" s="15"/>
      <c r="AU2299" s="1"/>
      <c r="AV2299" s="1"/>
      <c r="AW2299" s="15"/>
      <c r="AX2299" s="15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</row>
    <row r="2300" spans="1:164" x14ac:dyDescent="0.15">
      <c r="A2300" s="67"/>
      <c r="B2300" s="128"/>
      <c r="C2300" s="7"/>
      <c r="D2300" s="7"/>
      <c r="E2300" s="13"/>
      <c r="F2300" s="14"/>
      <c r="G2300" s="14"/>
      <c r="H2300" s="14"/>
      <c r="I2300" s="14"/>
      <c r="J2300" s="13"/>
      <c r="K2300" s="53"/>
      <c r="L2300" s="2"/>
      <c r="M2300" s="19"/>
      <c r="N2300" s="12"/>
      <c r="O2300" s="12"/>
      <c r="P2300" s="19"/>
      <c r="Q2300" s="14"/>
      <c r="R2300" s="28"/>
      <c r="S2300" s="14"/>
      <c r="T2300" s="14"/>
      <c r="U2300" s="14"/>
      <c r="V2300" s="4"/>
      <c r="W2300" s="53"/>
      <c r="X2300" s="14"/>
      <c r="Y2300" s="153"/>
      <c r="Z2300" s="10"/>
      <c r="AA2300" s="51"/>
      <c r="AB2300" s="3"/>
      <c r="AC2300" s="1"/>
      <c r="AD2300" s="10"/>
      <c r="AE2300" s="3"/>
      <c r="AF2300" s="3"/>
      <c r="AG2300" s="3"/>
      <c r="AH2300" s="10"/>
      <c r="AI2300" s="11"/>
      <c r="AJ2300" s="10"/>
      <c r="AK2300" s="2"/>
      <c r="AL2300" s="2"/>
      <c r="AM2300" s="2"/>
      <c r="AN2300" s="2"/>
      <c r="AO2300" s="2"/>
      <c r="AP2300" s="2"/>
      <c r="AQ2300" s="1"/>
      <c r="AR2300" s="15"/>
      <c r="AS2300" s="15"/>
      <c r="AT2300" s="15"/>
      <c r="AU2300" s="1"/>
      <c r="AV2300" s="1"/>
      <c r="AW2300" s="15"/>
      <c r="AX2300" s="15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</row>
    <row r="2301" spans="1:164" x14ac:dyDescent="0.15">
      <c r="A2301" s="67"/>
      <c r="B2301" s="128"/>
      <c r="C2301" s="7"/>
      <c r="D2301" s="7"/>
      <c r="E2301" s="13"/>
      <c r="F2301" s="14"/>
      <c r="G2301" s="14"/>
      <c r="H2301" s="14"/>
      <c r="I2301" s="14"/>
      <c r="J2301" s="13"/>
      <c r="K2301" s="53"/>
      <c r="L2301" s="2"/>
      <c r="M2301" s="19"/>
      <c r="N2301" s="12"/>
      <c r="O2301" s="12"/>
      <c r="P2301" s="19"/>
      <c r="Q2301" s="14"/>
      <c r="R2301" s="28"/>
      <c r="S2301" s="14"/>
      <c r="T2301" s="14"/>
      <c r="U2301" s="14"/>
      <c r="V2301" s="4"/>
      <c r="W2301" s="53"/>
      <c r="X2301" s="14"/>
      <c r="Y2301" s="153"/>
      <c r="Z2301" s="10"/>
      <c r="AA2301" s="51"/>
      <c r="AB2301" s="3"/>
      <c r="AC2301" s="1"/>
      <c r="AD2301" s="10"/>
      <c r="AE2301" s="3"/>
      <c r="AF2301" s="3"/>
      <c r="AG2301" s="3"/>
      <c r="AH2301" s="10"/>
      <c r="AI2301" s="11"/>
      <c r="AJ2301" s="10"/>
      <c r="AK2301" s="2"/>
      <c r="AL2301" s="2"/>
      <c r="AM2301" s="2"/>
      <c r="AN2301" s="2"/>
      <c r="AO2301" s="2"/>
      <c r="AP2301" s="2"/>
      <c r="AQ2301" s="1"/>
      <c r="AR2301" s="15"/>
      <c r="AS2301" s="15"/>
      <c r="AT2301" s="15"/>
      <c r="AU2301" s="1"/>
      <c r="AV2301" s="1"/>
      <c r="AW2301" s="15"/>
      <c r="AX2301" s="15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</row>
    <row r="2302" spans="1:164" x14ac:dyDescent="0.15">
      <c r="A2302" s="67"/>
      <c r="B2302" s="128"/>
      <c r="C2302" s="7"/>
      <c r="D2302" s="7"/>
      <c r="E2302" s="13"/>
      <c r="F2302" s="14"/>
      <c r="G2302" s="14"/>
      <c r="H2302" s="14"/>
      <c r="I2302" s="14"/>
      <c r="J2302" s="13"/>
      <c r="K2302" s="53"/>
      <c r="L2302" s="2"/>
      <c r="M2302" s="19"/>
      <c r="N2302" s="12"/>
      <c r="O2302" s="12"/>
      <c r="P2302" s="19"/>
      <c r="Q2302" s="14"/>
      <c r="R2302" s="28"/>
      <c r="S2302" s="14"/>
      <c r="T2302" s="14"/>
      <c r="U2302" s="14"/>
      <c r="V2302" s="4"/>
      <c r="W2302" s="53"/>
      <c r="X2302" s="14"/>
      <c r="Y2302" s="153"/>
      <c r="Z2302" s="10"/>
      <c r="AA2302" s="51"/>
      <c r="AB2302" s="3"/>
      <c r="AC2302" s="1"/>
      <c r="AD2302" s="10"/>
      <c r="AE2302" s="3"/>
      <c r="AF2302" s="3"/>
      <c r="AG2302" s="3"/>
      <c r="AH2302" s="10"/>
      <c r="AI2302" s="11"/>
      <c r="AJ2302" s="10"/>
      <c r="AK2302" s="2"/>
      <c r="AL2302" s="2"/>
      <c r="AM2302" s="2"/>
      <c r="AN2302" s="2"/>
      <c r="AO2302" s="2"/>
      <c r="AP2302" s="2"/>
      <c r="AQ2302" s="1"/>
      <c r="AR2302" s="15"/>
      <c r="AS2302" s="15"/>
      <c r="AT2302" s="15"/>
      <c r="AU2302" s="1"/>
      <c r="AV2302" s="1"/>
      <c r="AW2302" s="15"/>
      <c r="AX2302" s="15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</row>
    <row r="2303" spans="1:164" x14ac:dyDescent="0.15">
      <c r="A2303" s="67"/>
      <c r="B2303" s="128"/>
      <c r="C2303" s="7"/>
      <c r="D2303" s="7"/>
      <c r="E2303" s="13"/>
      <c r="F2303" s="14"/>
      <c r="G2303" s="14"/>
      <c r="H2303" s="14"/>
      <c r="I2303" s="14"/>
      <c r="J2303" s="13"/>
      <c r="K2303" s="53"/>
      <c r="L2303" s="2"/>
      <c r="M2303" s="19"/>
      <c r="N2303" s="12"/>
      <c r="O2303" s="12"/>
      <c r="P2303" s="19"/>
      <c r="Q2303" s="14"/>
      <c r="R2303" s="28"/>
      <c r="S2303" s="14"/>
      <c r="T2303" s="14"/>
      <c r="U2303" s="14"/>
      <c r="V2303" s="4"/>
      <c r="W2303" s="53"/>
      <c r="X2303" s="14"/>
      <c r="Y2303" s="153"/>
      <c r="Z2303" s="10"/>
      <c r="AA2303" s="51"/>
      <c r="AB2303" s="3"/>
      <c r="AC2303" s="1"/>
      <c r="AD2303" s="10"/>
      <c r="AE2303" s="3"/>
      <c r="AF2303" s="3"/>
      <c r="AG2303" s="3"/>
      <c r="AH2303" s="10"/>
      <c r="AI2303" s="11"/>
      <c r="AJ2303" s="10"/>
      <c r="AK2303" s="2"/>
      <c r="AL2303" s="2"/>
      <c r="AM2303" s="2"/>
      <c r="AN2303" s="2"/>
      <c r="AO2303" s="2"/>
      <c r="AP2303" s="2"/>
      <c r="AQ2303" s="1"/>
      <c r="AR2303" s="15"/>
      <c r="AS2303" s="15"/>
      <c r="AT2303" s="15"/>
      <c r="AU2303" s="1"/>
      <c r="AV2303" s="1"/>
      <c r="AW2303" s="15"/>
      <c r="AX2303" s="15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</row>
    <row r="2304" spans="1:164" x14ac:dyDescent="0.15">
      <c r="A2304" s="67"/>
      <c r="B2304" s="128"/>
      <c r="C2304" s="7"/>
      <c r="D2304" s="7"/>
      <c r="E2304" s="13"/>
      <c r="F2304" s="14"/>
      <c r="G2304" s="14"/>
      <c r="H2304" s="14"/>
      <c r="I2304" s="14"/>
      <c r="J2304" s="13"/>
      <c r="K2304" s="53"/>
      <c r="L2304" s="2"/>
      <c r="M2304" s="19"/>
      <c r="N2304" s="12"/>
      <c r="O2304" s="12"/>
      <c r="P2304" s="19"/>
      <c r="Q2304" s="14"/>
      <c r="R2304" s="28"/>
      <c r="S2304" s="14"/>
      <c r="T2304" s="14"/>
      <c r="U2304" s="14"/>
      <c r="V2304" s="4"/>
      <c r="W2304" s="53"/>
      <c r="X2304" s="14"/>
      <c r="Y2304" s="153"/>
      <c r="Z2304" s="10"/>
      <c r="AA2304" s="51"/>
      <c r="AB2304" s="3"/>
      <c r="AC2304" s="1"/>
      <c r="AD2304" s="10"/>
      <c r="AE2304" s="3"/>
      <c r="AF2304" s="3"/>
      <c r="AG2304" s="3"/>
      <c r="AH2304" s="10"/>
      <c r="AI2304" s="11"/>
      <c r="AJ2304" s="10"/>
      <c r="AK2304" s="2"/>
      <c r="AL2304" s="2"/>
      <c r="AM2304" s="2"/>
      <c r="AN2304" s="2"/>
      <c r="AO2304" s="2"/>
      <c r="AP2304" s="2"/>
      <c r="AQ2304" s="1"/>
      <c r="AR2304" s="15"/>
      <c r="AS2304" s="15"/>
      <c r="AT2304" s="15"/>
      <c r="AU2304" s="1"/>
      <c r="AV2304" s="1"/>
      <c r="AW2304" s="15"/>
      <c r="AX2304" s="15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</row>
    <row r="2305" spans="1:164" x14ac:dyDescent="0.15">
      <c r="A2305" s="67"/>
      <c r="B2305" s="128"/>
      <c r="C2305" s="7"/>
      <c r="D2305" s="7"/>
      <c r="E2305" s="13"/>
      <c r="F2305" s="14"/>
      <c r="G2305" s="14"/>
      <c r="H2305" s="14"/>
      <c r="I2305" s="14"/>
      <c r="J2305" s="13"/>
      <c r="K2305" s="53"/>
      <c r="L2305" s="2"/>
      <c r="M2305" s="19"/>
      <c r="N2305" s="12"/>
      <c r="O2305" s="12"/>
      <c r="P2305" s="19"/>
      <c r="Q2305" s="14"/>
      <c r="R2305" s="28"/>
      <c r="S2305" s="14"/>
      <c r="T2305" s="14"/>
      <c r="U2305" s="14"/>
      <c r="V2305" s="4"/>
      <c r="W2305" s="53"/>
      <c r="X2305" s="14"/>
      <c r="Y2305" s="153"/>
      <c r="Z2305" s="10"/>
      <c r="AA2305" s="51"/>
      <c r="AB2305" s="3"/>
      <c r="AC2305" s="1"/>
      <c r="AD2305" s="10"/>
      <c r="AE2305" s="3"/>
      <c r="AF2305" s="3"/>
      <c r="AG2305" s="3"/>
      <c r="AH2305" s="10"/>
      <c r="AI2305" s="11"/>
      <c r="AJ2305" s="10"/>
      <c r="AK2305" s="2"/>
      <c r="AL2305" s="2"/>
      <c r="AM2305" s="2"/>
      <c r="AN2305" s="2"/>
      <c r="AO2305" s="2"/>
      <c r="AP2305" s="2"/>
      <c r="AQ2305" s="1"/>
      <c r="AR2305" s="15"/>
      <c r="AS2305" s="15"/>
      <c r="AT2305" s="15"/>
      <c r="AU2305" s="1"/>
      <c r="AV2305" s="1"/>
      <c r="AW2305" s="15"/>
      <c r="AX2305" s="15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</row>
    <row r="2306" spans="1:164" x14ac:dyDescent="0.15">
      <c r="A2306" s="67"/>
      <c r="B2306" s="128"/>
      <c r="C2306" s="7"/>
      <c r="D2306" s="7"/>
      <c r="E2306" s="13"/>
      <c r="F2306" s="14"/>
      <c r="G2306" s="14"/>
      <c r="H2306" s="14"/>
      <c r="I2306" s="14"/>
      <c r="J2306" s="13"/>
      <c r="K2306" s="53"/>
      <c r="L2306" s="2"/>
      <c r="M2306" s="19"/>
      <c r="N2306" s="12"/>
      <c r="O2306" s="12"/>
      <c r="P2306" s="19"/>
      <c r="Q2306" s="14"/>
      <c r="R2306" s="28"/>
      <c r="S2306" s="14"/>
      <c r="T2306" s="14"/>
      <c r="U2306" s="14"/>
      <c r="V2306" s="4"/>
      <c r="W2306" s="53"/>
      <c r="X2306" s="14"/>
      <c r="Y2306" s="153"/>
      <c r="Z2306" s="10"/>
      <c r="AA2306" s="51"/>
      <c r="AB2306" s="3"/>
      <c r="AC2306" s="1"/>
      <c r="AD2306" s="10"/>
      <c r="AE2306" s="3"/>
      <c r="AF2306" s="3"/>
      <c r="AG2306" s="3"/>
      <c r="AH2306" s="10"/>
      <c r="AI2306" s="11"/>
      <c r="AJ2306" s="10"/>
      <c r="AK2306" s="2"/>
      <c r="AL2306" s="2"/>
      <c r="AM2306" s="2"/>
      <c r="AN2306" s="2"/>
      <c r="AO2306" s="2"/>
      <c r="AP2306" s="2"/>
      <c r="AQ2306" s="1"/>
      <c r="AR2306" s="15"/>
      <c r="AS2306" s="15"/>
      <c r="AT2306" s="15"/>
      <c r="AU2306" s="1"/>
      <c r="AV2306" s="1"/>
      <c r="AW2306" s="15"/>
      <c r="AX2306" s="15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</row>
    <row r="2307" spans="1:164" x14ac:dyDescent="0.15">
      <c r="A2307" s="67"/>
      <c r="B2307" s="128"/>
      <c r="C2307" s="7"/>
      <c r="D2307" s="7"/>
      <c r="E2307" s="13"/>
      <c r="F2307" s="14"/>
      <c r="G2307" s="14"/>
      <c r="H2307" s="14"/>
      <c r="I2307" s="14"/>
      <c r="J2307" s="13"/>
      <c r="K2307" s="53"/>
      <c r="L2307" s="2"/>
      <c r="M2307" s="19"/>
      <c r="N2307" s="12"/>
      <c r="O2307" s="12"/>
      <c r="P2307" s="19"/>
      <c r="Q2307" s="14"/>
      <c r="R2307" s="28"/>
      <c r="S2307" s="14"/>
      <c r="T2307" s="14"/>
      <c r="U2307" s="14"/>
      <c r="V2307" s="4"/>
      <c r="W2307" s="53"/>
      <c r="X2307" s="14"/>
      <c r="Y2307" s="153"/>
      <c r="Z2307" s="10"/>
      <c r="AA2307" s="51"/>
      <c r="AB2307" s="3"/>
      <c r="AC2307" s="1"/>
      <c r="AD2307" s="10"/>
      <c r="AE2307" s="3"/>
      <c r="AF2307" s="3"/>
      <c r="AG2307" s="3"/>
      <c r="AH2307" s="10"/>
      <c r="AI2307" s="11"/>
      <c r="AJ2307" s="10"/>
      <c r="AK2307" s="2"/>
      <c r="AL2307" s="2"/>
      <c r="AM2307" s="2"/>
      <c r="AN2307" s="2"/>
      <c r="AO2307" s="2"/>
      <c r="AP2307" s="2"/>
      <c r="AQ2307" s="1"/>
      <c r="AR2307" s="15"/>
      <c r="AS2307" s="15"/>
      <c r="AT2307" s="15"/>
      <c r="AU2307" s="1"/>
      <c r="AV2307" s="1"/>
      <c r="AW2307" s="15"/>
      <c r="AX2307" s="15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</row>
    <row r="2308" spans="1:164" x14ac:dyDescent="0.15">
      <c r="A2308" s="67"/>
      <c r="B2308" s="128"/>
      <c r="C2308" s="7"/>
      <c r="D2308" s="7"/>
      <c r="E2308" s="13"/>
      <c r="F2308" s="14"/>
      <c r="G2308" s="14"/>
      <c r="H2308" s="14"/>
      <c r="I2308" s="14"/>
      <c r="J2308" s="13"/>
      <c r="K2308" s="53"/>
      <c r="L2308" s="2"/>
      <c r="M2308" s="19"/>
      <c r="N2308" s="12"/>
      <c r="O2308" s="12"/>
      <c r="P2308" s="19"/>
      <c r="Q2308" s="14"/>
      <c r="R2308" s="28"/>
      <c r="S2308" s="14"/>
      <c r="T2308" s="14"/>
      <c r="U2308" s="14"/>
      <c r="V2308" s="4"/>
      <c r="W2308" s="53"/>
      <c r="X2308" s="14"/>
      <c r="Y2308" s="153"/>
      <c r="Z2308" s="10"/>
      <c r="AA2308" s="51"/>
      <c r="AB2308" s="3"/>
      <c r="AC2308" s="1"/>
      <c r="AD2308" s="10"/>
      <c r="AE2308" s="3"/>
      <c r="AF2308" s="3"/>
      <c r="AG2308" s="3"/>
      <c r="AH2308" s="10"/>
      <c r="AI2308" s="11"/>
      <c r="AJ2308" s="10"/>
      <c r="AK2308" s="2"/>
      <c r="AL2308" s="2"/>
      <c r="AM2308" s="2"/>
      <c r="AN2308" s="2"/>
      <c r="AO2308" s="2"/>
      <c r="AP2308" s="2"/>
      <c r="AQ2308" s="1"/>
      <c r="AR2308" s="15"/>
      <c r="AS2308" s="15"/>
      <c r="AT2308" s="15"/>
      <c r="AU2308" s="1"/>
      <c r="AV2308" s="1"/>
      <c r="AW2308" s="15"/>
      <c r="AX2308" s="15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</row>
    <row r="2309" spans="1:164" x14ac:dyDescent="0.15">
      <c r="A2309" s="67"/>
      <c r="B2309" s="128"/>
      <c r="C2309" s="7"/>
      <c r="D2309" s="7"/>
      <c r="E2309" s="13"/>
      <c r="F2309" s="14"/>
      <c r="G2309" s="14"/>
      <c r="H2309" s="14"/>
      <c r="I2309" s="14"/>
      <c r="J2309" s="13"/>
      <c r="K2309" s="53"/>
      <c r="L2309" s="2"/>
      <c r="M2309" s="19"/>
      <c r="N2309" s="12"/>
      <c r="O2309" s="12"/>
      <c r="P2309" s="19"/>
      <c r="Q2309" s="14"/>
      <c r="R2309" s="28"/>
      <c r="S2309" s="14"/>
      <c r="T2309" s="14"/>
      <c r="U2309" s="14"/>
      <c r="V2309" s="4"/>
      <c r="W2309" s="53"/>
      <c r="X2309" s="14"/>
      <c r="Y2309" s="153"/>
      <c r="Z2309" s="10"/>
      <c r="AA2309" s="51"/>
      <c r="AB2309" s="3"/>
      <c r="AC2309" s="1"/>
      <c r="AD2309" s="10"/>
      <c r="AE2309" s="3"/>
      <c r="AF2309" s="3"/>
      <c r="AG2309" s="3"/>
      <c r="AH2309" s="10"/>
      <c r="AI2309" s="11"/>
      <c r="AJ2309" s="10"/>
      <c r="AK2309" s="2"/>
      <c r="AL2309" s="2"/>
      <c r="AM2309" s="2"/>
      <c r="AN2309" s="2"/>
      <c r="AO2309" s="2"/>
      <c r="AP2309" s="2"/>
      <c r="AQ2309" s="1"/>
      <c r="AR2309" s="15"/>
      <c r="AS2309" s="15"/>
      <c r="AT2309" s="15"/>
      <c r="AU2309" s="1"/>
      <c r="AV2309" s="1"/>
      <c r="AW2309" s="15"/>
      <c r="AX2309" s="15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</row>
    <row r="2310" spans="1:164" x14ac:dyDescent="0.15">
      <c r="A2310" s="67"/>
      <c r="B2310" s="128"/>
      <c r="C2310" s="7"/>
      <c r="D2310" s="7"/>
      <c r="E2310" s="13"/>
      <c r="F2310" s="14"/>
      <c r="G2310" s="14"/>
      <c r="H2310" s="14"/>
      <c r="I2310" s="14"/>
      <c r="J2310" s="13"/>
      <c r="K2310" s="53"/>
      <c r="L2310" s="2"/>
      <c r="M2310" s="19"/>
      <c r="N2310" s="12"/>
      <c r="O2310" s="12"/>
      <c r="P2310" s="19"/>
      <c r="Q2310" s="14"/>
      <c r="R2310" s="28"/>
      <c r="S2310" s="14"/>
      <c r="T2310" s="14"/>
      <c r="U2310" s="14"/>
      <c r="V2310" s="4"/>
      <c r="W2310" s="53"/>
      <c r="X2310" s="14"/>
      <c r="Y2310" s="153"/>
      <c r="Z2310" s="10"/>
      <c r="AA2310" s="51"/>
      <c r="AB2310" s="3"/>
      <c r="AC2310" s="1"/>
      <c r="AD2310" s="10"/>
      <c r="AE2310" s="3"/>
      <c r="AF2310" s="3"/>
      <c r="AG2310" s="3"/>
      <c r="AH2310" s="10"/>
      <c r="AI2310" s="11"/>
      <c r="AJ2310" s="10"/>
      <c r="AK2310" s="2"/>
      <c r="AL2310" s="2"/>
      <c r="AM2310" s="2"/>
      <c r="AN2310" s="2"/>
      <c r="AO2310" s="2"/>
      <c r="AP2310" s="2"/>
      <c r="AQ2310" s="1"/>
      <c r="AR2310" s="15"/>
      <c r="AS2310" s="15"/>
      <c r="AT2310" s="15"/>
      <c r="AU2310" s="1"/>
      <c r="AV2310" s="1"/>
      <c r="AW2310" s="15"/>
      <c r="AX2310" s="15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</row>
    <row r="2311" spans="1:164" x14ac:dyDescent="0.15">
      <c r="A2311" s="67"/>
      <c r="B2311" s="128"/>
      <c r="C2311" s="7"/>
      <c r="D2311" s="7"/>
      <c r="E2311" s="13"/>
      <c r="F2311" s="14"/>
      <c r="G2311" s="14"/>
      <c r="H2311" s="14"/>
      <c r="I2311" s="14"/>
      <c r="J2311" s="13"/>
      <c r="K2311" s="53"/>
      <c r="L2311" s="2"/>
      <c r="M2311" s="19"/>
      <c r="N2311" s="12"/>
      <c r="O2311" s="12"/>
      <c r="P2311" s="19"/>
      <c r="Q2311" s="14"/>
      <c r="R2311" s="28"/>
      <c r="S2311" s="14"/>
      <c r="T2311" s="14"/>
      <c r="U2311" s="14"/>
      <c r="V2311" s="4"/>
      <c r="W2311" s="53"/>
      <c r="X2311" s="14"/>
      <c r="Y2311" s="153"/>
      <c r="Z2311" s="10"/>
      <c r="AA2311" s="51"/>
      <c r="AB2311" s="3"/>
      <c r="AC2311" s="1"/>
      <c r="AD2311" s="10"/>
      <c r="AE2311" s="3"/>
      <c r="AF2311" s="3"/>
      <c r="AG2311" s="3"/>
      <c r="AH2311" s="10"/>
      <c r="AI2311" s="11"/>
      <c r="AJ2311" s="10"/>
      <c r="AK2311" s="2"/>
      <c r="AL2311" s="2"/>
      <c r="AM2311" s="2"/>
      <c r="AN2311" s="2"/>
      <c r="AO2311" s="2"/>
      <c r="AP2311" s="2"/>
      <c r="AQ2311" s="1"/>
      <c r="AR2311" s="15"/>
      <c r="AS2311" s="15"/>
      <c r="AT2311" s="15"/>
      <c r="AU2311" s="1"/>
      <c r="AV2311" s="1"/>
      <c r="AW2311" s="15"/>
      <c r="AX2311" s="15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</row>
    <row r="2312" spans="1:164" x14ac:dyDescent="0.15">
      <c r="A2312" s="67"/>
      <c r="B2312" s="128"/>
      <c r="C2312" s="7"/>
      <c r="D2312" s="7"/>
      <c r="E2312" s="13"/>
      <c r="F2312" s="14"/>
      <c r="G2312" s="14"/>
      <c r="H2312" s="14"/>
      <c r="I2312" s="14"/>
      <c r="J2312" s="13"/>
      <c r="K2312" s="53"/>
      <c r="L2312" s="2"/>
      <c r="M2312" s="19"/>
      <c r="N2312" s="12"/>
      <c r="O2312" s="12"/>
      <c r="P2312" s="19"/>
      <c r="Q2312" s="14"/>
      <c r="R2312" s="28"/>
      <c r="S2312" s="14"/>
      <c r="T2312" s="14"/>
      <c r="U2312" s="14"/>
      <c r="V2312" s="4"/>
      <c r="W2312" s="53"/>
      <c r="X2312" s="14"/>
      <c r="Y2312" s="153"/>
      <c r="Z2312" s="10"/>
      <c r="AA2312" s="51"/>
      <c r="AB2312" s="3"/>
      <c r="AC2312" s="1"/>
      <c r="AD2312" s="10"/>
      <c r="AE2312" s="3"/>
      <c r="AF2312" s="3"/>
      <c r="AG2312" s="3"/>
      <c r="AH2312" s="10"/>
      <c r="AI2312" s="11"/>
      <c r="AJ2312" s="10"/>
      <c r="AK2312" s="2"/>
      <c r="AL2312" s="2"/>
      <c r="AM2312" s="2"/>
      <c r="AN2312" s="2"/>
      <c r="AO2312" s="2"/>
      <c r="AP2312" s="2"/>
      <c r="AQ2312" s="1"/>
      <c r="AR2312" s="15"/>
      <c r="AS2312" s="15"/>
      <c r="AT2312" s="15"/>
      <c r="AU2312" s="1"/>
      <c r="AV2312" s="1"/>
      <c r="AW2312" s="15"/>
      <c r="AX2312" s="15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</row>
    <row r="2313" spans="1:164" x14ac:dyDescent="0.15">
      <c r="A2313" s="67"/>
      <c r="B2313" s="128"/>
      <c r="C2313" s="7"/>
      <c r="D2313" s="7"/>
      <c r="E2313" s="13"/>
      <c r="F2313" s="14"/>
      <c r="G2313" s="14"/>
      <c r="H2313" s="14"/>
      <c r="I2313" s="14"/>
      <c r="J2313" s="13"/>
      <c r="K2313" s="53"/>
      <c r="L2313" s="2"/>
      <c r="M2313" s="19"/>
      <c r="N2313" s="12"/>
      <c r="O2313" s="12"/>
      <c r="P2313" s="19"/>
      <c r="Q2313" s="14"/>
      <c r="R2313" s="28"/>
      <c r="S2313" s="14"/>
      <c r="T2313" s="14"/>
      <c r="U2313" s="14"/>
      <c r="V2313" s="4"/>
      <c r="W2313" s="53"/>
      <c r="X2313" s="14"/>
      <c r="Y2313" s="153"/>
      <c r="Z2313" s="10"/>
      <c r="AA2313" s="51"/>
      <c r="AB2313" s="3"/>
      <c r="AC2313" s="1"/>
      <c r="AD2313" s="10"/>
      <c r="AE2313" s="3"/>
      <c r="AF2313" s="3"/>
      <c r="AG2313" s="3"/>
      <c r="AH2313" s="10"/>
      <c r="AI2313" s="11"/>
      <c r="AJ2313" s="10"/>
      <c r="AK2313" s="2"/>
      <c r="AL2313" s="2"/>
      <c r="AM2313" s="2"/>
      <c r="AN2313" s="2"/>
      <c r="AO2313" s="2"/>
      <c r="AP2313" s="2"/>
      <c r="AQ2313" s="1"/>
      <c r="AR2313" s="15"/>
      <c r="AS2313" s="15"/>
      <c r="AT2313" s="15"/>
      <c r="AU2313" s="1"/>
      <c r="AV2313" s="1"/>
      <c r="AW2313" s="15"/>
      <c r="AX2313" s="15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</row>
    <row r="2314" spans="1:164" x14ac:dyDescent="0.15">
      <c r="A2314" s="67"/>
      <c r="B2314" s="128"/>
      <c r="C2314" s="7"/>
      <c r="D2314" s="7"/>
      <c r="E2314" s="13"/>
      <c r="F2314" s="14"/>
      <c r="G2314" s="14"/>
      <c r="H2314" s="14"/>
      <c r="I2314" s="14"/>
      <c r="J2314" s="13"/>
      <c r="K2314" s="53"/>
      <c r="L2314" s="2"/>
      <c r="M2314" s="19"/>
      <c r="N2314" s="12"/>
      <c r="O2314" s="12"/>
      <c r="P2314" s="19"/>
      <c r="Q2314" s="14"/>
      <c r="R2314" s="28"/>
      <c r="S2314" s="14"/>
      <c r="T2314" s="14"/>
      <c r="U2314" s="14"/>
      <c r="V2314" s="4"/>
      <c r="W2314" s="53"/>
      <c r="X2314" s="14"/>
      <c r="Y2314" s="153"/>
      <c r="Z2314" s="10"/>
      <c r="AA2314" s="51"/>
      <c r="AB2314" s="3"/>
      <c r="AC2314" s="1"/>
      <c r="AD2314" s="10"/>
      <c r="AE2314" s="3"/>
      <c r="AF2314" s="3"/>
      <c r="AG2314" s="3"/>
      <c r="AH2314" s="10"/>
      <c r="AI2314" s="11"/>
      <c r="AJ2314" s="10"/>
      <c r="AK2314" s="2"/>
      <c r="AL2314" s="2"/>
      <c r="AM2314" s="2"/>
      <c r="AN2314" s="2"/>
      <c r="AO2314" s="2"/>
      <c r="AP2314" s="2"/>
      <c r="AQ2314" s="1"/>
      <c r="AR2314" s="15"/>
      <c r="AS2314" s="15"/>
      <c r="AT2314" s="15"/>
      <c r="AU2314" s="1"/>
      <c r="AV2314" s="1"/>
      <c r="AW2314" s="15"/>
      <c r="AX2314" s="15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</row>
    <row r="2315" spans="1:164" x14ac:dyDescent="0.15">
      <c r="A2315" s="67"/>
      <c r="B2315" s="128"/>
      <c r="C2315" s="7"/>
      <c r="D2315" s="7"/>
      <c r="E2315" s="13"/>
      <c r="F2315" s="14"/>
      <c r="G2315" s="14"/>
      <c r="H2315" s="14"/>
      <c r="I2315" s="14"/>
      <c r="J2315" s="13"/>
      <c r="K2315" s="53"/>
      <c r="L2315" s="2"/>
      <c r="M2315" s="19"/>
      <c r="N2315" s="12"/>
      <c r="O2315" s="12"/>
      <c r="P2315" s="19"/>
      <c r="Q2315" s="14"/>
      <c r="R2315" s="28"/>
      <c r="S2315" s="14"/>
      <c r="T2315" s="14"/>
      <c r="U2315" s="14"/>
      <c r="V2315" s="4"/>
      <c r="W2315" s="53"/>
      <c r="X2315" s="14"/>
      <c r="Y2315" s="153"/>
      <c r="Z2315" s="10"/>
      <c r="AA2315" s="51"/>
      <c r="AB2315" s="3"/>
      <c r="AC2315" s="1"/>
      <c r="AD2315" s="10"/>
      <c r="AE2315" s="3"/>
      <c r="AF2315" s="3"/>
      <c r="AG2315" s="3"/>
      <c r="AH2315" s="10"/>
      <c r="AI2315" s="11"/>
      <c r="AJ2315" s="10"/>
      <c r="AK2315" s="2"/>
      <c r="AL2315" s="2"/>
      <c r="AM2315" s="2"/>
      <c r="AN2315" s="2"/>
      <c r="AO2315" s="2"/>
      <c r="AP2315" s="2"/>
      <c r="AQ2315" s="1"/>
      <c r="AR2315" s="15"/>
      <c r="AS2315" s="15"/>
      <c r="AT2315" s="15"/>
      <c r="AU2315" s="1"/>
      <c r="AV2315" s="1"/>
      <c r="AW2315" s="15"/>
      <c r="AX2315" s="15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</row>
    <row r="2316" spans="1:164" x14ac:dyDescent="0.15">
      <c r="A2316" s="67"/>
      <c r="B2316" s="128"/>
      <c r="C2316" s="7"/>
      <c r="D2316" s="7"/>
      <c r="E2316" s="13"/>
      <c r="F2316" s="14"/>
      <c r="G2316" s="14"/>
      <c r="H2316" s="14"/>
      <c r="I2316" s="14"/>
      <c r="J2316" s="13"/>
      <c r="K2316" s="53"/>
      <c r="L2316" s="2"/>
      <c r="M2316" s="19"/>
      <c r="N2316" s="12"/>
      <c r="O2316" s="12"/>
      <c r="P2316" s="19"/>
      <c r="Q2316" s="14"/>
      <c r="R2316" s="28"/>
      <c r="S2316" s="14"/>
      <c r="T2316" s="14"/>
      <c r="U2316" s="14"/>
      <c r="V2316" s="4"/>
      <c r="W2316" s="53"/>
      <c r="X2316" s="14"/>
      <c r="Y2316" s="153"/>
      <c r="Z2316" s="10"/>
      <c r="AA2316" s="51"/>
      <c r="AB2316" s="3"/>
      <c r="AC2316" s="1"/>
      <c r="AD2316" s="10"/>
      <c r="AE2316" s="3"/>
      <c r="AF2316" s="3"/>
      <c r="AG2316" s="3"/>
      <c r="AH2316" s="10"/>
      <c r="AI2316" s="11"/>
      <c r="AJ2316" s="10"/>
      <c r="AK2316" s="2"/>
      <c r="AL2316" s="2"/>
      <c r="AM2316" s="2"/>
      <c r="AN2316" s="2"/>
      <c r="AO2316" s="2"/>
      <c r="AP2316" s="2"/>
      <c r="AQ2316" s="1"/>
      <c r="AR2316" s="15"/>
      <c r="AS2316" s="15"/>
      <c r="AT2316" s="15"/>
      <c r="AU2316" s="1"/>
      <c r="AV2316" s="1"/>
      <c r="AW2316" s="15"/>
      <c r="AX2316" s="15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</row>
    <row r="2317" spans="1:164" x14ac:dyDescent="0.15">
      <c r="A2317" s="67"/>
      <c r="B2317" s="128"/>
      <c r="C2317" s="7"/>
      <c r="D2317" s="7"/>
      <c r="E2317" s="13"/>
      <c r="F2317" s="14"/>
      <c r="G2317" s="14"/>
      <c r="H2317" s="14"/>
      <c r="I2317" s="14"/>
      <c r="J2317" s="13"/>
      <c r="K2317" s="53"/>
      <c r="L2317" s="2"/>
      <c r="M2317" s="19"/>
      <c r="N2317" s="12"/>
      <c r="O2317" s="12"/>
      <c r="P2317" s="19"/>
      <c r="Q2317" s="14"/>
      <c r="R2317" s="28"/>
      <c r="S2317" s="14"/>
      <c r="T2317" s="14"/>
      <c r="U2317" s="14"/>
      <c r="V2317" s="4"/>
      <c r="W2317" s="53"/>
      <c r="X2317" s="14"/>
      <c r="Y2317" s="153"/>
      <c r="Z2317" s="10"/>
      <c r="AA2317" s="51"/>
      <c r="AB2317" s="3"/>
      <c r="AC2317" s="1"/>
      <c r="AD2317" s="10"/>
      <c r="AE2317" s="3"/>
      <c r="AF2317" s="3"/>
      <c r="AG2317" s="3"/>
      <c r="AH2317" s="10"/>
      <c r="AI2317" s="11"/>
      <c r="AJ2317" s="10"/>
      <c r="AK2317" s="2"/>
      <c r="AL2317" s="2"/>
      <c r="AM2317" s="2"/>
      <c r="AN2317" s="2"/>
      <c r="AO2317" s="2"/>
      <c r="AP2317" s="2"/>
      <c r="AQ2317" s="1"/>
      <c r="AR2317" s="15"/>
      <c r="AS2317" s="15"/>
      <c r="AT2317" s="15"/>
      <c r="AU2317" s="1"/>
      <c r="AV2317" s="1"/>
      <c r="AW2317" s="15"/>
      <c r="AX2317" s="15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</row>
    <row r="2318" spans="1:164" x14ac:dyDescent="0.15">
      <c r="A2318" s="67"/>
      <c r="B2318" s="128"/>
      <c r="C2318" s="7"/>
      <c r="D2318" s="7"/>
      <c r="E2318" s="13"/>
      <c r="F2318" s="14"/>
      <c r="G2318" s="14"/>
      <c r="H2318" s="14"/>
      <c r="I2318" s="14"/>
      <c r="J2318" s="13"/>
      <c r="K2318" s="53"/>
      <c r="L2318" s="2"/>
      <c r="M2318" s="19"/>
      <c r="N2318" s="12"/>
      <c r="O2318" s="12"/>
      <c r="P2318" s="19"/>
      <c r="Q2318" s="14"/>
      <c r="R2318" s="28"/>
      <c r="S2318" s="14"/>
      <c r="T2318" s="14"/>
      <c r="U2318" s="14"/>
      <c r="V2318" s="4"/>
      <c r="W2318" s="53"/>
      <c r="X2318" s="14"/>
      <c r="Y2318" s="153"/>
      <c r="Z2318" s="10"/>
      <c r="AA2318" s="51"/>
      <c r="AB2318" s="3"/>
      <c r="AC2318" s="1"/>
      <c r="AD2318" s="10"/>
      <c r="AE2318" s="3"/>
      <c r="AF2318" s="3"/>
      <c r="AG2318" s="3"/>
      <c r="AH2318" s="10"/>
      <c r="AI2318" s="11"/>
      <c r="AJ2318" s="10"/>
      <c r="AK2318" s="2"/>
      <c r="AL2318" s="2"/>
      <c r="AM2318" s="2"/>
      <c r="AN2318" s="2"/>
      <c r="AO2318" s="2"/>
      <c r="AP2318" s="2"/>
      <c r="AQ2318" s="1"/>
      <c r="AR2318" s="15"/>
      <c r="AS2318" s="15"/>
      <c r="AT2318" s="15"/>
      <c r="AU2318" s="1"/>
      <c r="AV2318" s="1"/>
      <c r="AW2318" s="15"/>
      <c r="AX2318" s="15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</row>
    <row r="2319" spans="1:164" x14ac:dyDescent="0.15">
      <c r="A2319" s="67"/>
      <c r="B2319" s="128"/>
      <c r="C2319" s="7"/>
      <c r="D2319" s="7"/>
      <c r="E2319" s="13"/>
      <c r="F2319" s="14"/>
      <c r="G2319" s="14"/>
      <c r="H2319" s="14"/>
      <c r="I2319" s="14"/>
      <c r="J2319" s="13"/>
      <c r="K2319" s="53"/>
      <c r="L2319" s="2"/>
      <c r="M2319" s="19"/>
      <c r="N2319" s="12"/>
      <c r="O2319" s="12"/>
      <c r="P2319" s="19"/>
      <c r="Q2319" s="14"/>
      <c r="R2319" s="28"/>
      <c r="S2319" s="14"/>
      <c r="T2319" s="14"/>
      <c r="U2319" s="14"/>
      <c r="V2319" s="4"/>
      <c r="W2319" s="53"/>
      <c r="X2319" s="14"/>
      <c r="Y2319" s="153"/>
      <c r="Z2319" s="10"/>
      <c r="AA2319" s="51"/>
      <c r="AB2319" s="3"/>
      <c r="AC2319" s="1"/>
      <c r="AD2319" s="10"/>
      <c r="AE2319" s="3"/>
      <c r="AF2319" s="3"/>
      <c r="AG2319" s="3"/>
      <c r="AH2319" s="10"/>
      <c r="AI2319" s="11"/>
      <c r="AJ2319" s="10"/>
      <c r="AK2319" s="2"/>
      <c r="AL2319" s="2"/>
      <c r="AM2319" s="2"/>
      <c r="AN2319" s="2"/>
      <c r="AO2319" s="2"/>
      <c r="AP2319" s="2"/>
      <c r="AQ2319" s="1"/>
      <c r="AR2319" s="15"/>
      <c r="AS2319" s="15"/>
      <c r="AT2319" s="15"/>
      <c r="AU2319" s="1"/>
      <c r="AV2319" s="1"/>
      <c r="AW2319" s="15"/>
      <c r="AX2319" s="15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</row>
    <row r="2320" spans="1:164" x14ac:dyDescent="0.15">
      <c r="A2320" s="67"/>
      <c r="B2320" s="128"/>
      <c r="C2320" s="7"/>
      <c r="D2320" s="7"/>
      <c r="E2320" s="13"/>
      <c r="F2320" s="14"/>
      <c r="G2320" s="14"/>
      <c r="H2320" s="14"/>
      <c r="I2320" s="14"/>
      <c r="J2320" s="13"/>
      <c r="K2320" s="53"/>
      <c r="L2320" s="2"/>
      <c r="M2320" s="19"/>
      <c r="N2320" s="12"/>
      <c r="O2320" s="12"/>
      <c r="P2320" s="19"/>
      <c r="Q2320" s="14"/>
      <c r="R2320" s="28"/>
      <c r="S2320" s="14"/>
      <c r="T2320" s="14"/>
      <c r="U2320" s="14"/>
      <c r="V2320" s="4"/>
      <c r="W2320" s="53"/>
      <c r="X2320" s="14"/>
      <c r="Y2320" s="153"/>
      <c r="Z2320" s="10"/>
      <c r="AA2320" s="51"/>
      <c r="AB2320" s="3"/>
      <c r="AC2320" s="1"/>
      <c r="AD2320" s="10"/>
      <c r="AE2320" s="3"/>
      <c r="AF2320" s="3"/>
      <c r="AG2320" s="3"/>
      <c r="AH2320" s="10"/>
      <c r="AI2320" s="11"/>
      <c r="AJ2320" s="10"/>
      <c r="AK2320" s="2"/>
      <c r="AL2320" s="2"/>
      <c r="AM2320" s="2"/>
      <c r="AN2320" s="2"/>
      <c r="AO2320" s="2"/>
      <c r="AP2320" s="2"/>
      <c r="AQ2320" s="1"/>
      <c r="AR2320" s="15"/>
      <c r="AS2320" s="15"/>
      <c r="AT2320" s="15"/>
      <c r="AU2320" s="1"/>
      <c r="AV2320" s="1"/>
      <c r="AW2320" s="15"/>
      <c r="AX2320" s="15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</row>
    <row r="2321" spans="1:164" x14ac:dyDescent="0.15">
      <c r="A2321" s="67"/>
      <c r="B2321" s="128"/>
      <c r="C2321" s="7"/>
      <c r="D2321" s="7"/>
      <c r="E2321" s="13"/>
      <c r="F2321" s="14"/>
      <c r="G2321" s="14"/>
      <c r="H2321" s="14"/>
      <c r="I2321" s="14"/>
      <c r="J2321" s="13"/>
      <c r="K2321" s="53"/>
      <c r="L2321" s="2"/>
      <c r="M2321" s="19"/>
      <c r="N2321" s="12"/>
      <c r="O2321" s="12"/>
      <c r="P2321" s="19"/>
      <c r="Q2321" s="14"/>
      <c r="R2321" s="28"/>
      <c r="S2321" s="14"/>
      <c r="T2321" s="14"/>
      <c r="U2321" s="14"/>
      <c r="V2321" s="4"/>
      <c r="W2321" s="53"/>
      <c r="X2321" s="14"/>
      <c r="Y2321" s="153"/>
      <c r="Z2321" s="10"/>
      <c r="AA2321" s="51"/>
      <c r="AB2321" s="3"/>
      <c r="AC2321" s="1"/>
      <c r="AD2321" s="10"/>
      <c r="AE2321" s="3"/>
      <c r="AF2321" s="3"/>
      <c r="AG2321" s="3"/>
      <c r="AH2321" s="10"/>
      <c r="AI2321" s="11"/>
      <c r="AJ2321" s="10"/>
      <c r="AK2321" s="2"/>
      <c r="AL2321" s="2"/>
      <c r="AM2321" s="2"/>
      <c r="AN2321" s="2"/>
      <c r="AO2321" s="2"/>
      <c r="AP2321" s="2"/>
      <c r="AQ2321" s="1"/>
      <c r="AR2321" s="15"/>
      <c r="AS2321" s="15"/>
      <c r="AT2321" s="15"/>
      <c r="AU2321" s="1"/>
      <c r="AV2321" s="1"/>
      <c r="AW2321" s="15"/>
      <c r="AX2321" s="15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</row>
    <row r="2322" spans="1:164" x14ac:dyDescent="0.15">
      <c r="A2322" s="67"/>
      <c r="B2322" s="128"/>
      <c r="C2322" s="7"/>
      <c r="D2322" s="7"/>
      <c r="E2322" s="13"/>
      <c r="F2322" s="14"/>
      <c r="G2322" s="14"/>
      <c r="H2322" s="14"/>
      <c r="I2322" s="14"/>
      <c r="J2322" s="13"/>
      <c r="K2322" s="53"/>
      <c r="L2322" s="2"/>
      <c r="M2322" s="19"/>
      <c r="N2322" s="12"/>
      <c r="O2322" s="12"/>
      <c r="P2322" s="19"/>
      <c r="Q2322" s="14"/>
      <c r="R2322" s="28"/>
      <c r="S2322" s="14"/>
      <c r="T2322" s="14"/>
      <c r="U2322" s="14"/>
      <c r="V2322" s="4"/>
      <c r="W2322" s="53"/>
      <c r="X2322" s="14"/>
      <c r="Y2322" s="153"/>
      <c r="Z2322" s="10"/>
      <c r="AA2322" s="51"/>
      <c r="AB2322" s="3"/>
      <c r="AC2322" s="1"/>
      <c r="AD2322" s="10"/>
      <c r="AE2322" s="3"/>
      <c r="AF2322" s="3"/>
      <c r="AG2322" s="3"/>
      <c r="AH2322" s="10"/>
      <c r="AI2322" s="11"/>
      <c r="AJ2322" s="10"/>
      <c r="AK2322" s="2"/>
      <c r="AL2322" s="2"/>
      <c r="AM2322" s="2"/>
      <c r="AN2322" s="2"/>
      <c r="AO2322" s="2"/>
      <c r="AP2322" s="2"/>
      <c r="AQ2322" s="1"/>
      <c r="AR2322" s="15"/>
      <c r="AS2322" s="15"/>
      <c r="AT2322" s="15"/>
      <c r="AU2322" s="1"/>
      <c r="AV2322" s="1"/>
      <c r="AW2322" s="15"/>
      <c r="AX2322" s="15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</row>
    <row r="2323" spans="1:164" x14ac:dyDescent="0.15">
      <c r="A2323" s="67"/>
      <c r="B2323" s="128"/>
      <c r="C2323" s="7"/>
      <c r="D2323" s="7"/>
      <c r="E2323" s="13"/>
      <c r="F2323" s="14"/>
      <c r="G2323" s="14"/>
      <c r="H2323" s="14"/>
      <c r="I2323" s="14"/>
      <c r="J2323" s="13"/>
      <c r="K2323" s="53"/>
      <c r="L2323" s="2"/>
      <c r="M2323" s="19"/>
      <c r="N2323" s="12"/>
      <c r="O2323" s="12"/>
      <c r="P2323" s="19"/>
      <c r="Q2323" s="14"/>
      <c r="R2323" s="28"/>
      <c r="S2323" s="14"/>
      <c r="T2323" s="14"/>
      <c r="U2323" s="14"/>
      <c r="V2323" s="4"/>
      <c r="W2323" s="53"/>
      <c r="X2323" s="14"/>
      <c r="Y2323" s="153"/>
      <c r="Z2323" s="10"/>
      <c r="AA2323" s="51"/>
      <c r="AB2323" s="3"/>
      <c r="AC2323" s="1"/>
      <c r="AD2323" s="10"/>
      <c r="AE2323" s="3"/>
      <c r="AF2323" s="3"/>
      <c r="AG2323" s="3"/>
      <c r="AH2323" s="10"/>
      <c r="AI2323" s="11"/>
      <c r="AJ2323" s="10"/>
      <c r="AK2323" s="2"/>
      <c r="AL2323" s="2"/>
      <c r="AM2323" s="2"/>
      <c r="AN2323" s="2"/>
      <c r="AO2323" s="2"/>
      <c r="AP2323" s="2"/>
      <c r="AQ2323" s="1"/>
      <c r="AR2323" s="15"/>
      <c r="AS2323" s="15"/>
      <c r="AT2323" s="15"/>
      <c r="AU2323" s="1"/>
      <c r="AV2323" s="1"/>
      <c r="AW2323" s="15"/>
      <c r="AX2323" s="15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</row>
    <row r="2324" spans="1:164" x14ac:dyDescent="0.15">
      <c r="A2324" s="67"/>
      <c r="B2324" s="128"/>
      <c r="C2324" s="7"/>
      <c r="D2324" s="7"/>
      <c r="E2324" s="13"/>
      <c r="F2324" s="14"/>
      <c r="G2324" s="14"/>
      <c r="H2324" s="14"/>
      <c r="I2324" s="14"/>
      <c r="J2324" s="13"/>
      <c r="K2324" s="53"/>
      <c r="L2324" s="2"/>
      <c r="M2324" s="19"/>
      <c r="N2324" s="12"/>
      <c r="O2324" s="12"/>
      <c r="P2324" s="19"/>
      <c r="Q2324" s="14"/>
      <c r="R2324" s="28"/>
      <c r="S2324" s="14"/>
      <c r="T2324" s="14"/>
      <c r="U2324" s="14"/>
      <c r="V2324" s="4"/>
      <c r="W2324" s="53"/>
      <c r="X2324" s="14"/>
      <c r="Y2324" s="153"/>
      <c r="Z2324" s="10"/>
      <c r="AA2324" s="51"/>
      <c r="AB2324" s="3"/>
      <c r="AC2324" s="1"/>
      <c r="AD2324" s="10"/>
      <c r="AE2324" s="3"/>
      <c r="AF2324" s="3"/>
      <c r="AG2324" s="3"/>
      <c r="AH2324" s="10"/>
      <c r="AI2324" s="11"/>
      <c r="AJ2324" s="10"/>
      <c r="AK2324" s="2"/>
      <c r="AL2324" s="2"/>
      <c r="AM2324" s="2"/>
      <c r="AN2324" s="2"/>
      <c r="AO2324" s="2"/>
      <c r="AP2324" s="2"/>
      <c r="AQ2324" s="1"/>
      <c r="AR2324" s="15"/>
      <c r="AS2324" s="15"/>
      <c r="AT2324" s="15"/>
      <c r="AU2324" s="1"/>
      <c r="AV2324" s="1"/>
      <c r="AW2324" s="15"/>
      <c r="AX2324" s="15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</row>
    <row r="2325" spans="1:164" x14ac:dyDescent="0.15">
      <c r="A2325" s="67"/>
      <c r="B2325" s="128"/>
      <c r="C2325" s="7"/>
      <c r="D2325" s="7"/>
      <c r="E2325" s="13"/>
      <c r="F2325" s="14"/>
      <c r="G2325" s="14"/>
      <c r="H2325" s="14"/>
      <c r="I2325" s="14"/>
      <c r="J2325" s="13"/>
      <c r="K2325" s="53"/>
      <c r="L2325" s="2"/>
      <c r="M2325" s="19"/>
      <c r="N2325" s="12"/>
      <c r="O2325" s="12"/>
      <c r="P2325" s="19"/>
      <c r="Q2325" s="14"/>
      <c r="R2325" s="28"/>
      <c r="S2325" s="14"/>
      <c r="T2325" s="14"/>
      <c r="U2325" s="14"/>
      <c r="V2325" s="4"/>
      <c r="W2325" s="53"/>
      <c r="X2325" s="14"/>
      <c r="Y2325" s="153"/>
      <c r="Z2325" s="10"/>
      <c r="AA2325" s="51"/>
      <c r="AB2325" s="3"/>
      <c r="AC2325" s="1"/>
      <c r="AD2325" s="10"/>
      <c r="AE2325" s="3"/>
      <c r="AF2325" s="3"/>
      <c r="AG2325" s="3"/>
      <c r="AH2325" s="10"/>
      <c r="AI2325" s="11"/>
      <c r="AJ2325" s="10"/>
      <c r="AK2325" s="2"/>
      <c r="AL2325" s="2"/>
      <c r="AM2325" s="2"/>
      <c r="AN2325" s="2"/>
      <c r="AO2325" s="2"/>
      <c r="AP2325" s="2"/>
      <c r="AQ2325" s="1"/>
      <c r="AR2325" s="15"/>
      <c r="AS2325" s="15"/>
      <c r="AT2325" s="15"/>
      <c r="AU2325" s="1"/>
      <c r="AV2325" s="1"/>
      <c r="AW2325" s="15"/>
      <c r="AX2325" s="15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</row>
    <row r="2326" spans="1:164" x14ac:dyDescent="0.15">
      <c r="A2326" s="67"/>
      <c r="B2326" s="128"/>
      <c r="C2326" s="7"/>
      <c r="D2326" s="7"/>
      <c r="E2326" s="13"/>
      <c r="F2326" s="14"/>
      <c r="G2326" s="14"/>
      <c r="H2326" s="14"/>
      <c r="I2326" s="14"/>
      <c r="J2326" s="13"/>
      <c r="K2326" s="53"/>
      <c r="L2326" s="2"/>
      <c r="M2326" s="19"/>
      <c r="N2326" s="12"/>
      <c r="O2326" s="12"/>
      <c r="P2326" s="19"/>
      <c r="Q2326" s="14"/>
      <c r="R2326" s="28"/>
      <c r="S2326" s="14"/>
      <c r="T2326" s="14"/>
      <c r="U2326" s="14"/>
      <c r="V2326" s="4"/>
      <c r="W2326" s="53"/>
      <c r="X2326" s="14"/>
      <c r="Y2326" s="153"/>
      <c r="Z2326" s="10"/>
      <c r="AA2326" s="51"/>
      <c r="AB2326" s="3"/>
      <c r="AC2326" s="1"/>
      <c r="AD2326" s="10"/>
      <c r="AE2326" s="3"/>
      <c r="AF2326" s="3"/>
      <c r="AG2326" s="3"/>
      <c r="AH2326" s="10"/>
      <c r="AI2326" s="11"/>
      <c r="AJ2326" s="10"/>
      <c r="AK2326" s="2"/>
      <c r="AL2326" s="2"/>
      <c r="AM2326" s="2"/>
      <c r="AN2326" s="2"/>
      <c r="AO2326" s="2"/>
      <c r="AP2326" s="2"/>
      <c r="AQ2326" s="1"/>
      <c r="AR2326" s="15"/>
      <c r="AS2326" s="15"/>
      <c r="AT2326" s="15"/>
      <c r="AU2326" s="1"/>
      <c r="AV2326" s="1"/>
      <c r="AW2326" s="15"/>
      <c r="AX2326" s="15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</row>
    <row r="2327" spans="1:164" x14ac:dyDescent="0.15">
      <c r="A2327" s="67"/>
      <c r="B2327" s="128"/>
      <c r="C2327" s="7"/>
      <c r="D2327" s="7"/>
      <c r="E2327" s="13"/>
      <c r="F2327" s="14"/>
      <c r="G2327" s="14"/>
      <c r="H2327" s="14"/>
      <c r="I2327" s="14"/>
      <c r="J2327" s="13"/>
      <c r="K2327" s="53"/>
      <c r="L2327" s="2"/>
      <c r="M2327" s="19"/>
      <c r="N2327" s="12"/>
      <c r="O2327" s="12"/>
      <c r="P2327" s="19"/>
      <c r="Q2327" s="14"/>
      <c r="R2327" s="28"/>
      <c r="S2327" s="14"/>
      <c r="T2327" s="14"/>
      <c r="U2327" s="14"/>
      <c r="V2327" s="4"/>
      <c r="W2327" s="53"/>
      <c r="X2327" s="14"/>
      <c r="Y2327" s="153"/>
      <c r="Z2327" s="10"/>
      <c r="AA2327" s="51"/>
      <c r="AB2327" s="3"/>
      <c r="AC2327" s="1"/>
      <c r="AD2327" s="10"/>
      <c r="AE2327" s="3"/>
      <c r="AF2327" s="3"/>
      <c r="AG2327" s="3"/>
      <c r="AH2327" s="10"/>
      <c r="AI2327" s="11"/>
      <c r="AJ2327" s="10"/>
      <c r="AK2327" s="2"/>
      <c r="AL2327" s="2"/>
      <c r="AM2327" s="2"/>
      <c r="AN2327" s="2"/>
      <c r="AO2327" s="2"/>
      <c r="AP2327" s="2"/>
      <c r="AQ2327" s="1"/>
      <c r="AR2327" s="15"/>
      <c r="AS2327" s="15"/>
      <c r="AT2327" s="15"/>
      <c r="AU2327" s="1"/>
      <c r="AV2327" s="1"/>
      <c r="AW2327" s="15"/>
      <c r="AX2327" s="15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</row>
    <row r="2328" spans="1:164" x14ac:dyDescent="0.15">
      <c r="A2328" s="67"/>
      <c r="B2328" s="128"/>
      <c r="C2328" s="7"/>
      <c r="D2328" s="7"/>
      <c r="E2328" s="13"/>
      <c r="F2328" s="14"/>
      <c r="G2328" s="14"/>
      <c r="H2328" s="14"/>
      <c r="I2328" s="14"/>
      <c r="J2328" s="13"/>
      <c r="K2328" s="53"/>
      <c r="L2328" s="2"/>
      <c r="M2328" s="19"/>
      <c r="N2328" s="12"/>
      <c r="O2328" s="12"/>
      <c r="P2328" s="19"/>
      <c r="Q2328" s="14"/>
      <c r="R2328" s="28"/>
      <c r="S2328" s="14"/>
      <c r="T2328" s="14"/>
      <c r="U2328" s="14"/>
      <c r="V2328" s="4"/>
      <c r="W2328" s="53"/>
      <c r="X2328" s="14"/>
      <c r="Y2328" s="153"/>
      <c r="Z2328" s="10"/>
      <c r="AA2328" s="51"/>
      <c r="AB2328" s="3"/>
      <c r="AC2328" s="1"/>
      <c r="AD2328" s="10"/>
      <c r="AE2328" s="3"/>
      <c r="AF2328" s="3"/>
      <c r="AG2328" s="3"/>
      <c r="AH2328" s="10"/>
      <c r="AI2328" s="11"/>
      <c r="AJ2328" s="10"/>
      <c r="AK2328" s="2"/>
      <c r="AL2328" s="2"/>
      <c r="AM2328" s="2"/>
      <c r="AN2328" s="2"/>
      <c r="AO2328" s="2"/>
      <c r="AP2328" s="2"/>
      <c r="AQ2328" s="1"/>
      <c r="AR2328" s="15"/>
      <c r="AS2328" s="15"/>
      <c r="AT2328" s="15"/>
      <c r="AU2328" s="1"/>
      <c r="AV2328" s="1"/>
      <c r="AW2328" s="15"/>
      <c r="AX2328" s="15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</row>
    <row r="2329" spans="1:164" x14ac:dyDescent="0.15">
      <c r="A2329" s="67"/>
      <c r="B2329" s="128"/>
      <c r="C2329" s="7"/>
      <c r="D2329" s="7"/>
      <c r="E2329" s="13"/>
      <c r="F2329" s="14"/>
      <c r="G2329" s="14"/>
      <c r="H2329" s="14"/>
      <c r="I2329" s="14"/>
      <c r="J2329" s="13"/>
      <c r="K2329" s="53"/>
      <c r="L2329" s="2"/>
      <c r="M2329" s="19"/>
      <c r="N2329" s="12"/>
      <c r="O2329" s="12"/>
      <c r="P2329" s="19"/>
      <c r="Q2329" s="14"/>
      <c r="R2329" s="28"/>
      <c r="S2329" s="14"/>
      <c r="T2329" s="14"/>
      <c r="U2329" s="14"/>
      <c r="V2329" s="4"/>
      <c r="W2329" s="53"/>
      <c r="X2329" s="14"/>
      <c r="Y2329" s="153"/>
      <c r="Z2329" s="10"/>
      <c r="AA2329" s="51"/>
      <c r="AB2329" s="3"/>
      <c r="AC2329" s="1"/>
      <c r="AD2329" s="10"/>
      <c r="AE2329" s="3"/>
      <c r="AF2329" s="3"/>
      <c r="AG2329" s="3"/>
      <c r="AH2329" s="10"/>
      <c r="AI2329" s="11"/>
      <c r="AJ2329" s="10"/>
      <c r="AK2329" s="2"/>
      <c r="AL2329" s="2"/>
      <c r="AM2329" s="2"/>
      <c r="AN2329" s="2"/>
      <c r="AO2329" s="2"/>
      <c r="AP2329" s="2"/>
      <c r="AQ2329" s="1"/>
      <c r="AR2329" s="15"/>
      <c r="AS2329" s="15"/>
      <c r="AT2329" s="15"/>
      <c r="AU2329" s="1"/>
      <c r="AV2329" s="1"/>
      <c r="AW2329" s="15"/>
      <c r="AX2329" s="15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</row>
    <row r="2330" spans="1:164" x14ac:dyDescent="0.15">
      <c r="A2330" s="67"/>
      <c r="B2330" s="128"/>
      <c r="C2330" s="7"/>
      <c r="D2330" s="7"/>
      <c r="E2330" s="13"/>
      <c r="F2330" s="14"/>
      <c r="G2330" s="14"/>
      <c r="H2330" s="14"/>
      <c r="I2330" s="14"/>
      <c r="J2330" s="13"/>
      <c r="K2330" s="53"/>
      <c r="L2330" s="2"/>
      <c r="M2330" s="19"/>
      <c r="N2330" s="12"/>
      <c r="O2330" s="12"/>
      <c r="P2330" s="19"/>
      <c r="Q2330" s="14"/>
      <c r="R2330" s="28"/>
      <c r="S2330" s="14"/>
      <c r="T2330" s="14"/>
      <c r="U2330" s="14"/>
      <c r="V2330" s="4"/>
      <c r="W2330" s="53"/>
      <c r="X2330" s="14"/>
      <c r="Y2330" s="153"/>
      <c r="Z2330" s="10"/>
      <c r="AA2330" s="51"/>
      <c r="AB2330" s="3"/>
      <c r="AC2330" s="1"/>
      <c r="AD2330" s="10"/>
      <c r="AE2330" s="3"/>
      <c r="AF2330" s="3"/>
      <c r="AG2330" s="3"/>
      <c r="AH2330" s="10"/>
      <c r="AI2330" s="11"/>
      <c r="AJ2330" s="10"/>
      <c r="AK2330" s="2"/>
      <c r="AL2330" s="2"/>
      <c r="AM2330" s="2"/>
      <c r="AN2330" s="2"/>
      <c r="AO2330" s="2"/>
      <c r="AP2330" s="2"/>
      <c r="AQ2330" s="1"/>
      <c r="AR2330" s="15"/>
      <c r="AS2330" s="15"/>
      <c r="AT2330" s="15"/>
      <c r="AU2330" s="1"/>
      <c r="AV2330" s="1"/>
      <c r="AW2330" s="15"/>
      <c r="AX2330" s="15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</row>
    <row r="2331" spans="1:164" x14ac:dyDescent="0.15">
      <c r="A2331" s="67"/>
      <c r="B2331" s="128"/>
      <c r="C2331" s="7"/>
      <c r="D2331" s="7"/>
      <c r="E2331" s="13"/>
      <c r="F2331" s="14"/>
      <c r="G2331" s="14"/>
      <c r="H2331" s="14"/>
      <c r="I2331" s="14"/>
      <c r="J2331" s="13"/>
      <c r="K2331" s="53"/>
      <c r="L2331" s="2"/>
      <c r="M2331" s="19"/>
      <c r="N2331" s="12"/>
      <c r="O2331" s="12"/>
      <c r="P2331" s="19"/>
      <c r="Q2331" s="14"/>
      <c r="R2331" s="28"/>
      <c r="S2331" s="14"/>
      <c r="T2331" s="14"/>
      <c r="U2331" s="14"/>
      <c r="V2331" s="4"/>
      <c r="W2331" s="53"/>
      <c r="X2331" s="14"/>
      <c r="Y2331" s="153"/>
      <c r="Z2331" s="10"/>
      <c r="AA2331" s="51"/>
      <c r="AB2331" s="3"/>
      <c r="AC2331" s="1"/>
      <c r="AD2331" s="10"/>
      <c r="AE2331" s="3"/>
      <c r="AF2331" s="3"/>
      <c r="AG2331" s="3"/>
      <c r="AH2331" s="10"/>
      <c r="AI2331" s="11"/>
      <c r="AJ2331" s="10"/>
      <c r="AK2331" s="2"/>
      <c r="AL2331" s="2"/>
      <c r="AM2331" s="2"/>
      <c r="AN2331" s="2"/>
      <c r="AO2331" s="2"/>
      <c r="AP2331" s="2"/>
      <c r="AQ2331" s="1"/>
      <c r="AR2331" s="15"/>
      <c r="AS2331" s="15"/>
      <c r="AT2331" s="15"/>
      <c r="AU2331" s="1"/>
      <c r="AV2331" s="1"/>
      <c r="AW2331" s="15"/>
      <c r="AX2331" s="15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</row>
    <row r="2332" spans="1:164" x14ac:dyDescent="0.15">
      <c r="A2332" s="67"/>
      <c r="B2332" s="128"/>
      <c r="C2332" s="7"/>
      <c r="D2332" s="7"/>
      <c r="E2332" s="13"/>
      <c r="F2332" s="14"/>
      <c r="G2332" s="14"/>
      <c r="H2332" s="14"/>
      <c r="I2332" s="14"/>
      <c r="J2332" s="13"/>
      <c r="K2332" s="53"/>
      <c r="L2332" s="2"/>
      <c r="M2332" s="19"/>
      <c r="N2332" s="12"/>
      <c r="O2332" s="12"/>
      <c r="P2332" s="19"/>
      <c r="Q2332" s="14"/>
      <c r="R2332" s="28"/>
      <c r="S2332" s="14"/>
      <c r="T2332" s="14"/>
      <c r="U2332" s="14"/>
      <c r="V2332" s="4"/>
      <c r="W2332" s="53"/>
      <c r="X2332" s="14"/>
      <c r="Y2332" s="153"/>
      <c r="Z2332" s="10"/>
      <c r="AA2332" s="51"/>
      <c r="AB2332" s="3"/>
      <c r="AC2332" s="1"/>
      <c r="AD2332" s="10"/>
      <c r="AE2332" s="3"/>
      <c r="AF2332" s="3"/>
      <c r="AG2332" s="3"/>
      <c r="AH2332" s="10"/>
      <c r="AI2332" s="11"/>
      <c r="AJ2332" s="10"/>
      <c r="AK2332" s="2"/>
      <c r="AL2332" s="2"/>
      <c r="AM2332" s="2"/>
      <c r="AN2332" s="2"/>
      <c r="AO2332" s="2"/>
      <c r="AP2332" s="2"/>
      <c r="AQ2332" s="1"/>
      <c r="AR2332" s="15"/>
      <c r="AS2332" s="15"/>
      <c r="AT2332" s="15"/>
      <c r="AU2332" s="1"/>
      <c r="AV2332" s="1"/>
      <c r="AW2332" s="15"/>
      <c r="AX2332" s="15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</row>
    <row r="2333" spans="1:164" x14ac:dyDescent="0.15">
      <c r="A2333" s="67"/>
      <c r="B2333" s="128"/>
      <c r="C2333" s="7"/>
      <c r="D2333" s="7"/>
      <c r="E2333" s="13"/>
      <c r="F2333" s="14"/>
      <c r="G2333" s="14"/>
      <c r="H2333" s="14"/>
      <c r="I2333" s="14"/>
      <c r="J2333" s="13"/>
      <c r="K2333" s="53"/>
      <c r="L2333" s="2"/>
      <c r="M2333" s="19"/>
      <c r="N2333" s="12"/>
      <c r="O2333" s="12"/>
      <c r="P2333" s="19"/>
      <c r="Q2333" s="14"/>
      <c r="R2333" s="28"/>
      <c r="S2333" s="14"/>
      <c r="T2333" s="14"/>
      <c r="U2333" s="14"/>
      <c r="V2333" s="4"/>
      <c r="W2333" s="53"/>
      <c r="X2333" s="14"/>
      <c r="Y2333" s="153"/>
      <c r="Z2333" s="10"/>
      <c r="AA2333" s="51"/>
      <c r="AB2333" s="3"/>
      <c r="AC2333" s="1"/>
      <c r="AD2333" s="10"/>
      <c r="AE2333" s="3"/>
      <c r="AF2333" s="3"/>
      <c r="AG2333" s="3"/>
      <c r="AH2333" s="10"/>
      <c r="AI2333" s="11"/>
      <c r="AJ2333" s="10"/>
      <c r="AK2333" s="2"/>
      <c r="AL2333" s="2"/>
      <c r="AM2333" s="2"/>
      <c r="AN2333" s="2"/>
      <c r="AO2333" s="2"/>
      <c r="AP2333" s="2"/>
      <c r="AQ2333" s="1"/>
      <c r="AR2333" s="15"/>
      <c r="AS2333" s="15"/>
      <c r="AT2333" s="15"/>
      <c r="AU2333" s="1"/>
      <c r="AV2333" s="1"/>
      <c r="AW2333" s="15"/>
      <c r="AX2333" s="15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</row>
    <row r="2334" spans="1:164" x14ac:dyDescent="0.15">
      <c r="A2334" s="67"/>
      <c r="B2334" s="128"/>
      <c r="C2334" s="7"/>
      <c r="D2334" s="7"/>
      <c r="E2334" s="13"/>
      <c r="F2334" s="14"/>
      <c r="G2334" s="14"/>
      <c r="H2334" s="14"/>
      <c r="I2334" s="14"/>
      <c r="J2334" s="13"/>
      <c r="K2334" s="53"/>
      <c r="L2334" s="2"/>
      <c r="M2334" s="19"/>
      <c r="N2334" s="12"/>
      <c r="O2334" s="12"/>
      <c r="P2334" s="19"/>
      <c r="Q2334" s="14"/>
      <c r="R2334" s="28"/>
      <c r="S2334" s="14"/>
      <c r="T2334" s="14"/>
      <c r="U2334" s="14"/>
      <c r="V2334" s="4"/>
      <c r="W2334" s="53"/>
      <c r="X2334" s="14"/>
      <c r="Y2334" s="153"/>
      <c r="Z2334" s="10"/>
      <c r="AA2334" s="51"/>
      <c r="AB2334" s="3"/>
      <c r="AC2334" s="1"/>
      <c r="AD2334" s="10"/>
      <c r="AE2334" s="3"/>
      <c r="AF2334" s="3"/>
      <c r="AG2334" s="3"/>
      <c r="AH2334" s="10"/>
      <c r="AI2334" s="11"/>
      <c r="AJ2334" s="10"/>
      <c r="AK2334" s="2"/>
      <c r="AL2334" s="2"/>
      <c r="AM2334" s="2"/>
      <c r="AN2334" s="2"/>
      <c r="AO2334" s="2"/>
      <c r="AP2334" s="2"/>
      <c r="AQ2334" s="1"/>
      <c r="AR2334" s="15"/>
      <c r="AS2334" s="15"/>
      <c r="AT2334" s="15"/>
      <c r="AU2334" s="1"/>
      <c r="AV2334" s="1"/>
      <c r="AW2334" s="15"/>
      <c r="AX2334" s="15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</row>
    <row r="2335" spans="1:164" x14ac:dyDescent="0.15">
      <c r="A2335" s="67"/>
      <c r="B2335" s="128"/>
      <c r="C2335" s="7"/>
      <c r="D2335" s="7"/>
      <c r="E2335" s="13"/>
      <c r="F2335" s="14"/>
      <c r="G2335" s="14"/>
      <c r="H2335" s="14"/>
      <c r="I2335" s="14"/>
      <c r="J2335" s="13"/>
      <c r="K2335" s="53"/>
      <c r="L2335" s="2"/>
      <c r="M2335" s="19"/>
      <c r="N2335" s="12"/>
      <c r="O2335" s="12"/>
      <c r="P2335" s="19"/>
      <c r="Q2335" s="14"/>
      <c r="R2335" s="28"/>
      <c r="S2335" s="14"/>
      <c r="T2335" s="14"/>
      <c r="U2335" s="14"/>
      <c r="V2335" s="4"/>
      <c r="W2335" s="53"/>
      <c r="X2335" s="14"/>
      <c r="Y2335" s="153"/>
      <c r="Z2335" s="10"/>
      <c r="AA2335" s="51"/>
      <c r="AB2335" s="3"/>
      <c r="AC2335" s="1"/>
      <c r="AD2335" s="10"/>
      <c r="AE2335" s="3"/>
      <c r="AF2335" s="3"/>
      <c r="AG2335" s="3"/>
      <c r="AH2335" s="10"/>
      <c r="AI2335" s="11"/>
      <c r="AJ2335" s="10"/>
      <c r="AK2335" s="2"/>
      <c r="AL2335" s="2"/>
      <c r="AM2335" s="2"/>
      <c r="AN2335" s="2"/>
      <c r="AO2335" s="2"/>
      <c r="AP2335" s="2"/>
      <c r="AQ2335" s="1"/>
      <c r="AR2335" s="15"/>
      <c r="AS2335" s="15"/>
      <c r="AT2335" s="15"/>
      <c r="AU2335" s="1"/>
      <c r="AV2335" s="1"/>
      <c r="AW2335" s="15"/>
      <c r="AX2335" s="15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</row>
    <row r="2336" spans="1:164" x14ac:dyDescent="0.15">
      <c r="A2336" s="67"/>
      <c r="B2336" s="128"/>
      <c r="C2336" s="7"/>
      <c r="D2336" s="7"/>
      <c r="E2336" s="13"/>
      <c r="F2336" s="14"/>
      <c r="G2336" s="14"/>
      <c r="H2336" s="14"/>
      <c r="I2336" s="14"/>
      <c r="J2336" s="13"/>
      <c r="K2336" s="53"/>
      <c r="L2336" s="2"/>
      <c r="M2336" s="19"/>
      <c r="N2336" s="12"/>
      <c r="O2336" s="12"/>
      <c r="P2336" s="19"/>
      <c r="Q2336" s="14"/>
      <c r="R2336" s="28"/>
      <c r="S2336" s="14"/>
      <c r="T2336" s="14"/>
      <c r="U2336" s="14"/>
      <c r="V2336" s="4"/>
      <c r="W2336" s="53"/>
      <c r="X2336" s="14"/>
      <c r="Y2336" s="153"/>
      <c r="Z2336" s="10"/>
      <c r="AA2336" s="51"/>
      <c r="AB2336" s="3"/>
      <c r="AC2336" s="1"/>
      <c r="AD2336" s="10"/>
      <c r="AE2336" s="3"/>
      <c r="AF2336" s="3"/>
      <c r="AG2336" s="3"/>
      <c r="AH2336" s="10"/>
      <c r="AI2336" s="11"/>
      <c r="AJ2336" s="10"/>
      <c r="AK2336" s="2"/>
      <c r="AL2336" s="2"/>
      <c r="AM2336" s="2"/>
      <c r="AN2336" s="2"/>
      <c r="AO2336" s="2"/>
      <c r="AP2336" s="2"/>
      <c r="AQ2336" s="1"/>
      <c r="AR2336" s="15"/>
      <c r="AS2336" s="15"/>
      <c r="AT2336" s="15"/>
      <c r="AU2336" s="1"/>
      <c r="AV2336" s="1"/>
      <c r="AW2336" s="15"/>
      <c r="AX2336" s="15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</row>
    <row r="2337" spans="1:164" x14ac:dyDescent="0.15">
      <c r="A2337" s="67"/>
      <c r="B2337" s="128"/>
      <c r="C2337" s="7"/>
      <c r="D2337" s="7"/>
      <c r="E2337" s="13"/>
      <c r="F2337" s="14"/>
      <c r="G2337" s="14"/>
      <c r="H2337" s="14"/>
      <c r="I2337" s="14"/>
      <c r="J2337" s="13"/>
      <c r="K2337" s="53"/>
      <c r="L2337" s="2"/>
      <c r="M2337" s="19"/>
      <c r="N2337" s="12"/>
      <c r="O2337" s="12"/>
      <c r="P2337" s="19"/>
      <c r="Q2337" s="14"/>
      <c r="R2337" s="28"/>
      <c r="S2337" s="14"/>
      <c r="T2337" s="14"/>
      <c r="U2337" s="14"/>
      <c r="V2337" s="4"/>
      <c r="W2337" s="53"/>
      <c r="X2337" s="14"/>
      <c r="Y2337" s="153"/>
      <c r="Z2337" s="10"/>
      <c r="AA2337" s="51"/>
      <c r="AB2337" s="3"/>
      <c r="AC2337" s="1"/>
      <c r="AD2337" s="10"/>
      <c r="AE2337" s="3"/>
      <c r="AF2337" s="3"/>
      <c r="AG2337" s="3"/>
      <c r="AH2337" s="10"/>
      <c r="AI2337" s="11"/>
      <c r="AJ2337" s="10"/>
      <c r="AK2337" s="2"/>
      <c r="AL2337" s="2"/>
      <c r="AM2337" s="2"/>
      <c r="AN2337" s="2"/>
      <c r="AO2337" s="2"/>
      <c r="AP2337" s="2"/>
      <c r="AQ2337" s="1"/>
      <c r="AR2337" s="15"/>
      <c r="AS2337" s="15"/>
      <c r="AT2337" s="15"/>
      <c r="AU2337" s="1"/>
      <c r="AV2337" s="1"/>
      <c r="AW2337" s="15"/>
      <c r="AX2337" s="15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</row>
    <row r="2338" spans="1:164" x14ac:dyDescent="0.15">
      <c r="A2338" s="67"/>
      <c r="B2338" s="128"/>
      <c r="C2338" s="7"/>
      <c r="D2338" s="7"/>
      <c r="E2338" s="13"/>
      <c r="F2338" s="14"/>
      <c r="G2338" s="14"/>
      <c r="H2338" s="14"/>
      <c r="I2338" s="14"/>
      <c r="J2338" s="13"/>
      <c r="K2338" s="53"/>
      <c r="L2338" s="2"/>
      <c r="M2338" s="19"/>
      <c r="N2338" s="12"/>
      <c r="O2338" s="12"/>
      <c r="P2338" s="19"/>
      <c r="Q2338" s="14"/>
      <c r="R2338" s="28"/>
      <c r="S2338" s="14"/>
      <c r="T2338" s="14"/>
      <c r="U2338" s="14"/>
      <c r="V2338" s="4"/>
      <c r="W2338" s="53"/>
      <c r="X2338" s="14"/>
      <c r="Y2338" s="153"/>
      <c r="Z2338" s="10"/>
      <c r="AA2338" s="51"/>
      <c r="AB2338" s="3"/>
      <c r="AC2338" s="1"/>
      <c r="AD2338" s="10"/>
      <c r="AE2338" s="3"/>
      <c r="AF2338" s="3"/>
      <c r="AG2338" s="3"/>
      <c r="AH2338" s="10"/>
      <c r="AI2338" s="11"/>
      <c r="AJ2338" s="10"/>
      <c r="AK2338" s="2"/>
      <c r="AL2338" s="2"/>
      <c r="AM2338" s="2"/>
      <c r="AN2338" s="2"/>
      <c r="AO2338" s="2"/>
      <c r="AP2338" s="2"/>
      <c r="AQ2338" s="1"/>
      <c r="AR2338" s="15"/>
      <c r="AS2338" s="15"/>
      <c r="AT2338" s="15"/>
      <c r="AU2338" s="1"/>
      <c r="AV2338" s="1"/>
      <c r="AW2338" s="15"/>
      <c r="AX2338" s="15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</row>
    <row r="2339" spans="1:164" x14ac:dyDescent="0.15">
      <c r="A2339" s="67"/>
      <c r="B2339" s="128"/>
      <c r="C2339" s="7"/>
      <c r="D2339" s="7"/>
      <c r="E2339" s="13"/>
      <c r="F2339" s="14"/>
      <c r="G2339" s="14"/>
      <c r="H2339" s="14"/>
      <c r="I2339" s="14"/>
      <c r="J2339" s="13"/>
      <c r="K2339" s="53"/>
      <c r="L2339" s="2"/>
      <c r="M2339" s="19"/>
      <c r="N2339" s="12"/>
      <c r="O2339" s="12"/>
      <c r="P2339" s="19"/>
      <c r="Q2339" s="14"/>
      <c r="R2339" s="28"/>
      <c r="S2339" s="14"/>
      <c r="T2339" s="14"/>
      <c r="U2339" s="14"/>
      <c r="V2339" s="4"/>
      <c r="W2339" s="53"/>
      <c r="X2339" s="14"/>
      <c r="Y2339" s="153"/>
      <c r="Z2339" s="10"/>
      <c r="AA2339" s="51"/>
      <c r="AB2339" s="3"/>
      <c r="AC2339" s="1"/>
      <c r="AD2339" s="10"/>
      <c r="AE2339" s="3"/>
      <c r="AF2339" s="3"/>
      <c r="AG2339" s="3"/>
      <c r="AH2339" s="10"/>
      <c r="AI2339" s="11"/>
      <c r="AJ2339" s="10"/>
      <c r="AK2339" s="2"/>
      <c r="AL2339" s="2"/>
      <c r="AM2339" s="2"/>
      <c r="AN2339" s="2"/>
      <c r="AO2339" s="2"/>
      <c r="AP2339" s="2"/>
      <c r="AQ2339" s="1"/>
      <c r="AR2339" s="15"/>
      <c r="AS2339" s="15"/>
      <c r="AT2339" s="15"/>
      <c r="AU2339" s="1"/>
      <c r="AV2339" s="1"/>
      <c r="AW2339" s="15"/>
      <c r="AX2339" s="15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</row>
    <row r="2340" spans="1:164" x14ac:dyDescent="0.15">
      <c r="A2340" s="67"/>
      <c r="B2340" s="128"/>
      <c r="C2340" s="7"/>
      <c r="D2340" s="7"/>
      <c r="E2340" s="13"/>
      <c r="F2340" s="14"/>
      <c r="G2340" s="14"/>
      <c r="H2340" s="14"/>
      <c r="I2340" s="14"/>
      <c r="J2340" s="13"/>
      <c r="K2340" s="53"/>
      <c r="L2340" s="2"/>
      <c r="M2340" s="19"/>
      <c r="N2340" s="12"/>
      <c r="O2340" s="12"/>
      <c r="P2340" s="19"/>
      <c r="Q2340" s="14"/>
      <c r="R2340" s="28"/>
      <c r="S2340" s="14"/>
      <c r="T2340" s="14"/>
      <c r="U2340" s="14"/>
      <c r="V2340" s="4"/>
      <c r="W2340" s="53"/>
      <c r="X2340" s="14"/>
      <c r="Y2340" s="153"/>
      <c r="Z2340" s="10"/>
      <c r="AA2340" s="51"/>
      <c r="AB2340" s="3"/>
      <c r="AC2340" s="1"/>
      <c r="AD2340" s="10"/>
      <c r="AE2340" s="3"/>
      <c r="AF2340" s="3"/>
      <c r="AG2340" s="3"/>
      <c r="AH2340" s="10"/>
      <c r="AI2340" s="11"/>
      <c r="AJ2340" s="10"/>
      <c r="AK2340" s="2"/>
      <c r="AL2340" s="2"/>
      <c r="AM2340" s="2"/>
      <c r="AN2340" s="2"/>
      <c r="AO2340" s="2"/>
      <c r="AP2340" s="2"/>
      <c r="AQ2340" s="1"/>
      <c r="AR2340" s="15"/>
      <c r="AS2340" s="15"/>
      <c r="AT2340" s="15"/>
      <c r="AU2340" s="1"/>
      <c r="AV2340" s="1"/>
      <c r="AW2340" s="15"/>
      <c r="AX2340" s="15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</row>
    <row r="2341" spans="1:164" x14ac:dyDescent="0.15">
      <c r="A2341" s="67"/>
      <c r="B2341" s="128"/>
      <c r="C2341" s="7"/>
      <c r="D2341" s="7"/>
      <c r="E2341" s="13"/>
      <c r="F2341" s="14"/>
      <c r="G2341" s="14"/>
      <c r="H2341" s="14"/>
      <c r="I2341" s="14"/>
      <c r="J2341" s="13"/>
      <c r="K2341" s="53"/>
      <c r="L2341" s="2"/>
      <c r="M2341" s="19"/>
      <c r="N2341" s="12"/>
      <c r="O2341" s="12"/>
      <c r="P2341" s="19"/>
      <c r="Q2341" s="14"/>
      <c r="R2341" s="28"/>
      <c r="S2341" s="14"/>
      <c r="T2341" s="14"/>
      <c r="U2341" s="14"/>
      <c r="V2341" s="4"/>
      <c r="W2341" s="53"/>
      <c r="X2341" s="14"/>
      <c r="Y2341" s="153"/>
      <c r="Z2341" s="10"/>
      <c r="AA2341" s="51"/>
      <c r="AB2341" s="3"/>
      <c r="AC2341" s="1"/>
      <c r="AD2341" s="10"/>
      <c r="AE2341" s="3"/>
      <c r="AF2341" s="3"/>
      <c r="AG2341" s="3"/>
      <c r="AH2341" s="10"/>
      <c r="AI2341" s="11"/>
      <c r="AJ2341" s="10"/>
      <c r="AK2341" s="2"/>
      <c r="AL2341" s="2"/>
      <c r="AM2341" s="2"/>
      <c r="AN2341" s="2"/>
      <c r="AO2341" s="2"/>
      <c r="AP2341" s="2"/>
      <c r="AQ2341" s="1"/>
      <c r="AR2341" s="15"/>
      <c r="AS2341" s="15"/>
      <c r="AT2341" s="15"/>
      <c r="AU2341" s="1"/>
      <c r="AV2341" s="1"/>
      <c r="AW2341" s="15"/>
      <c r="AX2341" s="15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</row>
    <row r="2342" spans="1:164" x14ac:dyDescent="0.15">
      <c r="A2342" s="67"/>
      <c r="B2342" s="128"/>
      <c r="C2342" s="7"/>
      <c r="D2342" s="7"/>
      <c r="E2342" s="13"/>
      <c r="F2342" s="14"/>
      <c r="G2342" s="14"/>
      <c r="H2342" s="14"/>
      <c r="I2342" s="14"/>
      <c r="J2342" s="13"/>
      <c r="K2342" s="53"/>
      <c r="L2342" s="2"/>
      <c r="M2342" s="19"/>
      <c r="N2342" s="12"/>
      <c r="O2342" s="12"/>
      <c r="P2342" s="19"/>
      <c r="Q2342" s="14"/>
      <c r="R2342" s="28"/>
      <c r="S2342" s="14"/>
      <c r="T2342" s="14"/>
      <c r="U2342" s="14"/>
      <c r="V2342" s="4"/>
      <c r="W2342" s="53"/>
      <c r="X2342" s="14"/>
      <c r="Y2342" s="153"/>
      <c r="Z2342" s="10"/>
      <c r="AA2342" s="51"/>
      <c r="AB2342" s="3"/>
      <c r="AC2342" s="1"/>
      <c r="AD2342" s="10"/>
      <c r="AE2342" s="3"/>
      <c r="AF2342" s="3"/>
      <c r="AG2342" s="3"/>
      <c r="AH2342" s="10"/>
      <c r="AI2342" s="11"/>
      <c r="AJ2342" s="10"/>
      <c r="AK2342" s="2"/>
      <c r="AL2342" s="2"/>
      <c r="AM2342" s="2"/>
      <c r="AN2342" s="2"/>
      <c r="AO2342" s="2"/>
      <c r="AP2342" s="2"/>
      <c r="AQ2342" s="1"/>
      <c r="AR2342" s="15"/>
      <c r="AS2342" s="15"/>
      <c r="AT2342" s="15"/>
      <c r="AU2342" s="1"/>
      <c r="AV2342" s="1"/>
      <c r="AW2342" s="15"/>
      <c r="AX2342" s="15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</row>
    <row r="2343" spans="1:164" x14ac:dyDescent="0.15">
      <c r="A2343" s="67"/>
      <c r="B2343" s="128"/>
      <c r="C2343" s="7"/>
      <c r="D2343" s="7"/>
      <c r="E2343" s="13"/>
      <c r="F2343" s="14"/>
      <c r="G2343" s="14"/>
      <c r="H2343" s="14"/>
      <c r="I2343" s="14"/>
      <c r="J2343" s="13"/>
      <c r="K2343" s="53"/>
      <c r="L2343" s="2"/>
      <c r="M2343" s="19"/>
      <c r="N2343" s="12"/>
      <c r="O2343" s="12"/>
      <c r="P2343" s="19"/>
      <c r="Q2343" s="14"/>
      <c r="R2343" s="28"/>
      <c r="S2343" s="14"/>
      <c r="T2343" s="14"/>
      <c r="U2343" s="14"/>
      <c r="V2343" s="4"/>
      <c r="W2343" s="53"/>
      <c r="X2343" s="14"/>
      <c r="Y2343" s="153"/>
      <c r="Z2343" s="10"/>
      <c r="AA2343" s="51"/>
      <c r="AB2343" s="3"/>
      <c r="AC2343" s="1"/>
      <c r="AD2343" s="10"/>
      <c r="AE2343" s="3"/>
      <c r="AF2343" s="3"/>
      <c r="AG2343" s="3"/>
      <c r="AH2343" s="10"/>
      <c r="AI2343" s="11"/>
      <c r="AJ2343" s="10"/>
      <c r="AK2343" s="2"/>
      <c r="AL2343" s="2"/>
      <c r="AM2343" s="2"/>
      <c r="AN2343" s="2"/>
      <c r="AO2343" s="2"/>
      <c r="AP2343" s="2"/>
      <c r="AQ2343" s="1"/>
      <c r="AR2343" s="15"/>
      <c r="AS2343" s="15"/>
      <c r="AT2343" s="15"/>
      <c r="AU2343" s="1"/>
      <c r="AV2343" s="1"/>
      <c r="AW2343" s="15"/>
      <c r="AX2343" s="15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</row>
    <row r="2344" spans="1:164" x14ac:dyDescent="0.15">
      <c r="A2344" s="67"/>
      <c r="B2344" s="128"/>
      <c r="C2344" s="7"/>
      <c r="D2344" s="7"/>
      <c r="E2344" s="13"/>
      <c r="F2344" s="14"/>
      <c r="G2344" s="14"/>
      <c r="H2344" s="14"/>
      <c r="I2344" s="14"/>
      <c r="J2344" s="13"/>
      <c r="K2344" s="53"/>
      <c r="L2344" s="2"/>
      <c r="M2344" s="19"/>
      <c r="N2344" s="12"/>
      <c r="O2344" s="12"/>
      <c r="P2344" s="19"/>
      <c r="Q2344" s="14"/>
      <c r="R2344" s="28"/>
      <c r="S2344" s="14"/>
      <c r="T2344" s="14"/>
      <c r="U2344" s="14"/>
      <c r="V2344" s="4"/>
      <c r="W2344" s="53"/>
      <c r="X2344" s="14"/>
      <c r="Y2344" s="153"/>
      <c r="Z2344" s="10"/>
      <c r="AA2344" s="51"/>
      <c r="AB2344" s="3"/>
      <c r="AC2344" s="1"/>
      <c r="AD2344" s="10"/>
      <c r="AE2344" s="3"/>
      <c r="AF2344" s="3"/>
      <c r="AG2344" s="3"/>
      <c r="AH2344" s="10"/>
      <c r="AI2344" s="11"/>
      <c r="AJ2344" s="10"/>
      <c r="AK2344" s="2"/>
      <c r="AL2344" s="2"/>
      <c r="AM2344" s="2"/>
      <c r="AN2344" s="2"/>
      <c r="AO2344" s="2"/>
      <c r="AP2344" s="2"/>
      <c r="AQ2344" s="1"/>
      <c r="AR2344" s="15"/>
      <c r="AS2344" s="15"/>
      <c r="AT2344" s="15"/>
      <c r="AU2344" s="1"/>
      <c r="AV2344" s="1"/>
      <c r="AW2344" s="15"/>
      <c r="AX2344" s="15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</row>
    <row r="2345" spans="1:164" x14ac:dyDescent="0.15">
      <c r="A2345" s="67"/>
      <c r="B2345" s="128"/>
      <c r="C2345" s="7"/>
      <c r="D2345" s="7"/>
      <c r="E2345" s="13"/>
      <c r="F2345" s="14"/>
      <c r="G2345" s="14"/>
      <c r="H2345" s="14"/>
      <c r="I2345" s="14"/>
      <c r="J2345" s="13"/>
      <c r="K2345" s="53"/>
      <c r="L2345" s="2"/>
      <c r="M2345" s="19"/>
      <c r="N2345" s="12"/>
      <c r="O2345" s="12"/>
      <c r="P2345" s="19"/>
      <c r="Q2345" s="14"/>
      <c r="R2345" s="28"/>
      <c r="S2345" s="14"/>
      <c r="T2345" s="14"/>
      <c r="U2345" s="14"/>
      <c r="V2345" s="4"/>
      <c r="W2345" s="53"/>
      <c r="X2345" s="14"/>
      <c r="Y2345" s="153"/>
      <c r="Z2345" s="10"/>
      <c r="AA2345" s="51"/>
      <c r="AB2345" s="3"/>
      <c r="AC2345" s="1"/>
      <c r="AD2345" s="10"/>
      <c r="AE2345" s="3"/>
      <c r="AF2345" s="3"/>
      <c r="AG2345" s="3"/>
      <c r="AH2345" s="10"/>
      <c r="AI2345" s="11"/>
      <c r="AJ2345" s="10"/>
      <c r="AK2345" s="2"/>
      <c r="AL2345" s="2"/>
      <c r="AM2345" s="2"/>
      <c r="AN2345" s="2"/>
      <c r="AO2345" s="2"/>
      <c r="AP2345" s="2"/>
      <c r="AQ2345" s="1"/>
      <c r="AR2345" s="15"/>
      <c r="AS2345" s="15"/>
      <c r="AT2345" s="15"/>
      <c r="AU2345" s="1"/>
      <c r="AV2345" s="1"/>
      <c r="AW2345" s="15"/>
      <c r="AX2345" s="15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</row>
    <row r="2346" spans="1:164" x14ac:dyDescent="0.15">
      <c r="A2346" s="67"/>
      <c r="B2346" s="128"/>
      <c r="C2346" s="7"/>
      <c r="D2346" s="7"/>
      <c r="E2346" s="13"/>
      <c r="F2346" s="14"/>
      <c r="G2346" s="14"/>
      <c r="H2346" s="14"/>
      <c r="I2346" s="14"/>
      <c r="J2346" s="13"/>
      <c r="K2346" s="53"/>
      <c r="L2346" s="2"/>
      <c r="M2346" s="19"/>
      <c r="N2346" s="12"/>
      <c r="O2346" s="12"/>
      <c r="P2346" s="19"/>
      <c r="Q2346" s="14"/>
      <c r="R2346" s="28"/>
      <c r="S2346" s="14"/>
      <c r="T2346" s="14"/>
      <c r="U2346" s="14"/>
      <c r="V2346" s="4"/>
      <c r="W2346" s="53"/>
      <c r="X2346" s="14"/>
      <c r="Y2346" s="153"/>
      <c r="Z2346" s="10"/>
      <c r="AA2346" s="51"/>
      <c r="AB2346" s="3"/>
      <c r="AC2346" s="1"/>
      <c r="AD2346" s="10"/>
      <c r="AE2346" s="3"/>
      <c r="AF2346" s="3"/>
      <c r="AG2346" s="3"/>
      <c r="AH2346" s="10"/>
      <c r="AI2346" s="11"/>
      <c r="AJ2346" s="10"/>
      <c r="AK2346" s="2"/>
      <c r="AL2346" s="2"/>
      <c r="AM2346" s="2"/>
      <c r="AN2346" s="2"/>
      <c r="AO2346" s="2"/>
      <c r="AP2346" s="2"/>
      <c r="AQ2346" s="1"/>
      <c r="AR2346" s="15"/>
      <c r="AS2346" s="15"/>
      <c r="AT2346" s="15"/>
      <c r="AU2346" s="1"/>
      <c r="AV2346" s="1"/>
      <c r="AW2346" s="15"/>
      <c r="AX2346" s="15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</row>
    <row r="2347" spans="1:164" x14ac:dyDescent="0.15">
      <c r="A2347" s="67"/>
      <c r="B2347" s="128"/>
      <c r="C2347" s="7"/>
      <c r="D2347" s="7"/>
      <c r="E2347" s="13"/>
      <c r="F2347" s="14"/>
      <c r="G2347" s="14"/>
      <c r="H2347" s="14"/>
      <c r="I2347" s="14"/>
      <c r="J2347" s="13"/>
      <c r="K2347" s="53"/>
      <c r="L2347" s="2"/>
      <c r="M2347" s="19"/>
      <c r="N2347" s="12"/>
      <c r="O2347" s="12"/>
      <c r="P2347" s="19"/>
      <c r="Q2347" s="14"/>
      <c r="R2347" s="28"/>
      <c r="S2347" s="14"/>
      <c r="T2347" s="14"/>
      <c r="U2347" s="14"/>
      <c r="V2347" s="4"/>
      <c r="W2347" s="53"/>
      <c r="X2347" s="14"/>
      <c r="Y2347" s="153"/>
      <c r="Z2347" s="10"/>
      <c r="AA2347" s="51"/>
      <c r="AB2347" s="3"/>
      <c r="AC2347" s="1"/>
      <c r="AD2347" s="10"/>
      <c r="AE2347" s="3"/>
      <c r="AF2347" s="3"/>
      <c r="AG2347" s="3"/>
      <c r="AH2347" s="10"/>
      <c r="AI2347" s="11"/>
      <c r="AJ2347" s="10"/>
      <c r="AK2347" s="2"/>
      <c r="AL2347" s="2"/>
      <c r="AM2347" s="2"/>
      <c r="AN2347" s="2"/>
      <c r="AO2347" s="2"/>
      <c r="AP2347" s="2"/>
      <c r="AQ2347" s="1"/>
      <c r="AR2347" s="15"/>
      <c r="AS2347" s="15"/>
      <c r="AT2347" s="15"/>
      <c r="AU2347" s="1"/>
      <c r="AV2347" s="1"/>
      <c r="AW2347" s="15"/>
      <c r="AX2347" s="15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</row>
    <row r="2348" spans="1:164" x14ac:dyDescent="0.15">
      <c r="A2348" s="67"/>
      <c r="B2348" s="128"/>
      <c r="C2348" s="7"/>
      <c r="D2348" s="7"/>
      <c r="E2348" s="13"/>
      <c r="F2348" s="14"/>
      <c r="G2348" s="14"/>
      <c r="H2348" s="14"/>
      <c r="I2348" s="14"/>
      <c r="J2348" s="13"/>
      <c r="K2348" s="53"/>
      <c r="L2348" s="2"/>
      <c r="M2348" s="19"/>
      <c r="N2348" s="12"/>
      <c r="O2348" s="12"/>
      <c r="P2348" s="19"/>
      <c r="Q2348" s="14"/>
      <c r="R2348" s="28"/>
      <c r="S2348" s="14"/>
      <c r="T2348" s="14"/>
      <c r="U2348" s="14"/>
      <c r="V2348" s="4"/>
      <c r="W2348" s="53"/>
      <c r="X2348" s="14"/>
      <c r="Y2348" s="153"/>
      <c r="Z2348" s="10"/>
      <c r="AA2348" s="51"/>
      <c r="AB2348" s="3"/>
      <c r="AC2348" s="1"/>
      <c r="AD2348" s="10"/>
      <c r="AE2348" s="3"/>
      <c r="AF2348" s="3"/>
      <c r="AG2348" s="3"/>
      <c r="AH2348" s="10"/>
      <c r="AI2348" s="11"/>
      <c r="AJ2348" s="10"/>
      <c r="AK2348" s="2"/>
      <c r="AL2348" s="2"/>
      <c r="AM2348" s="2"/>
      <c r="AN2348" s="2"/>
      <c r="AO2348" s="2"/>
      <c r="AP2348" s="2"/>
      <c r="AQ2348" s="1"/>
      <c r="AR2348" s="15"/>
      <c r="AS2348" s="15"/>
      <c r="AT2348" s="15"/>
      <c r="AU2348" s="1"/>
      <c r="AV2348" s="1"/>
      <c r="AW2348" s="15"/>
      <c r="AX2348" s="15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</row>
    <row r="2349" spans="1:164" x14ac:dyDescent="0.15">
      <c r="A2349" s="67"/>
      <c r="B2349" s="128"/>
      <c r="C2349" s="7"/>
      <c r="D2349" s="7"/>
      <c r="E2349" s="13"/>
      <c r="F2349" s="14"/>
      <c r="G2349" s="14"/>
      <c r="H2349" s="14"/>
      <c r="I2349" s="14"/>
      <c r="J2349" s="13"/>
      <c r="K2349" s="53"/>
      <c r="L2349" s="2"/>
      <c r="M2349" s="19"/>
      <c r="N2349" s="12"/>
      <c r="O2349" s="12"/>
      <c r="P2349" s="19"/>
      <c r="Q2349" s="14"/>
      <c r="R2349" s="28"/>
      <c r="S2349" s="14"/>
      <c r="T2349" s="14"/>
      <c r="U2349" s="14"/>
      <c r="V2349" s="4"/>
      <c r="W2349" s="53"/>
      <c r="X2349" s="14"/>
      <c r="Y2349" s="153"/>
      <c r="Z2349" s="10"/>
      <c r="AA2349" s="51"/>
      <c r="AB2349" s="3"/>
      <c r="AC2349" s="1"/>
      <c r="AD2349" s="10"/>
      <c r="AE2349" s="3"/>
      <c r="AF2349" s="3"/>
      <c r="AG2349" s="3"/>
      <c r="AH2349" s="10"/>
      <c r="AI2349" s="11"/>
      <c r="AJ2349" s="10"/>
      <c r="AK2349" s="2"/>
      <c r="AL2349" s="2"/>
      <c r="AM2349" s="2"/>
      <c r="AN2349" s="2"/>
      <c r="AO2349" s="2"/>
      <c r="AP2349" s="2"/>
      <c r="AQ2349" s="1"/>
      <c r="AR2349" s="15"/>
      <c r="AS2349" s="15"/>
      <c r="AT2349" s="15"/>
      <c r="AU2349" s="1"/>
      <c r="AV2349" s="1"/>
      <c r="AW2349" s="15"/>
      <c r="AX2349" s="15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</row>
    <row r="2350" spans="1:164" x14ac:dyDescent="0.15">
      <c r="A2350" s="67"/>
      <c r="B2350" s="128"/>
      <c r="C2350" s="7"/>
      <c r="D2350" s="7"/>
      <c r="E2350" s="13"/>
      <c r="F2350" s="14"/>
      <c r="G2350" s="14"/>
      <c r="H2350" s="14"/>
      <c r="I2350" s="14"/>
      <c r="J2350" s="13"/>
      <c r="K2350" s="53"/>
      <c r="L2350" s="2"/>
      <c r="M2350" s="19"/>
      <c r="N2350" s="12"/>
      <c r="O2350" s="12"/>
      <c r="P2350" s="19"/>
      <c r="Q2350" s="14"/>
      <c r="R2350" s="28"/>
      <c r="S2350" s="14"/>
      <c r="T2350" s="14"/>
      <c r="U2350" s="14"/>
      <c r="V2350" s="4"/>
      <c r="W2350" s="53"/>
      <c r="X2350" s="14"/>
      <c r="Y2350" s="153"/>
      <c r="Z2350" s="10"/>
      <c r="AA2350" s="51"/>
      <c r="AB2350" s="3"/>
      <c r="AC2350" s="1"/>
      <c r="AD2350" s="10"/>
      <c r="AE2350" s="3"/>
      <c r="AF2350" s="3"/>
      <c r="AG2350" s="3"/>
      <c r="AH2350" s="10"/>
      <c r="AI2350" s="11"/>
      <c r="AJ2350" s="10"/>
      <c r="AK2350" s="2"/>
      <c r="AL2350" s="2"/>
      <c r="AM2350" s="2"/>
      <c r="AN2350" s="2"/>
      <c r="AO2350" s="2"/>
      <c r="AP2350" s="2"/>
      <c r="AQ2350" s="1"/>
      <c r="AR2350" s="15"/>
      <c r="AS2350" s="15"/>
      <c r="AT2350" s="15"/>
      <c r="AU2350" s="1"/>
      <c r="AV2350" s="1"/>
      <c r="AW2350" s="15"/>
      <c r="AX2350" s="15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</row>
    <row r="2351" spans="1:164" x14ac:dyDescent="0.15">
      <c r="A2351" s="67"/>
      <c r="B2351" s="128"/>
      <c r="C2351" s="7"/>
      <c r="D2351" s="7"/>
      <c r="E2351" s="13"/>
      <c r="F2351" s="14"/>
      <c r="G2351" s="14"/>
      <c r="H2351" s="14"/>
      <c r="I2351" s="14"/>
      <c r="J2351" s="13"/>
      <c r="K2351" s="53"/>
      <c r="L2351" s="2"/>
      <c r="M2351" s="19"/>
      <c r="N2351" s="12"/>
      <c r="O2351" s="12"/>
      <c r="P2351" s="19"/>
      <c r="Q2351" s="14"/>
      <c r="R2351" s="28"/>
      <c r="S2351" s="14"/>
      <c r="T2351" s="14"/>
      <c r="U2351" s="14"/>
      <c r="V2351" s="4"/>
      <c r="W2351" s="53"/>
      <c r="X2351" s="14"/>
      <c r="Y2351" s="153"/>
      <c r="Z2351" s="10"/>
      <c r="AA2351" s="51"/>
      <c r="AB2351" s="3"/>
      <c r="AC2351" s="1"/>
      <c r="AD2351" s="10"/>
      <c r="AE2351" s="3"/>
      <c r="AF2351" s="3"/>
      <c r="AG2351" s="3"/>
      <c r="AH2351" s="10"/>
      <c r="AI2351" s="11"/>
      <c r="AJ2351" s="10"/>
      <c r="AK2351" s="2"/>
      <c r="AL2351" s="2"/>
      <c r="AM2351" s="2"/>
      <c r="AN2351" s="2"/>
      <c r="AO2351" s="2"/>
      <c r="AP2351" s="2"/>
      <c r="AQ2351" s="1"/>
      <c r="AR2351" s="15"/>
      <c r="AS2351" s="15"/>
      <c r="AT2351" s="15"/>
      <c r="AU2351" s="1"/>
      <c r="AV2351" s="1"/>
      <c r="AW2351" s="15"/>
      <c r="AX2351" s="15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</row>
    <row r="2352" spans="1:164" x14ac:dyDescent="0.15">
      <c r="A2352" s="67"/>
      <c r="B2352" s="128"/>
      <c r="C2352" s="7"/>
      <c r="D2352" s="7"/>
      <c r="E2352" s="13"/>
      <c r="F2352" s="14"/>
      <c r="G2352" s="14"/>
      <c r="H2352" s="14"/>
      <c r="I2352" s="14"/>
      <c r="J2352" s="13"/>
      <c r="K2352" s="53"/>
      <c r="L2352" s="2"/>
      <c r="M2352" s="19"/>
      <c r="N2352" s="12"/>
      <c r="O2352" s="12"/>
      <c r="P2352" s="19"/>
      <c r="Q2352" s="14"/>
      <c r="R2352" s="28"/>
      <c r="S2352" s="14"/>
      <c r="T2352" s="14"/>
      <c r="U2352" s="14"/>
      <c r="V2352" s="4"/>
      <c r="W2352" s="53"/>
      <c r="X2352" s="14"/>
      <c r="Y2352" s="153"/>
      <c r="Z2352" s="10"/>
      <c r="AA2352" s="51"/>
      <c r="AB2352" s="3"/>
      <c r="AC2352" s="1"/>
      <c r="AD2352" s="10"/>
      <c r="AE2352" s="3"/>
      <c r="AF2352" s="3"/>
      <c r="AG2352" s="3"/>
      <c r="AH2352" s="10"/>
      <c r="AI2352" s="11"/>
      <c r="AJ2352" s="10"/>
      <c r="AK2352" s="2"/>
      <c r="AL2352" s="2"/>
      <c r="AM2352" s="2"/>
      <c r="AN2352" s="2"/>
      <c r="AO2352" s="2"/>
      <c r="AP2352" s="2"/>
      <c r="AQ2352" s="1"/>
      <c r="AR2352" s="15"/>
      <c r="AS2352" s="15"/>
      <c r="AT2352" s="15"/>
      <c r="AU2352" s="1"/>
      <c r="AV2352" s="1"/>
      <c r="AW2352" s="15"/>
      <c r="AX2352" s="15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</row>
    <row r="2353" spans="1:164" x14ac:dyDescent="0.15">
      <c r="A2353" s="67"/>
      <c r="B2353" s="128"/>
      <c r="C2353" s="7"/>
      <c r="D2353" s="7"/>
      <c r="E2353" s="13"/>
      <c r="F2353" s="14"/>
      <c r="G2353" s="14"/>
      <c r="H2353" s="14"/>
      <c r="I2353" s="14"/>
      <c r="J2353" s="13"/>
      <c r="K2353" s="53"/>
      <c r="L2353" s="2"/>
      <c r="M2353" s="19"/>
      <c r="N2353" s="12"/>
      <c r="O2353" s="12"/>
      <c r="P2353" s="19"/>
      <c r="Q2353" s="14"/>
      <c r="R2353" s="28"/>
      <c r="S2353" s="14"/>
      <c r="T2353" s="14"/>
      <c r="U2353" s="14"/>
      <c r="V2353" s="4"/>
      <c r="W2353" s="53"/>
      <c r="X2353" s="14"/>
      <c r="Y2353" s="153"/>
      <c r="Z2353" s="10"/>
      <c r="AA2353" s="51"/>
      <c r="AB2353" s="3"/>
      <c r="AC2353" s="1"/>
      <c r="AD2353" s="10"/>
      <c r="AE2353" s="3"/>
      <c r="AF2353" s="3"/>
      <c r="AG2353" s="3"/>
      <c r="AH2353" s="10"/>
      <c r="AI2353" s="11"/>
      <c r="AJ2353" s="10"/>
      <c r="AK2353" s="2"/>
      <c r="AL2353" s="2"/>
      <c r="AM2353" s="2"/>
      <c r="AN2353" s="2"/>
      <c r="AO2353" s="2"/>
      <c r="AP2353" s="2"/>
      <c r="AQ2353" s="1"/>
      <c r="AR2353" s="15"/>
      <c r="AS2353" s="15"/>
      <c r="AT2353" s="15"/>
      <c r="AU2353" s="1"/>
      <c r="AV2353" s="1"/>
      <c r="AW2353" s="15"/>
      <c r="AX2353" s="15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</row>
    <row r="2354" spans="1:164" x14ac:dyDescent="0.15">
      <c r="A2354" s="67"/>
      <c r="B2354" s="128"/>
      <c r="C2354" s="7"/>
      <c r="D2354" s="7"/>
      <c r="E2354" s="13"/>
      <c r="F2354" s="14"/>
      <c r="G2354" s="14"/>
      <c r="H2354" s="14"/>
      <c r="I2354" s="14"/>
      <c r="J2354" s="13"/>
      <c r="K2354" s="53"/>
      <c r="L2354" s="2"/>
      <c r="M2354" s="19"/>
      <c r="N2354" s="12"/>
      <c r="O2354" s="12"/>
      <c r="P2354" s="19"/>
      <c r="Q2354" s="14"/>
      <c r="R2354" s="28"/>
      <c r="S2354" s="14"/>
      <c r="T2354" s="14"/>
      <c r="U2354" s="14"/>
      <c r="V2354" s="4"/>
      <c r="W2354" s="53"/>
      <c r="X2354" s="14"/>
      <c r="Y2354" s="153"/>
      <c r="Z2354" s="10"/>
      <c r="AA2354" s="51"/>
      <c r="AB2354" s="3"/>
      <c r="AC2354" s="1"/>
      <c r="AD2354" s="10"/>
      <c r="AE2354" s="3"/>
      <c r="AF2354" s="3"/>
      <c r="AG2354" s="3"/>
      <c r="AH2354" s="10"/>
      <c r="AI2354" s="11"/>
      <c r="AJ2354" s="10"/>
      <c r="AK2354" s="2"/>
      <c r="AL2354" s="2"/>
      <c r="AM2354" s="2"/>
      <c r="AN2354" s="2"/>
      <c r="AO2354" s="2"/>
      <c r="AP2354" s="2"/>
      <c r="AQ2354" s="1"/>
      <c r="AR2354" s="15"/>
      <c r="AS2354" s="15"/>
      <c r="AT2354" s="15"/>
      <c r="AU2354" s="1"/>
      <c r="AV2354" s="1"/>
      <c r="AW2354" s="15"/>
      <c r="AX2354" s="15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</row>
    <row r="2355" spans="1:164" x14ac:dyDescent="0.15">
      <c r="A2355" s="67"/>
      <c r="B2355" s="128"/>
      <c r="C2355" s="7"/>
      <c r="D2355" s="7"/>
      <c r="E2355" s="13"/>
      <c r="F2355" s="14"/>
      <c r="G2355" s="14"/>
      <c r="H2355" s="14"/>
      <c r="I2355" s="14"/>
      <c r="J2355" s="13"/>
      <c r="K2355" s="53"/>
      <c r="L2355" s="2"/>
      <c r="M2355" s="19"/>
      <c r="N2355" s="12"/>
      <c r="O2355" s="12"/>
      <c r="P2355" s="19"/>
      <c r="Q2355" s="14"/>
      <c r="R2355" s="28"/>
      <c r="S2355" s="14"/>
      <c r="T2355" s="14"/>
      <c r="U2355" s="14"/>
      <c r="V2355" s="4"/>
      <c r="W2355" s="53"/>
      <c r="X2355" s="14"/>
      <c r="Y2355" s="153"/>
      <c r="Z2355" s="10"/>
      <c r="AA2355" s="51"/>
      <c r="AB2355" s="3"/>
      <c r="AC2355" s="1"/>
      <c r="AD2355" s="10"/>
      <c r="AE2355" s="3"/>
      <c r="AF2355" s="3"/>
      <c r="AG2355" s="3"/>
      <c r="AH2355" s="10"/>
      <c r="AI2355" s="11"/>
      <c r="AJ2355" s="10"/>
      <c r="AK2355" s="2"/>
      <c r="AL2355" s="2"/>
      <c r="AM2355" s="2"/>
      <c r="AN2355" s="2"/>
      <c r="AO2355" s="2"/>
      <c r="AP2355" s="2"/>
      <c r="AQ2355" s="1"/>
      <c r="AR2355" s="15"/>
      <c r="AS2355" s="15"/>
      <c r="AT2355" s="15"/>
      <c r="AU2355" s="1"/>
      <c r="AV2355" s="1"/>
      <c r="AW2355" s="15"/>
      <c r="AX2355" s="15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</row>
    <row r="2356" spans="1:164" x14ac:dyDescent="0.15">
      <c r="A2356" s="67"/>
      <c r="B2356" s="128"/>
      <c r="C2356" s="7"/>
      <c r="D2356" s="7"/>
      <c r="E2356" s="13"/>
      <c r="F2356" s="14"/>
      <c r="G2356" s="14"/>
      <c r="H2356" s="14"/>
      <c r="I2356" s="14"/>
      <c r="J2356" s="13"/>
      <c r="K2356" s="53"/>
      <c r="L2356" s="2"/>
      <c r="M2356" s="19"/>
      <c r="N2356" s="12"/>
      <c r="O2356" s="12"/>
      <c r="P2356" s="19"/>
      <c r="Q2356" s="14"/>
      <c r="R2356" s="28"/>
      <c r="S2356" s="14"/>
      <c r="T2356" s="14"/>
      <c r="U2356" s="14"/>
      <c r="V2356" s="4"/>
      <c r="W2356" s="53"/>
      <c r="X2356" s="14"/>
      <c r="Y2356" s="153"/>
      <c r="Z2356" s="10"/>
      <c r="AA2356" s="51"/>
      <c r="AB2356" s="3"/>
      <c r="AC2356" s="1"/>
      <c r="AD2356" s="10"/>
      <c r="AE2356" s="3"/>
      <c r="AF2356" s="3"/>
      <c r="AG2356" s="3"/>
      <c r="AH2356" s="10"/>
      <c r="AI2356" s="11"/>
      <c r="AJ2356" s="10"/>
      <c r="AK2356" s="2"/>
      <c r="AL2356" s="2"/>
      <c r="AM2356" s="2"/>
      <c r="AN2356" s="2"/>
      <c r="AO2356" s="2"/>
      <c r="AP2356" s="2"/>
      <c r="AQ2356" s="1"/>
      <c r="AR2356" s="15"/>
      <c r="AS2356" s="15"/>
      <c r="AT2356" s="15"/>
      <c r="AU2356" s="1"/>
      <c r="AV2356" s="1"/>
      <c r="AW2356" s="15"/>
      <c r="AX2356" s="15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</row>
    <row r="2357" spans="1:164" x14ac:dyDescent="0.15">
      <c r="A2357" s="67"/>
      <c r="B2357" s="128"/>
      <c r="C2357" s="7"/>
      <c r="D2357" s="7"/>
      <c r="E2357" s="13"/>
      <c r="F2357" s="14"/>
      <c r="G2357" s="14"/>
      <c r="H2357" s="14"/>
      <c r="I2357" s="14"/>
      <c r="J2357" s="13"/>
      <c r="K2357" s="53"/>
      <c r="L2357" s="2"/>
      <c r="M2357" s="19"/>
      <c r="N2357" s="12"/>
      <c r="O2357" s="12"/>
      <c r="P2357" s="19"/>
      <c r="Q2357" s="14"/>
      <c r="R2357" s="28"/>
      <c r="S2357" s="14"/>
      <c r="T2357" s="14"/>
      <c r="U2357" s="14"/>
      <c r="V2357" s="4"/>
      <c r="W2357" s="53"/>
      <c r="X2357" s="14"/>
      <c r="Y2357" s="153"/>
      <c r="Z2357" s="10"/>
      <c r="AA2357" s="51"/>
      <c r="AB2357" s="3"/>
      <c r="AC2357" s="1"/>
      <c r="AD2357" s="10"/>
      <c r="AE2357" s="3"/>
      <c r="AF2357" s="3"/>
      <c r="AG2357" s="3"/>
      <c r="AH2357" s="10"/>
      <c r="AI2357" s="11"/>
      <c r="AJ2357" s="10"/>
      <c r="AK2357" s="2"/>
      <c r="AL2357" s="2"/>
      <c r="AM2357" s="2"/>
      <c r="AN2357" s="2"/>
      <c r="AO2357" s="2"/>
      <c r="AP2357" s="2"/>
      <c r="AQ2357" s="1"/>
      <c r="AR2357" s="15"/>
      <c r="AS2357" s="15"/>
      <c r="AT2357" s="15"/>
      <c r="AU2357" s="1"/>
      <c r="AV2357" s="1"/>
      <c r="AW2357" s="15"/>
      <c r="AX2357" s="15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</row>
    <row r="2358" spans="1:164" x14ac:dyDescent="0.15">
      <c r="A2358" s="67"/>
      <c r="B2358" s="128"/>
      <c r="C2358" s="7"/>
      <c r="D2358" s="7"/>
      <c r="E2358" s="13"/>
      <c r="F2358" s="14"/>
      <c r="G2358" s="14"/>
      <c r="H2358" s="14"/>
      <c r="I2358" s="14"/>
      <c r="J2358" s="13"/>
      <c r="K2358" s="53"/>
      <c r="L2358" s="2"/>
      <c r="M2358" s="19"/>
      <c r="N2358" s="12"/>
      <c r="O2358" s="12"/>
      <c r="P2358" s="19"/>
      <c r="Q2358" s="14"/>
      <c r="R2358" s="28"/>
      <c r="S2358" s="14"/>
      <c r="T2358" s="14"/>
      <c r="U2358" s="14"/>
      <c r="V2358" s="4"/>
      <c r="W2358" s="53"/>
      <c r="X2358" s="14"/>
      <c r="Y2358" s="153"/>
      <c r="Z2358" s="10"/>
      <c r="AA2358" s="51"/>
      <c r="AB2358" s="3"/>
      <c r="AC2358" s="1"/>
      <c r="AD2358" s="10"/>
      <c r="AE2358" s="3"/>
      <c r="AF2358" s="3"/>
      <c r="AG2358" s="3"/>
      <c r="AH2358" s="10"/>
      <c r="AI2358" s="11"/>
      <c r="AJ2358" s="10"/>
      <c r="AK2358" s="2"/>
      <c r="AL2358" s="2"/>
      <c r="AM2358" s="2"/>
      <c r="AN2358" s="2"/>
      <c r="AO2358" s="2"/>
      <c r="AP2358" s="2"/>
      <c r="AQ2358" s="1"/>
      <c r="AR2358" s="15"/>
      <c r="AS2358" s="15"/>
      <c r="AT2358" s="15"/>
      <c r="AU2358" s="1"/>
      <c r="AV2358" s="1"/>
      <c r="AW2358" s="15"/>
      <c r="AX2358" s="15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</row>
    <row r="2359" spans="1:164" x14ac:dyDescent="0.15">
      <c r="A2359" s="67"/>
      <c r="B2359" s="128"/>
      <c r="C2359" s="7"/>
      <c r="D2359" s="7"/>
      <c r="E2359" s="13"/>
      <c r="F2359" s="14"/>
      <c r="G2359" s="14"/>
      <c r="H2359" s="14"/>
      <c r="I2359" s="14"/>
      <c r="J2359" s="13"/>
      <c r="K2359" s="53"/>
      <c r="L2359" s="2"/>
      <c r="M2359" s="19"/>
      <c r="N2359" s="12"/>
      <c r="O2359" s="12"/>
      <c r="P2359" s="19"/>
      <c r="Q2359" s="14"/>
      <c r="R2359" s="28"/>
      <c r="S2359" s="14"/>
      <c r="T2359" s="14"/>
      <c r="U2359" s="14"/>
      <c r="V2359" s="4"/>
      <c r="W2359" s="53"/>
      <c r="X2359" s="14"/>
      <c r="Y2359" s="153"/>
      <c r="Z2359" s="10"/>
      <c r="AA2359" s="51"/>
      <c r="AB2359" s="3"/>
      <c r="AC2359" s="1"/>
      <c r="AD2359" s="10"/>
      <c r="AE2359" s="3"/>
      <c r="AF2359" s="3"/>
      <c r="AG2359" s="3"/>
      <c r="AH2359" s="10"/>
      <c r="AI2359" s="11"/>
      <c r="AJ2359" s="10"/>
      <c r="AK2359" s="2"/>
      <c r="AL2359" s="2"/>
      <c r="AM2359" s="2"/>
      <c r="AN2359" s="2"/>
      <c r="AO2359" s="2"/>
      <c r="AP2359" s="2"/>
      <c r="AQ2359" s="1"/>
      <c r="AR2359" s="15"/>
      <c r="AS2359" s="15"/>
      <c r="AT2359" s="15"/>
      <c r="AU2359" s="1"/>
      <c r="AV2359" s="1"/>
      <c r="AW2359" s="15"/>
      <c r="AX2359" s="15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</row>
    <row r="2360" spans="1:164" x14ac:dyDescent="0.15">
      <c r="A2360" s="67"/>
      <c r="B2360" s="128"/>
      <c r="C2360" s="7"/>
      <c r="D2360" s="7"/>
      <c r="E2360" s="13"/>
      <c r="F2360" s="14"/>
      <c r="G2360" s="14"/>
      <c r="H2360" s="14"/>
      <c r="I2360" s="14"/>
      <c r="J2360" s="13"/>
      <c r="K2360" s="53"/>
      <c r="L2360" s="2"/>
      <c r="M2360" s="19"/>
      <c r="N2360" s="12"/>
      <c r="O2360" s="12"/>
      <c r="P2360" s="19"/>
      <c r="Q2360" s="14"/>
      <c r="R2360" s="28"/>
      <c r="S2360" s="14"/>
      <c r="T2360" s="14"/>
      <c r="U2360" s="14"/>
      <c r="V2360" s="4"/>
      <c r="W2360" s="53"/>
      <c r="X2360" s="14"/>
      <c r="Y2360" s="153"/>
      <c r="Z2360" s="10"/>
      <c r="AA2360" s="51"/>
      <c r="AB2360" s="3"/>
      <c r="AC2360" s="1"/>
      <c r="AD2360" s="10"/>
      <c r="AE2360" s="3"/>
      <c r="AF2360" s="3"/>
      <c r="AG2360" s="3"/>
      <c r="AH2360" s="10"/>
      <c r="AI2360" s="11"/>
      <c r="AJ2360" s="10"/>
      <c r="AK2360" s="2"/>
      <c r="AL2360" s="2"/>
      <c r="AM2360" s="2"/>
      <c r="AN2360" s="2"/>
      <c r="AO2360" s="2"/>
      <c r="AP2360" s="2"/>
      <c r="AQ2360" s="1"/>
      <c r="AR2360" s="15"/>
      <c r="AS2360" s="15"/>
      <c r="AT2360" s="15"/>
      <c r="AU2360" s="1"/>
      <c r="AV2360" s="1"/>
      <c r="AW2360" s="15"/>
      <c r="AX2360" s="15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</row>
    <row r="2361" spans="1:164" x14ac:dyDescent="0.15">
      <c r="A2361" s="67"/>
      <c r="B2361" s="128"/>
      <c r="C2361" s="7"/>
      <c r="D2361" s="7"/>
      <c r="E2361" s="13"/>
      <c r="F2361" s="14"/>
      <c r="G2361" s="14"/>
      <c r="H2361" s="14"/>
      <c r="I2361" s="14"/>
      <c r="J2361" s="13"/>
      <c r="K2361" s="53"/>
      <c r="L2361" s="2"/>
      <c r="M2361" s="19"/>
      <c r="N2361" s="12"/>
      <c r="O2361" s="12"/>
      <c r="P2361" s="19"/>
      <c r="Q2361" s="14"/>
      <c r="R2361" s="28"/>
      <c r="S2361" s="14"/>
      <c r="T2361" s="14"/>
      <c r="U2361" s="14"/>
      <c r="V2361" s="4"/>
      <c r="W2361" s="53"/>
      <c r="X2361" s="14"/>
      <c r="Y2361" s="153"/>
      <c r="Z2361" s="10"/>
      <c r="AA2361" s="51"/>
      <c r="AB2361" s="3"/>
      <c r="AC2361" s="1"/>
      <c r="AD2361" s="10"/>
      <c r="AE2361" s="3"/>
      <c r="AF2361" s="3"/>
      <c r="AG2361" s="3"/>
      <c r="AH2361" s="10"/>
      <c r="AI2361" s="11"/>
      <c r="AJ2361" s="10"/>
      <c r="AK2361" s="2"/>
      <c r="AL2361" s="2"/>
      <c r="AM2361" s="2"/>
      <c r="AN2361" s="2"/>
      <c r="AO2361" s="2"/>
      <c r="AP2361" s="2"/>
      <c r="AQ2361" s="1"/>
      <c r="AR2361" s="15"/>
      <c r="AS2361" s="15"/>
      <c r="AT2361" s="15"/>
      <c r="AU2361" s="1"/>
      <c r="AV2361" s="1"/>
      <c r="AW2361" s="15"/>
      <c r="AX2361" s="15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</row>
    <row r="2362" spans="1:164" x14ac:dyDescent="0.15">
      <c r="A2362" s="67"/>
      <c r="B2362" s="128"/>
      <c r="C2362" s="7"/>
      <c r="D2362" s="7"/>
      <c r="E2362" s="13"/>
      <c r="F2362" s="14"/>
      <c r="G2362" s="14"/>
      <c r="H2362" s="14"/>
      <c r="I2362" s="14"/>
      <c r="J2362" s="13"/>
      <c r="K2362" s="53"/>
      <c r="L2362" s="2"/>
      <c r="M2362" s="19"/>
      <c r="N2362" s="12"/>
      <c r="O2362" s="12"/>
      <c r="P2362" s="19"/>
      <c r="Q2362" s="14"/>
      <c r="R2362" s="28"/>
      <c r="S2362" s="14"/>
      <c r="T2362" s="14"/>
      <c r="U2362" s="14"/>
      <c r="V2362" s="4"/>
      <c r="W2362" s="53"/>
      <c r="X2362" s="14"/>
      <c r="Y2362" s="153"/>
      <c r="Z2362" s="10"/>
      <c r="AA2362" s="51"/>
      <c r="AB2362" s="3"/>
      <c r="AC2362" s="1"/>
      <c r="AD2362" s="10"/>
      <c r="AE2362" s="3"/>
      <c r="AF2362" s="3"/>
      <c r="AG2362" s="3"/>
      <c r="AH2362" s="10"/>
      <c r="AI2362" s="11"/>
      <c r="AJ2362" s="10"/>
      <c r="AK2362" s="2"/>
      <c r="AL2362" s="2"/>
      <c r="AM2362" s="2"/>
      <c r="AN2362" s="2"/>
      <c r="AO2362" s="2"/>
      <c r="AP2362" s="2"/>
      <c r="AQ2362" s="1"/>
      <c r="AR2362" s="15"/>
      <c r="AS2362" s="15"/>
      <c r="AT2362" s="15"/>
      <c r="AU2362" s="1"/>
      <c r="AV2362" s="1"/>
      <c r="AW2362" s="15"/>
      <c r="AX2362" s="15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</row>
    <row r="2363" spans="1:164" x14ac:dyDescent="0.15">
      <c r="A2363" s="67"/>
      <c r="B2363" s="128"/>
      <c r="C2363" s="7"/>
      <c r="D2363" s="7"/>
      <c r="E2363" s="13"/>
      <c r="F2363" s="14"/>
      <c r="G2363" s="14"/>
      <c r="H2363" s="14"/>
      <c r="I2363" s="14"/>
      <c r="J2363" s="13"/>
      <c r="K2363" s="53"/>
      <c r="L2363" s="2"/>
      <c r="M2363" s="19"/>
      <c r="N2363" s="12"/>
      <c r="O2363" s="12"/>
      <c r="P2363" s="19"/>
      <c r="Q2363" s="14"/>
      <c r="R2363" s="28"/>
      <c r="S2363" s="14"/>
      <c r="T2363" s="14"/>
      <c r="U2363" s="14"/>
      <c r="V2363" s="4"/>
      <c r="W2363" s="53"/>
      <c r="X2363" s="14"/>
      <c r="Y2363" s="153"/>
      <c r="Z2363" s="10"/>
      <c r="AA2363" s="51"/>
      <c r="AB2363" s="3"/>
      <c r="AC2363" s="1"/>
      <c r="AD2363" s="10"/>
      <c r="AE2363" s="3"/>
      <c r="AF2363" s="3"/>
      <c r="AG2363" s="3"/>
      <c r="AH2363" s="10"/>
      <c r="AI2363" s="11"/>
      <c r="AJ2363" s="10"/>
      <c r="AK2363" s="2"/>
      <c r="AL2363" s="2"/>
      <c r="AM2363" s="2"/>
      <c r="AN2363" s="2"/>
      <c r="AO2363" s="2"/>
      <c r="AP2363" s="2"/>
      <c r="AQ2363" s="1"/>
      <c r="AR2363" s="15"/>
      <c r="AS2363" s="15"/>
      <c r="AT2363" s="15"/>
      <c r="AU2363" s="1"/>
      <c r="AV2363" s="1"/>
      <c r="AW2363" s="15"/>
      <c r="AX2363" s="15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</row>
    <row r="2364" spans="1:164" x14ac:dyDescent="0.15">
      <c r="A2364" s="67"/>
      <c r="B2364" s="128"/>
      <c r="C2364" s="7"/>
      <c r="D2364" s="7"/>
      <c r="E2364" s="13"/>
      <c r="F2364" s="14"/>
      <c r="G2364" s="14"/>
      <c r="H2364" s="14"/>
      <c r="I2364" s="14"/>
      <c r="J2364" s="13"/>
      <c r="K2364" s="53"/>
      <c r="L2364" s="2"/>
      <c r="M2364" s="19"/>
      <c r="N2364" s="12"/>
      <c r="O2364" s="12"/>
      <c r="P2364" s="19"/>
      <c r="Q2364" s="14"/>
      <c r="R2364" s="28"/>
      <c r="S2364" s="14"/>
      <c r="T2364" s="14"/>
      <c r="U2364" s="14"/>
      <c r="V2364" s="4"/>
      <c r="W2364" s="53"/>
      <c r="X2364" s="14"/>
      <c r="Y2364" s="153"/>
      <c r="Z2364" s="10"/>
      <c r="AA2364" s="51"/>
      <c r="AB2364" s="3"/>
      <c r="AC2364" s="1"/>
      <c r="AD2364" s="10"/>
      <c r="AE2364" s="3"/>
      <c r="AF2364" s="3"/>
      <c r="AG2364" s="3"/>
      <c r="AH2364" s="10"/>
      <c r="AI2364" s="11"/>
      <c r="AJ2364" s="10"/>
      <c r="AK2364" s="2"/>
      <c r="AL2364" s="2"/>
      <c r="AM2364" s="2"/>
      <c r="AN2364" s="2"/>
      <c r="AO2364" s="2"/>
      <c r="AP2364" s="2"/>
      <c r="AQ2364" s="1"/>
      <c r="AR2364" s="15"/>
      <c r="AS2364" s="15"/>
      <c r="AT2364" s="15"/>
      <c r="AU2364" s="1"/>
      <c r="AV2364" s="1"/>
      <c r="AW2364" s="15"/>
      <c r="AX2364" s="15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</row>
    <row r="2365" spans="1:164" x14ac:dyDescent="0.15">
      <c r="A2365" s="67"/>
      <c r="B2365" s="128"/>
      <c r="C2365" s="7"/>
      <c r="D2365" s="7"/>
      <c r="E2365" s="13"/>
      <c r="F2365" s="14"/>
      <c r="G2365" s="14"/>
      <c r="H2365" s="14"/>
      <c r="I2365" s="14"/>
      <c r="J2365" s="13"/>
      <c r="K2365" s="53"/>
      <c r="L2365" s="2"/>
      <c r="M2365" s="19"/>
      <c r="N2365" s="12"/>
      <c r="O2365" s="12"/>
      <c r="P2365" s="19"/>
      <c r="Q2365" s="14"/>
      <c r="R2365" s="28"/>
      <c r="S2365" s="14"/>
      <c r="T2365" s="14"/>
      <c r="U2365" s="14"/>
      <c r="V2365" s="4"/>
      <c r="W2365" s="53"/>
      <c r="X2365" s="14"/>
      <c r="Y2365" s="153"/>
      <c r="Z2365" s="10"/>
      <c r="AA2365" s="51"/>
      <c r="AB2365" s="3"/>
      <c r="AC2365" s="1"/>
      <c r="AD2365" s="10"/>
      <c r="AE2365" s="3"/>
      <c r="AF2365" s="3"/>
      <c r="AG2365" s="3"/>
      <c r="AH2365" s="10"/>
      <c r="AI2365" s="11"/>
      <c r="AJ2365" s="10"/>
      <c r="AK2365" s="2"/>
      <c r="AL2365" s="2"/>
      <c r="AM2365" s="2"/>
      <c r="AN2365" s="2"/>
      <c r="AO2365" s="2"/>
      <c r="AP2365" s="2"/>
      <c r="AQ2365" s="1"/>
      <c r="AR2365" s="15"/>
      <c r="AS2365" s="15"/>
      <c r="AT2365" s="15"/>
      <c r="AU2365" s="1"/>
      <c r="AV2365" s="1"/>
      <c r="AW2365" s="15"/>
      <c r="AX2365" s="15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</row>
    <row r="2366" spans="1:164" x14ac:dyDescent="0.15">
      <c r="A2366" s="67"/>
      <c r="B2366" s="128"/>
      <c r="C2366" s="7"/>
      <c r="D2366" s="7"/>
      <c r="E2366" s="13"/>
      <c r="F2366" s="14"/>
      <c r="G2366" s="14"/>
      <c r="H2366" s="14"/>
      <c r="I2366" s="14"/>
      <c r="J2366" s="13"/>
      <c r="K2366" s="53"/>
      <c r="L2366" s="2"/>
      <c r="M2366" s="19"/>
      <c r="N2366" s="12"/>
      <c r="O2366" s="12"/>
      <c r="P2366" s="19"/>
      <c r="Q2366" s="14"/>
      <c r="R2366" s="28"/>
      <c r="S2366" s="14"/>
      <c r="T2366" s="14"/>
      <c r="U2366" s="14"/>
      <c r="V2366" s="4"/>
      <c r="W2366" s="53"/>
      <c r="X2366" s="14"/>
      <c r="Y2366" s="153"/>
      <c r="Z2366" s="10"/>
      <c r="AA2366" s="51"/>
      <c r="AB2366" s="3"/>
      <c r="AC2366" s="1"/>
      <c r="AD2366" s="10"/>
      <c r="AE2366" s="3"/>
      <c r="AF2366" s="3"/>
      <c r="AG2366" s="3"/>
      <c r="AH2366" s="10"/>
      <c r="AI2366" s="11"/>
      <c r="AJ2366" s="10"/>
      <c r="AK2366" s="2"/>
      <c r="AL2366" s="2"/>
      <c r="AM2366" s="2"/>
      <c r="AN2366" s="2"/>
      <c r="AO2366" s="2"/>
      <c r="AP2366" s="2"/>
      <c r="AQ2366" s="1"/>
      <c r="AR2366" s="15"/>
      <c r="AS2366" s="15"/>
      <c r="AT2366" s="15"/>
      <c r="AU2366" s="1"/>
      <c r="AV2366" s="1"/>
      <c r="AW2366" s="15"/>
      <c r="AX2366" s="15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</row>
    <row r="2367" spans="1:164" x14ac:dyDescent="0.15">
      <c r="A2367" s="67"/>
      <c r="B2367" s="128"/>
      <c r="C2367" s="7"/>
      <c r="D2367" s="7"/>
      <c r="E2367" s="13"/>
      <c r="F2367" s="14"/>
      <c r="G2367" s="14"/>
      <c r="H2367" s="14"/>
      <c r="I2367" s="14"/>
      <c r="J2367" s="13"/>
      <c r="K2367" s="53"/>
      <c r="L2367" s="2"/>
      <c r="M2367" s="19"/>
      <c r="N2367" s="12"/>
      <c r="O2367" s="12"/>
      <c r="P2367" s="19"/>
      <c r="Q2367" s="14"/>
      <c r="R2367" s="28"/>
      <c r="S2367" s="14"/>
      <c r="T2367" s="14"/>
      <c r="U2367" s="14"/>
      <c r="V2367" s="4"/>
      <c r="W2367" s="53"/>
      <c r="X2367" s="14"/>
      <c r="Y2367" s="153"/>
      <c r="Z2367" s="10"/>
      <c r="AA2367" s="51"/>
      <c r="AB2367" s="3"/>
      <c r="AC2367" s="1"/>
      <c r="AD2367" s="10"/>
      <c r="AE2367" s="3"/>
      <c r="AF2367" s="3"/>
      <c r="AG2367" s="3"/>
      <c r="AH2367" s="10"/>
      <c r="AI2367" s="11"/>
      <c r="AJ2367" s="10"/>
      <c r="AK2367" s="2"/>
      <c r="AL2367" s="2"/>
      <c r="AM2367" s="2"/>
      <c r="AN2367" s="2"/>
      <c r="AO2367" s="2"/>
      <c r="AP2367" s="2"/>
      <c r="AQ2367" s="1"/>
      <c r="AR2367" s="15"/>
      <c r="AS2367" s="15"/>
      <c r="AT2367" s="15"/>
      <c r="AU2367" s="1"/>
      <c r="AV2367" s="1"/>
      <c r="AW2367" s="15"/>
      <c r="AX2367" s="15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</row>
    <row r="2368" spans="1:164" x14ac:dyDescent="0.15">
      <c r="A2368" s="67"/>
      <c r="B2368" s="128"/>
      <c r="C2368" s="7"/>
      <c r="D2368" s="7"/>
      <c r="E2368" s="13"/>
      <c r="F2368" s="14"/>
      <c r="G2368" s="14"/>
      <c r="H2368" s="14"/>
      <c r="I2368" s="14"/>
      <c r="J2368" s="13"/>
      <c r="K2368" s="53"/>
      <c r="L2368" s="2"/>
      <c r="M2368" s="19"/>
      <c r="N2368" s="12"/>
      <c r="O2368" s="12"/>
      <c r="P2368" s="19"/>
      <c r="Q2368" s="14"/>
      <c r="R2368" s="28"/>
      <c r="S2368" s="14"/>
      <c r="T2368" s="14"/>
      <c r="U2368" s="14"/>
      <c r="V2368" s="4"/>
      <c r="W2368" s="53"/>
      <c r="X2368" s="14"/>
      <c r="Y2368" s="153"/>
      <c r="Z2368" s="10"/>
      <c r="AA2368" s="51"/>
      <c r="AB2368" s="3"/>
      <c r="AC2368" s="1"/>
      <c r="AD2368" s="10"/>
      <c r="AE2368" s="3"/>
      <c r="AF2368" s="3"/>
      <c r="AG2368" s="3"/>
      <c r="AH2368" s="10"/>
      <c r="AI2368" s="11"/>
      <c r="AJ2368" s="10"/>
      <c r="AK2368" s="2"/>
      <c r="AL2368" s="2"/>
      <c r="AM2368" s="2"/>
      <c r="AN2368" s="2"/>
      <c r="AO2368" s="2"/>
      <c r="AP2368" s="2"/>
      <c r="AQ2368" s="1"/>
      <c r="AR2368" s="15"/>
      <c r="AS2368" s="15"/>
      <c r="AT2368" s="15"/>
      <c r="AU2368" s="1"/>
      <c r="AV2368" s="1"/>
      <c r="AW2368" s="15"/>
      <c r="AX2368" s="15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</row>
    <row r="2369" spans="1:164" x14ac:dyDescent="0.15">
      <c r="A2369" s="67"/>
      <c r="B2369" s="128"/>
      <c r="C2369" s="7"/>
      <c r="D2369" s="7"/>
      <c r="E2369" s="13"/>
      <c r="F2369" s="14"/>
      <c r="G2369" s="14"/>
      <c r="H2369" s="14"/>
      <c r="I2369" s="14"/>
      <c r="J2369" s="13"/>
      <c r="K2369" s="53"/>
      <c r="L2369" s="2"/>
      <c r="M2369" s="19"/>
      <c r="N2369" s="12"/>
      <c r="O2369" s="12"/>
      <c r="P2369" s="19"/>
      <c r="Q2369" s="14"/>
      <c r="R2369" s="28"/>
      <c r="S2369" s="14"/>
      <c r="T2369" s="14"/>
      <c r="U2369" s="14"/>
      <c r="V2369" s="4"/>
      <c r="W2369" s="53"/>
      <c r="X2369" s="14"/>
      <c r="Y2369" s="153"/>
      <c r="Z2369" s="10"/>
      <c r="AA2369" s="51"/>
      <c r="AB2369" s="3"/>
      <c r="AC2369" s="1"/>
      <c r="AD2369" s="10"/>
      <c r="AE2369" s="3"/>
      <c r="AF2369" s="3"/>
      <c r="AG2369" s="3"/>
      <c r="AH2369" s="10"/>
      <c r="AI2369" s="11"/>
      <c r="AJ2369" s="10"/>
      <c r="AK2369" s="2"/>
      <c r="AL2369" s="2"/>
      <c r="AM2369" s="2"/>
      <c r="AN2369" s="2"/>
      <c r="AO2369" s="2"/>
      <c r="AP2369" s="2"/>
      <c r="AQ2369" s="1"/>
      <c r="AR2369" s="15"/>
      <c r="AS2369" s="15"/>
      <c r="AT2369" s="15"/>
      <c r="AU2369" s="1"/>
      <c r="AV2369" s="1"/>
      <c r="AW2369" s="15"/>
      <c r="AX2369" s="15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</row>
    <row r="2370" spans="1:164" x14ac:dyDescent="0.15">
      <c r="A2370" s="67"/>
      <c r="B2370" s="128"/>
      <c r="C2370" s="7"/>
      <c r="D2370" s="7"/>
      <c r="E2370" s="13"/>
      <c r="F2370" s="14"/>
      <c r="G2370" s="14"/>
      <c r="H2370" s="14"/>
      <c r="I2370" s="14"/>
      <c r="J2370" s="13"/>
      <c r="K2370" s="53"/>
      <c r="L2370" s="2"/>
      <c r="M2370" s="19"/>
      <c r="N2370" s="12"/>
      <c r="O2370" s="12"/>
      <c r="P2370" s="19"/>
      <c r="Q2370" s="14"/>
      <c r="R2370" s="28"/>
      <c r="S2370" s="14"/>
      <c r="T2370" s="14"/>
      <c r="U2370" s="14"/>
      <c r="V2370" s="4"/>
      <c r="W2370" s="53"/>
      <c r="X2370" s="14"/>
      <c r="Y2370" s="153"/>
      <c r="Z2370" s="10"/>
      <c r="AA2370" s="51"/>
      <c r="AB2370" s="3"/>
      <c r="AC2370" s="1"/>
      <c r="AD2370" s="10"/>
      <c r="AE2370" s="3"/>
      <c r="AF2370" s="3"/>
      <c r="AG2370" s="3"/>
      <c r="AH2370" s="10"/>
      <c r="AI2370" s="11"/>
      <c r="AJ2370" s="10"/>
      <c r="AK2370" s="2"/>
      <c r="AL2370" s="2"/>
      <c r="AM2370" s="2"/>
      <c r="AN2370" s="2"/>
      <c r="AO2370" s="2"/>
      <c r="AP2370" s="2"/>
      <c r="AQ2370" s="1"/>
      <c r="AR2370" s="15"/>
      <c r="AS2370" s="15"/>
      <c r="AT2370" s="15"/>
      <c r="AU2370" s="1"/>
      <c r="AV2370" s="1"/>
      <c r="AW2370" s="15"/>
      <c r="AX2370" s="15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</row>
    <row r="2371" spans="1:164" x14ac:dyDescent="0.15">
      <c r="A2371" s="67"/>
      <c r="B2371" s="128"/>
      <c r="C2371" s="7"/>
      <c r="D2371" s="7"/>
      <c r="E2371" s="13"/>
      <c r="F2371" s="14"/>
      <c r="G2371" s="14"/>
      <c r="H2371" s="14"/>
      <c r="I2371" s="14"/>
      <c r="J2371" s="13"/>
      <c r="K2371" s="53"/>
      <c r="L2371" s="2"/>
      <c r="M2371" s="19"/>
      <c r="N2371" s="12"/>
      <c r="O2371" s="12"/>
      <c r="P2371" s="19"/>
      <c r="Q2371" s="14"/>
      <c r="R2371" s="28"/>
      <c r="S2371" s="14"/>
      <c r="T2371" s="14"/>
      <c r="U2371" s="14"/>
      <c r="V2371" s="4"/>
      <c r="W2371" s="53"/>
      <c r="X2371" s="14"/>
      <c r="Y2371" s="153"/>
      <c r="Z2371" s="10"/>
      <c r="AA2371" s="51"/>
      <c r="AB2371" s="3"/>
      <c r="AC2371" s="1"/>
      <c r="AD2371" s="10"/>
      <c r="AE2371" s="3"/>
      <c r="AF2371" s="3"/>
      <c r="AG2371" s="3"/>
      <c r="AH2371" s="10"/>
      <c r="AI2371" s="11"/>
      <c r="AJ2371" s="10"/>
      <c r="AK2371" s="2"/>
      <c r="AL2371" s="2"/>
      <c r="AM2371" s="2"/>
      <c r="AN2371" s="2"/>
      <c r="AO2371" s="2"/>
      <c r="AP2371" s="2"/>
      <c r="AQ2371" s="1"/>
      <c r="AR2371" s="15"/>
      <c r="AS2371" s="15"/>
      <c r="AT2371" s="15"/>
      <c r="AU2371" s="1"/>
      <c r="AV2371" s="1"/>
      <c r="AW2371" s="15"/>
      <c r="AX2371" s="15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</row>
    <row r="2372" spans="1:164" x14ac:dyDescent="0.15">
      <c r="A2372" s="67"/>
      <c r="B2372" s="128"/>
      <c r="C2372" s="7"/>
      <c r="D2372" s="7"/>
      <c r="E2372" s="13"/>
      <c r="F2372" s="14"/>
      <c r="G2372" s="14"/>
      <c r="H2372" s="14"/>
      <c r="I2372" s="14"/>
      <c r="J2372" s="13"/>
      <c r="K2372" s="53"/>
      <c r="L2372" s="2"/>
      <c r="M2372" s="19"/>
      <c r="N2372" s="12"/>
      <c r="O2372" s="12"/>
      <c r="P2372" s="19"/>
      <c r="Q2372" s="14"/>
      <c r="R2372" s="28"/>
      <c r="S2372" s="14"/>
      <c r="T2372" s="14"/>
      <c r="U2372" s="14"/>
      <c r="V2372" s="4"/>
      <c r="W2372" s="53"/>
      <c r="X2372" s="14"/>
      <c r="Y2372" s="153"/>
      <c r="Z2372" s="10"/>
      <c r="AA2372" s="51"/>
      <c r="AB2372" s="3"/>
      <c r="AC2372" s="1"/>
      <c r="AD2372" s="10"/>
      <c r="AE2372" s="3"/>
      <c r="AF2372" s="3"/>
      <c r="AG2372" s="3"/>
      <c r="AH2372" s="10"/>
      <c r="AI2372" s="11"/>
      <c r="AJ2372" s="10"/>
      <c r="AK2372" s="2"/>
      <c r="AL2372" s="2"/>
      <c r="AM2372" s="2"/>
      <c r="AN2372" s="2"/>
      <c r="AO2372" s="2"/>
      <c r="AP2372" s="2"/>
      <c r="AQ2372" s="1"/>
      <c r="AR2372" s="15"/>
      <c r="AS2372" s="15"/>
      <c r="AT2372" s="15"/>
      <c r="AU2372" s="1"/>
      <c r="AV2372" s="1"/>
      <c r="AW2372" s="15"/>
      <c r="AX2372" s="15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</row>
    <row r="2373" spans="1:164" x14ac:dyDescent="0.15">
      <c r="A2373" s="67"/>
      <c r="B2373" s="128"/>
      <c r="C2373" s="7"/>
      <c r="D2373" s="7"/>
      <c r="E2373" s="13"/>
      <c r="F2373" s="14"/>
      <c r="G2373" s="14"/>
      <c r="H2373" s="14"/>
      <c r="I2373" s="14"/>
      <c r="J2373" s="13"/>
      <c r="K2373" s="53"/>
      <c r="L2373" s="2"/>
      <c r="M2373" s="19"/>
      <c r="N2373" s="12"/>
      <c r="O2373" s="12"/>
      <c r="P2373" s="19"/>
      <c r="Q2373" s="14"/>
      <c r="R2373" s="28"/>
      <c r="S2373" s="14"/>
      <c r="T2373" s="14"/>
      <c r="U2373" s="14"/>
      <c r="V2373" s="4"/>
      <c r="W2373" s="53"/>
      <c r="X2373" s="14"/>
      <c r="Y2373" s="153"/>
      <c r="Z2373" s="10"/>
      <c r="AA2373" s="51"/>
      <c r="AB2373" s="3"/>
      <c r="AC2373" s="1"/>
      <c r="AD2373" s="10"/>
      <c r="AE2373" s="3"/>
      <c r="AF2373" s="3"/>
      <c r="AG2373" s="3"/>
      <c r="AH2373" s="10"/>
      <c r="AI2373" s="11"/>
      <c r="AJ2373" s="10"/>
      <c r="AK2373" s="2"/>
      <c r="AL2373" s="2"/>
      <c r="AM2373" s="2"/>
      <c r="AN2373" s="2"/>
      <c r="AO2373" s="2"/>
      <c r="AP2373" s="2"/>
      <c r="AQ2373" s="1"/>
      <c r="AR2373" s="15"/>
      <c r="AS2373" s="15"/>
      <c r="AT2373" s="15"/>
      <c r="AU2373" s="1"/>
      <c r="AV2373" s="1"/>
      <c r="AW2373" s="15"/>
      <c r="AX2373" s="15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</row>
    <row r="2374" spans="1:164" x14ac:dyDescent="0.15">
      <c r="A2374" s="67"/>
      <c r="B2374" s="128"/>
      <c r="C2374" s="7"/>
      <c r="D2374" s="7"/>
      <c r="E2374" s="13"/>
      <c r="F2374" s="14"/>
      <c r="G2374" s="14"/>
      <c r="H2374" s="14"/>
      <c r="I2374" s="14"/>
      <c r="J2374" s="13"/>
      <c r="K2374" s="53"/>
      <c r="L2374" s="2"/>
      <c r="M2374" s="19"/>
      <c r="N2374" s="12"/>
      <c r="O2374" s="12"/>
      <c r="P2374" s="19"/>
      <c r="Q2374" s="14"/>
      <c r="R2374" s="28"/>
      <c r="S2374" s="14"/>
      <c r="T2374" s="14"/>
      <c r="U2374" s="14"/>
      <c r="V2374" s="4"/>
      <c r="W2374" s="53"/>
      <c r="X2374" s="14"/>
      <c r="Y2374" s="153"/>
      <c r="Z2374" s="10"/>
      <c r="AA2374" s="51"/>
      <c r="AB2374" s="3"/>
      <c r="AC2374" s="1"/>
      <c r="AD2374" s="10"/>
      <c r="AE2374" s="3"/>
      <c r="AF2374" s="3"/>
      <c r="AG2374" s="3"/>
      <c r="AH2374" s="10"/>
      <c r="AI2374" s="11"/>
      <c r="AJ2374" s="10"/>
      <c r="AK2374" s="2"/>
      <c r="AL2374" s="2"/>
      <c r="AM2374" s="2"/>
      <c r="AN2374" s="2"/>
      <c r="AO2374" s="2"/>
      <c r="AP2374" s="2"/>
      <c r="AQ2374" s="1"/>
      <c r="AR2374" s="15"/>
      <c r="AS2374" s="15"/>
      <c r="AT2374" s="15"/>
      <c r="AU2374" s="1"/>
      <c r="AV2374" s="1"/>
      <c r="AW2374" s="15"/>
      <c r="AX2374" s="15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</row>
    <row r="2375" spans="1:164" x14ac:dyDescent="0.15">
      <c r="A2375" s="67"/>
      <c r="B2375" s="128"/>
      <c r="C2375" s="7"/>
      <c r="D2375" s="7"/>
      <c r="E2375" s="13"/>
      <c r="F2375" s="14"/>
      <c r="G2375" s="14"/>
      <c r="H2375" s="14"/>
      <c r="I2375" s="14"/>
      <c r="J2375" s="13"/>
      <c r="K2375" s="53"/>
      <c r="L2375" s="2"/>
      <c r="M2375" s="19"/>
      <c r="N2375" s="12"/>
      <c r="O2375" s="12"/>
      <c r="P2375" s="19"/>
      <c r="Q2375" s="14"/>
      <c r="R2375" s="28"/>
      <c r="S2375" s="14"/>
      <c r="T2375" s="14"/>
      <c r="U2375" s="14"/>
      <c r="V2375" s="4"/>
      <c r="W2375" s="53"/>
      <c r="X2375" s="14"/>
      <c r="Y2375" s="153"/>
      <c r="Z2375" s="10"/>
      <c r="AA2375" s="51"/>
      <c r="AB2375" s="3"/>
      <c r="AC2375" s="1"/>
      <c r="AD2375" s="10"/>
      <c r="AE2375" s="3"/>
      <c r="AF2375" s="3"/>
      <c r="AG2375" s="3"/>
      <c r="AH2375" s="10"/>
      <c r="AI2375" s="11"/>
      <c r="AJ2375" s="10"/>
      <c r="AK2375" s="2"/>
      <c r="AL2375" s="2"/>
      <c r="AM2375" s="2"/>
      <c r="AN2375" s="2"/>
      <c r="AO2375" s="2"/>
      <c r="AP2375" s="2"/>
      <c r="AQ2375" s="1"/>
      <c r="AR2375" s="15"/>
      <c r="AS2375" s="15"/>
      <c r="AT2375" s="15"/>
      <c r="AU2375" s="1"/>
      <c r="AV2375" s="1"/>
      <c r="AW2375" s="15"/>
      <c r="AX2375" s="15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</row>
    <row r="2376" spans="1:164" x14ac:dyDescent="0.15">
      <c r="A2376" s="67"/>
      <c r="B2376" s="128"/>
      <c r="C2376" s="7"/>
      <c r="D2376" s="7"/>
      <c r="E2376" s="13"/>
      <c r="F2376" s="14"/>
      <c r="G2376" s="14"/>
      <c r="H2376" s="14"/>
      <c r="I2376" s="14"/>
      <c r="J2376" s="13"/>
      <c r="K2376" s="53"/>
      <c r="L2376" s="2"/>
      <c r="M2376" s="19"/>
      <c r="N2376" s="12"/>
      <c r="O2376" s="12"/>
      <c r="P2376" s="19"/>
      <c r="Q2376" s="14"/>
      <c r="R2376" s="28"/>
      <c r="S2376" s="14"/>
      <c r="T2376" s="14"/>
      <c r="U2376" s="14"/>
      <c r="V2376" s="4"/>
      <c r="W2376" s="53"/>
      <c r="X2376" s="14"/>
      <c r="Y2376" s="153"/>
      <c r="Z2376" s="10"/>
      <c r="AA2376" s="51"/>
      <c r="AB2376" s="3"/>
      <c r="AC2376" s="1"/>
      <c r="AD2376" s="10"/>
      <c r="AE2376" s="3"/>
      <c r="AF2376" s="3"/>
      <c r="AG2376" s="3"/>
      <c r="AH2376" s="10"/>
      <c r="AI2376" s="11"/>
      <c r="AJ2376" s="10"/>
      <c r="AK2376" s="2"/>
      <c r="AL2376" s="2"/>
      <c r="AM2376" s="2"/>
      <c r="AN2376" s="2"/>
      <c r="AO2376" s="2"/>
      <c r="AP2376" s="2"/>
      <c r="AQ2376" s="1"/>
      <c r="AR2376" s="15"/>
      <c r="AS2376" s="15"/>
      <c r="AT2376" s="15"/>
      <c r="AU2376" s="1"/>
      <c r="AV2376" s="1"/>
      <c r="AW2376" s="15"/>
      <c r="AX2376" s="15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</row>
    <row r="2377" spans="1:164" x14ac:dyDescent="0.15">
      <c r="A2377" s="67"/>
      <c r="B2377" s="128"/>
      <c r="C2377" s="7"/>
      <c r="D2377" s="7"/>
      <c r="E2377" s="13"/>
      <c r="F2377" s="14"/>
      <c r="G2377" s="14"/>
      <c r="H2377" s="14"/>
      <c r="I2377" s="14"/>
      <c r="J2377" s="13"/>
      <c r="K2377" s="53"/>
      <c r="L2377" s="2"/>
      <c r="M2377" s="19"/>
      <c r="N2377" s="12"/>
      <c r="O2377" s="12"/>
      <c r="P2377" s="19"/>
      <c r="Q2377" s="14"/>
      <c r="R2377" s="28"/>
      <c r="S2377" s="14"/>
      <c r="T2377" s="14"/>
      <c r="U2377" s="14"/>
      <c r="V2377" s="4"/>
      <c r="W2377" s="53"/>
      <c r="X2377" s="14"/>
      <c r="Y2377" s="153"/>
      <c r="Z2377" s="10"/>
      <c r="AA2377" s="51"/>
      <c r="AB2377" s="3"/>
      <c r="AC2377" s="1"/>
      <c r="AD2377" s="10"/>
      <c r="AE2377" s="3"/>
      <c r="AF2377" s="3"/>
      <c r="AG2377" s="3"/>
      <c r="AH2377" s="10"/>
      <c r="AI2377" s="11"/>
      <c r="AJ2377" s="10"/>
      <c r="AK2377" s="2"/>
      <c r="AL2377" s="2"/>
      <c r="AM2377" s="2"/>
      <c r="AN2377" s="2"/>
      <c r="AO2377" s="2"/>
      <c r="AP2377" s="2"/>
      <c r="AQ2377" s="1"/>
      <c r="AR2377" s="15"/>
      <c r="AS2377" s="15"/>
      <c r="AT2377" s="15"/>
      <c r="AU2377" s="1"/>
      <c r="AV2377" s="1"/>
      <c r="AW2377" s="15"/>
      <c r="AX2377" s="15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</row>
    <row r="2378" spans="1:164" x14ac:dyDescent="0.15">
      <c r="A2378" s="67"/>
      <c r="B2378" s="128"/>
      <c r="C2378" s="7"/>
      <c r="D2378" s="7"/>
      <c r="E2378" s="13"/>
      <c r="F2378" s="14"/>
      <c r="G2378" s="14"/>
      <c r="H2378" s="14"/>
      <c r="I2378" s="14"/>
      <c r="J2378" s="13"/>
      <c r="K2378" s="53"/>
      <c r="L2378" s="2"/>
      <c r="M2378" s="19"/>
      <c r="N2378" s="12"/>
      <c r="O2378" s="12"/>
      <c r="P2378" s="19"/>
      <c r="Q2378" s="14"/>
      <c r="R2378" s="28"/>
      <c r="S2378" s="14"/>
      <c r="T2378" s="14"/>
      <c r="U2378" s="14"/>
      <c r="V2378" s="4"/>
      <c r="W2378" s="53"/>
      <c r="X2378" s="14"/>
      <c r="Y2378" s="153"/>
      <c r="Z2378" s="10"/>
      <c r="AA2378" s="51"/>
      <c r="AB2378" s="3"/>
      <c r="AC2378" s="1"/>
      <c r="AD2378" s="10"/>
      <c r="AE2378" s="3"/>
      <c r="AF2378" s="3"/>
      <c r="AG2378" s="3"/>
      <c r="AH2378" s="10"/>
      <c r="AI2378" s="11"/>
      <c r="AJ2378" s="10"/>
      <c r="AK2378" s="2"/>
      <c r="AL2378" s="2"/>
      <c r="AM2378" s="2"/>
      <c r="AN2378" s="2"/>
      <c r="AO2378" s="2"/>
      <c r="AP2378" s="2"/>
      <c r="AQ2378" s="1"/>
      <c r="AR2378" s="15"/>
      <c r="AS2378" s="15"/>
      <c r="AT2378" s="15"/>
      <c r="AU2378" s="1"/>
      <c r="AV2378" s="1"/>
      <c r="AW2378" s="15"/>
      <c r="AX2378" s="15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</row>
    <row r="2379" spans="1:164" x14ac:dyDescent="0.15">
      <c r="A2379" s="67"/>
      <c r="B2379" s="128"/>
      <c r="C2379" s="7"/>
      <c r="D2379" s="7"/>
      <c r="E2379" s="13"/>
      <c r="F2379" s="14"/>
      <c r="G2379" s="14"/>
      <c r="H2379" s="14"/>
      <c r="I2379" s="14"/>
      <c r="J2379" s="13"/>
      <c r="K2379" s="53"/>
      <c r="L2379" s="2"/>
      <c r="M2379" s="19"/>
      <c r="N2379" s="12"/>
      <c r="O2379" s="12"/>
      <c r="P2379" s="19"/>
      <c r="Q2379" s="14"/>
      <c r="R2379" s="28"/>
      <c r="S2379" s="14"/>
      <c r="T2379" s="14"/>
      <c r="U2379" s="14"/>
      <c r="V2379" s="4"/>
      <c r="W2379" s="53"/>
      <c r="X2379" s="14"/>
      <c r="Y2379" s="153"/>
      <c r="Z2379" s="10"/>
      <c r="AA2379" s="51"/>
      <c r="AB2379" s="3"/>
      <c r="AC2379" s="1"/>
      <c r="AD2379" s="10"/>
      <c r="AE2379" s="3"/>
      <c r="AF2379" s="3"/>
      <c r="AG2379" s="3"/>
      <c r="AH2379" s="10"/>
      <c r="AI2379" s="11"/>
      <c r="AJ2379" s="10"/>
      <c r="AK2379" s="2"/>
      <c r="AL2379" s="2"/>
      <c r="AM2379" s="2"/>
      <c r="AN2379" s="2"/>
      <c r="AO2379" s="2"/>
      <c r="AP2379" s="2"/>
      <c r="AQ2379" s="1"/>
      <c r="AR2379" s="15"/>
      <c r="AS2379" s="15"/>
      <c r="AT2379" s="15"/>
      <c r="AU2379" s="1"/>
      <c r="AV2379" s="1"/>
      <c r="AW2379" s="15"/>
      <c r="AX2379" s="15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</row>
    <row r="2380" spans="1:164" x14ac:dyDescent="0.15">
      <c r="A2380" s="67"/>
      <c r="B2380" s="128"/>
      <c r="C2380" s="7"/>
      <c r="D2380" s="7"/>
      <c r="E2380" s="13"/>
      <c r="F2380" s="14"/>
      <c r="G2380" s="14"/>
      <c r="H2380" s="14"/>
      <c r="I2380" s="14"/>
      <c r="J2380" s="13"/>
      <c r="K2380" s="53"/>
      <c r="L2380" s="2"/>
      <c r="M2380" s="19"/>
      <c r="N2380" s="12"/>
      <c r="O2380" s="12"/>
      <c r="P2380" s="19"/>
      <c r="Q2380" s="14"/>
      <c r="R2380" s="28"/>
      <c r="S2380" s="14"/>
      <c r="T2380" s="14"/>
      <c r="U2380" s="14"/>
      <c r="V2380" s="4"/>
      <c r="W2380" s="53"/>
      <c r="X2380" s="14"/>
      <c r="Y2380" s="153"/>
      <c r="Z2380" s="10"/>
      <c r="AA2380" s="51"/>
      <c r="AB2380" s="3"/>
      <c r="AC2380" s="1"/>
      <c r="AD2380" s="10"/>
      <c r="AE2380" s="3"/>
      <c r="AF2380" s="3"/>
      <c r="AG2380" s="3"/>
      <c r="AH2380" s="10"/>
      <c r="AI2380" s="11"/>
      <c r="AJ2380" s="10"/>
      <c r="AK2380" s="2"/>
      <c r="AL2380" s="2"/>
      <c r="AM2380" s="2"/>
      <c r="AN2380" s="2"/>
      <c r="AO2380" s="2"/>
      <c r="AP2380" s="2"/>
      <c r="AQ2380" s="1"/>
      <c r="AR2380" s="15"/>
      <c r="AS2380" s="15"/>
      <c r="AT2380" s="15"/>
      <c r="AU2380" s="1"/>
      <c r="AV2380" s="1"/>
      <c r="AW2380" s="15"/>
      <c r="AX2380" s="15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</row>
    <row r="2381" spans="1:164" x14ac:dyDescent="0.15">
      <c r="A2381" s="67"/>
      <c r="B2381" s="128"/>
      <c r="C2381" s="7"/>
      <c r="D2381" s="7"/>
      <c r="E2381" s="13"/>
      <c r="F2381" s="14"/>
      <c r="G2381" s="14"/>
      <c r="H2381" s="14"/>
      <c r="I2381" s="14"/>
      <c r="J2381" s="13"/>
      <c r="K2381" s="53"/>
      <c r="L2381" s="2"/>
      <c r="M2381" s="19"/>
      <c r="N2381" s="12"/>
      <c r="O2381" s="12"/>
      <c r="P2381" s="19"/>
      <c r="Q2381" s="14"/>
      <c r="R2381" s="28"/>
      <c r="S2381" s="14"/>
      <c r="T2381" s="14"/>
      <c r="U2381" s="14"/>
      <c r="V2381" s="4"/>
      <c r="W2381" s="53"/>
      <c r="X2381" s="14"/>
      <c r="Y2381" s="153"/>
      <c r="Z2381" s="10"/>
      <c r="AA2381" s="51"/>
      <c r="AB2381" s="3"/>
      <c r="AC2381" s="1"/>
      <c r="AD2381" s="10"/>
      <c r="AE2381" s="3"/>
      <c r="AF2381" s="3"/>
      <c r="AG2381" s="3"/>
      <c r="AH2381" s="10"/>
      <c r="AI2381" s="11"/>
      <c r="AJ2381" s="10"/>
      <c r="AK2381" s="2"/>
      <c r="AL2381" s="2"/>
      <c r="AM2381" s="2"/>
      <c r="AN2381" s="2"/>
      <c r="AO2381" s="2"/>
      <c r="AP2381" s="2"/>
      <c r="AQ2381" s="1"/>
      <c r="AR2381" s="15"/>
      <c r="AS2381" s="15"/>
      <c r="AT2381" s="15"/>
      <c r="AU2381" s="1"/>
      <c r="AV2381" s="1"/>
      <c r="AW2381" s="15"/>
      <c r="AX2381" s="15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</row>
    <row r="2382" spans="1:164" x14ac:dyDescent="0.15">
      <c r="A2382" s="67"/>
      <c r="B2382" s="128"/>
      <c r="C2382" s="7"/>
      <c r="D2382" s="7"/>
      <c r="E2382" s="13"/>
      <c r="F2382" s="14"/>
      <c r="G2382" s="14"/>
      <c r="H2382" s="14"/>
      <c r="I2382" s="14"/>
      <c r="J2382" s="13"/>
      <c r="K2382" s="53"/>
      <c r="L2382" s="2"/>
      <c r="M2382" s="19"/>
      <c r="N2382" s="12"/>
      <c r="O2382" s="12"/>
      <c r="P2382" s="19"/>
      <c r="Q2382" s="14"/>
      <c r="R2382" s="28"/>
      <c r="S2382" s="14"/>
      <c r="T2382" s="14"/>
      <c r="U2382" s="14"/>
      <c r="V2382" s="4"/>
      <c r="W2382" s="53"/>
      <c r="X2382" s="14"/>
      <c r="Y2382" s="153"/>
      <c r="Z2382" s="10"/>
      <c r="AA2382" s="51"/>
      <c r="AB2382" s="3"/>
      <c r="AC2382" s="1"/>
      <c r="AD2382" s="10"/>
      <c r="AE2382" s="3"/>
      <c r="AF2382" s="3"/>
      <c r="AG2382" s="3"/>
      <c r="AH2382" s="10"/>
      <c r="AI2382" s="11"/>
      <c r="AJ2382" s="10"/>
      <c r="AK2382" s="2"/>
      <c r="AL2382" s="2"/>
      <c r="AM2382" s="2"/>
      <c r="AN2382" s="2"/>
      <c r="AO2382" s="2"/>
      <c r="AP2382" s="2"/>
      <c r="AQ2382" s="1"/>
      <c r="AR2382" s="15"/>
      <c r="AS2382" s="15"/>
      <c r="AT2382" s="15"/>
      <c r="AU2382" s="1"/>
      <c r="AV2382" s="1"/>
      <c r="AW2382" s="15"/>
      <c r="AX2382" s="15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</row>
    <row r="2383" spans="1:164" x14ac:dyDescent="0.15">
      <c r="A2383" s="67"/>
      <c r="B2383" s="128"/>
      <c r="C2383" s="7"/>
      <c r="D2383" s="7"/>
      <c r="E2383" s="13"/>
      <c r="F2383" s="14"/>
      <c r="G2383" s="14"/>
      <c r="H2383" s="14"/>
      <c r="I2383" s="14"/>
      <c r="J2383" s="13"/>
      <c r="K2383" s="53"/>
      <c r="L2383" s="2"/>
      <c r="M2383" s="19"/>
      <c r="N2383" s="12"/>
      <c r="O2383" s="12"/>
      <c r="P2383" s="19"/>
      <c r="Q2383" s="14"/>
      <c r="R2383" s="28"/>
      <c r="S2383" s="14"/>
      <c r="T2383" s="14"/>
      <c r="U2383" s="14"/>
      <c r="V2383" s="4"/>
      <c r="W2383" s="53"/>
      <c r="X2383" s="14"/>
      <c r="Y2383" s="153"/>
      <c r="Z2383" s="10"/>
      <c r="AA2383" s="51"/>
      <c r="AB2383" s="3"/>
      <c r="AC2383" s="1"/>
      <c r="AD2383" s="10"/>
      <c r="AE2383" s="3"/>
      <c r="AF2383" s="3"/>
      <c r="AG2383" s="3"/>
      <c r="AH2383" s="10"/>
      <c r="AI2383" s="11"/>
      <c r="AJ2383" s="10"/>
      <c r="AK2383" s="2"/>
      <c r="AL2383" s="2"/>
      <c r="AM2383" s="2"/>
      <c r="AN2383" s="2"/>
      <c r="AO2383" s="2"/>
      <c r="AP2383" s="2"/>
      <c r="AQ2383" s="1"/>
      <c r="AR2383" s="15"/>
      <c r="AS2383" s="15"/>
      <c r="AT2383" s="15"/>
      <c r="AU2383" s="1"/>
      <c r="AV2383" s="1"/>
      <c r="AW2383" s="15"/>
      <c r="AX2383" s="15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</row>
    <row r="2384" spans="1:164" x14ac:dyDescent="0.15">
      <c r="A2384" s="67"/>
      <c r="B2384" s="128"/>
      <c r="C2384" s="7"/>
      <c r="D2384" s="7"/>
      <c r="E2384" s="13"/>
      <c r="F2384" s="14"/>
      <c r="G2384" s="14"/>
      <c r="H2384" s="14"/>
      <c r="I2384" s="14"/>
      <c r="J2384" s="13"/>
      <c r="K2384" s="53"/>
      <c r="L2384" s="2"/>
      <c r="M2384" s="19"/>
      <c r="N2384" s="12"/>
      <c r="O2384" s="12"/>
      <c r="P2384" s="19"/>
      <c r="Q2384" s="14"/>
      <c r="R2384" s="28"/>
      <c r="S2384" s="14"/>
      <c r="T2384" s="14"/>
      <c r="U2384" s="14"/>
      <c r="V2384" s="4"/>
      <c r="W2384" s="53"/>
      <c r="X2384" s="14"/>
      <c r="Y2384" s="153"/>
      <c r="Z2384" s="10"/>
      <c r="AA2384" s="51"/>
      <c r="AB2384" s="3"/>
      <c r="AC2384" s="1"/>
      <c r="AD2384" s="10"/>
      <c r="AE2384" s="3"/>
      <c r="AF2384" s="3"/>
      <c r="AG2384" s="3"/>
      <c r="AH2384" s="10"/>
      <c r="AI2384" s="11"/>
      <c r="AJ2384" s="10"/>
      <c r="AK2384" s="2"/>
      <c r="AL2384" s="2"/>
      <c r="AM2384" s="2"/>
      <c r="AN2384" s="2"/>
      <c r="AO2384" s="2"/>
      <c r="AP2384" s="2"/>
      <c r="AQ2384" s="1"/>
      <c r="AR2384" s="15"/>
      <c r="AS2384" s="15"/>
      <c r="AT2384" s="15"/>
      <c r="AU2384" s="1"/>
      <c r="AV2384" s="1"/>
      <c r="AW2384" s="15"/>
      <c r="AX2384" s="15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</row>
    <row r="2385" spans="1:164" x14ac:dyDescent="0.15">
      <c r="A2385" s="67"/>
      <c r="B2385" s="128"/>
      <c r="C2385" s="7"/>
      <c r="D2385" s="7"/>
      <c r="E2385" s="13"/>
      <c r="F2385" s="14"/>
      <c r="G2385" s="14"/>
      <c r="H2385" s="14"/>
      <c r="I2385" s="14"/>
      <c r="J2385" s="13"/>
      <c r="K2385" s="53"/>
      <c r="L2385" s="2"/>
      <c r="M2385" s="19"/>
      <c r="N2385" s="12"/>
      <c r="O2385" s="12"/>
      <c r="P2385" s="19"/>
      <c r="Q2385" s="14"/>
      <c r="R2385" s="28"/>
      <c r="S2385" s="14"/>
      <c r="T2385" s="14"/>
      <c r="U2385" s="14"/>
      <c r="V2385" s="4"/>
      <c r="W2385" s="53"/>
      <c r="X2385" s="37"/>
      <c r="Y2385" s="156"/>
      <c r="Z2385" s="47"/>
      <c r="AA2385" s="60"/>
      <c r="AB2385" s="35"/>
      <c r="AC2385" s="40"/>
      <c r="AD2385" s="47"/>
      <c r="AE2385" s="35"/>
      <c r="AF2385" s="35"/>
      <c r="AG2385" s="35"/>
      <c r="AH2385" s="47"/>
      <c r="AI2385" s="36"/>
      <c r="AJ2385" s="47"/>
      <c r="AK2385" s="38"/>
      <c r="AL2385" s="38"/>
      <c r="AM2385" s="38"/>
      <c r="AN2385" s="38"/>
      <c r="AO2385" s="38"/>
      <c r="AP2385" s="38"/>
      <c r="AQ2385" s="40"/>
      <c r="AR2385" s="41"/>
      <c r="AS2385" s="41"/>
      <c r="AT2385" s="41"/>
      <c r="AU2385" s="40"/>
      <c r="AV2385" s="40"/>
      <c r="AW2385" s="41"/>
      <c r="AX2385" s="41"/>
      <c r="AY2385" s="40"/>
      <c r="AZ2385" s="40"/>
      <c r="BA2385" s="40"/>
      <c r="BB2385" s="40"/>
      <c r="BC2385" s="40"/>
      <c r="BD2385" s="40"/>
      <c r="BE2385" s="40"/>
      <c r="BF2385" s="40"/>
      <c r="BG2385" s="40"/>
      <c r="BH2385" s="40"/>
      <c r="BI2385" s="40"/>
      <c r="BJ2385" s="40"/>
      <c r="BK2385" s="40"/>
      <c r="BL2385" s="40"/>
      <c r="BM2385" s="40"/>
      <c r="BN2385" s="40"/>
      <c r="BO2385" s="40"/>
      <c r="BP2385" s="40"/>
      <c r="BQ2385" s="40"/>
      <c r="BR2385" s="40"/>
      <c r="BS2385" s="40"/>
      <c r="BT2385" s="40"/>
      <c r="BU2385" s="40"/>
      <c r="BV2385" s="40"/>
      <c r="BW2385" s="40"/>
      <c r="BX2385" s="40"/>
      <c r="BY2385" s="40"/>
      <c r="BZ2385" s="40"/>
      <c r="CA2385" s="40"/>
      <c r="CB2385" s="40"/>
      <c r="CC2385" s="40"/>
      <c r="CD2385" s="40"/>
      <c r="CE2385" s="40"/>
      <c r="CF2385" s="40"/>
      <c r="CG2385" s="40"/>
      <c r="CH2385" s="40"/>
      <c r="CI2385" s="40"/>
      <c r="CJ2385" s="40"/>
      <c r="CK2385" s="40"/>
      <c r="CL2385" s="40"/>
      <c r="CM2385" s="40"/>
      <c r="CN2385" s="40"/>
      <c r="CO2385" s="40"/>
      <c r="CP2385" s="40"/>
      <c r="CQ2385" s="40"/>
      <c r="CR2385" s="40"/>
      <c r="CS2385" s="40"/>
      <c r="CT2385" s="40"/>
      <c r="CU2385" s="40"/>
      <c r="CV2385" s="40"/>
      <c r="CW2385" s="40"/>
      <c r="CX2385" s="40"/>
      <c r="CY2385" s="40"/>
      <c r="CZ2385" s="40"/>
      <c r="DA2385" s="40"/>
      <c r="DB2385" s="40"/>
      <c r="DC2385" s="40"/>
      <c r="DD2385" s="40"/>
      <c r="DE2385" s="40"/>
      <c r="DF2385" s="40"/>
      <c r="DG2385" s="40"/>
      <c r="DH2385" s="40"/>
      <c r="DI2385" s="40"/>
      <c r="DJ2385" s="40"/>
      <c r="DK2385" s="40"/>
      <c r="DL2385" s="40"/>
      <c r="DM2385" s="40"/>
      <c r="DN2385" s="40"/>
      <c r="DO2385" s="40"/>
      <c r="DP2385" s="40"/>
      <c r="DQ2385" s="40"/>
      <c r="DR2385" s="40"/>
      <c r="DS2385" s="40"/>
      <c r="DT2385" s="40"/>
      <c r="DU2385" s="40"/>
      <c r="DV2385" s="40"/>
      <c r="DW2385" s="40"/>
      <c r="DX2385" s="40"/>
      <c r="DY2385" s="40"/>
      <c r="DZ2385" s="40"/>
      <c r="EA2385" s="40"/>
      <c r="EB2385" s="40"/>
      <c r="EC2385" s="40"/>
      <c r="ED2385" s="40"/>
      <c r="EE2385" s="40"/>
      <c r="EF2385" s="40"/>
      <c r="EG2385" s="40"/>
      <c r="EH2385" s="40"/>
      <c r="EI2385" s="40"/>
      <c r="EJ2385" s="40"/>
      <c r="EK2385" s="40"/>
      <c r="EL2385" s="40"/>
      <c r="EM2385" s="40"/>
      <c r="EN2385" s="40"/>
      <c r="EO2385" s="40"/>
      <c r="EP2385" s="40"/>
      <c r="EQ2385" s="40"/>
      <c r="ER2385" s="40"/>
      <c r="ES2385" s="40"/>
      <c r="ET2385" s="40"/>
      <c r="EU2385" s="40"/>
      <c r="EV2385" s="40"/>
      <c r="EW2385" s="40"/>
      <c r="EX2385" s="40"/>
      <c r="EY2385" s="40"/>
      <c r="EZ2385" s="40"/>
      <c r="FA2385" s="40"/>
      <c r="FB2385" s="40"/>
      <c r="FC2385" s="40"/>
      <c r="FD2385" s="40"/>
      <c r="FE2385" s="40"/>
      <c r="FF2385" s="40"/>
      <c r="FG2385" s="40"/>
      <c r="FH2385" s="40"/>
    </row>
    <row r="2386" spans="1:164" x14ac:dyDescent="0.15">
      <c r="A2386" s="67"/>
      <c r="B2386" s="128"/>
      <c r="C2386" s="7"/>
      <c r="D2386" s="7"/>
      <c r="E2386" s="13"/>
      <c r="F2386" s="14"/>
      <c r="G2386" s="14"/>
      <c r="H2386" s="14"/>
      <c r="I2386" s="14"/>
      <c r="J2386" s="13"/>
      <c r="K2386" s="53"/>
      <c r="L2386" s="2"/>
      <c r="M2386" s="19"/>
      <c r="N2386" s="12"/>
      <c r="O2386" s="12"/>
      <c r="P2386" s="19"/>
      <c r="Q2386" s="14"/>
      <c r="R2386" s="28"/>
      <c r="S2386" s="14"/>
      <c r="T2386" s="14"/>
      <c r="U2386" s="14"/>
      <c r="V2386" s="4"/>
      <c r="W2386" s="53"/>
      <c r="X2386" s="37"/>
      <c r="Y2386" s="156"/>
      <c r="Z2386" s="47"/>
      <c r="AA2386" s="60"/>
      <c r="AB2386" s="35"/>
      <c r="AC2386" s="40"/>
      <c r="AD2386" s="47"/>
      <c r="AE2386" s="35"/>
      <c r="AF2386" s="35"/>
      <c r="AG2386" s="35"/>
      <c r="AH2386" s="47"/>
      <c r="AI2386" s="36"/>
      <c r="AJ2386" s="47"/>
      <c r="AK2386" s="38"/>
      <c r="AL2386" s="38"/>
      <c r="AM2386" s="38"/>
      <c r="AN2386" s="38"/>
      <c r="AO2386" s="38"/>
      <c r="AP2386" s="38"/>
      <c r="AQ2386" s="40"/>
      <c r="AR2386" s="41"/>
      <c r="AS2386" s="41"/>
      <c r="AT2386" s="41"/>
      <c r="AU2386" s="40"/>
      <c r="AV2386" s="40"/>
      <c r="AW2386" s="41"/>
      <c r="AX2386" s="41"/>
      <c r="AY2386" s="40"/>
      <c r="AZ2386" s="40"/>
      <c r="BA2386" s="40"/>
      <c r="BB2386" s="40"/>
      <c r="BC2386" s="40"/>
      <c r="BD2386" s="40"/>
      <c r="BE2386" s="40"/>
      <c r="BF2386" s="40"/>
      <c r="BG2386" s="40"/>
      <c r="BH2386" s="40"/>
      <c r="BI2386" s="40"/>
      <c r="BJ2386" s="40"/>
      <c r="BK2386" s="40"/>
      <c r="BL2386" s="40"/>
      <c r="BM2386" s="40"/>
      <c r="BN2386" s="40"/>
      <c r="BO2386" s="40"/>
      <c r="BP2386" s="40"/>
      <c r="BQ2386" s="40"/>
      <c r="BR2386" s="40"/>
      <c r="BS2386" s="40"/>
      <c r="BT2386" s="40"/>
      <c r="BU2386" s="40"/>
      <c r="BV2386" s="40"/>
      <c r="BW2386" s="40"/>
      <c r="BX2386" s="40"/>
      <c r="BY2386" s="40"/>
      <c r="BZ2386" s="40"/>
      <c r="CA2386" s="40"/>
      <c r="CB2386" s="40"/>
      <c r="CC2386" s="40"/>
      <c r="CD2386" s="40"/>
      <c r="CE2386" s="40"/>
      <c r="CF2386" s="40"/>
      <c r="CG2386" s="40"/>
      <c r="CH2386" s="40"/>
      <c r="CI2386" s="40"/>
      <c r="CJ2386" s="40"/>
      <c r="CK2386" s="40"/>
      <c r="CL2386" s="40"/>
      <c r="CM2386" s="40"/>
      <c r="CN2386" s="40"/>
      <c r="CO2386" s="40"/>
      <c r="CP2386" s="40"/>
      <c r="CQ2386" s="40"/>
      <c r="CR2386" s="40"/>
      <c r="CS2386" s="40"/>
      <c r="CT2386" s="40"/>
      <c r="CU2386" s="40"/>
      <c r="CV2386" s="40"/>
      <c r="CW2386" s="40"/>
      <c r="CX2386" s="40"/>
      <c r="CY2386" s="40"/>
      <c r="CZ2386" s="40"/>
      <c r="DA2386" s="40"/>
      <c r="DB2386" s="40"/>
      <c r="DC2386" s="40"/>
      <c r="DD2386" s="40"/>
      <c r="DE2386" s="40"/>
      <c r="DF2386" s="40"/>
      <c r="DG2386" s="40"/>
      <c r="DH2386" s="40"/>
      <c r="DI2386" s="40"/>
      <c r="DJ2386" s="40"/>
      <c r="DK2386" s="40"/>
      <c r="DL2386" s="40"/>
      <c r="DM2386" s="40"/>
      <c r="DN2386" s="40"/>
      <c r="DO2386" s="40"/>
      <c r="DP2386" s="40"/>
      <c r="DQ2386" s="40"/>
      <c r="DR2386" s="40"/>
      <c r="DS2386" s="40"/>
      <c r="DT2386" s="40"/>
      <c r="DU2386" s="40"/>
      <c r="DV2386" s="40"/>
      <c r="DW2386" s="40"/>
      <c r="DX2386" s="40"/>
      <c r="DY2386" s="40"/>
      <c r="DZ2386" s="40"/>
      <c r="EA2386" s="40"/>
      <c r="EB2386" s="40"/>
      <c r="EC2386" s="40"/>
      <c r="ED2386" s="40"/>
      <c r="EE2386" s="40"/>
      <c r="EF2386" s="40"/>
      <c r="EG2386" s="40"/>
      <c r="EH2386" s="40"/>
      <c r="EI2386" s="40"/>
      <c r="EJ2386" s="40"/>
      <c r="EK2386" s="40"/>
      <c r="EL2386" s="40"/>
      <c r="EM2386" s="40"/>
      <c r="EN2386" s="40"/>
      <c r="EO2386" s="40"/>
      <c r="EP2386" s="40"/>
      <c r="EQ2386" s="40"/>
      <c r="ER2386" s="40"/>
      <c r="ES2386" s="40"/>
      <c r="ET2386" s="40"/>
      <c r="EU2386" s="40"/>
      <c r="EV2386" s="40"/>
      <c r="EW2386" s="40"/>
      <c r="EX2386" s="40"/>
      <c r="EY2386" s="40"/>
      <c r="EZ2386" s="40"/>
      <c r="FA2386" s="40"/>
      <c r="FB2386" s="40"/>
      <c r="FC2386" s="40"/>
      <c r="FD2386" s="40"/>
      <c r="FE2386" s="40"/>
      <c r="FF2386" s="40"/>
      <c r="FG2386" s="40"/>
      <c r="FH2386" s="40"/>
    </row>
    <row r="2387" spans="1:164" x14ac:dyDescent="0.15">
      <c r="A2387" s="67"/>
      <c r="B2387" s="128"/>
      <c r="C2387" s="7"/>
      <c r="D2387" s="7"/>
      <c r="E2387" s="13"/>
      <c r="F2387" s="14"/>
      <c r="G2387" s="14"/>
      <c r="H2387" s="14"/>
      <c r="I2387" s="14"/>
      <c r="J2387" s="13"/>
      <c r="K2387" s="53"/>
      <c r="L2387" s="2"/>
      <c r="M2387" s="19"/>
      <c r="N2387" s="12"/>
      <c r="O2387" s="12"/>
      <c r="P2387" s="19"/>
      <c r="Q2387" s="14"/>
      <c r="R2387" s="28"/>
      <c r="S2387" s="14"/>
      <c r="T2387" s="14"/>
      <c r="U2387" s="14"/>
      <c r="V2387" s="4"/>
      <c r="W2387" s="53"/>
      <c r="X2387" s="37"/>
      <c r="Y2387" s="156"/>
      <c r="Z2387" s="47"/>
      <c r="AA2387" s="60"/>
      <c r="AB2387" s="35"/>
      <c r="AC2387" s="40"/>
      <c r="AD2387" s="47"/>
      <c r="AE2387" s="35"/>
      <c r="AF2387" s="35"/>
      <c r="AG2387" s="35"/>
      <c r="AH2387" s="47"/>
      <c r="AI2387" s="36"/>
      <c r="AJ2387" s="47"/>
      <c r="AK2387" s="38"/>
      <c r="AL2387" s="38"/>
      <c r="AM2387" s="38"/>
      <c r="AN2387" s="38"/>
      <c r="AO2387" s="38"/>
      <c r="AP2387" s="38"/>
      <c r="AQ2387" s="40"/>
      <c r="AR2387" s="41"/>
      <c r="AS2387" s="41"/>
      <c r="AT2387" s="41"/>
      <c r="AU2387" s="40"/>
      <c r="AV2387" s="40"/>
      <c r="AW2387" s="41"/>
      <c r="AX2387" s="41"/>
      <c r="AY2387" s="40"/>
      <c r="AZ2387" s="40"/>
      <c r="BA2387" s="40"/>
      <c r="BB2387" s="40"/>
      <c r="BC2387" s="40"/>
      <c r="BD2387" s="40"/>
      <c r="BE2387" s="40"/>
      <c r="BF2387" s="40"/>
      <c r="BG2387" s="40"/>
      <c r="BH2387" s="40"/>
      <c r="BI2387" s="40"/>
      <c r="BJ2387" s="40"/>
      <c r="BK2387" s="40"/>
      <c r="BL2387" s="40"/>
      <c r="BM2387" s="40"/>
      <c r="BN2387" s="40"/>
      <c r="BO2387" s="40"/>
      <c r="BP2387" s="40"/>
      <c r="BQ2387" s="40"/>
      <c r="BR2387" s="40"/>
      <c r="BS2387" s="40"/>
      <c r="BT2387" s="40"/>
      <c r="BU2387" s="40"/>
      <c r="BV2387" s="40"/>
      <c r="BW2387" s="40"/>
      <c r="BX2387" s="40"/>
      <c r="BY2387" s="40"/>
      <c r="BZ2387" s="40"/>
      <c r="CA2387" s="40"/>
      <c r="CB2387" s="40"/>
      <c r="CC2387" s="40"/>
      <c r="CD2387" s="40"/>
      <c r="CE2387" s="40"/>
      <c r="CF2387" s="40"/>
      <c r="CG2387" s="40"/>
      <c r="CH2387" s="40"/>
      <c r="CI2387" s="40"/>
      <c r="CJ2387" s="40"/>
      <c r="CK2387" s="40"/>
      <c r="CL2387" s="40"/>
      <c r="CM2387" s="40"/>
      <c r="CN2387" s="40"/>
      <c r="CO2387" s="40"/>
      <c r="CP2387" s="40"/>
      <c r="CQ2387" s="40"/>
      <c r="CR2387" s="40"/>
      <c r="CS2387" s="40"/>
      <c r="CT2387" s="40"/>
      <c r="CU2387" s="40"/>
      <c r="CV2387" s="40"/>
      <c r="CW2387" s="40"/>
      <c r="CX2387" s="40"/>
      <c r="CY2387" s="40"/>
      <c r="CZ2387" s="40"/>
      <c r="DA2387" s="40"/>
      <c r="DB2387" s="40"/>
      <c r="DC2387" s="40"/>
      <c r="DD2387" s="40"/>
      <c r="DE2387" s="40"/>
      <c r="DF2387" s="40"/>
      <c r="DG2387" s="40"/>
      <c r="DH2387" s="40"/>
      <c r="DI2387" s="40"/>
      <c r="DJ2387" s="40"/>
      <c r="DK2387" s="40"/>
      <c r="DL2387" s="40"/>
      <c r="DM2387" s="40"/>
      <c r="DN2387" s="40"/>
      <c r="DO2387" s="40"/>
      <c r="DP2387" s="40"/>
      <c r="DQ2387" s="40"/>
      <c r="DR2387" s="40"/>
      <c r="DS2387" s="40"/>
      <c r="DT2387" s="40"/>
      <c r="DU2387" s="40"/>
      <c r="DV2387" s="40"/>
      <c r="DW2387" s="40"/>
      <c r="DX2387" s="40"/>
      <c r="DY2387" s="40"/>
      <c r="DZ2387" s="40"/>
      <c r="EA2387" s="40"/>
      <c r="EB2387" s="40"/>
      <c r="EC2387" s="40"/>
      <c r="ED2387" s="40"/>
      <c r="EE2387" s="40"/>
      <c r="EF2387" s="40"/>
      <c r="EG2387" s="40"/>
      <c r="EH2387" s="40"/>
      <c r="EI2387" s="40"/>
      <c r="EJ2387" s="40"/>
      <c r="EK2387" s="40"/>
      <c r="EL2387" s="40"/>
      <c r="EM2387" s="40"/>
      <c r="EN2387" s="40"/>
      <c r="EO2387" s="40"/>
      <c r="EP2387" s="40"/>
      <c r="EQ2387" s="40"/>
      <c r="ER2387" s="40"/>
      <c r="ES2387" s="40"/>
      <c r="ET2387" s="40"/>
      <c r="EU2387" s="40"/>
      <c r="EV2387" s="40"/>
      <c r="EW2387" s="40"/>
      <c r="EX2387" s="40"/>
      <c r="EY2387" s="40"/>
      <c r="EZ2387" s="40"/>
      <c r="FA2387" s="40"/>
      <c r="FB2387" s="40"/>
      <c r="FC2387" s="40"/>
      <c r="FD2387" s="40"/>
      <c r="FE2387" s="40"/>
      <c r="FF2387" s="40"/>
      <c r="FG2387" s="40"/>
      <c r="FH2387" s="40"/>
    </row>
    <row r="2388" spans="1:164" x14ac:dyDescent="0.15">
      <c r="A2388" s="67"/>
      <c r="B2388" s="128"/>
      <c r="C2388" s="7"/>
      <c r="D2388" s="7"/>
      <c r="E2388" s="13"/>
      <c r="F2388" s="14"/>
      <c r="G2388" s="14"/>
      <c r="H2388" s="14"/>
      <c r="I2388" s="14"/>
      <c r="J2388" s="13"/>
      <c r="K2388" s="53"/>
      <c r="L2388" s="2"/>
      <c r="M2388" s="19"/>
      <c r="N2388" s="12"/>
      <c r="O2388" s="12"/>
      <c r="P2388" s="19"/>
      <c r="Q2388" s="14"/>
      <c r="R2388" s="28"/>
      <c r="S2388" s="14"/>
      <c r="T2388" s="14"/>
      <c r="U2388" s="14"/>
      <c r="V2388" s="4"/>
      <c r="W2388" s="53"/>
      <c r="X2388" s="14"/>
      <c r="Y2388" s="153"/>
      <c r="Z2388" s="10"/>
      <c r="AA2388" s="51"/>
      <c r="AB2388" s="3"/>
      <c r="AC2388" s="1"/>
      <c r="AD2388" s="10"/>
      <c r="AE2388" s="3"/>
      <c r="AF2388" s="3"/>
      <c r="AG2388" s="3"/>
      <c r="AH2388" s="10"/>
      <c r="AI2388" s="11"/>
      <c r="AJ2388" s="10"/>
      <c r="AK2388" s="2"/>
      <c r="AL2388" s="2"/>
      <c r="AM2388" s="2"/>
      <c r="AN2388" s="2"/>
      <c r="AO2388" s="2"/>
      <c r="AP2388" s="2"/>
      <c r="AQ2388" s="1"/>
      <c r="AR2388" s="15"/>
      <c r="AS2388" s="15"/>
      <c r="AT2388" s="15"/>
      <c r="AU2388" s="1"/>
      <c r="AV2388" s="1"/>
      <c r="AW2388" s="15"/>
      <c r="AX2388" s="15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</row>
    <row r="2389" spans="1:164" x14ac:dyDescent="0.15">
      <c r="A2389" s="67"/>
      <c r="B2389" s="128"/>
      <c r="C2389" s="7"/>
      <c r="D2389" s="7"/>
      <c r="E2389" s="13"/>
      <c r="F2389" s="14"/>
      <c r="G2389" s="14"/>
      <c r="H2389" s="14"/>
      <c r="I2389" s="14"/>
      <c r="J2389" s="13"/>
      <c r="K2389" s="53"/>
      <c r="L2389" s="2"/>
      <c r="M2389" s="19"/>
      <c r="N2389" s="12"/>
      <c r="O2389" s="12"/>
      <c r="P2389" s="19"/>
      <c r="Q2389" s="14"/>
      <c r="R2389" s="28"/>
      <c r="S2389" s="14"/>
      <c r="T2389" s="14"/>
      <c r="U2389" s="14"/>
      <c r="V2389" s="4"/>
      <c r="W2389" s="53"/>
      <c r="X2389" s="14"/>
      <c r="Y2389" s="153"/>
      <c r="Z2389" s="10"/>
      <c r="AA2389" s="51"/>
      <c r="AB2389" s="3"/>
      <c r="AC2389" s="1"/>
      <c r="AD2389" s="10"/>
      <c r="AE2389" s="3"/>
      <c r="AF2389" s="3"/>
      <c r="AG2389" s="3"/>
      <c r="AH2389" s="10"/>
      <c r="AI2389" s="11"/>
      <c r="AJ2389" s="10"/>
      <c r="AK2389" s="2"/>
      <c r="AL2389" s="2"/>
      <c r="AM2389" s="2"/>
      <c r="AN2389" s="2"/>
      <c r="AO2389" s="2"/>
      <c r="AP2389" s="2"/>
      <c r="AQ2389" s="1"/>
      <c r="AR2389" s="15"/>
      <c r="AS2389" s="15"/>
      <c r="AT2389" s="15"/>
      <c r="AU2389" s="1"/>
      <c r="AV2389" s="1"/>
      <c r="AW2389" s="15"/>
      <c r="AX2389" s="15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</row>
    <row r="2390" spans="1:164" x14ac:dyDescent="0.15">
      <c r="A2390" s="67"/>
      <c r="B2390" s="128"/>
      <c r="C2390" s="7"/>
      <c r="D2390" s="7"/>
      <c r="E2390" s="13"/>
      <c r="F2390" s="14"/>
      <c r="G2390" s="14"/>
      <c r="H2390" s="14"/>
      <c r="I2390" s="14"/>
      <c r="J2390" s="13"/>
      <c r="K2390" s="53"/>
      <c r="L2390" s="2"/>
      <c r="M2390" s="19"/>
      <c r="N2390" s="12"/>
      <c r="O2390" s="12"/>
      <c r="P2390" s="19"/>
      <c r="Q2390" s="14"/>
      <c r="R2390" s="28"/>
      <c r="S2390" s="14"/>
      <c r="T2390" s="14"/>
      <c r="U2390" s="14"/>
      <c r="V2390" s="4"/>
      <c r="W2390" s="53"/>
      <c r="X2390" s="14"/>
      <c r="Y2390" s="153"/>
      <c r="Z2390" s="10"/>
      <c r="AA2390" s="51"/>
      <c r="AB2390" s="3"/>
      <c r="AC2390" s="1"/>
      <c r="AD2390" s="10"/>
      <c r="AE2390" s="3"/>
      <c r="AF2390" s="3"/>
      <c r="AG2390" s="3"/>
      <c r="AH2390" s="10"/>
      <c r="AI2390" s="11"/>
      <c r="AJ2390" s="10"/>
      <c r="AK2390" s="2"/>
      <c r="AL2390" s="2"/>
      <c r="AM2390" s="2"/>
      <c r="AN2390" s="2"/>
      <c r="AO2390" s="2"/>
      <c r="AP2390" s="2"/>
      <c r="AQ2390" s="1"/>
      <c r="AR2390" s="15"/>
      <c r="AS2390" s="15"/>
      <c r="AT2390" s="15"/>
      <c r="AU2390" s="1"/>
      <c r="AV2390" s="1"/>
      <c r="AW2390" s="15"/>
      <c r="AX2390" s="15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</row>
    <row r="2391" spans="1:164" x14ac:dyDescent="0.15">
      <c r="A2391" s="67"/>
      <c r="B2391" s="128"/>
      <c r="C2391" s="7"/>
      <c r="D2391" s="7"/>
      <c r="E2391" s="13"/>
      <c r="F2391" s="14"/>
      <c r="G2391" s="14"/>
      <c r="H2391" s="14"/>
      <c r="I2391" s="14"/>
      <c r="J2391" s="13"/>
      <c r="K2391" s="53"/>
      <c r="L2391" s="2"/>
      <c r="M2391" s="19"/>
      <c r="N2391" s="12"/>
      <c r="O2391" s="12"/>
      <c r="P2391" s="19"/>
      <c r="Q2391" s="14"/>
      <c r="R2391" s="28"/>
      <c r="S2391" s="14"/>
      <c r="T2391" s="14"/>
      <c r="U2391" s="14"/>
      <c r="V2391" s="4"/>
      <c r="W2391" s="53"/>
      <c r="X2391" s="14"/>
      <c r="Y2391" s="153"/>
      <c r="Z2391" s="10"/>
      <c r="AA2391" s="51"/>
      <c r="AB2391" s="3"/>
      <c r="AC2391" s="1"/>
      <c r="AD2391" s="10"/>
      <c r="AE2391" s="3"/>
      <c r="AF2391" s="3"/>
      <c r="AG2391" s="3"/>
      <c r="AH2391" s="10"/>
      <c r="AI2391" s="11"/>
      <c r="AJ2391" s="10"/>
      <c r="AK2391" s="2"/>
      <c r="AL2391" s="2"/>
      <c r="AM2391" s="2"/>
      <c r="AN2391" s="2"/>
      <c r="AO2391" s="2"/>
      <c r="AP2391" s="2"/>
      <c r="AQ2391" s="1"/>
      <c r="AR2391" s="15"/>
      <c r="AS2391" s="15"/>
      <c r="AT2391" s="15"/>
      <c r="AU2391" s="1"/>
      <c r="AV2391" s="1"/>
      <c r="AW2391" s="15"/>
      <c r="AX2391" s="15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</row>
    <row r="2392" spans="1:164" x14ac:dyDescent="0.15">
      <c r="A2392" s="67"/>
      <c r="B2392" s="128"/>
      <c r="C2392" s="7"/>
      <c r="D2392" s="7"/>
      <c r="E2392" s="13"/>
      <c r="F2392" s="14"/>
      <c r="G2392" s="14"/>
      <c r="H2392" s="14"/>
      <c r="I2392" s="14"/>
      <c r="J2392" s="13"/>
      <c r="K2392" s="53"/>
      <c r="L2392" s="2"/>
      <c r="M2392" s="19"/>
      <c r="N2392" s="12"/>
      <c r="O2392" s="12"/>
      <c r="P2392" s="19"/>
      <c r="Q2392" s="14"/>
      <c r="R2392" s="28"/>
      <c r="S2392" s="14"/>
      <c r="T2392" s="14"/>
      <c r="U2392" s="14"/>
      <c r="V2392" s="4"/>
      <c r="W2392" s="53"/>
      <c r="X2392" s="14"/>
      <c r="Y2392" s="153"/>
      <c r="Z2392" s="10"/>
      <c r="AA2392" s="51"/>
      <c r="AB2392" s="3"/>
      <c r="AC2392" s="1"/>
      <c r="AD2392" s="10"/>
      <c r="AE2392" s="3"/>
      <c r="AF2392" s="3"/>
      <c r="AG2392" s="3"/>
      <c r="AH2392" s="10"/>
      <c r="AI2392" s="11"/>
      <c r="AJ2392" s="10"/>
      <c r="AK2392" s="2"/>
      <c r="AL2392" s="2"/>
      <c r="AM2392" s="2"/>
      <c r="AN2392" s="2"/>
      <c r="AO2392" s="2"/>
      <c r="AP2392" s="2"/>
      <c r="AQ2392" s="1"/>
      <c r="AR2392" s="15"/>
      <c r="AS2392" s="15"/>
      <c r="AT2392" s="15"/>
      <c r="AU2392" s="1"/>
      <c r="AV2392" s="1"/>
      <c r="AW2392" s="15"/>
      <c r="AX2392" s="15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</row>
    <row r="2393" spans="1:164" x14ac:dyDescent="0.15">
      <c r="A2393" s="67"/>
      <c r="B2393" s="128"/>
      <c r="C2393" s="7"/>
      <c r="D2393" s="7"/>
      <c r="E2393" s="13"/>
      <c r="F2393" s="14"/>
      <c r="G2393" s="14"/>
      <c r="H2393" s="14"/>
      <c r="I2393" s="14"/>
      <c r="J2393" s="13"/>
      <c r="K2393" s="53"/>
      <c r="L2393" s="2"/>
      <c r="M2393" s="19"/>
      <c r="N2393" s="12"/>
      <c r="O2393" s="12"/>
      <c r="P2393" s="19"/>
      <c r="Q2393" s="14"/>
      <c r="R2393" s="28"/>
      <c r="S2393" s="14"/>
      <c r="T2393" s="14"/>
      <c r="U2393" s="14"/>
      <c r="V2393" s="4"/>
      <c r="W2393" s="53"/>
      <c r="X2393" s="14"/>
      <c r="Y2393" s="153"/>
      <c r="Z2393" s="10"/>
      <c r="AA2393" s="51"/>
      <c r="AB2393" s="3"/>
      <c r="AC2393" s="1"/>
      <c r="AD2393" s="10"/>
      <c r="AE2393" s="3"/>
      <c r="AF2393" s="3"/>
      <c r="AG2393" s="3"/>
      <c r="AH2393" s="10"/>
      <c r="AI2393" s="11"/>
      <c r="AJ2393" s="10"/>
      <c r="AK2393" s="2"/>
      <c r="AL2393" s="2"/>
      <c r="AM2393" s="2"/>
      <c r="AN2393" s="2"/>
      <c r="AO2393" s="2"/>
      <c r="AP2393" s="2"/>
      <c r="AQ2393" s="1"/>
      <c r="AR2393" s="15"/>
      <c r="AS2393" s="15"/>
      <c r="AT2393" s="15"/>
      <c r="AU2393" s="1"/>
      <c r="AV2393" s="1"/>
      <c r="AW2393" s="15"/>
      <c r="AX2393" s="15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</row>
    <row r="2394" spans="1:164" x14ac:dyDescent="0.15">
      <c r="A2394" s="67"/>
      <c r="B2394" s="128"/>
      <c r="C2394" s="7"/>
      <c r="D2394" s="7"/>
      <c r="E2394" s="13"/>
      <c r="F2394" s="14"/>
      <c r="G2394" s="14"/>
      <c r="H2394" s="14"/>
      <c r="I2394" s="14"/>
      <c r="J2394" s="13"/>
      <c r="K2394" s="53"/>
      <c r="L2394" s="2"/>
      <c r="M2394" s="19"/>
      <c r="N2394" s="12"/>
      <c r="O2394" s="12"/>
      <c r="P2394" s="19"/>
      <c r="Q2394" s="14"/>
      <c r="R2394" s="28"/>
      <c r="S2394" s="14"/>
      <c r="T2394" s="14"/>
      <c r="U2394" s="14"/>
      <c r="V2394" s="4"/>
      <c r="W2394" s="53"/>
      <c r="X2394" s="14"/>
      <c r="Y2394" s="153"/>
      <c r="Z2394" s="10"/>
      <c r="AA2394" s="51"/>
      <c r="AB2394" s="3"/>
      <c r="AC2394" s="1"/>
      <c r="AD2394" s="10"/>
      <c r="AE2394" s="3"/>
      <c r="AF2394" s="3"/>
      <c r="AG2394" s="3"/>
      <c r="AH2394" s="10"/>
      <c r="AI2394" s="11"/>
      <c r="AJ2394" s="10"/>
      <c r="AK2394" s="2"/>
      <c r="AL2394" s="2"/>
      <c r="AM2394" s="2"/>
      <c r="AN2394" s="2"/>
      <c r="AO2394" s="2"/>
      <c r="AP2394" s="2"/>
      <c r="AQ2394" s="1"/>
      <c r="AR2394" s="15"/>
      <c r="AS2394" s="15"/>
      <c r="AT2394" s="15"/>
      <c r="AU2394" s="1"/>
      <c r="AV2394" s="1"/>
      <c r="AW2394" s="15"/>
      <c r="AX2394" s="15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</row>
    <row r="2395" spans="1:164" x14ac:dyDescent="0.15">
      <c r="A2395" s="67"/>
      <c r="B2395" s="128"/>
      <c r="C2395" s="7"/>
      <c r="D2395" s="7"/>
      <c r="E2395" s="13"/>
      <c r="F2395" s="14"/>
      <c r="G2395" s="14"/>
      <c r="H2395" s="14"/>
      <c r="I2395" s="14"/>
      <c r="J2395" s="13"/>
      <c r="K2395" s="53"/>
      <c r="L2395" s="2"/>
      <c r="M2395" s="19"/>
      <c r="N2395" s="12"/>
      <c r="O2395" s="12"/>
      <c r="P2395" s="19"/>
      <c r="Q2395" s="14"/>
      <c r="R2395" s="28"/>
      <c r="S2395" s="14"/>
      <c r="T2395" s="14"/>
      <c r="U2395" s="14"/>
      <c r="V2395" s="4"/>
      <c r="W2395" s="53"/>
      <c r="X2395" s="14"/>
      <c r="Y2395" s="153"/>
      <c r="Z2395" s="10"/>
      <c r="AA2395" s="51"/>
      <c r="AB2395" s="3"/>
      <c r="AC2395" s="1"/>
      <c r="AD2395" s="10"/>
      <c r="AE2395" s="3"/>
      <c r="AF2395" s="3"/>
      <c r="AG2395" s="3"/>
      <c r="AH2395" s="10"/>
      <c r="AI2395" s="11"/>
      <c r="AJ2395" s="10"/>
      <c r="AK2395" s="2"/>
      <c r="AL2395" s="2"/>
      <c r="AM2395" s="2"/>
      <c r="AN2395" s="2"/>
      <c r="AO2395" s="2"/>
      <c r="AP2395" s="2"/>
      <c r="AQ2395" s="1"/>
      <c r="AR2395" s="15"/>
      <c r="AS2395" s="15"/>
      <c r="AT2395" s="15"/>
      <c r="AU2395" s="1"/>
      <c r="AV2395" s="1"/>
      <c r="AW2395" s="15"/>
      <c r="AX2395" s="15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</row>
    <row r="2396" spans="1:164" x14ac:dyDescent="0.15">
      <c r="A2396" s="67"/>
      <c r="B2396" s="128"/>
      <c r="C2396" s="7"/>
      <c r="D2396" s="7"/>
      <c r="E2396" s="13"/>
      <c r="F2396" s="14"/>
      <c r="G2396" s="14"/>
      <c r="H2396" s="14"/>
      <c r="I2396" s="14"/>
      <c r="J2396" s="13"/>
      <c r="K2396" s="53"/>
      <c r="L2396" s="2"/>
      <c r="M2396" s="19"/>
      <c r="N2396" s="12"/>
      <c r="O2396" s="12"/>
      <c r="P2396" s="19"/>
      <c r="Q2396" s="14"/>
      <c r="R2396" s="28"/>
      <c r="S2396" s="14"/>
      <c r="T2396" s="14"/>
      <c r="U2396" s="14"/>
      <c r="V2396" s="4"/>
      <c r="W2396" s="53"/>
      <c r="X2396" s="14"/>
      <c r="Y2396" s="153"/>
      <c r="Z2396" s="10"/>
      <c r="AA2396" s="51"/>
      <c r="AB2396" s="3"/>
      <c r="AC2396" s="1"/>
      <c r="AD2396" s="10"/>
      <c r="AE2396" s="3"/>
      <c r="AF2396" s="3"/>
      <c r="AG2396" s="3"/>
      <c r="AH2396" s="10"/>
      <c r="AI2396" s="11"/>
      <c r="AJ2396" s="10"/>
      <c r="AK2396" s="2"/>
      <c r="AL2396" s="2"/>
      <c r="AM2396" s="2"/>
      <c r="AN2396" s="2"/>
      <c r="AO2396" s="2"/>
      <c r="AP2396" s="2"/>
      <c r="AQ2396" s="1"/>
      <c r="AR2396" s="15"/>
      <c r="AS2396" s="15"/>
      <c r="AT2396" s="15"/>
      <c r="AU2396" s="1"/>
      <c r="AV2396" s="1"/>
      <c r="AW2396" s="15"/>
      <c r="AX2396" s="15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</row>
    <row r="2397" spans="1:164" x14ac:dyDescent="0.15">
      <c r="A2397" s="67"/>
      <c r="B2397" s="128"/>
      <c r="C2397" s="7"/>
      <c r="D2397" s="7"/>
      <c r="E2397" s="13"/>
      <c r="F2397" s="14"/>
      <c r="G2397" s="14"/>
      <c r="H2397" s="14"/>
      <c r="I2397" s="14"/>
      <c r="J2397" s="13"/>
      <c r="K2397" s="53"/>
      <c r="L2397" s="2"/>
      <c r="M2397" s="19"/>
      <c r="N2397" s="12"/>
      <c r="O2397" s="12"/>
      <c r="P2397" s="19"/>
      <c r="Q2397" s="14"/>
      <c r="R2397" s="28"/>
      <c r="S2397" s="14"/>
      <c r="T2397" s="14"/>
      <c r="U2397" s="14"/>
      <c r="V2397" s="4"/>
      <c r="W2397" s="53"/>
      <c r="X2397" s="14"/>
      <c r="Y2397" s="153"/>
      <c r="Z2397" s="10"/>
      <c r="AA2397" s="51"/>
      <c r="AB2397" s="3"/>
      <c r="AC2397" s="1"/>
      <c r="AD2397" s="10"/>
      <c r="AE2397" s="3"/>
      <c r="AF2397" s="3"/>
      <c r="AG2397" s="3"/>
      <c r="AH2397" s="10"/>
      <c r="AI2397" s="11"/>
      <c r="AJ2397" s="10"/>
      <c r="AK2397" s="2"/>
      <c r="AL2397" s="2"/>
      <c r="AM2397" s="2"/>
      <c r="AN2397" s="2"/>
      <c r="AO2397" s="2"/>
      <c r="AP2397" s="2"/>
      <c r="AQ2397" s="1"/>
      <c r="AR2397" s="15"/>
      <c r="AS2397" s="15"/>
      <c r="AT2397" s="15"/>
      <c r="AU2397" s="1"/>
      <c r="AV2397" s="1"/>
      <c r="AW2397" s="15"/>
      <c r="AX2397" s="15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</row>
    <row r="2398" spans="1:164" x14ac:dyDescent="0.15">
      <c r="A2398" s="67"/>
      <c r="B2398" s="128"/>
      <c r="C2398" s="7"/>
      <c r="D2398" s="7"/>
      <c r="E2398" s="13"/>
      <c r="F2398" s="14"/>
      <c r="G2398" s="14"/>
      <c r="H2398" s="14"/>
      <c r="I2398" s="14"/>
      <c r="J2398" s="13"/>
      <c r="K2398" s="53"/>
      <c r="L2398" s="2"/>
      <c r="M2398" s="19"/>
      <c r="N2398" s="12"/>
      <c r="O2398" s="12"/>
      <c r="P2398" s="19"/>
      <c r="Q2398" s="14"/>
      <c r="R2398" s="28"/>
      <c r="S2398" s="14"/>
      <c r="T2398" s="14"/>
      <c r="U2398" s="14"/>
      <c r="V2398" s="4"/>
      <c r="W2398" s="53"/>
      <c r="X2398" s="14"/>
      <c r="Y2398" s="153"/>
      <c r="Z2398" s="10"/>
      <c r="AA2398" s="51"/>
      <c r="AB2398" s="3"/>
      <c r="AC2398" s="1"/>
      <c r="AD2398" s="10"/>
      <c r="AE2398" s="3"/>
      <c r="AF2398" s="3"/>
      <c r="AG2398" s="3"/>
      <c r="AH2398" s="10"/>
      <c r="AI2398" s="11"/>
      <c r="AJ2398" s="10"/>
      <c r="AK2398" s="2"/>
      <c r="AL2398" s="2"/>
      <c r="AM2398" s="2"/>
      <c r="AN2398" s="2"/>
      <c r="AO2398" s="2"/>
      <c r="AP2398" s="2"/>
      <c r="AQ2398" s="1"/>
      <c r="AR2398" s="15"/>
      <c r="AS2398" s="15"/>
      <c r="AT2398" s="15"/>
      <c r="AU2398" s="1"/>
      <c r="AV2398" s="1"/>
      <c r="AW2398" s="15"/>
      <c r="AX2398" s="15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</row>
    <row r="2399" spans="1:164" x14ac:dyDescent="0.15">
      <c r="A2399" s="67"/>
      <c r="B2399" s="128"/>
      <c r="C2399" s="7"/>
      <c r="D2399" s="7"/>
      <c r="E2399" s="13"/>
      <c r="F2399" s="14"/>
      <c r="G2399" s="14"/>
      <c r="H2399" s="14"/>
      <c r="I2399" s="14"/>
      <c r="J2399" s="13"/>
      <c r="K2399" s="53"/>
      <c r="L2399" s="2"/>
      <c r="M2399" s="19"/>
      <c r="N2399" s="12"/>
      <c r="O2399" s="12"/>
      <c r="P2399" s="19"/>
      <c r="Q2399" s="14"/>
      <c r="R2399" s="28"/>
      <c r="S2399" s="14"/>
      <c r="T2399" s="14"/>
      <c r="U2399" s="14"/>
      <c r="V2399" s="4"/>
      <c r="W2399" s="53"/>
      <c r="X2399" s="14"/>
      <c r="Y2399" s="153"/>
      <c r="Z2399" s="10"/>
      <c r="AA2399" s="51"/>
      <c r="AB2399" s="3"/>
      <c r="AC2399" s="1"/>
      <c r="AD2399" s="10"/>
      <c r="AE2399" s="3"/>
      <c r="AF2399" s="3"/>
      <c r="AG2399" s="3"/>
      <c r="AH2399" s="10"/>
      <c r="AI2399" s="11"/>
      <c r="AJ2399" s="10"/>
      <c r="AK2399" s="2"/>
      <c r="AL2399" s="2"/>
      <c r="AM2399" s="2"/>
      <c r="AN2399" s="2"/>
      <c r="AO2399" s="2"/>
      <c r="AP2399" s="2"/>
      <c r="AQ2399" s="1"/>
      <c r="AR2399" s="15"/>
      <c r="AS2399" s="15"/>
      <c r="AT2399" s="15"/>
      <c r="AU2399" s="1"/>
      <c r="AV2399" s="1"/>
      <c r="AW2399" s="15"/>
      <c r="AX2399" s="15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</row>
    <row r="2400" spans="1:164" x14ac:dyDescent="0.15">
      <c r="A2400" s="67"/>
      <c r="B2400" s="128"/>
      <c r="C2400" s="7"/>
      <c r="D2400" s="7"/>
      <c r="E2400" s="13"/>
      <c r="F2400" s="14"/>
      <c r="G2400" s="14"/>
      <c r="H2400" s="14"/>
      <c r="I2400" s="14"/>
      <c r="J2400" s="13"/>
      <c r="K2400" s="53"/>
      <c r="L2400" s="2"/>
      <c r="M2400" s="19"/>
      <c r="N2400" s="12"/>
      <c r="O2400" s="12"/>
      <c r="P2400" s="19"/>
      <c r="Q2400" s="14"/>
      <c r="R2400" s="28"/>
      <c r="S2400" s="14"/>
      <c r="T2400" s="14"/>
      <c r="U2400" s="14"/>
      <c r="V2400" s="4"/>
      <c r="W2400" s="53"/>
      <c r="X2400" s="14"/>
      <c r="Y2400" s="153"/>
      <c r="Z2400" s="10"/>
      <c r="AA2400" s="51"/>
      <c r="AB2400" s="3"/>
      <c r="AC2400" s="1"/>
      <c r="AD2400" s="10"/>
      <c r="AE2400" s="3"/>
      <c r="AF2400" s="3"/>
      <c r="AG2400" s="3"/>
      <c r="AH2400" s="10"/>
      <c r="AI2400" s="11"/>
      <c r="AJ2400" s="10"/>
      <c r="AK2400" s="2"/>
      <c r="AL2400" s="2"/>
      <c r="AM2400" s="2"/>
      <c r="AN2400" s="2"/>
      <c r="AO2400" s="2"/>
      <c r="AP2400" s="2"/>
      <c r="AQ2400" s="1"/>
      <c r="AR2400" s="15"/>
      <c r="AS2400" s="15"/>
      <c r="AT2400" s="15"/>
      <c r="AU2400" s="1"/>
      <c r="AV2400" s="1"/>
      <c r="AW2400" s="15"/>
      <c r="AX2400" s="15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</row>
    <row r="2401" spans="1:164" x14ac:dyDescent="0.15">
      <c r="A2401" s="67"/>
      <c r="B2401" s="128"/>
      <c r="C2401" s="7"/>
      <c r="D2401" s="7"/>
      <c r="E2401" s="13"/>
      <c r="F2401" s="14"/>
      <c r="G2401" s="14"/>
      <c r="H2401" s="14"/>
      <c r="I2401" s="14"/>
      <c r="J2401" s="13"/>
      <c r="K2401" s="53"/>
      <c r="L2401" s="2"/>
      <c r="M2401" s="19"/>
      <c r="N2401" s="12"/>
      <c r="O2401" s="12"/>
      <c r="P2401" s="19"/>
      <c r="Q2401" s="14"/>
      <c r="R2401" s="28"/>
      <c r="S2401" s="14"/>
      <c r="T2401" s="14"/>
      <c r="U2401" s="14"/>
      <c r="V2401" s="4"/>
      <c r="W2401" s="53"/>
      <c r="X2401" s="14"/>
      <c r="Y2401" s="153"/>
      <c r="Z2401" s="10"/>
      <c r="AA2401" s="51"/>
      <c r="AB2401" s="3"/>
      <c r="AC2401" s="1"/>
      <c r="AD2401" s="10"/>
      <c r="AE2401" s="3"/>
      <c r="AF2401" s="3"/>
      <c r="AG2401" s="3"/>
      <c r="AH2401" s="10"/>
      <c r="AI2401" s="11"/>
      <c r="AJ2401" s="10"/>
      <c r="AK2401" s="2"/>
      <c r="AL2401" s="2"/>
      <c r="AM2401" s="2"/>
      <c r="AN2401" s="2"/>
      <c r="AO2401" s="2"/>
      <c r="AP2401" s="2"/>
      <c r="AQ2401" s="1"/>
      <c r="AR2401" s="15"/>
      <c r="AS2401" s="15"/>
      <c r="AT2401" s="15"/>
      <c r="AU2401" s="1"/>
      <c r="AV2401" s="1"/>
      <c r="AW2401" s="15"/>
      <c r="AX2401" s="15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</row>
    <row r="2402" spans="1:164" x14ac:dyDescent="0.15">
      <c r="A2402" s="67"/>
      <c r="B2402" s="128"/>
      <c r="C2402" s="7"/>
      <c r="D2402" s="7"/>
      <c r="E2402" s="13"/>
      <c r="F2402" s="14"/>
      <c r="G2402" s="14"/>
      <c r="H2402" s="14"/>
      <c r="I2402" s="14"/>
      <c r="J2402" s="13"/>
      <c r="K2402" s="53"/>
      <c r="L2402" s="2"/>
      <c r="M2402" s="19"/>
      <c r="N2402" s="12"/>
      <c r="O2402" s="12"/>
      <c r="P2402" s="19"/>
      <c r="Q2402" s="14"/>
      <c r="R2402" s="28"/>
      <c r="S2402" s="14"/>
      <c r="T2402" s="14"/>
      <c r="U2402" s="14"/>
      <c r="V2402" s="4"/>
      <c r="W2402" s="53"/>
      <c r="X2402" s="14"/>
      <c r="Y2402" s="153"/>
      <c r="Z2402" s="10"/>
      <c r="AA2402" s="51"/>
      <c r="AB2402" s="3"/>
      <c r="AC2402" s="1"/>
      <c r="AD2402" s="10"/>
      <c r="AE2402" s="3"/>
      <c r="AF2402" s="3"/>
      <c r="AG2402" s="3"/>
      <c r="AH2402" s="10"/>
      <c r="AI2402" s="11"/>
      <c r="AJ2402" s="10"/>
      <c r="AK2402" s="2"/>
      <c r="AL2402" s="2"/>
      <c r="AM2402" s="2"/>
      <c r="AN2402" s="2"/>
      <c r="AO2402" s="2"/>
      <c r="AP2402" s="2"/>
      <c r="AQ2402" s="1"/>
      <c r="AR2402" s="15"/>
      <c r="AS2402" s="15"/>
      <c r="AT2402" s="15"/>
      <c r="AU2402" s="1"/>
      <c r="AV2402" s="1"/>
      <c r="AW2402" s="15"/>
      <c r="AX2402" s="15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</row>
    <row r="2403" spans="1:164" x14ac:dyDescent="0.15">
      <c r="A2403" s="67"/>
      <c r="B2403" s="128"/>
      <c r="C2403" s="7"/>
      <c r="D2403" s="7"/>
      <c r="E2403" s="13"/>
      <c r="F2403" s="14"/>
      <c r="G2403" s="14"/>
      <c r="H2403" s="14"/>
      <c r="I2403" s="14"/>
      <c r="J2403" s="13"/>
      <c r="K2403" s="53"/>
      <c r="L2403" s="2"/>
      <c r="M2403" s="19"/>
      <c r="N2403" s="12"/>
      <c r="O2403" s="12"/>
      <c r="P2403" s="19"/>
      <c r="Q2403" s="14"/>
      <c r="R2403" s="28"/>
      <c r="S2403" s="14"/>
      <c r="T2403" s="14"/>
      <c r="U2403" s="14"/>
      <c r="V2403" s="4"/>
      <c r="W2403" s="53"/>
      <c r="X2403" s="14"/>
      <c r="Y2403" s="153"/>
      <c r="Z2403" s="10"/>
      <c r="AA2403" s="51"/>
      <c r="AB2403" s="3"/>
      <c r="AC2403" s="1"/>
      <c r="AD2403" s="10"/>
      <c r="AE2403" s="3"/>
      <c r="AF2403" s="3"/>
      <c r="AG2403" s="3"/>
      <c r="AH2403" s="10"/>
      <c r="AI2403" s="11"/>
      <c r="AJ2403" s="10"/>
      <c r="AK2403" s="2"/>
      <c r="AL2403" s="2"/>
      <c r="AM2403" s="2"/>
      <c r="AN2403" s="2"/>
      <c r="AO2403" s="2"/>
      <c r="AP2403" s="2"/>
      <c r="AQ2403" s="1"/>
      <c r="AR2403" s="15"/>
      <c r="AS2403" s="15"/>
      <c r="AT2403" s="15"/>
      <c r="AU2403" s="1"/>
      <c r="AV2403" s="1"/>
      <c r="AW2403" s="15"/>
      <c r="AX2403" s="15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</row>
    <row r="2404" spans="1:164" x14ac:dyDescent="0.15">
      <c r="A2404" s="67"/>
      <c r="B2404" s="128"/>
      <c r="C2404" s="7"/>
      <c r="D2404" s="7"/>
      <c r="E2404" s="13"/>
      <c r="F2404" s="14"/>
      <c r="G2404" s="14"/>
      <c r="H2404" s="14"/>
      <c r="I2404" s="14"/>
      <c r="J2404" s="13"/>
      <c r="K2404" s="53"/>
      <c r="L2404" s="2"/>
      <c r="M2404" s="19"/>
      <c r="N2404" s="12"/>
      <c r="O2404" s="12"/>
      <c r="P2404" s="19"/>
      <c r="Q2404" s="14"/>
      <c r="R2404" s="28"/>
      <c r="S2404" s="14"/>
      <c r="T2404" s="14"/>
      <c r="U2404" s="14"/>
      <c r="V2404" s="4"/>
      <c r="W2404" s="53"/>
      <c r="X2404" s="14"/>
      <c r="Y2404" s="153"/>
      <c r="Z2404" s="10"/>
      <c r="AA2404" s="51"/>
      <c r="AB2404" s="3"/>
      <c r="AC2404" s="1"/>
      <c r="AD2404" s="10"/>
      <c r="AE2404" s="3"/>
      <c r="AF2404" s="3"/>
      <c r="AG2404" s="3"/>
      <c r="AH2404" s="10"/>
      <c r="AI2404" s="11"/>
      <c r="AJ2404" s="10"/>
      <c r="AK2404" s="2"/>
      <c r="AL2404" s="2"/>
      <c r="AM2404" s="2"/>
      <c r="AN2404" s="2"/>
      <c r="AO2404" s="2"/>
      <c r="AP2404" s="2"/>
      <c r="AQ2404" s="1"/>
      <c r="AR2404" s="15"/>
      <c r="AS2404" s="15"/>
      <c r="AT2404" s="15"/>
      <c r="AU2404" s="1"/>
      <c r="AV2404" s="1"/>
      <c r="AW2404" s="15"/>
      <c r="AX2404" s="15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</row>
    <row r="2405" spans="1:164" x14ac:dyDescent="0.15">
      <c r="A2405" s="67"/>
      <c r="B2405" s="128"/>
      <c r="C2405" s="7"/>
      <c r="D2405" s="7"/>
      <c r="E2405" s="13"/>
      <c r="F2405" s="14"/>
      <c r="G2405" s="14"/>
      <c r="H2405" s="14"/>
      <c r="I2405" s="14"/>
      <c r="J2405" s="13"/>
      <c r="K2405" s="53"/>
      <c r="L2405" s="2"/>
      <c r="M2405" s="19"/>
      <c r="N2405" s="12"/>
      <c r="O2405" s="12"/>
      <c r="P2405" s="19"/>
      <c r="Q2405" s="14"/>
      <c r="R2405" s="28"/>
      <c r="S2405" s="14"/>
      <c r="T2405" s="14"/>
      <c r="U2405" s="14"/>
      <c r="V2405" s="4"/>
      <c r="W2405" s="53"/>
      <c r="X2405" s="14"/>
      <c r="Y2405" s="153"/>
      <c r="Z2405" s="10"/>
      <c r="AA2405" s="51"/>
      <c r="AB2405" s="3"/>
      <c r="AC2405" s="1"/>
      <c r="AD2405" s="10"/>
      <c r="AE2405" s="3"/>
      <c r="AF2405" s="3"/>
      <c r="AG2405" s="3"/>
      <c r="AH2405" s="10"/>
      <c r="AI2405" s="11"/>
      <c r="AJ2405" s="10"/>
      <c r="AK2405" s="2"/>
      <c r="AL2405" s="2"/>
      <c r="AM2405" s="2"/>
      <c r="AN2405" s="2"/>
      <c r="AO2405" s="2"/>
      <c r="AP2405" s="2"/>
      <c r="AQ2405" s="1"/>
      <c r="AR2405" s="15"/>
      <c r="AS2405" s="15"/>
      <c r="AT2405" s="15"/>
      <c r="AU2405" s="1"/>
      <c r="AV2405" s="1"/>
      <c r="AW2405" s="15"/>
      <c r="AX2405" s="15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</row>
    <row r="2406" spans="1:164" x14ac:dyDescent="0.15">
      <c r="A2406" s="67"/>
      <c r="B2406" s="128"/>
      <c r="C2406" s="7"/>
      <c r="D2406" s="7"/>
      <c r="E2406" s="13"/>
      <c r="F2406" s="14"/>
      <c r="G2406" s="14"/>
      <c r="H2406" s="14"/>
      <c r="I2406" s="14"/>
      <c r="J2406" s="13"/>
      <c r="K2406" s="53"/>
      <c r="L2406" s="2"/>
      <c r="M2406" s="19"/>
      <c r="N2406" s="12"/>
      <c r="O2406" s="12"/>
      <c r="P2406" s="19"/>
      <c r="Q2406" s="14"/>
      <c r="R2406" s="28"/>
      <c r="S2406" s="14"/>
      <c r="T2406" s="14"/>
      <c r="U2406" s="14"/>
      <c r="V2406" s="4"/>
      <c r="W2406" s="53"/>
      <c r="X2406" s="14"/>
      <c r="Y2406" s="153"/>
      <c r="Z2406" s="10"/>
      <c r="AA2406" s="51"/>
      <c r="AB2406" s="3"/>
      <c r="AC2406" s="1"/>
      <c r="AD2406" s="10"/>
      <c r="AE2406" s="3"/>
      <c r="AF2406" s="3"/>
      <c r="AG2406" s="3"/>
      <c r="AH2406" s="10"/>
      <c r="AI2406" s="11"/>
      <c r="AJ2406" s="10"/>
      <c r="AK2406" s="2"/>
      <c r="AL2406" s="2"/>
      <c r="AM2406" s="2"/>
      <c r="AN2406" s="2"/>
      <c r="AO2406" s="2"/>
      <c r="AP2406" s="2"/>
      <c r="AQ2406" s="1"/>
      <c r="AR2406" s="15"/>
      <c r="AS2406" s="15"/>
      <c r="AT2406" s="15"/>
      <c r="AU2406" s="1"/>
      <c r="AV2406" s="1"/>
      <c r="AW2406" s="15"/>
      <c r="AX2406" s="15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</row>
    <row r="2407" spans="1:164" x14ac:dyDescent="0.15">
      <c r="A2407" s="67"/>
      <c r="B2407" s="128"/>
      <c r="C2407" s="7"/>
      <c r="D2407" s="7"/>
      <c r="E2407" s="13"/>
      <c r="F2407" s="14"/>
      <c r="G2407" s="14"/>
      <c r="H2407" s="14"/>
      <c r="I2407" s="14"/>
      <c r="J2407" s="13"/>
      <c r="K2407" s="53"/>
      <c r="L2407" s="2"/>
      <c r="M2407" s="19"/>
      <c r="N2407" s="12"/>
      <c r="O2407" s="12"/>
      <c r="P2407" s="19"/>
      <c r="Q2407" s="14"/>
      <c r="R2407" s="28"/>
      <c r="S2407" s="14"/>
      <c r="T2407" s="14"/>
      <c r="U2407" s="14"/>
      <c r="V2407" s="4"/>
      <c r="W2407" s="53"/>
      <c r="X2407" s="14"/>
      <c r="Y2407" s="153"/>
      <c r="Z2407" s="10"/>
      <c r="AA2407" s="51"/>
      <c r="AB2407" s="3"/>
      <c r="AC2407" s="1"/>
      <c r="AD2407" s="10"/>
      <c r="AE2407" s="3"/>
      <c r="AF2407" s="3"/>
      <c r="AG2407" s="3"/>
      <c r="AH2407" s="10"/>
      <c r="AI2407" s="11"/>
      <c r="AJ2407" s="10"/>
      <c r="AK2407" s="2"/>
      <c r="AL2407" s="2"/>
      <c r="AM2407" s="2"/>
      <c r="AN2407" s="2"/>
      <c r="AO2407" s="2"/>
      <c r="AP2407" s="2"/>
      <c r="AQ2407" s="1"/>
      <c r="AR2407" s="15"/>
      <c r="AS2407" s="15"/>
      <c r="AT2407" s="15"/>
      <c r="AU2407" s="1"/>
      <c r="AV2407" s="1"/>
      <c r="AW2407" s="15"/>
      <c r="AX2407" s="15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</row>
    <row r="2408" spans="1:164" x14ac:dyDescent="0.15">
      <c r="A2408" s="67"/>
      <c r="B2408" s="128"/>
      <c r="C2408" s="7"/>
      <c r="D2408" s="7"/>
      <c r="E2408" s="13"/>
      <c r="F2408" s="14"/>
      <c r="G2408" s="14"/>
      <c r="H2408" s="14"/>
      <c r="I2408" s="14"/>
      <c r="J2408" s="13"/>
      <c r="K2408" s="53"/>
      <c r="L2408" s="2"/>
      <c r="M2408" s="19"/>
      <c r="N2408" s="12"/>
      <c r="O2408" s="12"/>
      <c r="P2408" s="19"/>
      <c r="Q2408" s="14"/>
      <c r="R2408" s="28"/>
      <c r="S2408" s="14"/>
      <c r="T2408" s="14"/>
      <c r="U2408" s="14"/>
      <c r="V2408" s="4"/>
      <c r="W2408" s="53"/>
      <c r="X2408" s="14"/>
      <c r="Y2408" s="153"/>
      <c r="Z2408" s="10"/>
      <c r="AA2408" s="51"/>
      <c r="AB2408" s="3"/>
      <c r="AC2408" s="1"/>
      <c r="AD2408" s="10"/>
      <c r="AE2408" s="3"/>
      <c r="AF2408" s="3"/>
      <c r="AG2408" s="3"/>
      <c r="AH2408" s="10"/>
      <c r="AI2408" s="11"/>
      <c r="AJ2408" s="10"/>
      <c r="AK2408" s="2"/>
      <c r="AL2408" s="2"/>
      <c r="AM2408" s="2"/>
      <c r="AN2408" s="2"/>
      <c r="AO2408" s="2"/>
      <c r="AP2408" s="2"/>
      <c r="AQ2408" s="1"/>
      <c r="AR2408" s="15"/>
      <c r="AS2408" s="15"/>
      <c r="AT2408" s="15"/>
      <c r="AU2408" s="1"/>
      <c r="AV2408" s="1"/>
      <c r="AW2408" s="15"/>
      <c r="AX2408" s="15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</row>
    <row r="2409" spans="1:164" x14ac:dyDescent="0.15">
      <c r="A2409" s="67"/>
      <c r="B2409" s="128"/>
      <c r="C2409" s="7"/>
      <c r="D2409" s="7"/>
      <c r="E2409" s="13"/>
      <c r="F2409" s="14"/>
      <c r="G2409" s="14"/>
      <c r="H2409" s="14"/>
      <c r="I2409" s="14"/>
      <c r="J2409" s="13"/>
      <c r="K2409" s="53"/>
      <c r="L2409" s="2"/>
      <c r="M2409" s="19"/>
      <c r="N2409" s="12"/>
      <c r="O2409" s="12"/>
      <c r="P2409" s="19"/>
      <c r="Q2409" s="14"/>
      <c r="R2409" s="28"/>
      <c r="S2409" s="14"/>
      <c r="T2409" s="14"/>
      <c r="U2409" s="14"/>
      <c r="V2409" s="4"/>
      <c r="W2409" s="53"/>
      <c r="X2409" s="14"/>
      <c r="Y2409" s="153"/>
      <c r="Z2409" s="10"/>
      <c r="AA2409" s="51"/>
      <c r="AB2409" s="3"/>
      <c r="AC2409" s="1"/>
      <c r="AD2409" s="10"/>
      <c r="AE2409" s="3"/>
      <c r="AF2409" s="3"/>
      <c r="AG2409" s="3"/>
      <c r="AH2409" s="10"/>
      <c r="AI2409" s="11"/>
      <c r="AJ2409" s="10"/>
      <c r="AK2409" s="2"/>
      <c r="AL2409" s="2"/>
      <c r="AM2409" s="2"/>
      <c r="AN2409" s="2"/>
      <c r="AO2409" s="2"/>
      <c r="AP2409" s="2"/>
      <c r="AQ2409" s="1"/>
      <c r="AR2409" s="15"/>
      <c r="AS2409" s="15"/>
      <c r="AT2409" s="15"/>
      <c r="AU2409" s="1"/>
      <c r="AV2409" s="1"/>
      <c r="AW2409" s="15"/>
      <c r="AX2409" s="15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</row>
    <row r="2410" spans="1:164" x14ac:dyDescent="0.15">
      <c r="A2410" s="67"/>
      <c r="B2410" s="128"/>
      <c r="C2410" s="7"/>
      <c r="D2410" s="7"/>
      <c r="E2410" s="13"/>
      <c r="F2410" s="14"/>
      <c r="G2410" s="14"/>
      <c r="H2410" s="14"/>
      <c r="I2410" s="14"/>
      <c r="J2410" s="13"/>
      <c r="K2410" s="53"/>
      <c r="L2410" s="2"/>
      <c r="M2410" s="19"/>
      <c r="N2410" s="12"/>
      <c r="O2410" s="12"/>
      <c r="P2410" s="19"/>
      <c r="Q2410" s="14"/>
      <c r="R2410" s="28"/>
      <c r="S2410" s="14"/>
      <c r="T2410" s="14"/>
      <c r="U2410" s="14"/>
      <c r="V2410" s="4"/>
      <c r="W2410" s="53"/>
      <c r="X2410" s="14"/>
      <c r="Y2410" s="153"/>
      <c r="Z2410" s="10"/>
      <c r="AA2410" s="51"/>
      <c r="AB2410" s="3"/>
      <c r="AC2410" s="1"/>
      <c r="AD2410" s="10"/>
      <c r="AE2410" s="3"/>
      <c r="AF2410" s="3"/>
      <c r="AG2410" s="3"/>
      <c r="AH2410" s="10"/>
      <c r="AI2410" s="11"/>
      <c r="AJ2410" s="10"/>
      <c r="AK2410" s="2"/>
      <c r="AL2410" s="2"/>
      <c r="AM2410" s="2"/>
      <c r="AN2410" s="2"/>
      <c r="AO2410" s="2"/>
      <c r="AP2410" s="2"/>
      <c r="AQ2410" s="1"/>
      <c r="AR2410" s="15"/>
      <c r="AS2410" s="15"/>
      <c r="AT2410" s="15"/>
      <c r="AU2410" s="1"/>
      <c r="AV2410" s="1"/>
      <c r="AW2410" s="15"/>
      <c r="AX2410" s="15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</row>
    <row r="2411" spans="1:164" x14ac:dyDescent="0.15">
      <c r="A2411" s="67"/>
      <c r="B2411" s="128"/>
      <c r="C2411" s="7"/>
      <c r="D2411" s="7"/>
      <c r="E2411" s="13"/>
      <c r="F2411" s="14"/>
      <c r="G2411" s="14"/>
      <c r="H2411" s="14"/>
      <c r="I2411" s="14"/>
      <c r="J2411" s="13"/>
      <c r="K2411" s="53"/>
      <c r="L2411" s="2"/>
      <c r="M2411" s="19"/>
      <c r="N2411" s="12"/>
      <c r="O2411" s="12"/>
      <c r="P2411" s="19"/>
      <c r="Q2411" s="14"/>
      <c r="R2411" s="28"/>
      <c r="S2411" s="14"/>
      <c r="T2411" s="14"/>
      <c r="U2411" s="14"/>
      <c r="V2411" s="4"/>
      <c r="W2411" s="53"/>
      <c r="X2411" s="14"/>
      <c r="Y2411" s="153"/>
      <c r="Z2411" s="10"/>
      <c r="AA2411" s="51"/>
      <c r="AB2411" s="3"/>
      <c r="AC2411" s="1"/>
      <c r="AD2411" s="10"/>
      <c r="AE2411" s="3"/>
      <c r="AF2411" s="3"/>
      <c r="AG2411" s="3"/>
      <c r="AH2411" s="10"/>
      <c r="AI2411" s="11"/>
      <c r="AJ2411" s="10"/>
      <c r="AK2411" s="2"/>
      <c r="AL2411" s="2"/>
      <c r="AM2411" s="2"/>
      <c r="AN2411" s="2"/>
      <c r="AO2411" s="2"/>
      <c r="AP2411" s="2"/>
      <c r="AQ2411" s="1"/>
      <c r="AR2411" s="15"/>
      <c r="AS2411" s="15"/>
      <c r="AT2411" s="15"/>
      <c r="AU2411" s="1"/>
      <c r="AV2411" s="1"/>
      <c r="AW2411" s="15"/>
      <c r="AX2411" s="15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</row>
    <row r="2412" spans="1:164" x14ac:dyDescent="0.15">
      <c r="A2412" s="67"/>
      <c r="B2412" s="128"/>
      <c r="C2412" s="7"/>
      <c r="D2412" s="7"/>
      <c r="E2412" s="13"/>
      <c r="F2412" s="14"/>
      <c r="G2412" s="14"/>
      <c r="H2412" s="14"/>
      <c r="I2412" s="14"/>
      <c r="J2412" s="13"/>
      <c r="K2412" s="53"/>
      <c r="L2412" s="2"/>
      <c r="M2412" s="19"/>
      <c r="N2412" s="12"/>
      <c r="O2412" s="12"/>
      <c r="P2412" s="19"/>
      <c r="Q2412" s="14"/>
      <c r="R2412" s="28"/>
      <c r="S2412" s="14"/>
      <c r="T2412" s="14"/>
      <c r="U2412" s="14"/>
      <c r="V2412" s="4"/>
      <c r="W2412" s="53"/>
      <c r="X2412" s="14"/>
      <c r="Y2412" s="153"/>
      <c r="Z2412" s="10"/>
      <c r="AA2412" s="51"/>
      <c r="AB2412" s="3"/>
      <c r="AC2412" s="1"/>
      <c r="AD2412" s="10"/>
      <c r="AE2412" s="3"/>
      <c r="AF2412" s="3"/>
      <c r="AG2412" s="3"/>
      <c r="AH2412" s="10"/>
      <c r="AI2412" s="11"/>
      <c r="AJ2412" s="10"/>
      <c r="AK2412" s="2"/>
      <c r="AL2412" s="2"/>
      <c r="AM2412" s="2"/>
      <c r="AN2412" s="2"/>
      <c r="AO2412" s="2"/>
      <c r="AP2412" s="2"/>
      <c r="AQ2412" s="1"/>
      <c r="AR2412" s="15"/>
      <c r="AS2412" s="15"/>
      <c r="AT2412" s="15"/>
      <c r="AU2412" s="1"/>
      <c r="AV2412" s="1"/>
      <c r="AW2412" s="15"/>
      <c r="AX2412" s="15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</row>
    <row r="2413" spans="1:164" x14ac:dyDescent="0.15">
      <c r="A2413" s="67"/>
      <c r="B2413" s="128"/>
      <c r="C2413" s="7"/>
      <c r="D2413" s="7"/>
      <c r="E2413" s="13"/>
      <c r="F2413" s="14"/>
      <c r="G2413" s="14"/>
      <c r="H2413" s="14"/>
      <c r="I2413" s="14"/>
      <c r="J2413" s="13"/>
      <c r="K2413" s="53"/>
      <c r="L2413" s="2"/>
      <c r="M2413" s="19"/>
      <c r="N2413" s="12"/>
      <c r="O2413" s="12"/>
      <c r="P2413" s="19"/>
      <c r="Q2413" s="14"/>
      <c r="R2413" s="28"/>
      <c r="S2413" s="14"/>
      <c r="T2413" s="14"/>
      <c r="U2413" s="14"/>
      <c r="V2413" s="4"/>
      <c r="W2413" s="53"/>
      <c r="X2413" s="14"/>
      <c r="Y2413" s="153"/>
      <c r="Z2413" s="10"/>
      <c r="AA2413" s="51"/>
      <c r="AB2413" s="3"/>
      <c r="AC2413" s="1"/>
      <c r="AD2413" s="10"/>
      <c r="AE2413" s="3"/>
      <c r="AF2413" s="3"/>
      <c r="AG2413" s="3"/>
      <c r="AH2413" s="10"/>
      <c r="AI2413" s="11"/>
      <c r="AJ2413" s="10"/>
      <c r="AK2413" s="2"/>
      <c r="AL2413" s="2"/>
      <c r="AM2413" s="2"/>
      <c r="AN2413" s="2"/>
      <c r="AO2413" s="2"/>
      <c r="AP2413" s="2"/>
      <c r="AQ2413" s="1"/>
      <c r="AR2413" s="15"/>
      <c r="AS2413" s="15"/>
      <c r="AT2413" s="15"/>
      <c r="AU2413" s="1"/>
      <c r="AV2413" s="1"/>
      <c r="AW2413" s="15"/>
      <c r="AX2413" s="15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</row>
    <row r="2414" spans="1:164" x14ac:dyDescent="0.15">
      <c r="A2414" s="67"/>
      <c r="B2414" s="128"/>
      <c r="C2414" s="7"/>
      <c r="D2414" s="7"/>
      <c r="E2414" s="13"/>
      <c r="F2414" s="14"/>
      <c r="G2414" s="14"/>
      <c r="H2414" s="14"/>
      <c r="I2414" s="14"/>
      <c r="J2414" s="13"/>
      <c r="K2414" s="53"/>
      <c r="L2414" s="2"/>
      <c r="M2414" s="19"/>
      <c r="N2414" s="12"/>
      <c r="O2414" s="12"/>
      <c r="P2414" s="19"/>
      <c r="Q2414" s="14"/>
      <c r="R2414" s="28"/>
      <c r="S2414" s="14"/>
      <c r="T2414" s="14"/>
      <c r="U2414" s="14"/>
      <c r="V2414" s="4"/>
      <c r="W2414" s="53"/>
      <c r="X2414" s="14"/>
      <c r="Y2414" s="153"/>
      <c r="Z2414" s="10"/>
      <c r="AA2414" s="51"/>
      <c r="AB2414" s="3"/>
      <c r="AC2414" s="1"/>
      <c r="AD2414" s="10"/>
      <c r="AE2414" s="3"/>
      <c r="AF2414" s="3"/>
      <c r="AG2414" s="3"/>
      <c r="AH2414" s="10"/>
      <c r="AI2414" s="11"/>
      <c r="AJ2414" s="10"/>
      <c r="AK2414" s="2"/>
      <c r="AL2414" s="2"/>
      <c r="AM2414" s="2"/>
      <c r="AN2414" s="2"/>
      <c r="AO2414" s="2"/>
      <c r="AP2414" s="2"/>
      <c r="AQ2414" s="1"/>
      <c r="AR2414" s="15"/>
      <c r="AS2414" s="15"/>
      <c r="AT2414" s="15"/>
      <c r="AU2414" s="1"/>
      <c r="AV2414" s="1"/>
      <c r="AW2414" s="15"/>
      <c r="AX2414" s="15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</row>
    <row r="2415" spans="1:164" x14ac:dyDescent="0.15">
      <c r="A2415" s="67"/>
      <c r="B2415" s="128"/>
      <c r="C2415" s="7"/>
      <c r="D2415" s="7"/>
      <c r="E2415" s="13"/>
      <c r="F2415" s="14"/>
      <c r="G2415" s="14"/>
      <c r="H2415" s="14"/>
      <c r="I2415" s="14"/>
      <c r="J2415" s="13"/>
      <c r="K2415" s="53"/>
      <c r="L2415" s="2"/>
      <c r="M2415" s="19"/>
      <c r="N2415" s="12"/>
      <c r="O2415" s="12"/>
      <c r="P2415" s="19"/>
      <c r="Q2415" s="14"/>
      <c r="R2415" s="28"/>
      <c r="S2415" s="14"/>
      <c r="T2415" s="14"/>
      <c r="U2415" s="14"/>
      <c r="V2415" s="4"/>
      <c r="W2415" s="53"/>
      <c r="X2415" s="14"/>
      <c r="Y2415" s="153"/>
      <c r="Z2415" s="10"/>
      <c r="AA2415" s="51"/>
      <c r="AB2415" s="3"/>
      <c r="AC2415" s="1"/>
      <c r="AD2415" s="10"/>
      <c r="AE2415" s="3"/>
      <c r="AF2415" s="3"/>
      <c r="AG2415" s="3"/>
      <c r="AH2415" s="10"/>
      <c r="AI2415" s="11"/>
      <c r="AJ2415" s="10"/>
      <c r="AK2415" s="2"/>
      <c r="AL2415" s="2"/>
      <c r="AM2415" s="2"/>
      <c r="AN2415" s="2"/>
      <c r="AO2415" s="2"/>
      <c r="AP2415" s="2"/>
      <c r="AQ2415" s="1"/>
      <c r="AR2415" s="15"/>
      <c r="AS2415" s="15"/>
      <c r="AT2415" s="15"/>
      <c r="AU2415" s="1"/>
      <c r="AV2415" s="1"/>
      <c r="AW2415" s="15"/>
      <c r="AX2415" s="15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</row>
    <row r="2416" spans="1:164" x14ac:dyDescent="0.15">
      <c r="A2416" s="67"/>
      <c r="B2416" s="128"/>
      <c r="C2416" s="7"/>
      <c r="D2416" s="7"/>
      <c r="E2416" s="13"/>
      <c r="F2416" s="14"/>
      <c r="G2416" s="14"/>
      <c r="H2416" s="14"/>
      <c r="I2416" s="14"/>
      <c r="J2416" s="13"/>
      <c r="K2416" s="53"/>
      <c r="L2416" s="2"/>
      <c r="M2416" s="19"/>
      <c r="N2416" s="12"/>
      <c r="O2416" s="12"/>
      <c r="P2416" s="19"/>
      <c r="Q2416" s="14"/>
      <c r="R2416" s="28"/>
      <c r="S2416" s="14"/>
      <c r="T2416" s="14"/>
      <c r="U2416" s="14"/>
      <c r="V2416" s="4"/>
      <c r="W2416" s="53"/>
      <c r="X2416" s="14"/>
      <c r="Y2416" s="153"/>
      <c r="Z2416" s="10"/>
      <c r="AA2416" s="51"/>
      <c r="AB2416" s="3"/>
      <c r="AC2416" s="1"/>
      <c r="AD2416" s="10"/>
      <c r="AE2416" s="3"/>
      <c r="AF2416" s="3"/>
      <c r="AG2416" s="3"/>
      <c r="AH2416" s="10"/>
      <c r="AI2416" s="11"/>
      <c r="AJ2416" s="10"/>
      <c r="AK2416" s="2"/>
      <c r="AL2416" s="2"/>
      <c r="AM2416" s="2"/>
      <c r="AN2416" s="2"/>
      <c r="AO2416" s="2"/>
      <c r="AP2416" s="2"/>
      <c r="AQ2416" s="1"/>
      <c r="AR2416" s="15"/>
      <c r="AS2416" s="15"/>
      <c r="AT2416" s="15"/>
      <c r="AU2416" s="1"/>
      <c r="AV2416" s="1"/>
      <c r="AW2416" s="15"/>
      <c r="AX2416" s="15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</row>
    <row r="2417" spans="1:164" x14ac:dyDescent="0.15">
      <c r="A2417" s="67"/>
      <c r="B2417" s="128"/>
      <c r="C2417" s="7"/>
      <c r="D2417" s="7"/>
      <c r="E2417" s="13"/>
      <c r="F2417" s="14"/>
      <c r="G2417" s="14"/>
      <c r="H2417" s="14"/>
      <c r="I2417" s="14"/>
      <c r="J2417" s="13"/>
      <c r="K2417" s="53"/>
      <c r="L2417" s="2"/>
      <c r="M2417" s="19"/>
      <c r="N2417" s="12"/>
      <c r="O2417" s="12"/>
      <c r="P2417" s="19"/>
      <c r="Q2417" s="14"/>
      <c r="R2417" s="28"/>
      <c r="S2417" s="14"/>
      <c r="T2417" s="14"/>
      <c r="U2417" s="14"/>
      <c r="V2417" s="4"/>
      <c r="W2417" s="53"/>
      <c r="X2417" s="14"/>
      <c r="Y2417" s="153"/>
      <c r="Z2417" s="10"/>
      <c r="AA2417" s="51"/>
      <c r="AB2417" s="3"/>
      <c r="AC2417" s="1"/>
      <c r="AD2417" s="10"/>
      <c r="AE2417" s="3"/>
      <c r="AF2417" s="3"/>
      <c r="AG2417" s="3"/>
      <c r="AH2417" s="10"/>
      <c r="AI2417" s="11"/>
      <c r="AJ2417" s="10"/>
      <c r="AK2417" s="2"/>
      <c r="AL2417" s="2"/>
      <c r="AM2417" s="2"/>
      <c r="AN2417" s="2"/>
      <c r="AO2417" s="2"/>
      <c r="AP2417" s="2"/>
      <c r="AQ2417" s="1"/>
      <c r="AR2417" s="15"/>
      <c r="AS2417" s="15"/>
      <c r="AT2417" s="15"/>
      <c r="AU2417" s="1"/>
      <c r="AV2417" s="1"/>
      <c r="AW2417" s="15"/>
      <c r="AX2417" s="15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</row>
    <row r="2418" spans="1:164" x14ac:dyDescent="0.15">
      <c r="A2418" s="67"/>
      <c r="B2418" s="128"/>
      <c r="C2418" s="7"/>
      <c r="D2418" s="7"/>
      <c r="E2418" s="13"/>
      <c r="F2418" s="14"/>
      <c r="G2418" s="14"/>
      <c r="H2418" s="14"/>
      <c r="I2418" s="14"/>
      <c r="J2418" s="13"/>
      <c r="K2418" s="53"/>
      <c r="L2418" s="2"/>
      <c r="M2418" s="19"/>
      <c r="N2418" s="12"/>
      <c r="O2418" s="12"/>
      <c r="P2418" s="19"/>
      <c r="Q2418" s="14"/>
      <c r="R2418" s="28"/>
      <c r="S2418" s="14"/>
      <c r="T2418" s="14"/>
      <c r="U2418" s="14"/>
      <c r="V2418" s="4"/>
      <c r="W2418" s="53"/>
      <c r="X2418" s="14"/>
      <c r="Y2418" s="153"/>
      <c r="Z2418" s="10"/>
      <c r="AA2418" s="51"/>
      <c r="AB2418" s="3"/>
      <c r="AC2418" s="1"/>
      <c r="AD2418" s="10"/>
      <c r="AE2418" s="3"/>
      <c r="AF2418" s="3"/>
      <c r="AG2418" s="3"/>
      <c r="AH2418" s="10"/>
      <c r="AI2418" s="11"/>
      <c r="AJ2418" s="10"/>
      <c r="AK2418" s="2"/>
      <c r="AL2418" s="2"/>
      <c r="AM2418" s="2"/>
      <c r="AN2418" s="2"/>
      <c r="AO2418" s="2"/>
      <c r="AP2418" s="2"/>
      <c r="AQ2418" s="1"/>
      <c r="AR2418" s="15"/>
      <c r="AS2418" s="15"/>
      <c r="AT2418" s="15"/>
      <c r="AU2418" s="1"/>
      <c r="AV2418" s="1"/>
      <c r="AW2418" s="15"/>
      <c r="AX2418" s="15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</row>
    <row r="2419" spans="1:164" x14ac:dyDescent="0.15">
      <c r="A2419" s="67"/>
      <c r="B2419" s="128"/>
      <c r="C2419" s="7"/>
      <c r="D2419" s="7"/>
      <c r="E2419" s="13"/>
      <c r="F2419" s="14"/>
      <c r="G2419" s="14"/>
      <c r="H2419" s="14"/>
      <c r="I2419" s="14"/>
      <c r="J2419" s="13"/>
      <c r="K2419" s="53"/>
      <c r="L2419" s="2"/>
      <c r="M2419" s="19"/>
      <c r="N2419" s="12"/>
      <c r="O2419" s="12"/>
      <c r="P2419" s="19"/>
      <c r="Q2419" s="14"/>
      <c r="R2419" s="28"/>
      <c r="S2419" s="14"/>
      <c r="T2419" s="14"/>
      <c r="U2419" s="14"/>
      <c r="V2419" s="4"/>
      <c r="W2419" s="53"/>
      <c r="X2419" s="14"/>
      <c r="Y2419" s="153"/>
      <c r="Z2419" s="10"/>
      <c r="AA2419" s="51"/>
      <c r="AB2419" s="3"/>
      <c r="AC2419" s="1"/>
      <c r="AD2419" s="10"/>
      <c r="AE2419" s="3"/>
      <c r="AF2419" s="3"/>
      <c r="AG2419" s="3"/>
      <c r="AH2419" s="10"/>
      <c r="AI2419" s="11"/>
      <c r="AJ2419" s="10"/>
      <c r="AK2419" s="2"/>
      <c r="AL2419" s="2"/>
      <c r="AM2419" s="2"/>
      <c r="AN2419" s="2"/>
      <c r="AO2419" s="2"/>
      <c r="AP2419" s="2"/>
      <c r="AQ2419" s="1"/>
      <c r="AR2419" s="15"/>
      <c r="AS2419" s="15"/>
      <c r="AT2419" s="15"/>
      <c r="AU2419" s="1"/>
      <c r="AV2419" s="1"/>
      <c r="AW2419" s="15"/>
      <c r="AX2419" s="15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</row>
    <row r="2420" spans="1:164" x14ac:dyDescent="0.15">
      <c r="A2420" s="67"/>
      <c r="B2420" s="128"/>
      <c r="C2420" s="7"/>
      <c r="D2420" s="7"/>
      <c r="E2420" s="13"/>
      <c r="F2420" s="14"/>
      <c r="G2420" s="14"/>
      <c r="H2420" s="14"/>
      <c r="I2420" s="14"/>
      <c r="J2420" s="13"/>
      <c r="K2420" s="53"/>
      <c r="L2420" s="2"/>
      <c r="M2420" s="19"/>
      <c r="N2420" s="12"/>
      <c r="O2420" s="12"/>
      <c r="P2420" s="19"/>
      <c r="Q2420" s="14"/>
      <c r="R2420" s="28"/>
      <c r="S2420" s="14"/>
      <c r="T2420" s="14"/>
      <c r="U2420" s="14"/>
      <c r="V2420" s="4"/>
      <c r="W2420" s="53"/>
      <c r="X2420" s="14"/>
      <c r="Y2420" s="153"/>
      <c r="Z2420" s="10"/>
      <c r="AA2420" s="51"/>
      <c r="AB2420" s="3"/>
      <c r="AC2420" s="1"/>
      <c r="AD2420" s="10"/>
      <c r="AE2420" s="3"/>
      <c r="AF2420" s="3"/>
      <c r="AG2420" s="3"/>
      <c r="AH2420" s="10"/>
      <c r="AI2420" s="11"/>
      <c r="AJ2420" s="10"/>
      <c r="AK2420" s="2"/>
      <c r="AL2420" s="2"/>
      <c r="AM2420" s="2"/>
      <c r="AN2420" s="2"/>
      <c r="AO2420" s="2"/>
      <c r="AP2420" s="2"/>
      <c r="AQ2420" s="1"/>
      <c r="AR2420" s="15"/>
      <c r="AS2420" s="15"/>
      <c r="AT2420" s="15"/>
      <c r="AU2420" s="1"/>
      <c r="AV2420" s="1"/>
      <c r="AW2420" s="15"/>
      <c r="AX2420" s="15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</row>
    <row r="2421" spans="1:164" x14ac:dyDescent="0.15">
      <c r="A2421" s="67"/>
      <c r="B2421" s="128"/>
      <c r="C2421" s="7"/>
      <c r="D2421" s="7"/>
      <c r="E2421" s="13"/>
      <c r="F2421" s="14"/>
      <c r="G2421" s="14"/>
      <c r="H2421" s="14"/>
      <c r="I2421" s="14"/>
      <c r="J2421" s="13"/>
      <c r="K2421" s="53"/>
      <c r="L2421" s="2"/>
      <c r="M2421" s="19"/>
      <c r="N2421" s="12"/>
      <c r="O2421" s="12"/>
      <c r="P2421" s="19"/>
      <c r="Q2421" s="14"/>
      <c r="R2421" s="28"/>
      <c r="S2421" s="14"/>
      <c r="T2421" s="14"/>
      <c r="U2421" s="14"/>
      <c r="V2421" s="4"/>
      <c r="W2421" s="53"/>
      <c r="X2421" s="14"/>
      <c r="Y2421" s="153"/>
      <c r="Z2421" s="10"/>
      <c r="AA2421" s="51"/>
      <c r="AB2421" s="3"/>
      <c r="AC2421" s="1"/>
      <c r="AD2421" s="10"/>
      <c r="AE2421" s="3"/>
      <c r="AF2421" s="3"/>
      <c r="AG2421" s="3"/>
      <c r="AH2421" s="10"/>
      <c r="AI2421" s="11"/>
      <c r="AJ2421" s="10"/>
      <c r="AK2421" s="2"/>
      <c r="AL2421" s="2"/>
      <c r="AM2421" s="2"/>
      <c r="AN2421" s="2"/>
      <c r="AO2421" s="2"/>
      <c r="AP2421" s="2"/>
      <c r="AQ2421" s="1"/>
      <c r="AR2421" s="15"/>
      <c r="AS2421" s="15"/>
      <c r="AT2421" s="15"/>
      <c r="AU2421" s="1"/>
      <c r="AV2421" s="1"/>
      <c r="AW2421" s="15"/>
      <c r="AX2421" s="15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</row>
    <row r="2422" spans="1:164" x14ac:dyDescent="0.15">
      <c r="A2422" s="67"/>
      <c r="B2422" s="128"/>
      <c r="C2422" s="7"/>
      <c r="D2422" s="7"/>
      <c r="E2422" s="13"/>
      <c r="F2422" s="14"/>
      <c r="G2422" s="14"/>
      <c r="H2422" s="14"/>
      <c r="I2422" s="14"/>
      <c r="J2422" s="13"/>
      <c r="K2422" s="53"/>
      <c r="L2422" s="2"/>
      <c r="M2422" s="19"/>
      <c r="N2422" s="12"/>
      <c r="O2422" s="12"/>
      <c r="P2422" s="19"/>
      <c r="Q2422" s="14"/>
      <c r="R2422" s="28"/>
      <c r="S2422" s="14"/>
      <c r="T2422" s="14"/>
      <c r="U2422" s="14"/>
      <c r="V2422" s="4"/>
      <c r="W2422" s="53"/>
      <c r="X2422" s="14"/>
      <c r="Y2422" s="153"/>
      <c r="Z2422" s="10"/>
      <c r="AA2422" s="51"/>
      <c r="AB2422" s="3"/>
      <c r="AC2422" s="1"/>
      <c r="AD2422" s="10"/>
      <c r="AE2422" s="3"/>
      <c r="AF2422" s="3"/>
      <c r="AG2422" s="3"/>
      <c r="AH2422" s="10"/>
      <c r="AI2422" s="11"/>
      <c r="AJ2422" s="10"/>
      <c r="AK2422" s="2"/>
      <c r="AL2422" s="2"/>
      <c r="AM2422" s="2"/>
      <c r="AN2422" s="2"/>
      <c r="AO2422" s="2"/>
      <c r="AP2422" s="2"/>
      <c r="AQ2422" s="1"/>
      <c r="AR2422" s="15"/>
      <c r="AS2422" s="15"/>
      <c r="AT2422" s="15"/>
      <c r="AU2422" s="1"/>
      <c r="AV2422" s="1"/>
      <c r="AW2422" s="15"/>
      <c r="AX2422" s="15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</row>
    <row r="2423" spans="1:164" x14ac:dyDescent="0.15">
      <c r="A2423" s="67"/>
      <c r="B2423" s="128"/>
      <c r="C2423" s="7"/>
      <c r="D2423" s="7"/>
      <c r="E2423" s="13"/>
      <c r="F2423" s="14"/>
      <c r="G2423" s="14"/>
      <c r="H2423" s="14"/>
      <c r="I2423" s="14"/>
      <c r="J2423" s="13"/>
      <c r="K2423" s="53"/>
      <c r="L2423" s="2"/>
      <c r="M2423" s="19"/>
      <c r="N2423" s="12"/>
      <c r="O2423" s="12"/>
      <c r="P2423" s="19"/>
      <c r="Q2423" s="14"/>
      <c r="R2423" s="28"/>
      <c r="S2423" s="14"/>
      <c r="T2423" s="14"/>
      <c r="U2423" s="14"/>
      <c r="V2423" s="4"/>
      <c r="W2423" s="53"/>
      <c r="X2423" s="14"/>
      <c r="Y2423" s="153"/>
      <c r="Z2423" s="10"/>
      <c r="AA2423" s="51"/>
      <c r="AB2423" s="3"/>
      <c r="AC2423" s="1"/>
      <c r="AD2423" s="10"/>
      <c r="AE2423" s="3"/>
      <c r="AF2423" s="3"/>
      <c r="AG2423" s="3"/>
      <c r="AH2423" s="10"/>
      <c r="AI2423" s="11"/>
      <c r="AJ2423" s="10"/>
      <c r="AK2423" s="2"/>
      <c r="AL2423" s="2"/>
      <c r="AM2423" s="2"/>
      <c r="AN2423" s="2"/>
      <c r="AO2423" s="2"/>
      <c r="AP2423" s="2"/>
      <c r="AQ2423" s="1"/>
      <c r="AR2423" s="15"/>
      <c r="AS2423" s="15"/>
      <c r="AT2423" s="15"/>
      <c r="AU2423" s="1"/>
      <c r="AV2423" s="1"/>
      <c r="AW2423" s="15"/>
      <c r="AX2423" s="15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</row>
    <row r="2424" spans="1:164" x14ac:dyDescent="0.15">
      <c r="A2424" s="67"/>
      <c r="B2424" s="128"/>
      <c r="C2424" s="7"/>
      <c r="D2424" s="7"/>
      <c r="E2424" s="13"/>
      <c r="F2424" s="14"/>
      <c r="G2424" s="14"/>
      <c r="H2424" s="14"/>
      <c r="I2424" s="14"/>
      <c r="J2424" s="13"/>
      <c r="K2424" s="53"/>
      <c r="L2424" s="2"/>
      <c r="M2424" s="19"/>
      <c r="N2424" s="12"/>
      <c r="O2424" s="12"/>
      <c r="P2424" s="19"/>
      <c r="Q2424" s="14"/>
      <c r="R2424" s="28"/>
      <c r="S2424" s="14"/>
      <c r="T2424" s="14"/>
      <c r="U2424" s="14"/>
      <c r="V2424" s="4"/>
      <c r="W2424" s="53"/>
      <c r="X2424" s="14"/>
      <c r="Y2424" s="153"/>
      <c r="Z2424" s="10"/>
      <c r="AA2424" s="51"/>
      <c r="AB2424" s="3"/>
      <c r="AC2424" s="1"/>
      <c r="AD2424" s="10"/>
      <c r="AE2424" s="3"/>
      <c r="AF2424" s="3"/>
      <c r="AG2424" s="3"/>
      <c r="AH2424" s="10"/>
      <c r="AI2424" s="11"/>
      <c r="AJ2424" s="10"/>
      <c r="AK2424" s="2"/>
      <c r="AL2424" s="2"/>
      <c r="AM2424" s="2"/>
      <c r="AN2424" s="2"/>
      <c r="AO2424" s="2"/>
      <c r="AP2424" s="2"/>
      <c r="AQ2424" s="1"/>
      <c r="AR2424" s="15"/>
      <c r="AS2424" s="15"/>
      <c r="AT2424" s="15"/>
      <c r="AU2424" s="1"/>
      <c r="AV2424" s="1"/>
      <c r="AW2424" s="15"/>
      <c r="AX2424" s="15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</row>
    <row r="2425" spans="1:164" x14ac:dyDescent="0.15">
      <c r="A2425" s="67"/>
      <c r="B2425" s="128"/>
      <c r="C2425" s="7"/>
      <c r="D2425" s="7"/>
      <c r="E2425" s="13"/>
      <c r="F2425" s="14"/>
      <c r="G2425" s="14"/>
      <c r="H2425" s="14"/>
      <c r="I2425" s="14"/>
      <c r="J2425" s="13"/>
      <c r="K2425" s="53"/>
      <c r="L2425" s="2"/>
      <c r="M2425" s="19"/>
      <c r="N2425" s="12"/>
      <c r="O2425" s="12"/>
      <c r="P2425" s="19"/>
      <c r="Q2425" s="14"/>
      <c r="R2425" s="28"/>
      <c r="S2425" s="14"/>
      <c r="T2425" s="14"/>
      <c r="U2425" s="14"/>
      <c r="V2425" s="4"/>
      <c r="W2425" s="53"/>
      <c r="X2425" s="14"/>
      <c r="Y2425" s="153"/>
      <c r="Z2425" s="10"/>
      <c r="AA2425" s="51"/>
      <c r="AB2425" s="3"/>
      <c r="AC2425" s="1"/>
      <c r="AD2425" s="10"/>
      <c r="AE2425" s="3"/>
      <c r="AF2425" s="3"/>
      <c r="AG2425" s="3"/>
      <c r="AH2425" s="10"/>
      <c r="AI2425" s="11"/>
      <c r="AJ2425" s="10"/>
      <c r="AK2425" s="2"/>
      <c r="AL2425" s="2"/>
      <c r="AM2425" s="2"/>
      <c r="AN2425" s="2"/>
      <c r="AO2425" s="2"/>
      <c r="AP2425" s="2"/>
      <c r="AQ2425" s="1"/>
      <c r="AR2425" s="15"/>
      <c r="AS2425" s="15"/>
      <c r="AT2425" s="15"/>
      <c r="AU2425" s="1"/>
      <c r="AV2425" s="1"/>
      <c r="AW2425" s="15"/>
      <c r="AX2425" s="15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</row>
    <row r="2426" spans="1:164" x14ac:dyDescent="0.15">
      <c r="A2426" s="67"/>
      <c r="B2426" s="128"/>
      <c r="C2426" s="7"/>
      <c r="D2426" s="7"/>
      <c r="E2426" s="13"/>
      <c r="F2426" s="14"/>
      <c r="G2426" s="14"/>
      <c r="H2426" s="14"/>
      <c r="I2426" s="14"/>
      <c r="J2426" s="13"/>
      <c r="K2426" s="53"/>
      <c r="L2426" s="2"/>
      <c r="M2426" s="19"/>
      <c r="N2426" s="12"/>
      <c r="O2426" s="12"/>
      <c r="P2426" s="19"/>
      <c r="Q2426" s="14"/>
      <c r="R2426" s="28"/>
      <c r="S2426" s="14"/>
      <c r="T2426" s="14"/>
      <c r="U2426" s="14"/>
      <c r="V2426" s="4"/>
      <c r="W2426" s="53"/>
      <c r="X2426" s="14"/>
      <c r="Y2426" s="153"/>
      <c r="Z2426" s="10"/>
      <c r="AA2426" s="51"/>
      <c r="AB2426" s="3"/>
      <c r="AC2426" s="1"/>
      <c r="AD2426" s="10"/>
      <c r="AE2426" s="3"/>
      <c r="AF2426" s="3"/>
      <c r="AG2426" s="3"/>
      <c r="AH2426" s="10"/>
      <c r="AI2426" s="11"/>
      <c r="AJ2426" s="10"/>
      <c r="AK2426" s="2"/>
      <c r="AL2426" s="2"/>
      <c r="AM2426" s="2"/>
      <c r="AN2426" s="2"/>
      <c r="AO2426" s="2"/>
      <c r="AP2426" s="2"/>
      <c r="AQ2426" s="1"/>
      <c r="AR2426" s="15"/>
      <c r="AS2426" s="15"/>
      <c r="AT2426" s="15"/>
      <c r="AU2426" s="1"/>
      <c r="AV2426" s="1"/>
      <c r="AW2426" s="15"/>
      <c r="AX2426" s="15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</row>
    <row r="2427" spans="1:164" x14ac:dyDescent="0.15">
      <c r="A2427" s="67"/>
      <c r="B2427" s="128"/>
      <c r="C2427" s="7"/>
      <c r="D2427" s="7"/>
      <c r="E2427" s="13"/>
      <c r="F2427" s="14"/>
      <c r="G2427" s="14"/>
      <c r="H2427" s="14"/>
      <c r="I2427" s="14"/>
      <c r="J2427" s="13"/>
      <c r="K2427" s="53"/>
      <c r="L2427" s="2"/>
      <c r="M2427" s="19"/>
      <c r="N2427" s="12"/>
      <c r="O2427" s="12"/>
      <c r="P2427" s="19"/>
      <c r="Q2427" s="14"/>
      <c r="R2427" s="28"/>
      <c r="S2427" s="14"/>
      <c r="T2427" s="14"/>
      <c r="U2427" s="14"/>
      <c r="V2427" s="4"/>
      <c r="W2427" s="53"/>
      <c r="X2427" s="14"/>
      <c r="Y2427" s="153"/>
      <c r="Z2427" s="10"/>
      <c r="AA2427" s="51"/>
      <c r="AB2427" s="3"/>
      <c r="AC2427" s="1"/>
      <c r="AD2427" s="10"/>
      <c r="AE2427" s="3"/>
      <c r="AF2427" s="3"/>
      <c r="AG2427" s="3"/>
      <c r="AH2427" s="10"/>
      <c r="AI2427" s="11"/>
      <c r="AJ2427" s="10"/>
      <c r="AK2427" s="2"/>
      <c r="AL2427" s="2"/>
      <c r="AM2427" s="2"/>
      <c r="AN2427" s="2"/>
      <c r="AO2427" s="2"/>
      <c r="AP2427" s="2"/>
      <c r="AQ2427" s="1"/>
      <c r="AR2427" s="15"/>
      <c r="AS2427" s="15"/>
      <c r="AT2427" s="15"/>
      <c r="AU2427" s="1"/>
      <c r="AV2427" s="1"/>
      <c r="AW2427" s="15"/>
      <c r="AX2427" s="15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</row>
    <row r="2428" spans="1:164" x14ac:dyDescent="0.15">
      <c r="A2428" s="67"/>
      <c r="B2428" s="128"/>
      <c r="C2428" s="7"/>
      <c r="D2428" s="7"/>
      <c r="E2428" s="13"/>
      <c r="F2428" s="14"/>
      <c r="G2428" s="14"/>
      <c r="H2428" s="14"/>
      <c r="I2428" s="14"/>
      <c r="J2428" s="13"/>
      <c r="K2428" s="53"/>
      <c r="L2428" s="2"/>
      <c r="M2428" s="19"/>
      <c r="N2428" s="12"/>
      <c r="O2428" s="12"/>
      <c r="P2428" s="19"/>
      <c r="Q2428" s="14"/>
      <c r="R2428" s="28"/>
      <c r="S2428" s="14"/>
      <c r="T2428" s="14"/>
      <c r="U2428" s="14"/>
      <c r="V2428" s="4"/>
      <c r="W2428" s="53"/>
      <c r="X2428" s="14"/>
      <c r="Y2428" s="153"/>
      <c r="Z2428" s="10"/>
      <c r="AA2428" s="51"/>
      <c r="AB2428" s="3"/>
      <c r="AC2428" s="1"/>
      <c r="AD2428" s="10"/>
      <c r="AE2428" s="3"/>
      <c r="AF2428" s="3"/>
      <c r="AG2428" s="3"/>
      <c r="AH2428" s="10"/>
      <c r="AI2428" s="11"/>
      <c r="AJ2428" s="10"/>
      <c r="AK2428" s="2"/>
      <c r="AL2428" s="2"/>
      <c r="AM2428" s="2"/>
      <c r="AN2428" s="2"/>
      <c r="AO2428" s="2"/>
      <c r="AP2428" s="2"/>
      <c r="AQ2428" s="1"/>
      <c r="AR2428" s="15"/>
      <c r="AS2428" s="15"/>
      <c r="AT2428" s="15"/>
      <c r="AU2428" s="1"/>
      <c r="AV2428" s="1"/>
      <c r="AW2428" s="15"/>
      <c r="AX2428" s="15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</row>
    <row r="2429" spans="1:164" x14ac:dyDescent="0.15">
      <c r="A2429" s="67"/>
      <c r="B2429" s="128"/>
      <c r="C2429" s="7"/>
      <c r="D2429" s="7"/>
      <c r="E2429" s="13"/>
      <c r="F2429" s="14"/>
      <c r="G2429" s="14"/>
      <c r="H2429" s="14"/>
      <c r="I2429" s="14"/>
      <c r="J2429" s="13"/>
      <c r="K2429" s="53"/>
      <c r="L2429" s="2"/>
      <c r="M2429" s="19"/>
      <c r="N2429" s="12"/>
      <c r="O2429" s="12"/>
      <c r="P2429" s="19"/>
      <c r="Q2429" s="14"/>
      <c r="R2429" s="28"/>
      <c r="S2429" s="14"/>
      <c r="T2429" s="14"/>
      <c r="U2429" s="14"/>
      <c r="V2429" s="4"/>
      <c r="W2429" s="53"/>
      <c r="X2429" s="14"/>
      <c r="Y2429" s="153"/>
      <c r="Z2429" s="10"/>
      <c r="AA2429" s="51"/>
      <c r="AB2429" s="3"/>
      <c r="AC2429" s="1"/>
      <c r="AD2429" s="10"/>
      <c r="AE2429" s="3"/>
      <c r="AF2429" s="3"/>
      <c r="AG2429" s="3"/>
      <c r="AH2429" s="10"/>
      <c r="AI2429" s="11"/>
      <c r="AJ2429" s="10"/>
      <c r="AK2429" s="2"/>
      <c r="AL2429" s="2"/>
      <c r="AM2429" s="2"/>
      <c r="AN2429" s="2"/>
      <c r="AO2429" s="2"/>
      <c r="AP2429" s="2"/>
      <c r="AQ2429" s="1"/>
      <c r="AR2429" s="15"/>
      <c r="AS2429" s="15"/>
      <c r="AT2429" s="15"/>
      <c r="AU2429" s="1"/>
      <c r="AV2429" s="1"/>
      <c r="AW2429" s="15"/>
      <c r="AX2429" s="15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</row>
    <row r="2430" spans="1:164" x14ac:dyDescent="0.15">
      <c r="A2430" s="67"/>
      <c r="B2430" s="128"/>
      <c r="C2430" s="7"/>
      <c r="D2430" s="7"/>
      <c r="E2430" s="13"/>
      <c r="F2430" s="14"/>
      <c r="G2430" s="14"/>
      <c r="H2430" s="14"/>
      <c r="I2430" s="14"/>
      <c r="J2430" s="13"/>
      <c r="K2430" s="53"/>
      <c r="L2430" s="2"/>
      <c r="M2430" s="19"/>
      <c r="N2430" s="12"/>
      <c r="O2430" s="12"/>
      <c r="P2430" s="19"/>
      <c r="Q2430" s="14"/>
      <c r="R2430" s="28"/>
      <c r="S2430" s="14"/>
      <c r="T2430" s="14"/>
      <c r="U2430" s="14"/>
      <c r="V2430" s="4"/>
      <c r="W2430" s="53"/>
      <c r="X2430" s="14"/>
      <c r="Y2430" s="153"/>
      <c r="Z2430" s="10"/>
      <c r="AA2430" s="51"/>
      <c r="AB2430" s="3"/>
      <c r="AC2430" s="1"/>
      <c r="AD2430" s="10"/>
      <c r="AE2430" s="3"/>
      <c r="AF2430" s="3"/>
      <c r="AG2430" s="3"/>
      <c r="AH2430" s="10"/>
      <c r="AI2430" s="11"/>
      <c r="AJ2430" s="10"/>
      <c r="AK2430" s="2"/>
      <c r="AL2430" s="2"/>
      <c r="AM2430" s="2"/>
      <c r="AN2430" s="2"/>
      <c r="AO2430" s="2"/>
      <c r="AP2430" s="2"/>
      <c r="AQ2430" s="1"/>
      <c r="AR2430" s="15"/>
      <c r="AS2430" s="15"/>
      <c r="AT2430" s="15"/>
      <c r="AU2430" s="1"/>
      <c r="AV2430" s="1"/>
      <c r="AW2430" s="15"/>
      <c r="AX2430" s="15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</row>
    <row r="2431" spans="1:164" x14ac:dyDescent="0.15">
      <c r="A2431" s="67"/>
      <c r="B2431" s="128"/>
      <c r="C2431" s="7"/>
      <c r="D2431" s="7"/>
      <c r="E2431" s="13"/>
      <c r="F2431" s="14"/>
      <c r="G2431" s="14"/>
      <c r="H2431" s="14"/>
      <c r="I2431" s="14"/>
      <c r="J2431" s="13"/>
      <c r="K2431" s="53"/>
      <c r="L2431" s="2"/>
      <c r="M2431" s="19"/>
      <c r="N2431" s="12"/>
      <c r="O2431" s="12"/>
      <c r="P2431" s="19"/>
      <c r="Q2431" s="14"/>
      <c r="R2431" s="28"/>
      <c r="S2431" s="14"/>
      <c r="T2431" s="14"/>
      <c r="U2431" s="14"/>
      <c r="V2431" s="4"/>
      <c r="W2431" s="53"/>
      <c r="X2431" s="14"/>
      <c r="Y2431" s="153"/>
      <c r="Z2431" s="10"/>
      <c r="AA2431" s="51"/>
      <c r="AB2431" s="3"/>
      <c r="AC2431" s="1"/>
      <c r="AD2431" s="10"/>
      <c r="AE2431" s="3"/>
      <c r="AF2431" s="3"/>
      <c r="AG2431" s="3"/>
      <c r="AH2431" s="10"/>
      <c r="AI2431" s="11"/>
      <c r="AJ2431" s="10"/>
      <c r="AK2431" s="2"/>
      <c r="AL2431" s="2"/>
      <c r="AM2431" s="2"/>
      <c r="AN2431" s="2"/>
      <c r="AO2431" s="2"/>
      <c r="AP2431" s="2"/>
      <c r="AQ2431" s="1"/>
      <c r="AR2431" s="15"/>
      <c r="AS2431" s="15"/>
      <c r="AT2431" s="15"/>
      <c r="AU2431" s="1"/>
      <c r="AV2431" s="1"/>
      <c r="AW2431" s="15"/>
      <c r="AX2431" s="15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</row>
    <row r="2432" spans="1:164" x14ac:dyDescent="0.15">
      <c r="A2432" s="67"/>
      <c r="B2432" s="128"/>
      <c r="C2432" s="7"/>
      <c r="D2432" s="7"/>
      <c r="E2432" s="13"/>
      <c r="F2432" s="14"/>
      <c r="G2432" s="14"/>
      <c r="H2432" s="14"/>
      <c r="I2432" s="14"/>
      <c r="J2432" s="13"/>
      <c r="K2432" s="53"/>
      <c r="L2432" s="2"/>
      <c r="M2432" s="19"/>
      <c r="N2432" s="12"/>
      <c r="O2432" s="12"/>
      <c r="P2432" s="19"/>
      <c r="Q2432" s="14"/>
      <c r="R2432" s="28"/>
      <c r="S2432" s="14"/>
      <c r="T2432" s="14"/>
      <c r="U2432" s="14"/>
      <c r="V2432" s="4"/>
      <c r="W2432" s="53"/>
      <c r="X2432" s="14"/>
      <c r="Y2432" s="153"/>
      <c r="Z2432" s="10"/>
      <c r="AA2432" s="51"/>
      <c r="AB2432" s="3"/>
      <c r="AC2432" s="1"/>
      <c r="AD2432" s="10"/>
      <c r="AE2432" s="3"/>
      <c r="AF2432" s="3"/>
      <c r="AG2432" s="3"/>
      <c r="AH2432" s="10"/>
      <c r="AI2432" s="11"/>
      <c r="AJ2432" s="10"/>
      <c r="AK2432" s="2"/>
      <c r="AL2432" s="2"/>
      <c r="AM2432" s="2"/>
      <c r="AN2432" s="2"/>
      <c r="AO2432" s="2"/>
      <c r="AP2432" s="2"/>
      <c r="AQ2432" s="1"/>
      <c r="AR2432" s="15"/>
      <c r="AS2432" s="15"/>
      <c r="AT2432" s="15"/>
      <c r="AU2432" s="1"/>
      <c r="AV2432" s="1"/>
      <c r="AW2432" s="15"/>
      <c r="AX2432" s="15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</row>
    <row r="2433" spans="1:164" x14ac:dyDescent="0.15">
      <c r="A2433" s="67"/>
      <c r="B2433" s="128"/>
      <c r="C2433" s="7"/>
      <c r="D2433" s="7"/>
      <c r="E2433" s="13"/>
      <c r="F2433" s="14"/>
      <c r="G2433" s="14"/>
      <c r="H2433" s="14"/>
      <c r="I2433" s="14"/>
      <c r="J2433" s="13"/>
      <c r="K2433" s="53"/>
      <c r="L2433" s="2"/>
      <c r="M2433" s="19"/>
      <c r="N2433" s="12"/>
      <c r="O2433" s="12"/>
      <c r="P2433" s="19"/>
      <c r="Q2433" s="14"/>
      <c r="R2433" s="28"/>
      <c r="S2433" s="14"/>
      <c r="T2433" s="14"/>
      <c r="U2433" s="14"/>
      <c r="V2433" s="4"/>
      <c r="W2433" s="53"/>
      <c r="X2433" s="14"/>
      <c r="Y2433" s="153"/>
      <c r="Z2433" s="10"/>
      <c r="AA2433" s="51"/>
      <c r="AB2433" s="3"/>
      <c r="AC2433" s="1"/>
      <c r="AD2433" s="10"/>
      <c r="AE2433" s="3"/>
      <c r="AF2433" s="3"/>
      <c r="AG2433" s="3"/>
      <c r="AH2433" s="10"/>
      <c r="AI2433" s="11"/>
      <c r="AJ2433" s="10"/>
      <c r="AK2433" s="2"/>
      <c r="AL2433" s="2"/>
      <c r="AM2433" s="2"/>
      <c r="AN2433" s="2"/>
      <c r="AO2433" s="2"/>
      <c r="AP2433" s="2"/>
      <c r="AQ2433" s="1"/>
      <c r="AR2433" s="15"/>
      <c r="AS2433" s="15"/>
      <c r="AT2433" s="15"/>
      <c r="AU2433" s="1"/>
      <c r="AV2433" s="1"/>
      <c r="AW2433" s="15"/>
      <c r="AX2433" s="15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</row>
    <row r="2434" spans="1:164" x14ac:dyDescent="0.15">
      <c r="A2434" s="67"/>
      <c r="B2434" s="128"/>
      <c r="C2434" s="7"/>
      <c r="D2434" s="7"/>
      <c r="E2434" s="13"/>
      <c r="F2434" s="14"/>
      <c r="G2434" s="14"/>
      <c r="H2434" s="14"/>
      <c r="I2434" s="14"/>
      <c r="J2434" s="13"/>
      <c r="K2434" s="53"/>
      <c r="L2434" s="2"/>
      <c r="M2434" s="19"/>
      <c r="N2434" s="12"/>
      <c r="O2434" s="12"/>
      <c r="P2434" s="19"/>
      <c r="Q2434" s="14"/>
      <c r="R2434" s="28"/>
      <c r="S2434" s="14"/>
      <c r="T2434" s="14"/>
      <c r="U2434" s="14"/>
      <c r="V2434" s="4"/>
      <c r="W2434" s="53"/>
      <c r="X2434" s="14"/>
      <c r="Y2434" s="153"/>
      <c r="Z2434" s="10"/>
      <c r="AA2434" s="51"/>
      <c r="AB2434" s="3"/>
      <c r="AC2434" s="1"/>
      <c r="AD2434" s="10"/>
      <c r="AE2434" s="3"/>
      <c r="AF2434" s="3"/>
      <c r="AG2434" s="3"/>
      <c r="AH2434" s="10"/>
      <c r="AI2434" s="11"/>
      <c r="AJ2434" s="10"/>
      <c r="AK2434" s="2"/>
      <c r="AL2434" s="2"/>
      <c r="AM2434" s="2"/>
      <c r="AN2434" s="2"/>
      <c r="AO2434" s="2"/>
      <c r="AP2434" s="2"/>
      <c r="AQ2434" s="1"/>
      <c r="AR2434" s="15"/>
      <c r="AS2434" s="15"/>
      <c r="AT2434" s="15"/>
      <c r="AU2434" s="1"/>
      <c r="AV2434" s="1"/>
      <c r="AW2434" s="15"/>
      <c r="AX2434" s="15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</row>
    <row r="2435" spans="1:164" x14ac:dyDescent="0.15">
      <c r="A2435" s="67"/>
      <c r="B2435" s="128"/>
      <c r="C2435" s="7"/>
      <c r="D2435" s="7"/>
      <c r="E2435" s="13"/>
      <c r="F2435" s="14"/>
      <c r="G2435" s="14"/>
      <c r="H2435" s="14"/>
      <c r="I2435" s="14"/>
      <c r="J2435" s="13"/>
      <c r="K2435" s="53"/>
      <c r="L2435" s="2"/>
      <c r="M2435" s="19"/>
      <c r="N2435" s="12"/>
      <c r="O2435" s="12"/>
      <c r="P2435" s="19"/>
      <c r="Q2435" s="14"/>
      <c r="R2435" s="28"/>
      <c r="S2435" s="14"/>
      <c r="T2435" s="14"/>
      <c r="U2435" s="14"/>
      <c r="V2435" s="4"/>
      <c r="W2435" s="53"/>
      <c r="X2435" s="14"/>
      <c r="Y2435" s="153"/>
      <c r="Z2435" s="10"/>
      <c r="AA2435" s="51"/>
      <c r="AB2435" s="3"/>
      <c r="AC2435" s="1"/>
      <c r="AD2435" s="10"/>
      <c r="AE2435" s="3"/>
      <c r="AF2435" s="3"/>
      <c r="AG2435" s="3"/>
      <c r="AH2435" s="10"/>
      <c r="AI2435" s="11"/>
      <c r="AJ2435" s="10"/>
      <c r="AK2435" s="2"/>
      <c r="AL2435" s="2"/>
      <c r="AM2435" s="2"/>
      <c r="AN2435" s="2"/>
      <c r="AO2435" s="2"/>
      <c r="AP2435" s="2"/>
      <c r="AQ2435" s="1"/>
      <c r="AR2435" s="15"/>
      <c r="AS2435" s="15"/>
      <c r="AT2435" s="15"/>
      <c r="AU2435" s="1"/>
      <c r="AV2435" s="1"/>
      <c r="AW2435" s="15"/>
      <c r="AX2435" s="15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</row>
    <row r="2436" spans="1:164" x14ac:dyDescent="0.15">
      <c r="A2436" s="67"/>
      <c r="B2436" s="128"/>
      <c r="C2436" s="7"/>
      <c r="D2436" s="7"/>
      <c r="E2436" s="13"/>
      <c r="F2436" s="14"/>
      <c r="G2436" s="14"/>
      <c r="H2436" s="14"/>
      <c r="I2436" s="14"/>
      <c r="J2436" s="13"/>
      <c r="K2436" s="53"/>
      <c r="L2436" s="2"/>
      <c r="M2436" s="19"/>
      <c r="N2436" s="12"/>
      <c r="O2436" s="12"/>
      <c r="P2436" s="19"/>
      <c r="Q2436" s="14"/>
      <c r="R2436" s="28"/>
      <c r="S2436" s="14"/>
      <c r="T2436" s="14"/>
      <c r="U2436" s="14"/>
      <c r="V2436" s="4"/>
      <c r="W2436" s="53"/>
      <c r="X2436" s="14"/>
      <c r="Y2436" s="153"/>
      <c r="Z2436" s="10"/>
      <c r="AA2436" s="51"/>
      <c r="AB2436" s="3"/>
      <c r="AC2436" s="1"/>
      <c r="AD2436" s="10"/>
      <c r="AE2436" s="3"/>
      <c r="AF2436" s="3"/>
      <c r="AG2436" s="3"/>
      <c r="AH2436" s="10"/>
      <c r="AI2436" s="11"/>
      <c r="AJ2436" s="10"/>
      <c r="AK2436" s="2"/>
      <c r="AL2436" s="2"/>
      <c r="AM2436" s="2"/>
      <c r="AN2436" s="2"/>
      <c r="AO2436" s="2"/>
      <c r="AP2436" s="2"/>
      <c r="AQ2436" s="1"/>
      <c r="AR2436" s="15"/>
      <c r="AS2436" s="15"/>
      <c r="AT2436" s="15"/>
      <c r="AU2436" s="1"/>
      <c r="AV2436" s="1"/>
      <c r="AW2436" s="15"/>
      <c r="AX2436" s="15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</row>
    <row r="2437" spans="1:164" x14ac:dyDescent="0.15">
      <c r="A2437" s="67"/>
      <c r="B2437" s="128"/>
      <c r="C2437" s="7"/>
      <c r="D2437" s="7"/>
      <c r="E2437" s="13"/>
      <c r="F2437" s="14"/>
      <c r="G2437" s="14"/>
      <c r="H2437" s="14"/>
      <c r="I2437" s="14"/>
      <c r="J2437" s="13"/>
      <c r="K2437" s="53"/>
      <c r="L2437" s="2"/>
      <c r="M2437" s="19"/>
      <c r="N2437" s="12"/>
      <c r="O2437" s="12"/>
      <c r="P2437" s="19"/>
      <c r="Q2437" s="14"/>
      <c r="R2437" s="28"/>
      <c r="S2437" s="14"/>
      <c r="T2437" s="14"/>
      <c r="U2437" s="14"/>
      <c r="V2437" s="4"/>
      <c r="W2437" s="53"/>
      <c r="X2437" s="14"/>
      <c r="Y2437" s="153"/>
      <c r="Z2437" s="10"/>
      <c r="AA2437" s="51"/>
      <c r="AB2437" s="3"/>
      <c r="AC2437" s="1"/>
      <c r="AD2437" s="10"/>
      <c r="AE2437" s="3"/>
      <c r="AF2437" s="3"/>
      <c r="AG2437" s="3"/>
      <c r="AH2437" s="10"/>
      <c r="AI2437" s="11"/>
      <c r="AJ2437" s="10"/>
      <c r="AK2437" s="2"/>
      <c r="AL2437" s="2"/>
      <c r="AM2437" s="2"/>
      <c r="AN2437" s="2"/>
      <c r="AO2437" s="2"/>
      <c r="AP2437" s="2"/>
      <c r="AQ2437" s="1"/>
      <c r="AR2437" s="15"/>
      <c r="AS2437" s="15"/>
      <c r="AT2437" s="15"/>
      <c r="AU2437" s="1"/>
      <c r="AV2437" s="1"/>
      <c r="AW2437" s="15"/>
      <c r="AX2437" s="15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</row>
    <row r="2438" spans="1:164" x14ac:dyDescent="0.15">
      <c r="A2438" s="67"/>
      <c r="B2438" s="128"/>
      <c r="C2438" s="7"/>
      <c r="D2438" s="7"/>
      <c r="E2438" s="13"/>
      <c r="F2438" s="14"/>
      <c r="G2438" s="14"/>
      <c r="H2438" s="14"/>
      <c r="I2438" s="14"/>
      <c r="J2438" s="13"/>
      <c r="K2438" s="53"/>
      <c r="L2438" s="2"/>
      <c r="M2438" s="19"/>
      <c r="N2438" s="12"/>
      <c r="O2438" s="12"/>
      <c r="P2438" s="19"/>
      <c r="Q2438" s="14"/>
      <c r="R2438" s="28"/>
      <c r="S2438" s="14"/>
      <c r="T2438" s="14"/>
      <c r="U2438" s="14"/>
      <c r="V2438" s="4"/>
      <c r="W2438" s="53"/>
      <c r="X2438" s="14"/>
      <c r="Y2438" s="153"/>
      <c r="Z2438" s="10"/>
      <c r="AA2438" s="51"/>
      <c r="AB2438" s="3"/>
      <c r="AC2438" s="1"/>
      <c r="AD2438" s="10"/>
      <c r="AE2438" s="3"/>
      <c r="AF2438" s="3"/>
      <c r="AG2438" s="3"/>
      <c r="AH2438" s="10"/>
      <c r="AI2438" s="11"/>
      <c r="AJ2438" s="10"/>
      <c r="AK2438" s="2"/>
      <c r="AL2438" s="2"/>
      <c r="AM2438" s="2"/>
      <c r="AN2438" s="2"/>
      <c r="AO2438" s="2"/>
      <c r="AP2438" s="2"/>
      <c r="AQ2438" s="1"/>
      <c r="AR2438" s="15"/>
      <c r="AS2438" s="15"/>
      <c r="AT2438" s="15"/>
      <c r="AU2438" s="1"/>
      <c r="AV2438" s="1"/>
      <c r="AW2438" s="15"/>
      <c r="AX2438" s="15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</row>
    <row r="2439" spans="1:164" x14ac:dyDescent="0.15">
      <c r="A2439" s="67"/>
      <c r="B2439" s="128"/>
      <c r="C2439" s="7"/>
      <c r="D2439" s="7"/>
      <c r="E2439" s="13"/>
      <c r="F2439" s="14"/>
      <c r="G2439" s="14"/>
      <c r="H2439" s="14"/>
      <c r="I2439" s="14"/>
      <c r="J2439" s="13"/>
      <c r="K2439" s="53"/>
      <c r="L2439" s="2"/>
      <c r="M2439" s="19"/>
      <c r="N2439" s="12"/>
      <c r="O2439" s="12"/>
      <c r="P2439" s="19"/>
      <c r="Q2439" s="14"/>
      <c r="R2439" s="28"/>
      <c r="S2439" s="14"/>
      <c r="T2439" s="14"/>
      <c r="U2439" s="14"/>
      <c r="V2439" s="4"/>
      <c r="W2439" s="53"/>
      <c r="X2439" s="14"/>
      <c r="Y2439" s="153"/>
      <c r="Z2439" s="10"/>
      <c r="AA2439" s="51"/>
      <c r="AB2439" s="3"/>
      <c r="AC2439" s="1"/>
      <c r="AD2439" s="10"/>
      <c r="AE2439" s="3"/>
      <c r="AF2439" s="3"/>
      <c r="AG2439" s="3"/>
      <c r="AH2439" s="10"/>
      <c r="AI2439" s="11"/>
      <c r="AJ2439" s="10"/>
      <c r="AK2439" s="2"/>
      <c r="AL2439" s="2"/>
      <c r="AM2439" s="2"/>
      <c r="AN2439" s="2"/>
      <c r="AO2439" s="2"/>
      <c r="AP2439" s="2"/>
      <c r="AQ2439" s="1"/>
      <c r="AR2439" s="15"/>
      <c r="AS2439" s="15"/>
      <c r="AT2439" s="15"/>
      <c r="AU2439" s="1"/>
      <c r="AV2439" s="1"/>
      <c r="AW2439" s="15"/>
      <c r="AX2439" s="15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</row>
    <row r="2440" spans="1:164" x14ac:dyDescent="0.15">
      <c r="A2440" s="67"/>
      <c r="B2440" s="128"/>
      <c r="C2440" s="7"/>
      <c r="D2440" s="7"/>
      <c r="E2440" s="13"/>
      <c r="F2440" s="14"/>
      <c r="G2440" s="14"/>
      <c r="H2440" s="14"/>
      <c r="I2440" s="14"/>
      <c r="J2440" s="13"/>
      <c r="K2440" s="53"/>
      <c r="L2440" s="2"/>
      <c r="M2440" s="19"/>
      <c r="N2440" s="12"/>
      <c r="O2440" s="12"/>
      <c r="P2440" s="19"/>
      <c r="Q2440" s="14"/>
      <c r="R2440" s="28"/>
      <c r="S2440" s="14"/>
      <c r="T2440" s="14"/>
      <c r="U2440" s="14"/>
      <c r="V2440" s="4"/>
      <c r="W2440" s="53"/>
      <c r="X2440" s="14"/>
      <c r="Y2440" s="153"/>
      <c r="Z2440" s="10"/>
      <c r="AA2440" s="51"/>
      <c r="AB2440" s="3"/>
      <c r="AC2440" s="1"/>
      <c r="AD2440" s="10"/>
      <c r="AE2440" s="3"/>
      <c r="AF2440" s="3"/>
      <c r="AG2440" s="3"/>
      <c r="AH2440" s="10"/>
      <c r="AI2440" s="11"/>
      <c r="AJ2440" s="10"/>
      <c r="AK2440" s="2"/>
      <c r="AL2440" s="2"/>
      <c r="AM2440" s="2"/>
      <c r="AN2440" s="2"/>
      <c r="AO2440" s="2"/>
      <c r="AP2440" s="2"/>
      <c r="AQ2440" s="1"/>
      <c r="AR2440" s="15"/>
      <c r="AS2440" s="15"/>
      <c r="AT2440" s="15"/>
      <c r="AU2440" s="1"/>
      <c r="AV2440" s="1"/>
      <c r="AW2440" s="15"/>
      <c r="AX2440" s="15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</row>
    <row r="2441" spans="1:164" x14ac:dyDescent="0.15">
      <c r="A2441" s="67"/>
      <c r="B2441" s="128"/>
      <c r="C2441" s="7"/>
      <c r="D2441" s="7"/>
      <c r="E2441" s="13"/>
      <c r="F2441" s="14"/>
      <c r="G2441" s="14"/>
      <c r="H2441" s="14"/>
      <c r="I2441" s="14"/>
      <c r="J2441" s="13"/>
      <c r="K2441" s="53"/>
      <c r="L2441" s="2"/>
      <c r="M2441" s="19"/>
      <c r="N2441" s="12"/>
      <c r="O2441" s="12"/>
      <c r="P2441" s="19"/>
      <c r="Q2441" s="14"/>
      <c r="R2441" s="28"/>
      <c r="S2441" s="14"/>
      <c r="T2441" s="14"/>
      <c r="U2441" s="14"/>
      <c r="V2441" s="4"/>
      <c r="W2441" s="53"/>
      <c r="X2441" s="14"/>
      <c r="Y2441" s="153"/>
      <c r="Z2441" s="10"/>
      <c r="AA2441" s="51"/>
      <c r="AB2441" s="3"/>
      <c r="AC2441" s="1"/>
      <c r="AD2441" s="10"/>
      <c r="AE2441" s="3"/>
      <c r="AF2441" s="3"/>
      <c r="AG2441" s="3"/>
      <c r="AH2441" s="10"/>
      <c r="AI2441" s="11"/>
      <c r="AJ2441" s="10"/>
      <c r="AK2441" s="2"/>
      <c r="AL2441" s="2"/>
      <c r="AM2441" s="2"/>
      <c r="AN2441" s="2"/>
      <c r="AO2441" s="2"/>
      <c r="AP2441" s="2"/>
      <c r="AQ2441" s="1"/>
      <c r="AR2441" s="15"/>
      <c r="AS2441" s="15"/>
      <c r="AT2441" s="15"/>
      <c r="AU2441" s="1"/>
      <c r="AV2441" s="1"/>
      <c r="AW2441" s="15"/>
      <c r="AX2441" s="15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</row>
    <row r="2442" spans="1:164" x14ac:dyDescent="0.15">
      <c r="A2442" s="67"/>
      <c r="B2442" s="128"/>
      <c r="C2442" s="7"/>
      <c r="D2442" s="7"/>
      <c r="E2442" s="13"/>
      <c r="F2442" s="14"/>
      <c r="G2442" s="14"/>
      <c r="H2442" s="14"/>
      <c r="I2442" s="14"/>
      <c r="J2442" s="13"/>
      <c r="K2442" s="53"/>
      <c r="L2442" s="2"/>
      <c r="M2442" s="19"/>
      <c r="N2442" s="12"/>
      <c r="O2442" s="12"/>
      <c r="P2442" s="19"/>
      <c r="Q2442" s="14"/>
      <c r="R2442" s="28"/>
      <c r="S2442" s="14"/>
      <c r="T2442" s="14"/>
      <c r="U2442" s="14"/>
      <c r="V2442" s="4"/>
      <c r="W2442" s="53"/>
      <c r="X2442" s="14"/>
      <c r="Y2442" s="153"/>
      <c r="Z2442" s="10"/>
      <c r="AA2442" s="51"/>
      <c r="AB2442" s="3"/>
      <c r="AC2442" s="1"/>
      <c r="AD2442" s="10"/>
      <c r="AE2442" s="3"/>
      <c r="AF2442" s="3"/>
      <c r="AG2442" s="3"/>
      <c r="AH2442" s="10"/>
      <c r="AI2442" s="11"/>
      <c r="AJ2442" s="10"/>
      <c r="AK2442" s="2"/>
      <c r="AL2442" s="2"/>
      <c r="AM2442" s="2"/>
      <c r="AN2442" s="2"/>
      <c r="AO2442" s="2"/>
      <c r="AP2442" s="2"/>
      <c r="AQ2442" s="1"/>
      <c r="AR2442" s="15"/>
      <c r="AS2442" s="15"/>
      <c r="AT2442" s="15"/>
      <c r="AU2442" s="1"/>
      <c r="AV2442" s="1"/>
      <c r="AW2442" s="15"/>
      <c r="AX2442" s="15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</row>
    <row r="2443" spans="1:164" x14ac:dyDescent="0.15">
      <c r="A2443" s="67"/>
      <c r="B2443" s="128"/>
      <c r="C2443" s="7"/>
      <c r="D2443" s="7"/>
      <c r="E2443" s="13"/>
      <c r="F2443" s="14"/>
      <c r="G2443" s="14"/>
      <c r="H2443" s="14"/>
      <c r="I2443" s="14"/>
      <c r="J2443" s="13"/>
      <c r="K2443" s="53"/>
      <c r="L2443" s="2"/>
      <c r="M2443" s="19"/>
      <c r="N2443" s="12"/>
      <c r="O2443" s="12"/>
      <c r="P2443" s="19"/>
      <c r="Q2443" s="14"/>
      <c r="R2443" s="28"/>
      <c r="S2443" s="14"/>
      <c r="T2443" s="14"/>
      <c r="U2443" s="14"/>
      <c r="V2443" s="4"/>
      <c r="W2443" s="53"/>
      <c r="X2443" s="14"/>
      <c r="Y2443" s="153"/>
      <c r="Z2443" s="10"/>
      <c r="AA2443" s="51"/>
      <c r="AB2443" s="3"/>
      <c r="AC2443" s="1"/>
      <c r="AD2443" s="10"/>
      <c r="AE2443" s="3"/>
      <c r="AF2443" s="3"/>
      <c r="AG2443" s="3"/>
      <c r="AH2443" s="10"/>
      <c r="AI2443" s="11"/>
      <c r="AJ2443" s="10"/>
      <c r="AK2443" s="2"/>
      <c r="AL2443" s="2"/>
      <c r="AM2443" s="2"/>
      <c r="AN2443" s="2"/>
      <c r="AO2443" s="2"/>
      <c r="AP2443" s="2"/>
      <c r="AQ2443" s="1"/>
      <c r="AR2443" s="15"/>
      <c r="AS2443" s="15"/>
      <c r="AT2443" s="15"/>
      <c r="AU2443" s="1"/>
      <c r="AV2443" s="1"/>
      <c r="AW2443" s="15"/>
      <c r="AX2443" s="15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</row>
    <row r="2444" spans="1:164" x14ac:dyDescent="0.15">
      <c r="A2444" s="67"/>
      <c r="B2444" s="128"/>
      <c r="C2444" s="7"/>
      <c r="D2444" s="7"/>
      <c r="E2444" s="13"/>
      <c r="F2444" s="14"/>
      <c r="G2444" s="14"/>
      <c r="H2444" s="14"/>
      <c r="I2444" s="14"/>
      <c r="J2444" s="13"/>
      <c r="K2444" s="53"/>
      <c r="L2444" s="2"/>
      <c r="M2444" s="19"/>
      <c r="N2444" s="12"/>
      <c r="O2444" s="12"/>
      <c r="P2444" s="19"/>
      <c r="Q2444" s="14"/>
      <c r="R2444" s="28"/>
      <c r="S2444" s="14"/>
      <c r="T2444" s="14"/>
      <c r="U2444" s="14"/>
      <c r="V2444" s="4"/>
      <c r="W2444" s="53"/>
      <c r="X2444" s="14"/>
      <c r="Y2444" s="153"/>
      <c r="Z2444" s="10"/>
      <c r="AA2444" s="51"/>
      <c r="AB2444" s="3"/>
      <c r="AC2444" s="1"/>
      <c r="AD2444" s="10"/>
      <c r="AE2444" s="3"/>
      <c r="AF2444" s="3"/>
      <c r="AG2444" s="3"/>
      <c r="AH2444" s="10"/>
      <c r="AI2444" s="11"/>
      <c r="AJ2444" s="10"/>
      <c r="AK2444" s="2"/>
      <c r="AL2444" s="2"/>
      <c r="AM2444" s="2"/>
      <c r="AN2444" s="2"/>
      <c r="AO2444" s="2"/>
      <c r="AP2444" s="2"/>
      <c r="AQ2444" s="1"/>
      <c r="AR2444" s="15"/>
      <c r="AS2444" s="15"/>
      <c r="AT2444" s="15"/>
      <c r="AU2444" s="1"/>
      <c r="AV2444" s="1"/>
      <c r="AW2444" s="15"/>
      <c r="AX2444" s="15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</row>
    <row r="2445" spans="1:164" x14ac:dyDescent="0.15">
      <c r="A2445" s="67"/>
      <c r="B2445" s="128"/>
      <c r="C2445" s="7"/>
      <c r="D2445" s="7"/>
      <c r="E2445" s="13"/>
      <c r="F2445" s="14"/>
      <c r="G2445" s="14"/>
      <c r="H2445" s="14"/>
      <c r="I2445" s="14"/>
      <c r="J2445" s="13"/>
      <c r="K2445" s="53"/>
      <c r="L2445" s="2"/>
      <c r="M2445" s="19"/>
      <c r="N2445" s="12"/>
      <c r="O2445" s="12"/>
      <c r="P2445" s="19"/>
      <c r="Q2445" s="14"/>
      <c r="R2445" s="28"/>
      <c r="S2445" s="14"/>
      <c r="T2445" s="14"/>
      <c r="U2445" s="14"/>
      <c r="V2445" s="4"/>
      <c r="W2445" s="53"/>
      <c r="X2445" s="14"/>
      <c r="Y2445" s="153"/>
      <c r="Z2445" s="10"/>
      <c r="AA2445" s="51"/>
      <c r="AB2445" s="3"/>
      <c r="AC2445" s="1"/>
      <c r="AD2445" s="10"/>
      <c r="AE2445" s="3"/>
      <c r="AF2445" s="3"/>
      <c r="AG2445" s="3"/>
      <c r="AH2445" s="10"/>
      <c r="AI2445" s="11"/>
      <c r="AJ2445" s="10"/>
      <c r="AK2445" s="2"/>
      <c r="AL2445" s="2"/>
      <c r="AM2445" s="2"/>
      <c r="AN2445" s="2"/>
      <c r="AO2445" s="2"/>
      <c r="AP2445" s="2"/>
      <c r="AQ2445" s="1"/>
      <c r="AR2445" s="15"/>
      <c r="AS2445" s="15"/>
      <c r="AT2445" s="15"/>
      <c r="AU2445" s="1"/>
      <c r="AV2445" s="1"/>
      <c r="AW2445" s="15"/>
      <c r="AX2445" s="15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</row>
    <row r="2446" spans="1:164" x14ac:dyDescent="0.15">
      <c r="A2446" s="67"/>
      <c r="B2446" s="128"/>
      <c r="C2446" s="7"/>
      <c r="D2446" s="7"/>
      <c r="E2446" s="13"/>
      <c r="F2446" s="14"/>
      <c r="G2446" s="14"/>
      <c r="H2446" s="14"/>
      <c r="I2446" s="14"/>
      <c r="J2446" s="13"/>
      <c r="K2446" s="53"/>
      <c r="L2446" s="2"/>
      <c r="M2446" s="19"/>
      <c r="N2446" s="12"/>
      <c r="O2446" s="12"/>
      <c r="P2446" s="19"/>
      <c r="Q2446" s="14"/>
      <c r="R2446" s="28"/>
      <c r="S2446" s="14"/>
      <c r="T2446" s="14"/>
      <c r="U2446" s="14"/>
      <c r="V2446" s="4"/>
      <c r="W2446" s="53"/>
      <c r="X2446" s="14"/>
      <c r="Y2446" s="153"/>
      <c r="Z2446" s="10"/>
      <c r="AA2446" s="51"/>
      <c r="AB2446" s="3"/>
      <c r="AC2446" s="1"/>
      <c r="AD2446" s="10"/>
      <c r="AE2446" s="3"/>
      <c r="AF2446" s="3"/>
      <c r="AG2446" s="3"/>
      <c r="AH2446" s="10"/>
      <c r="AI2446" s="11"/>
      <c r="AJ2446" s="10"/>
      <c r="AK2446" s="2"/>
      <c r="AL2446" s="2"/>
      <c r="AM2446" s="2"/>
      <c r="AN2446" s="2"/>
      <c r="AO2446" s="2"/>
      <c r="AP2446" s="2"/>
      <c r="AQ2446" s="1"/>
      <c r="AR2446" s="15"/>
      <c r="AS2446" s="15"/>
      <c r="AT2446" s="15"/>
      <c r="AU2446" s="1"/>
      <c r="AV2446" s="1"/>
      <c r="AW2446" s="15"/>
      <c r="AX2446" s="15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</row>
    <row r="2447" spans="1:164" x14ac:dyDescent="0.15">
      <c r="A2447" s="67"/>
      <c r="B2447" s="128"/>
      <c r="C2447" s="7"/>
      <c r="D2447" s="7"/>
      <c r="E2447" s="13"/>
      <c r="F2447" s="14"/>
      <c r="G2447" s="14"/>
      <c r="H2447" s="14"/>
      <c r="I2447" s="14"/>
      <c r="J2447" s="13"/>
      <c r="K2447" s="53"/>
      <c r="L2447" s="2"/>
      <c r="M2447" s="19"/>
      <c r="N2447" s="12"/>
      <c r="O2447" s="12"/>
      <c r="P2447" s="19"/>
      <c r="Q2447" s="14"/>
      <c r="R2447" s="28"/>
      <c r="S2447" s="14"/>
      <c r="T2447" s="14"/>
      <c r="U2447" s="14"/>
      <c r="V2447" s="4"/>
      <c r="W2447" s="53"/>
      <c r="X2447" s="14"/>
      <c r="Y2447" s="153"/>
      <c r="Z2447" s="10"/>
      <c r="AA2447" s="51"/>
      <c r="AB2447" s="3"/>
      <c r="AC2447" s="1"/>
      <c r="AD2447" s="10"/>
      <c r="AE2447" s="3"/>
      <c r="AF2447" s="3"/>
      <c r="AG2447" s="3"/>
      <c r="AH2447" s="10"/>
      <c r="AI2447" s="11"/>
      <c r="AJ2447" s="10"/>
      <c r="AK2447" s="2"/>
      <c r="AL2447" s="2"/>
      <c r="AM2447" s="2"/>
      <c r="AN2447" s="2"/>
      <c r="AO2447" s="2"/>
      <c r="AP2447" s="2"/>
      <c r="AQ2447" s="1"/>
      <c r="AR2447" s="15"/>
      <c r="AS2447" s="15"/>
      <c r="AT2447" s="15"/>
      <c r="AU2447" s="1"/>
      <c r="AV2447" s="1"/>
      <c r="AW2447" s="15"/>
      <c r="AX2447" s="15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</row>
    <row r="2448" spans="1:164" x14ac:dyDescent="0.15">
      <c r="A2448" s="67"/>
      <c r="B2448" s="128"/>
      <c r="C2448" s="7"/>
      <c r="D2448" s="7"/>
      <c r="E2448" s="13"/>
      <c r="F2448" s="14"/>
      <c r="G2448" s="14"/>
      <c r="H2448" s="14"/>
      <c r="I2448" s="14"/>
      <c r="J2448" s="13"/>
      <c r="K2448" s="53"/>
      <c r="L2448" s="2"/>
      <c r="M2448" s="19"/>
      <c r="N2448" s="12"/>
      <c r="O2448" s="12"/>
      <c r="P2448" s="19"/>
      <c r="Q2448" s="14"/>
      <c r="R2448" s="28"/>
      <c r="S2448" s="14"/>
      <c r="T2448" s="14"/>
      <c r="U2448" s="14"/>
      <c r="V2448" s="4"/>
      <c r="W2448" s="53"/>
      <c r="X2448" s="14"/>
      <c r="Y2448" s="153"/>
      <c r="Z2448" s="10"/>
      <c r="AA2448" s="51"/>
      <c r="AB2448" s="3"/>
      <c r="AC2448" s="1"/>
      <c r="AD2448" s="10"/>
      <c r="AE2448" s="3"/>
      <c r="AF2448" s="3"/>
      <c r="AG2448" s="3"/>
      <c r="AH2448" s="10"/>
      <c r="AI2448" s="11"/>
      <c r="AJ2448" s="10"/>
      <c r="AK2448" s="2"/>
      <c r="AL2448" s="2"/>
      <c r="AM2448" s="2"/>
      <c r="AN2448" s="2"/>
      <c r="AO2448" s="2"/>
      <c r="AP2448" s="2"/>
      <c r="AQ2448" s="1"/>
      <c r="AR2448" s="15"/>
      <c r="AS2448" s="15"/>
      <c r="AT2448" s="15"/>
      <c r="AU2448" s="1"/>
      <c r="AV2448" s="1"/>
      <c r="AW2448" s="15"/>
      <c r="AX2448" s="15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</row>
    <row r="2449" spans="1:164" x14ac:dyDescent="0.15">
      <c r="A2449" s="67"/>
      <c r="B2449" s="128"/>
      <c r="C2449" s="7"/>
      <c r="D2449" s="7"/>
      <c r="E2449" s="13"/>
      <c r="F2449" s="14"/>
      <c r="G2449" s="14"/>
      <c r="H2449" s="14"/>
      <c r="I2449" s="14"/>
      <c r="J2449" s="13"/>
      <c r="K2449" s="53"/>
      <c r="L2449" s="2"/>
      <c r="M2449" s="19"/>
      <c r="N2449" s="12"/>
      <c r="O2449" s="12"/>
      <c r="P2449" s="19"/>
      <c r="Q2449" s="14"/>
      <c r="R2449" s="28"/>
      <c r="S2449" s="14"/>
      <c r="T2449" s="14"/>
      <c r="U2449" s="14"/>
      <c r="V2449" s="4"/>
      <c r="W2449" s="53"/>
      <c r="X2449" s="14"/>
      <c r="Y2449" s="153"/>
      <c r="Z2449" s="10"/>
      <c r="AA2449" s="51"/>
      <c r="AB2449" s="3"/>
      <c r="AC2449" s="1"/>
      <c r="AD2449" s="10"/>
      <c r="AE2449" s="3"/>
      <c r="AF2449" s="3"/>
      <c r="AG2449" s="3"/>
      <c r="AH2449" s="10"/>
      <c r="AI2449" s="11"/>
      <c r="AJ2449" s="10"/>
      <c r="AK2449" s="2"/>
      <c r="AL2449" s="2"/>
      <c r="AM2449" s="2"/>
      <c r="AN2449" s="2"/>
      <c r="AO2449" s="2"/>
      <c r="AP2449" s="2"/>
      <c r="AQ2449" s="1"/>
      <c r="AR2449" s="15"/>
      <c r="AS2449" s="15"/>
      <c r="AT2449" s="15"/>
      <c r="AU2449" s="1"/>
      <c r="AV2449" s="1"/>
      <c r="AW2449" s="15"/>
      <c r="AX2449" s="15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</row>
    <row r="2450" spans="1:164" x14ac:dyDescent="0.15">
      <c r="A2450" s="67"/>
      <c r="B2450" s="128"/>
      <c r="C2450" s="7"/>
      <c r="D2450" s="7"/>
      <c r="E2450" s="13"/>
      <c r="F2450" s="14"/>
      <c r="G2450" s="14"/>
      <c r="H2450" s="14"/>
      <c r="I2450" s="14"/>
      <c r="J2450" s="13"/>
      <c r="K2450" s="53"/>
      <c r="L2450" s="2"/>
      <c r="M2450" s="19"/>
      <c r="N2450" s="12"/>
      <c r="O2450" s="12"/>
      <c r="P2450" s="19"/>
      <c r="Q2450" s="14"/>
      <c r="R2450" s="28"/>
      <c r="S2450" s="14"/>
      <c r="T2450" s="14"/>
      <c r="U2450" s="14"/>
      <c r="V2450" s="4"/>
      <c r="W2450" s="53"/>
      <c r="X2450" s="14"/>
      <c r="Y2450" s="153"/>
      <c r="Z2450" s="10"/>
      <c r="AA2450" s="51"/>
      <c r="AB2450" s="3"/>
      <c r="AC2450" s="1"/>
      <c r="AD2450" s="10"/>
      <c r="AE2450" s="3"/>
      <c r="AF2450" s="3"/>
      <c r="AG2450" s="3"/>
      <c r="AH2450" s="10"/>
      <c r="AI2450" s="11"/>
      <c r="AJ2450" s="10"/>
      <c r="AK2450" s="2"/>
      <c r="AL2450" s="2"/>
      <c r="AM2450" s="2"/>
      <c r="AN2450" s="2"/>
      <c r="AO2450" s="2"/>
      <c r="AP2450" s="2"/>
      <c r="AQ2450" s="1"/>
      <c r="AR2450" s="15"/>
      <c r="AS2450" s="15"/>
      <c r="AT2450" s="15"/>
      <c r="AU2450" s="1"/>
      <c r="AV2450" s="1"/>
      <c r="AW2450" s="15"/>
      <c r="AX2450" s="15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</row>
    <row r="2451" spans="1:164" x14ac:dyDescent="0.15">
      <c r="A2451" s="67"/>
      <c r="B2451" s="128"/>
      <c r="C2451" s="7"/>
      <c r="D2451" s="7"/>
      <c r="E2451" s="13"/>
      <c r="F2451" s="14"/>
      <c r="G2451" s="14"/>
      <c r="H2451" s="14"/>
      <c r="I2451" s="14"/>
      <c r="J2451" s="13"/>
      <c r="K2451" s="53"/>
      <c r="L2451" s="2"/>
      <c r="M2451" s="19"/>
      <c r="N2451" s="12"/>
      <c r="O2451" s="12"/>
      <c r="P2451" s="19"/>
      <c r="Q2451" s="14"/>
      <c r="R2451" s="28"/>
      <c r="S2451" s="14"/>
      <c r="T2451" s="14"/>
      <c r="U2451" s="14"/>
      <c r="V2451" s="4"/>
      <c r="W2451" s="53"/>
      <c r="X2451" s="14"/>
      <c r="Y2451" s="153"/>
      <c r="Z2451" s="10"/>
      <c r="AA2451" s="51"/>
      <c r="AB2451" s="3"/>
      <c r="AC2451" s="1"/>
      <c r="AD2451" s="10"/>
      <c r="AE2451" s="3"/>
      <c r="AF2451" s="3"/>
      <c r="AG2451" s="3"/>
      <c r="AH2451" s="10"/>
      <c r="AI2451" s="11"/>
      <c r="AJ2451" s="10"/>
      <c r="AK2451" s="2"/>
      <c r="AL2451" s="2"/>
      <c r="AM2451" s="2"/>
      <c r="AN2451" s="2"/>
      <c r="AO2451" s="2"/>
      <c r="AP2451" s="2"/>
      <c r="AQ2451" s="1"/>
      <c r="AR2451" s="15"/>
      <c r="AS2451" s="15"/>
      <c r="AT2451" s="15"/>
      <c r="AU2451" s="1"/>
      <c r="AV2451" s="1"/>
      <c r="AW2451" s="15"/>
      <c r="AX2451" s="15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</row>
    <row r="2452" spans="1:164" x14ac:dyDescent="0.15">
      <c r="A2452" s="67"/>
      <c r="B2452" s="128"/>
      <c r="C2452" s="7"/>
      <c r="D2452" s="7"/>
      <c r="E2452" s="13"/>
      <c r="F2452" s="14"/>
      <c r="G2452" s="14"/>
      <c r="H2452" s="14"/>
      <c r="I2452" s="14"/>
      <c r="J2452" s="13"/>
      <c r="K2452" s="53"/>
      <c r="L2452" s="2"/>
      <c r="M2452" s="19"/>
      <c r="N2452" s="12"/>
      <c r="O2452" s="12"/>
      <c r="P2452" s="19"/>
      <c r="Q2452" s="14"/>
      <c r="R2452" s="28"/>
      <c r="S2452" s="14"/>
      <c r="T2452" s="14"/>
      <c r="U2452" s="14"/>
      <c r="V2452" s="4"/>
      <c r="W2452" s="53"/>
      <c r="X2452" s="14"/>
      <c r="Y2452" s="153"/>
      <c r="Z2452" s="10"/>
      <c r="AA2452" s="51"/>
      <c r="AB2452" s="3"/>
      <c r="AC2452" s="1"/>
      <c r="AD2452" s="10"/>
      <c r="AE2452" s="3"/>
      <c r="AF2452" s="3"/>
      <c r="AG2452" s="3"/>
      <c r="AH2452" s="10"/>
      <c r="AI2452" s="11"/>
      <c r="AJ2452" s="10"/>
      <c r="AK2452" s="2"/>
      <c r="AL2452" s="2"/>
      <c r="AM2452" s="2"/>
      <c r="AN2452" s="2"/>
      <c r="AO2452" s="2"/>
      <c r="AP2452" s="2"/>
      <c r="AQ2452" s="1"/>
      <c r="AR2452" s="15"/>
      <c r="AS2452" s="15"/>
      <c r="AT2452" s="15"/>
      <c r="AU2452" s="1"/>
      <c r="AV2452" s="1"/>
      <c r="AW2452" s="15"/>
      <c r="AX2452" s="15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</row>
    <row r="2453" spans="1:164" x14ac:dyDescent="0.15">
      <c r="A2453" s="67"/>
      <c r="B2453" s="128"/>
      <c r="C2453" s="7"/>
      <c r="D2453" s="7"/>
      <c r="E2453" s="13"/>
      <c r="F2453" s="14"/>
      <c r="G2453" s="14"/>
      <c r="H2453" s="14"/>
      <c r="I2453" s="14"/>
      <c r="J2453" s="13"/>
      <c r="K2453" s="53"/>
      <c r="L2453" s="2"/>
      <c r="M2453" s="19"/>
      <c r="N2453" s="12"/>
      <c r="O2453" s="12"/>
      <c r="P2453" s="19"/>
      <c r="Q2453" s="14"/>
      <c r="R2453" s="28"/>
      <c r="S2453" s="14"/>
      <c r="T2453" s="14"/>
      <c r="U2453" s="14"/>
      <c r="V2453" s="4"/>
      <c r="W2453" s="53"/>
      <c r="X2453" s="14"/>
      <c r="Y2453" s="153"/>
      <c r="Z2453" s="10"/>
      <c r="AA2453" s="51"/>
      <c r="AB2453" s="3"/>
      <c r="AC2453" s="1"/>
      <c r="AD2453" s="10"/>
      <c r="AE2453" s="3"/>
      <c r="AF2453" s="3"/>
      <c r="AG2453" s="3"/>
      <c r="AH2453" s="10"/>
      <c r="AI2453" s="11"/>
      <c r="AJ2453" s="10"/>
      <c r="AK2453" s="2"/>
      <c r="AL2453" s="2"/>
      <c r="AM2453" s="2"/>
      <c r="AN2453" s="2"/>
      <c r="AO2453" s="2"/>
      <c r="AP2453" s="2"/>
      <c r="AQ2453" s="1"/>
      <c r="AR2453" s="15"/>
      <c r="AS2453" s="15"/>
      <c r="AT2453" s="15"/>
      <c r="AU2453" s="1"/>
      <c r="AV2453" s="1"/>
      <c r="AW2453" s="15"/>
      <c r="AX2453" s="15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</row>
    <row r="2454" spans="1:164" x14ac:dyDescent="0.15">
      <c r="A2454" s="67"/>
      <c r="B2454" s="128"/>
      <c r="C2454" s="7"/>
      <c r="D2454" s="7"/>
      <c r="E2454" s="13"/>
      <c r="F2454" s="14"/>
      <c r="G2454" s="14"/>
      <c r="H2454" s="14"/>
      <c r="I2454" s="14"/>
      <c r="J2454" s="13"/>
      <c r="K2454" s="53"/>
      <c r="L2454" s="2"/>
      <c r="M2454" s="19"/>
      <c r="N2454" s="12"/>
      <c r="O2454" s="12"/>
      <c r="P2454" s="19"/>
      <c r="Q2454" s="14"/>
      <c r="R2454" s="28"/>
      <c r="S2454" s="14"/>
      <c r="T2454" s="14"/>
      <c r="U2454" s="14"/>
      <c r="V2454" s="4"/>
      <c r="W2454" s="53"/>
      <c r="X2454" s="14"/>
      <c r="Y2454" s="153"/>
      <c r="Z2454" s="10"/>
      <c r="AA2454" s="51"/>
      <c r="AB2454" s="3"/>
      <c r="AC2454" s="1"/>
      <c r="AD2454" s="10"/>
      <c r="AE2454" s="3"/>
      <c r="AF2454" s="3"/>
      <c r="AG2454" s="3"/>
      <c r="AH2454" s="10"/>
      <c r="AI2454" s="11"/>
      <c r="AJ2454" s="10"/>
      <c r="AK2454" s="2"/>
      <c r="AL2454" s="2"/>
      <c r="AM2454" s="2"/>
      <c r="AN2454" s="2"/>
      <c r="AO2454" s="2"/>
      <c r="AP2454" s="2"/>
      <c r="AQ2454" s="1"/>
      <c r="AR2454" s="15"/>
      <c r="AS2454" s="15"/>
      <c r="AT2454" s="15"/>
      <c r="AU2454" s="1"/>
      <c r="AV2454" s="1"/>
      <c r="AW2454" s="15"/>
      <c r="AX2454" s="15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</row>
    <row r="2455" spans="1:164" x14ac:dyDescent="0.15">
      <c r="A2455" s="67"/>
      <c r="B2455" s="128"/>
      <c r="C2455" s="7"/>
      <c r="D2455" s="7"/>
      <c r="E2455" s="13"/>
      <c r="F2455" s="14"/>
      <c r="G2455" s="14"/>
      <c r="H2455" s="14"/>
      <c r="I2455" s="14"/>
      <c r="J2455" s="13"/>
      <c r="K2455" s="53"/>
      <c r="L2455" s="2"/>
      <c r="M2455" s="19"/>
      <c r="N2455" s="12"/>
      <c r="O2455" s="12"/>
      <c r="P2455" s="19"/>
      <c r="Q2455" s="14"/>
      <c r="R2455" s="28"/>
      <c r="S2455" s="14"/>
      <c r="T2455" s="14"/>
      <c r="U2455" s="14"/>
      <c r="V2455" s="4"/>
      <c r="W2455" s="53"/>
      <c r="X2455" s="14"/>
      <c r="Y2455" s="153"/>
      <c r="Z2455" s="10"/>
      <c r="AA2455" s="51"/>
      <c r="AB2455" s="3"/>
      <c r="AC2455" s="1"/>
      <c r="AD2455" s="10"/>
      <c r="AE2455" s="3"/>
      <c r="AF2455" s="3"/>
      <c r="AG2455" s="3"/>
      <c r="AH2455" s="10"/>
      <c r="AI2455" s="11"/>
      <c r="AJ2455" s="10"/>
      <c r="AK2455" s="2"/>
      <c r="AL2455" s="2"/>
      <c r="AM2455" s="2"/>
      <c r="AN2455" s="2"/>
      <c r="AO2455" s="2"/>
      <c r="AP2455" s="2"/>
      <c r="AQ2455" s="1"/>
      <c r="AR2455" s="15"/>
      <c r="AS2455" s="15"/>
      <c r="AT2455" s="15"/>
      <c r="AU2455" s="1"/>
      <c r="AV2455" s="1"/>
      <c r="AW2455" s="15"/>
      <c r="AX2455" s="15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</row>
    <row r="2456" spans="1:164" x14ac:dyDescent="0.15">
      <c r="A2456" s="67"/>
      <c r="B2456" s="128"/>
      <c r="C2456" s="7"/>
      <c r="D2456" s="7"/>
      <c r="E2456" s="13"/>
      <c r="F2456" s="14"/>
      <c r="G2456" s="14"/>
      <c r="H2456" s="14"/>
      <c r="I2456" s="14"/>
      <c r="J2456" s="13"/>
      <c r="K2456" s="53"/>
      <c r="L2456" s="2"/>
      <c r="M2456" s="19"/>
      <c r="N2456" s="12"/>
      <c r="O2456" s="12"/>
      <c r="P2456" s="19"/>
      <c r="Q2456" s="14"/>
      <c r="R2456" s="28"/>
      <c r="S2456" s="14"/>
      <c r="T2456" s="14"/>
      <c r="U2456" s="14"/>
      <c r="V2456" s="4"/>
      <c r="W2456" s="53"/>
      <c r="X2456" s="14"/>
      <c r="Y2456" s="153"/>
      <c r="Z2456" s="10"/>
      <c r="AA2456" s="51"/>
      <c r="AB2456" s="3"/>
      <c r="AC2456" s="1"/>
      <c r="AD2456" s="10"/>
      <c r="AE2456" s="3"/>
      <c r="AF2456" s="3"/>
      <c r="AG2456" s="3"/>
      <c r="AH2456" s="10"/>
      <c r="AI2456" s="11"/>
      <c r="AJ2456" s="10"/>
      <c r="AK2456" s="2"/>
      <c r="AL2456" s="2"/>
      <c r="AM2456" s="2"/>
      <c r="AN2456" s="2"/>
      <c r="AO2456" s="2"/>
      <c r="AP2456" s="2"/>
      <c r="AQ2456" s="1"/>
      <c r="AR2456" s="15"/>
      <c r="AS2456" s="15"/>
      <c r="AT2456" s="15"/>
      <c r="AU2456" s="1"/>
      <c r="AV2456" s="1"/>
      <c r="AW2456" s="15"/>
      <c r="AX2456" s="15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</row>
    <row r="2457" spans="1:164" x14ac:dyDescent="0.15">
      <c r="A2457" s="67"/>
      <c r="B2457" s="128"/>
      <c r="C2457" s="7"/>
      <c r="D2457" s="7"/>
      <c r="E2457" s="13"/>
      <c r="F2457" s="14"/>
      <c r="G2457" s="14"/>
      <c r="H2457" s="14"/>
      <c r="I2457" s="14"/>
      <c r="J2457" s="13"/>
      <c r="K2457" s="53"/>
      <c r="L2457" s="2"/>
      <c r="M2457" s="19"/>
      <c r="N2457" s="12"/>
      <c r="O2457" s="12"/>
      <c r="P2457" s="19"/>
      <c r="Q2457" s="14"/>
      <c r="R2457" s="28"/>
      <c r="S2457" s="14"/>
      <c r="T2457" s="14"/>
      <c r="U2457" s="14"/>
      <c r="V2457" s="4"/>
      <c r="W2457" s="53"/>
      <c r="X2457" s="14"/>
      <c r="Y2457" s="153"/>
      <c r="Z2457" s="10"/>
      <c r="AA2457" s="51"/>
      <c r="AB2457" s="3"/>
      <c r="AC2457" s="1"/>
      <c r="AD2457" s="10"/>
      <c r="AE2457" s="3"/>
      <c r="AF2457" s="3"/>
      <c r="AG2457" s="3"/>
      <c r="AH2457" s="10"/>
      <c r="AI2457" s="11"/>
      <c r="AJ2457" s="10"/>
      <c r="AK2457" s="2"/>
      <c r="AL2457" s="2"/>
      <c r="AM2457" s="2"/>
      <c r="AN2457" s="2"/>
      <c r="AO2457" s="2"/>
      <c r="AP2457" s="2"/>
      <c r="AQ2457" s="1"/>
      <c r="AR2457" s="15"/>
      <c r="AS2457" s="15"/>
      <c r="AT2457" s="15"/>
      <c r="AU2457" s="1"/>
      <c r="AV2457" s="1"/>
      <c r="AW2457" s="15"/>
      <c r="AX2457" s="15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</row>
    <row r="2458" spans="1:164" x14ac:dyDescent="0.15">
      <c r="A2458" s="67"/>
      <c r="B2458" s="128"/>
      <c r="C2458" s="7"/>
      <c r="D2458" s="7"/>
      <c r="E2458" s="13"/>
      <c r="F2458" s="14"/>
      <c r="G2458" s="14"/>
      <c r="H2458" s="14"/>
      <c r="I2458" s="14"/>
      <c r="J2458" s="13"/>
      <c r="K2458" s="53"/>
      <c r="L2458" s="2"/>
      <c r="M2458" s="19"/>
      <c r="N2458" s="12"/>
      <c r="O2458" s="12"/>
      <c r="P2458" s="19"/>
      <c r="Q2458" s="14"/>
      <c r="R2458" s="28"/>
      <c r="S2458" s="14"/>
      <c r="T2458" s="14"/>
      <c r="U2458" s="14"/>
      <c r="V2458" s="4"/>
      <c r="W2458" s="53"/>
      <c r="X2458" s="14"/>
      <c r="Y2458" s="153"/>
      <c r="Z2458" s="10"/>
      <c r="AA2458" s="51"/>
      <c r="AB2458" s="3"/>
      <c r="AC2458" s="1"/>
      <c r="AD2458" s="10"/>
      <c r="AE2458" s="3"/>
      <c r="AF2458" s="3"/>
      <c r="AG2458" s="3"/>
      <c r="AH2458" s="10"/>
      <c r="AI2458" s="11"/>
      <c r="AJ2458" s="10"/>
      <c r="AK2458" s="2"/>
      <c r="AL2458" s="2"/>
      <c r="AM2458" s="2"/>
      <c r="AN2458" s="2"/>
      <c r="AO2458" s="2"/>
      <c r="AP2458" s="2"/>
      <c r="AQ2458" s="1"/>
      <c r="AR2458" s="15"/>
      <c r="AS2458" s="15"/>
      <c r="AT2458" s="15"/>
      <c r="AU2458" s="1"/>
      <c r="AV2458" s="1"/>
      <c r="AW2458" s="15"/>
      <c r="AX2458" s="15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</row>
    <row r="2459" spans="1:164" x14ac:dyDescent="0.15">
      <c r="A2459" s="67"/>
      <c r="B2459" s="128"/>
      <c r="C2459" s="7"/>
      <c r="D2459" s="7"/>
      <c r="E2459" s="13"/>
      <c r="F2459" s="14"/>
      <c r="G2459" s="14"/>
      <c r="H2459" s="14"/>
      <c r="I2459" s="14"/>
      <c r="J2459" s="13"/>
      <c r="K2459" s="53"/>
      <c r="L2459" s="2"/>
      <c r="M2459" s="19"/>
      <c r="N2459" s="12"/>
      <c r="O2459" s="12"/>
      <c r="P2459" s="19"/>
      <c r="Q2459" s="14"/>
      <c r="R2459" s="28"/>
      <c r="S2459" s="14"/>
      <c r="T2459" s="14"/>
      <c r="U2459" s="14"/>
      <c r="V2459" s="4"/>
      <c r="W2459" s="53"/>
      <c r="X2459" s="14"/>
      <c r="Y2459" s="153"/>
      <c r="Z2459" s="10"/>
      <c r="AA2459" s="51"/>
      <c r="AB2459" s="3"/>
      <c r="AC2459" s="1"/>
      <c r="AD2459" s="10"/>
      <c r="AE2459" s="3"/>
      <c r="AF2459" s="3"/>
      <c r="AG2459" s="3"/>
      <c r="AH2459" s="10"/>
      <c r="AI2459" s="11"/>
      <c r="AJ2459" s="10"/>
      <c r="AK2459" s="2"/>
      <c r="AL2459" s="2"/>
      <c r="AM2459" s="2"/>
      <c r="AN2459" s="2"/>
      <c r="AO2459" s="2"/>
      <c r="AP2459" s="2"/>
      <c r="AQ2459" s="1"/>
      <c r="AR2459" s="15"/>
      <c r="AS2459" s="15"/>
      <c r="AT2459" s="15"/>
      <c r="AU2459" s="1"/>
      <c r="AV2459" s="1"/>
      <c r="AW2459" s="15"/>
      <c r="AX2459" s="15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</row>
    <row r="2460" spans="1:164" x14ac:dyDescent="0.15">
      <c r="A2460" s="67"/>
      <c r="B2460" s="128"/>
      <c r="C2460" s="7"/>
      <c r="D2460" s="7"/>
      <c r="E2460" s="13"/>
      <c r="F2460" s="14"/>
      <c r="G2460" s="14"/>
      <c r="H2460" s="14"/>
      <c r="I2460" s="14"/>
      <c r="J2460" s="13"/>
      <c r="K2460" s="53"/>
      <c r="L2460" s="2"/>
      <c r="M2460" s="19"/>
      <c r="N2460" s="12"/>
      <c r="O2460" s="12"/>
      <c r="P2460" s="19"/>
      <c r="Q2460" s="14"/>
      <c r="R2460" s="28"/>
      <c r="S2460" s="14"/>
      <c r="T2460" s="14"/>
      <c r="U2460" s="14"/>
      <c r="V2460" s="4"/>
      <c r="W2460" s="53"/>
      <c r="X2460" s="14"/>
      <c r="Y2460" s="153"/>
      <c r="Z2460" s="10"/>
      <c r="AA2460" s="51"/>
      <c r="AB2460" s="3"/>
      <c r="AC2460" s="1"/>
      <c r="AD2460" s="10"/>
      <c r="AE2460" s="3"/>
      <c r="AF2460" s="3"/>
      <c r="AG2460" s="3"/>
      <c r="AH2460" s="10"/>
      <c r="AI2460" s="11"/>
      <c r="AJ2460" s="10"/>
      <c r="AK2460" s="2"/>
      <c r="AL2460" s="2"/>
      <c r="AM2460" s="2"/>
      <c r="AN2460" s="2"/>
      <c r="AO2460" s="2"/>
      <c r="AP2460" s="2"/>
      <c r="AQ2460" s="1"/>
      <c r="AR2460" s="15"/>
      <c r="AS2460" s="15"/>
      <c r="AT2460" s="15"/>
      <c r="AU2460" s="1"/>
      <c r="AV2460" s="1"/>
      <c r="AW2460" s="15"/>
      <c r="AX2460" s="15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</row>
    <row r="2461" spans="1:164" x14ac:dyDescent="0.15">
      <c r="A2461" s="67"/>
      <c r="B2461" s="128"/>
      <c r="C2461" s="7"/>
      <c r="D2461" s="7"/>
      <c r="E2461" s="13"/>
      <c r="F2461" s="14"/>
      <c r="G2461" s="14"/>
      <c r="H2461" s="14"/>
      <c r="I2461" s="14"/>
      <c r="J2461" s="13"/>
      <c r="K2461" s="53"/>
      <c r="L2461" s="2"/>
      <c r="M2461" s="19"/>
      <c r="N2461" s="12"/>
      <c r="O2461" s="12"/>
      <c r="P2461" s="19"/>
      <c r="Q2461" s="14"/>
      <c r="R2461" s="28"/>
      <c r="S2461" s="14"/>
      <c r="T2461" s="14"/>
      <c r="U2461" s="14"/>
      <c r="V2461" s="4"/>
      <c r="W2461" s="53"/>
      <c r="X2461" s="14"/>
      <c r="Y2461" s="153"/>
      <c r="Z2461" s="10"/>
      <c r="AA2461" s="51"/>
      <c r="AB2461" s="3"/>
      <c r="AC2461" s="1"/>
      <c r="AD2461" s="10"/>
      <c r="AE2461" s="3"/>
      <c r="AF2461" s="3"/>
      <c r="AG2461" s="3"/>
      <c r="AH2461" s="10"/>
      <c r="AI2461" s="11"/>
      <c r="AJ2461" s="10"/>
      <c r="AK2461" s="2"/>
      <c r="AL2461" s="2"/>
      <c r="AM2461" s="2"/>
      <c r="AN2461" s="2"/>
      <c r="AO2461" s="2"/>
      <c r="AP2461" s="2"/>
      <c r="AQ2461" s="1"/>
      <c r="AR2461" s="15"/>
      <c r="AS2461" s="15"/>
      <c r="AT2461" s="15"/>
      <c r="AU2461" s="1"/>
      <c r="AV2461" s="1"/>
      <c r="AW2461" s="15"/>
      <c r="AX2461" s="15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</row>
    <row r="2462" spans="1:164" x14ac:dyDescent="0.15">
      <c r="A2462" s="67"/>
      <c r="B2462" s="128"/>
      <c r="C2462" s="7"/>
      <c r="D2462" s="7"/>
      <c r="E2462" s="13"/>
      <c r="F2462" s="14"/>
      <c r="G2462" s="14"/>
      <c r="H2462" s="14"/>
      <c r="I2462" s="14"/>
      <c r="J2462" s="13"/>
      <c r="K2462" s="53"/>
      <c r="L2462" s="2"/>
      <c r="M2462" s="19"/>
      <c r="N2462" s="12"/>
      <c r="O2462" s="12"/>
      <c r="P2462" s="19"/>
      <c r="Q2462" s="14"/>
      <c r="R2462" s="28"/>
      <c r="S2462" s="14"/>
      <c r="T2462" s="14"/>
      <c r="U2462" s="14"/>
      <c r="V2462" s="4"/>
      <c r="W2462" s="53"/>
      <c r="X2462" s="14"/>
      <c r="Y2462" s="153"/>
      <c r="Z2462" s="10"/>
      <c r="AA2462" s="51"/>
      <c r="AB2462" s="3"/>
      <c r="AC2462" s="1"/>
      <c r="AD2462" s="10"/>
      <c r="AE2462" s="3"/>
      <c r="AF2462" s="3"/>
      <c r="AG2462" s="3"/>
      <c r="AH2462" s="10"/>
      <c r="AI2462" s="11"/>
      <c r="AJ2462" s="10"/>
      <c r="AK2462" s="2"/>
      <c r="AL2462" s="2"/>
      <c r="AM2462" s="2"/>
      <c r="AN2462" s="2"/>
      <c r="AO2462" s="2"/>
      <c r="AP2462" s="2"/>
      <c r="AQ2462" s="1"/>
      <c r="AR2462" s="15"/>
      <c r="AS2462" s="15"/>
      <c r="AT2462" s="15"/>
      <c r="AU2462" s="1"/>
      <c r="AV2462" s="1"/>
      <c r="AW2462" s="15"/>
      <c r="AX2462" s="15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</row>
    <row r="2463" spans="1:164" x14ac:dyDescent="0.15">
      <c r="A2463" s="67"/>
      <c r="B2463" s="128"/>
      <c r="C2463" s="7"/>
      <c r="D2463" s="7"/>
      <c r="E2463" s="13"/>
      <c r="F2463" s="14"/>
      <c r="G2463" s="14"/>
      <c r="H2463" s="14"/>
      <c r="I2463" s="14"/>
      <c r="J2463" s="13"/>
      <c r="K2463" s="53"/>
      <c r="L2463" s="2"/>
      <c r="M2463" s="19"/>
      <c r="N2463" s="12"/>
      <c r="O2463" s="12"/>
      <c r="P2463" s="19"/>
      <c r="Q2463" s="14"/>
      <c r="R2463" s="28"/>
      <c r="S2463" s="14"/>
      <c r="T2463" s="14"/>
      <c r="U2463" s="14"/>
      <c r="V2463" s="4"/>
      <c r="W2463" s="53"/>
      <c r="X2463" s="14"/>
      <c r="Y2463" s="153"/>
      <c r="Z2463" s="10"/>
      <c r="AA2463" s="51"/>
      <c r="AB2463" s="3"/>
      <c r="AC2463" s="1"/>
      <c r="AD2463" s="10"/>
      <c r="AE2463" s="3"/>
      <c r="AF2463" s="3"/>
      <c r="AG2463" s="3"/>
      <c r="AH2463" s="10"/>
      <c r="AI2463" s="11"/>
      <c r="AJ2463" s="10"/>
      <c r="AK2463" s="2"/>
      <c r="AL2463" s="2"/>
      <c r="AM2463" s="2"/>
      <c r="AN2463" s="2"/>
      <c r="AO2463" s="2"/>
      <c r="AP2463" s="2"/>
      <c r="AQ2463" s="1"/>
      <c r="AR2463" s="15"/>
      <c r="AS2463" s="15"/>
      <c r="AT2463" s="15"/>
      <c r="AU2463" s="1"/>
      <c r="AV2463" s="1"/>
      <c r="AW2463" s="15"/>
      <c r="AX2463" s="15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</row>
    <row r="2464" spans="1:164" x14ac:dyDescent="0.15">
      <c r="A2464" s="67"/>
      <c r="B2464" s="128"/>
      <c r="C2464" s="7"/>
      <c r="D2464" s="7"/>
      <c r="E2464" s="13"/>
      <c r="F2464" s="14"/>
      <c r="G2464" s="14"/>
      <c r="H2464" s="14"/>
      <c r="I2464" s="14"/>
      <c r="J2464" s="13"/>
      <c r="K2464" s="53"/>
      <c r="L2464" s="2"/>
      <c r="M2464" s="19"/>
      <c r="N2464" s="12"/>
      <c r="O2464" s="12"/>
      <c r="P2464" s="19"/>
      <c r="Q2464" s="14"/>
      <c r="R2464" s="28"/>
      <c r="S2464" s="14"/>
      <c r="T2464" s="14"/>
      <c r="U2464" s="14"/>
      <c r="V2464" s="4"/>
      <c r="W2464" s="53"/>
      <c r="X2464" s="14"/>
      <c r="Y2464" s="153"/>
      <c r="Z2464" s="10"/>
      <c r="AA2464" s="51"/>
      <c r="AB2464" s="3"/>
      <c r="AC2464" s="1"/>
      <c r="AD2464" s="10"/>
      <c r="AE2464" s="3"/>
      <c r="AF2464" s="3"/>
      <c r="AG2464" s="3"/>
      <c r="AH2464" s="10"/>
      <c r="AI2464" s="11"/>
      <c r="AJ2464" s="10"/>
      <c r="AK2464" s="2"/>
      <c r="AL2464" s="2"/>
      <c r="AM2464" s="2"/>
      <c r="AN2464" s="2"/>
      <c r="AO2464" s="2"/>
      <c r="AP2464" s="2"/>
      <c r="AQ2464" s="1"/>
      <c r="AR2464" s="15"/>
      <c r="AS2464" s="15"/>
      <c r="AT2464" s="15"/>
      <c r="AU2464" s="1"/>
      <c r="AV2464" s="1"/>
      <c r="AW2464" s="15"/>
      <c r="AX2464" s="15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</row>
    <row r="2465" spans="1:164" x14ac:dyDescent="0.15">
      <c r="A2465" s="67"/>
      <c r="B2465" s="128"/>
      <c r="C2465" s="7"/>
      <c r="D2465" s="7"/>
      <c r="E2465" s="13"/>
      <c r="F2465" s="14"/>
      <c r="G2465" s="14"/>
      <c r="H2465" s="14"/>
      <c r="I2465" s="14"/>
      <c r="J2465" s="13"/>
      <c r="K2465" s="53"/>
      <c r="L2465" s="2"/>
      <c r="M2465" s="19"/>
      <c r="N2465" s="12"/>
      <c r="O2465" s="12"/>
      <c r="P2465" s="19"/>
      <c r="Q2465" s="14"/>
      <c r="R2465" s="28"/>
      <c r="S2465" s="14"/>
      <c r="T2465" s="14"/>
      <c r="U2465" s="14"/>
      <c r="V2465" s="4"/>
      <c r="W2465" s="53"/>
      <c r="X2465" s="14"/>
      <c r="Y2465" s="153"/>
      <c r="Z2465" s="10"/>
      <c r="AA2465" s="51"/>
      <c r="AB2465" s="3"/>
      <c r="AC2465" s="1"/>
      <c r="AD2465" s="10"/>
      <c r="AE2465" s="3"/>
      <c r="AF2465" s="3"/>
      <c r="AG2465" s="3"/>
      <c r="AH2465" s="10"/>
      <c r="AI2465" s="11"/>
      <c r="AJ2465" s="10"/>
      <c r="AK2465" s="2"/>
      <c r="AL2465" s="2"/>
      <c r="AM2465" s="2"/>
      <c r="AN2465" s="2"/>
      <c r="AO2465" s="2"/>
      <c r="AP2465" s="2"/>
      <c r="AQ2465" s="1"/>
      <c r="AR2465" s="15"/>
      <c r="AS2465" s="15"/>
      <c r="AT2465" s="15"/>
      <c r="AU2465" s="1"/>
      <c r="AV2465" s="1"/>
      <c r="AW2465" s="15"/>
      <c r="AX2465" s="15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</row>
    <row r="2466" spans="1:164" x14ac:dyDescent="0.15">
      <c r="A2466" s="67"/>
      <c r="B2466" s="128"/>
      <c r="C2466" s="7"/>
      <c r="D2466" s="7"/>
      <c r="E2466" s="13"/>
      <c r="F2466" s="14"/>
      <c r="G2466" s="14"/>
      <c r="H2466" s="14"/>
      <c r="I2466" s="14"/>
      <c r="J2466" s="13"/>
      <c r="K2466" s="53"/>
      <c r="L2466" s="2"/>
      <c r="M2466" s="19"/>
      <c r="N2466" s="12"/>
      <c r="O2466" s="12"/>
      <c r="P2466" s="19"/>
      <c r="Q2466" s="14"/>
      <c r="R2466" s="28"/>
      <c r="S2466" s="14"/>
      <c r="T2466" s="14"/>
      <c r="U2466" s="14"/>
      <c r="V2466" s="4"/>
      <c r="W2466" s="53"/>
      <c r="X2466" s="14"/>
      <c r="Y2466" s="153"/>
      <c r="Z2466" s="10"/>
      <c r="AA2466" s="51"/>
      <c r="AB2466" s="3"/>
      <c r="AC2466" s="1"/>
      <c r="AD2466" s="10"/>
      <c r="AE2466" s="3"/>
      <c r="AF2466" s="3"/>
      <c r="AG2466" s="3"/>
      <c r="AH2466" s="10"/>
      <c r="AI2466" s="11"/>
      <c r="AJ2466" s="10"/>
      <c r="AK2466" s="2"/>
      <c r="AL2466" s="2"/>
      <c r="AM2466" s="2"/>
      <c r="AN2466" s="2"/>
      <c r="AO2466" s="2"/>
      <c r="AP2466" s="2"/>
      <c r="AQ2466" s="1"/>
      <c r="AR2466" s="15"/>
      <c r="AS2466" s="15"/>
      <c r="AT2466" s="15"/>
      <c r="AU2466" s="1"/>
      <c r="AV2466" s="1"/>
      <c r="AW2466" s="15"/>
      <c r="AX2466" s="15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</row>
    <row r="2467" spans="1:164" x14ac:dyDescent="0.15">
      <c r="A2467" s="67"/>
      <c r="B2467" s="128"/>
      <c r="C2467" s="7"/>
      <c r="D2467" s="7"/>
      <c r="E2467" s="13"/>
      <c r="F2467" s="14"/>
      <c r="G2467" s="14"/>
      <c r="H2467" s="14"/>
      <c r="I2467" s="14"/>
      <c r="J2467" s="13"/>
      <c r="K2467" s="53"/>
      <c r="L2467" s="2"/>
      <c r="M2467" s="19"/>
      <c r="N2467" s="12"/>
      <c r="O2467" s="12"/>
      <c r="P2467" s="19"/>
      <c r="Q2467" s="14"/>
      <c r="R2467" s="28"/>
      <c r="S2467" s="14"/>
      <c r="T2467" s="14"/>
      <c r="U2467" s="14"/>
      <c r="V2467" s="4"/>
      <c r="W2467" s="53"/>
      <c r="X2467" s="14"/>
      <c r="Y2467" s="153"/>
      <c r="Z2467" s="10"/>
      <c r="AA2467" s="51"/>
      <c r="AB2467" s="3"/>
      <c r="AC2467" s="1"/>
      <c r="AD2467" s="10"/>
      <c r="AE2467" s="3"/>
      <c r="AF2467" s="3"/>
      <c r="AG2467" s="3"/>
      <c r="AH2467" s="10"/>
      <c r="AI2467" s="11"/>
      <c r="AJ2467" s="10"/>
      <c r="AK2467" s="2"/>
      <c r="AL2467" s="2"/>
      <c r="AM2467" s="2"/>
      <c r="AN2467" s="2"/>
      <c r="AO2467" s="2"/>
      <c r="AP2467" s="2"/>
      <c r="AQ2467" s="1"/>
      <c r="AR2467" s="15"/>
      <c r="AS2467" s="15"/>
      <c r="AT2467" s="15"/>
      <c r="AU2467" s="1"/>
      <c r="AV2467" s="1"/>
      <c r="AW2467" s="15"/>
      <c r="AX2467" s="15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</row>
    <row r="2468" spans="1:164" x14ac:dyDescent="0.15">
      <c r="A2468" s="67"/>
      <c r="B2468" s="128"/>
      <c r="C2468" s="7"/>
      <c r="D2468" s="7"/>
      <c r="E2468" s="13"/>
      <c r="F2468" s="14"/>
      <c r="G2468" s="14"/>
      <c r="H2468" s="14"/>
      <c r="I2468" s="14"/>
      <c r="J2468" s="13"/>
      <c r="K2468" s="53"/>
      <c r="L2468" s="2"/>
      <c r="M2468" s="19"/>
      <c r="N2468" s="12"/>
      <c r="O2468" s="12"/>
      <c r="P2468" s="19"/>
      <c r="Q2468" s="14"/>
      <c r="R2468" s="28"/>
      <c r="S2468" s="14"/>
      <c r="T2468" s="14"/>
      <c r="U2468" s="14"/>
      <c r="V2468" s="4"/>
      <c r="W2468" s="53"/>
      <c r="X2468" s="14"/>
      <c r="Y2468" s="153"/>
      <c r="Z2468" s="10"/>
      <c r="AA2468" s="51"/>
      <c r="AB2468" s="3"/>
      <c r="AC2468" s="1"/>
      <c r="AD2468" s="10"/>
      <c r="AE2468" s="3"/>
      <c r="AF2468" s="3"/>
      <c r="AG2468" s="3"/>
      <c r="AH2468" s="10"/>
      <c r="AI2468" s="11"/>
      <c r="AJ2468" s="10"/>
      <c r="AK2468" s="2"/>
      <c r="AL2468" s="2"/>
      <c r="AM2468" s="2"/>
      <c r="AN2468" s="2"/>
      <c r="AO2468" s="2"/>
      <c r="AP2468" s="2"/>
      <c r="AQ2468" s="1"/>
      <c r="AR2468" s="15"/>
      <c r="AS2468" s="15"/>
      <c r="AT2468" s="15"/>
      <c r="AU2468" s="1"/>
      <c r="AV2468" s="1"/>
      <c r="AW2468" s="15"/>
      <c r="AX2468" s="15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</row>
    <row r="2469" spans="1:164" x14ac:dyDescent="0.15">
      <c r="A2469" s="67"/>
      <c r="B2469" s="128"/>
      <c r="C2469" s="7"/>
      <c r="D2469" s="7"/>
      <c r="E2469" s="13"/>
      <c r="F2469" s="14"/>
      <c r="G2469" s="14"/>
      <c r="H2469" s="14"/>
      <c r="I2469" s="14"/>
      <c r="J2469" s="13"/>
      <c r="K2469" s="53"/>
      <c r="L2469" s="2"/>
      <c r="M2469" s="19"/>
      <c r="N2469" s="12"/>
      <c r="O2469" s="12"/>
      <c r="P2469" s="19"/>
      <c r="Q2469" s="14"/>
      <c r="R2469" s="28"/>
      <c r="S2469" s="14"/>
      <c r="T2469" s="14"/>
      <c r="U2469" s="14"/>
      <c r="V2469" s="4"/>
      <c r="W2469" s="53"/>
      <c r="X2469" s="14"/>
      <c r="Y2469" s="153"/>
      <c r="Z2469" s="10"/>
      <c r="AA2469" s="51"/>
      <c r="AB2469" s="3"/>
      <c r="AC2469" s="1"/>
      <c r="AD2469" s="10"/>
      <c r="AE2469" s="3"/>
      <c r="AF2469" s="3"/>
      <c r="AG2469" s="3"/>
      <c r="AH2469" s="10"/>
      <c r="AI2469" s="11"/>
      <c r="AJ2469" s="10"/>
      <c r="AK2469" s="2"/>
      <c r="AL2469" s="2"/>
      <c r="AM2469" s="2"/>
      <c r="AN2469" s="2"/>
      <c r="AO2469" s="2"/>
      <c r="AP2469" s="2"/>
      <c r="AQ2469" s="1"/>
      <c r="AR2469" s="15"/>
      <c r="AS2469" s="15"/>
      <c r="AT2469" s="15"/>
      <c r="AU2469" s="1"/>
      <c r="AV2469" s="1"/>
      <c r="AW2469" s="15"/>
      <c r="AX2469" s="15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</row>
    <row r="2470" spans="1:164" x14ac:dyDescent="0.15">
      <c r="A2470" s="67"/>
      <c r="B2470" s="128"/>
      <c r="C2470" s="7"/>
      <c r="D2470" s="7"/>
      <c r="E2470" s="13"/>
      <c r="F2470" s="14"/>
      <c r="G2470" s="14"/>
      <c r="H2470" s="14"/>
      <c r="I2470" s="14"/>
      <c r="J2470" s="13"/>
      <c r="K2470" s="53"/>
      <c r="L2470" s="2"/>
      <c r="M2470" s="19"/>
      <c r="N2470" s="12"/>
      <c r="O2470" s="12"/>
      <c r="P2470" s="19"/>
      <c r="Q2470" s="14"/>
      <c r="R2470" s="28"/>
      <c r="S2470" s="14"/>
      <c r="T2470" s="14"/>
      <c r="U2470" s="14"/>
      <c r="V2470" s="4"/>
      <c r="W2470" s="53"/>
      <c r="X2470" s="14"/>
      <c r="Y2470" s="153"/>
      <c r="Z2470" s="10"/>
      <c r="AA2470" s="51"/>
      <c r="AB2470" s="3"/>
      <c r="AC2470" s="1"/>
      <c r="AD2470" s="10"/>
      <c r="AE2470" s="3"/>
      <c r="AF2470" s="3"/>
      <c r="AG2470" s="3"/>
      <c r="AH2470" s="10"/>
      <c r="AI2470" s="11"/>
      <c r="AJ2470" s="10"/>
      <c r="AK2470" s="2"/>
      <c r="AL2470" s="2"/>
      <c r="AM2470" s="2"/>
      <c r="AN2470" s="2"/>
      <c r="AO2470" s="2"/>
      <c r="AP2470" s="2"/>
      <c r="AQ2470" s="1"/>
      <c r="AR2470" s="15"/>
      <c r="AS2470" s="15"/>
      <c r="AT2470" s="15"/>
      <c r="AU2470" s="1"/>
      <c r="AV2470" s="1"/>
      <c r="AW2470" s="15"/>
      <c r="AX2470" s="15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</row>
    <row r="2471" spans="1:164" x14ac:dyDescent="0.15">
      <c r="A2471" s="67"/>
      <c r="B2471" s="128"/>
      <c r="C2471" s="7"/>
      <c r="D2471" s="7"/>
      <c r="E2471" s="13"/>
      <c r="F2471" s="14"/>
      <c r="G2471" s="14"/>
      <c r="H2471" s="14"/>
      <c r="I2471" s="14"/>
      <c r="J2471" s="13"/>
      <c r="K2471" s="53"/>
      <c r="L2471" s="2"/>
      <c r="M2471" s="19"/>
      <c r="N2471" s="12"/>
      <c r="O2471" s="12"/>
      <c r="P2471" s="19"/>
      <c r="Q2471" s="14"/>
      <c r="R2471" s="28"/>
      <c r="S2471" s="14"/>
      <c r="T2471" s="14"/>
      <c r="U2471" s="14"/>
      <c r="V2471" s="4"/>
      <c r="W2471" s="53"/>
      <c r="X2471" s="14"/>
      <c r="Y2471" s="153"/>
      <c r="Z2471" s="10"/>
      <c r="AA2471" s="51"/>
      <c r="AB2471" s="3"/>
      <c r="AC2471" s="1"/>
      <c r="AD2471" s="10"/>
      <c r="AE2471" s="3"/>
      <c r="AF2471" s="3"/>
      <c r="AG2471" s="3"/>
      <c r="AH2471" s="10"/>
      <c r="AI2471" s="11"/>
      <c r="AJ2471" s="10"/>
      <c r="AK2471" s="2"/>
      <c r="AL2471" s="2"/>
      <c r="AM2471" s="2"/>
      <c r="AN2471" s="2"/>
      <c r="AO2471" s="2"/>
      <c r="AP2471" s="2"/>
      <c r="AQ2471" s="1"/>
      <c r="AR2471" s="15"/>
      <c r="AS2471" s="15"/>
      <c r="AT2471" s="15"/>
      <c r="AU2471" s="1"/>
      <c r="AV2471" s="1"/>
      <c r="AW2471" s="15"/>
      <c r="AX2471" s="15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</row>
    <row r="2472" spans="1:164" x14ac:dyDescent="0.15">
      <c r="A2472" s="67"/>
      <c r="B2472" s="128"/>
      <c r="C2472" s="7"/>
      <c r="D2472" s="7"/>
      <c r="E2472" s="13"/>
      <c r="F2472" s="14"/>
      <c r="G2472" s="14"/>
      <c r="H2472" s="14"/>
      <c r="I2472" s="14"/>
      <c r="J2472" s="13"/>
      <c r="K2472" s="53"/>
      <c r="L2472" s="2"/>
      <c r="M2472" s="19"/>
      <c r="N2472" s="12"/>
      <c r="O2472" s="12"/>
      <c r="P2472" s="19"/>
      <c r="Q2472" s="14"/>
      <c r="R2472" s="28"/>
      <c r="S2472" s="14"/>
      <c r="T2472" s="14"/>
      <c r="U2472" s="14"/>
      <c r="V2472" s="4"/>
      <c r="W2472" s="53"/>
      <c r="X2472" s="14"/>
      <c r="Y2472" s="153"/>
      <c r="Z2472" s="10"/>
      <c r="AA2472" s="51"/>
      <c r="AB2472" s="3"/>
      <c r="AC2472" s="1"/>
      <c r="AD2472" s="10"/>
      <c r="AE2472" s="3"/>
      <c r="AF2472" s="3"/>
      <c r="AG2472" s="3"/>
      <c r="AH2472" s="10"/>
      <c r="AI2472" s="11"/>
      <c r="AJ2472" s="10"/>
      <c r="AK2472" s="2"/>
      <c r="AL2472" s="2"/>
      <c r="AM2472" s="2"/>
      <c r="AN2472" s="2"/>
      <c r="AO2472" s="2"/>
      <c r="AP2472" s="2"/>
      <c r="AQ2472" s="1"/>
      <c r="AR2472" s="15"/>
      <c r="AS2472" s="15"/>
      <c r="AT2472" s="15"/>
      <c r="AU2472" s="1"/>
      <c r="AV2472" s="1"/>
      <c r="AW2472" s="15"/>
      <c r="AX2472" s="15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</row>
    <row r="2473" spans="1:164" x14ac:dyDescent="0.15">
      <c r="A2473" s="67"/>
      <c r="B2473" s="128"/>
      <c r="C2473" s="7"/>
      <c r="D2473" s="7"/>
      <c r="E2473" s="13"/>
      <c r="F2473" s="14"/>
      <c r="G2473" s="14"/>
      <c r="H2473" s="14"/>
      <c r="I2473" s="14"/>
      <c r="J2473" s="13"/>
      <c r="K2473" s="53"/>
      <c r="L2473" s="2"/>
      <c r="M2473" s="19"/>
      <c r="N2473" s="12"/>
      <c r="O2473" s="12"/>
      <c r="P2473" s="19"/>
      <c r="Q2473" s="14"/>
      <c r="R2473" s="28"/>
      <c r="S2473" s="14"/>
      <c r="T2473" s="14"/>
      <c r="U2473" s="14"/>
      <c r="V2473" s="4"/>
      <c r="W2473" s="53"/>
      <c r="X2473" s="14"/>
      <c r="Y2473" s="153"/>
      <c r="Z2473" s="10"/>
      <c r="AA2473" s="51"/>
      <c r="AB2473" s="3"/>
      <c r="AC2473" s="1"/>
      <c r="AD2473" s="10"/>
      <c r="AE2473" s="3"/>
      <c r="AF2473" s="3"/>
      <c r="AG2473" s="3"/>
      <c r="AH2473" s="10"/>
      <c r="AI2473" s="11"/>
      <c r="AJ2473" s="10"/>
      <c r="AK2473" s="2"/>
      <c r="AL2473" s="2"/>
      <c r="AM2473" s="2"/>
      <c r="AN2473" s="2"/>
      <c r="AO2473" s="2"/>
      <c r="AP2473" s="2"/>
      <c r="AQ2473" s="1"/>
      <c r="AR2473" s="15"/>
      <c r="AS2473" s="15"/>
      <c r="AT2473" s="15"/>
      <c r="AU2473" s="1"/>
      <c r="AV2473" s="1"/>
      <c r="AW2473" s="15"/>
      <c r="AX2473" s="15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</row>
    <row r="2474" spans="1:164" x14ac:dyDescent="0.15">
      <c r="A2474" s="67"/>
      <c r="B2474" s="128"/>
      <c r="C2474" s="7"/>
      <c r="D2474" s="7"/>
      <c r="E2474" s="13"/>
      <c r="F2474" s="14"/>
      <c r="G2474" s="14"/>
      <c r="H2474" s="14"/>
      <c r="I2474" s="14"/>
      <c r="J2474" s="13"/>
      <c r="K2474" s="53"/>
      <c r="L2474" s="2"/>
      <c r="M2474" s="19"/>
      <c r="N2474" s="12"/>
      <c r="O2474" s="12"/>
      <c r="P2474" s="19"/>
      <c r="Q2474" s="14"/>
      <c r="R2474" s="28"/>
      <c r="S2474" s="14"/>
      <c r="T2474" s="14"/>
      <c r="U2474" s="14"/>
      <c r="V2474" s="4"/>
      <c r="W2474" s="53"/>
      <c r="X2474" s="14"/>
      <c r="Y2474" s="153"/>
      <c r="Z2474" s="10"/>
      <c r="AA2474" s="51"/>
      <c r="AB2474" s="3"/>
      <c r="AC2474" s="1"/>
      <c r="AD2474" s="10"/>
      <c r="AE2474" s="3"/>
      <c r="AF2474" s="3"/>
      <c r="AG2474" s="3"/>
      <c r="AH2474" s="10"/>
      <c r="AI2474" s="11"/>
      <c r="AJ2474" s="10"/>
      <c r="AK2474" s="2"/>
      <c r="AL2474" s="2"/>
      <c r="AM2474" s="2"/>
      <c r="AN2474" s="2"/>
      <c r="AO2474" s="2"/>
      <c r="AP2474" s="2"/>
      <c r="AQ2474" s="1"/>
      <c r="AR2474" s="15"/>
      <c r="AS2474" s="15"/>
      <c r="AT2474" s="15"/>
      <c r="AU2474" s="1"/>
      <c r="AV2474" s="1"/>
      <c r="AW2474" s="15"/>
      <c r="AX2474" s="15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</row>
    <row r="2475" spans="1:164" x14ac:dyDescent="0.15">
      <c r="A2475" s="67"/>
      <c r="B2475" s="128"/>
      <c r="C2475" s="7"/>
      <c r="D2475" s="7"/>
      <c r="E2475" s="13"/>
      <c r="F2475" s="14"/>
      <c r="G2475" s="14"/>
      <c r="H2475" s="14"/>
      <c r="I2475" s="14"/>
      <c r="J2475" s="13"/>
      <c r="K2475" s="53"/>
      <c r="L2475" s="2"/>
      <c r="M2475" s="19"/>
      <c r="N2475" s="12"/>
      <c r="O2475" s="12"/>
      <c r="P2475" s="19"/>
      <c r="Q2475" s="14"/>
      <c r="R2475" s="28"/>
      <c r="S2475" s="14"/>
      <c r="T2475" s="14"/>
      <c r="U2475" s="14"/>
      <c r="V2475" s="4"/>
      <c r="W2475" s="53"/>
      <c r="X2475" s="14"/>
      <c r="Y2475" s="153"/>
      <c r="Z2475" s="10"/>
      <c r="AA2475" s="51"/>
      <c r="AB2475" s="3"/>
      <c r="AC2475" s="1"/>
      <c r="AD2475" s="10"/>
      <c r="AE2475" s="3"/>
      <c r="AF2475" s="3"/>
      <c r="AG2475" s="3"/>
      <c r="AH2475" s="10"/>
      <c r="AI2475" s="11"/>
      <c r="AJ2475" s="10"/>
      <c r="AK2475" s="2"/>
      <c r="AL2475" s="2"/>
      <c r="AM2475" s="2"/>
      <c r="AN2475" s="2"/>
      <c r="AO2475" s="2"/>
      <c r="AP2475" s="2"/>
      <c r="AQ2475" s="1"/>
      <c r="AR2475" s="15"/>
      <c r="AS2475" s="15"/>
      <c r="AT2475" s="15"/>
      <c r="AU2475" s="1"/>
      <c r="AV2475" s="1"/>
      <c r="AW2475" s="15"/>
      <c r="AX2475" s="15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</row>
    <row r="2476" spans="1:164" x14ac:dyDescent="0.15">
      <c r="A2476" s="67"/>
      <c r="B2476" s="128"/>
      <c r="C2476" s="7"/>
      <c r="D2476" s="7"/>
      <c r="E2476" s="13"/>
      <c r="F2476" s="14"/>
      <c r="G2476" s="14"/>
      <c r="H2476" s="14"/>
      <c r="I2476" s="14"/>
      <c r="J2476" s="13"/>
      <c r="K2476" s="53"/>
      <c r="L2476" s="2"/>
      <c r="M2476" s="19"/>
      <c r="N2476" s="12"/>
      <c r="O2476" s="12"/>
      <c r="P2476" s="19"/>
      <c r="Q2476" s="14"/>
      <c r="R2476" s="28"/>
      <c r="S2476" s="14"/>
      <c r="T2476" s="14"/>
      <c r="U2476" s="14"/>
      <c r="V2476" s="4"/>
      <c r="W2476" s="53"/>
      <c r="X2476" s="14"/>
      <c r="Y2476" s="153"/>
      <c r="Z2476" s="10"/>
      <c r="AA2476" s="51"/>
      <c r="AB2476" s="3"/>
      <c r="AC2476" s="1"/>
      <c r="AD2476" s="10"/>
      <c r="AE2476" s="3"/>
      <c r="AF2476" s="3"/>
      <c r="AG2476" s="3"/>
      <c r="AH2476" s="10"/>
      <c r="AI2476" s="11"/>
      <c r="AJ2476" s="10"/>
      <c r="AK2476" s="2"/>
      <c r="AL2476" s="2"/>
      <c r="AM2476" s="2"/>
      <c r="AN2476" s="2"/>
      <c r="AO2476" s="2"/>
      <c r="AP2476" s="2"/>
      <c r="AQ2476" s="1"/>
      <c r="AR2476" s="15"/>
      <c r="AS2476" s="15"/>
      <c r="AT2476" s="15"/>
      <c r="AU2476" s="1"/>
      <c r="AV2476" s="1"/>
      <c r="AW2476" s="15"/>
      <c r="AX2476" s="15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</row>
    <row r="2477" spans="1:164" x14ac:dyDescent="0.15">
      <c r="A2477" s="67"/>
      <c r="B2477" s="128"/>
      <c r="C2477" s="7"/>
      <c r="D2477" s="7"/>
      <c r="E2477" s="13"/>
      <c r="F2477" s="14"/>
      <c r="G2477" s="14"/>
      <c r="H2477" s="14"/>
      <c r="I2477" s="14"/>
      <c r="J2477" s="13"/>
      <c r="K2477" s="53"/>
      <c r="L2477" s="2"/>
      <c r="M2477" s="19"/>
      <c r="N2477" s="12"/>
      <c r="O2477" s="12"/>
      <c r="P2477" s="19"/>
      <c r="Q2477" s="14"/>
      <c r="R2477" s="28"/>
      <c r="S2477" s="14"/>
      <c r="T2477" s="14"/>
      <c r="U2477" s="14"/>
      <c r="V2477" s="4"/>
      <c r="W2477" s="53"/>
      <c r="X2477" s="14"/>
      <c r="Y2477" s="153"/>
      <c r="Z2477" s="10"/>
      <c r="AA2477" s="51"/>
      <c r="AB2477" s="3"/>
      <c r="AC2477" s="1"/>
      <c r="AD2477" s="10"/>
      <c r="AE2477" s="3"/>
      <c r="AF2477" s="3"/>
      <c r="AG2477" s="3"/>
      <c r="AH2477" s="10"/>
      <c r="AI2477" s="11"/>
      <c r="AJ2477" s="10"/>
      <c r="AK2477" s="2"/>
      <c r="AL2477" s="2"/>
      <c r="AM2477" s="2"/>
      <c r="AN2477" s="2"/>
      <c r="AO2477" s="2"/>
      <c r="AP2477" s="2"/>
      <c r="AQ2477" s="1"/>
      <c r="AR2477" s="15"/>
      <c r="AS2477" s="15"/>
      <c r="AT2477" s="15"/>
      <c r="AU2477" s="1"/>
      <c r="AV2477" s="1"/>
      <c r="AW2477" s="15"/>
      <c r="AX2477" s="15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</row>
    <row r="2478" spans="1:164" x14ac:dyDescent="0.15">
      <c r="A2478" s="67"/>
      <c r="B2478" s="128"/>
      <c r="C2478" s="7"/>
      <c r="D2478" s="7"/>
      <c r="E2478" s="13"/>
      <c r="F2478" s="14"/>
      <c r="G2478" s="14"/>
      <c r="H2478" s="14"/>
      <c r="I2478" s="14"/>
      <c r="J2478" s="13"/>
      <c r="K2478" s="53"/>
      <c r="L2478" s="2"/>
      <c r="M2478" s="19"/>
      <c r="N2478" s="12"/>
      <c r="O2478" s="12"/>
      <c r="P2478" s="19"/>
      <c r="Q2478" s="14"/>
      <c r="R2478" s="28"/>
      <c r="S2478" s="14"/>
      <c r="T2478" s="14"/>
      <c r="U2478" s="14"/>
      <c r="V2478" s="4"/>
      <c r="W2478" s="53"/>
      <c r="X2478" s="14"/>
      <c r="Y2478" s="153"/>
      <c r="Z2478" s="10"/>
      <c r="AA2478" s="51"/>
      <c r="AB2478" s="3"/>
      <c r="AC2478" s="1"/>
      <c r="AD2478" s="10"/>
      <c r="AE2478" s="3"/>
      <c r="AF2478" s="3"/>
      <c r="AG2478" s="3"/>
      <c r="AH2478" s="10"/>
      <c r="AI2478" s="11"/>
      <c r="AJ2478" s="10"/>
      <c r="AK2478" s="2"/>
      <c r="AL2478" s="2"/>
      <c r="AM2478" s="2"/>
      <c r="AN2478" s="2"/>
      <c r="AO2478" s="2"/>
      <c r="AP2478" s="2"/>
      <c r="AQ2478" s="1"/>
      <c r="AR2478" s="15"/>
      <c r="AS2478" s="15"/>
      <c r="AT2478" s="15"/>
      <c r="AU2478" s="1"/>
      <c r="AV2478" s="1"/>
      <c r="AW2478" s="15"/>
      <c r="AX2478" s="15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</row>
    <row r="2479" spans="1:164" x14ac:dyDescent="0.15">
      <c r="A2479" s="67"/>
      <c r="B2479" s="128"/>
      <c r="C2479" s="7"/>
      <c r="D2479" s="7"/>
      <c r="E2479" s="13"/>
      <c r="F2479" s="14"/>
      <c r="G2479" s="14"/>
      <c r="H2479" s="14"/>
      <c r="I2479" s="14"/>
      <c r="J2479" s="13"/>
      <c r="K2479" s="53"/>
      <c r="L2479" s="2"/>
      <c r="M2479" s="19"/>
      <c r="N2479" s="12"/>
      <c r="O2479" s="12"/>
      <c r="P2479" s="19"/>
      <c r="Q2479" s="14"/>
      <c r="R2479" s="28"/>
      <c r="S2479" s="14"/>
      <c r="T2479" s="14"/>
      <c r="U2479" s="14"/>
      <c r="V2479" s="4"/>
      <c r="W2479" s="53"/>
      <c r="X2479" s="14"/>
      <c r="Y2479" s="153"/>
      <c r="Z2479" s="10"/>
      <c r="AA2479" s="51"/>
      <c r="AB2479" s="3"/>
      <c r="AC2479" s="1"/>
      <c r="AD2479" s="10"/>
      <c r="AE2479" s="3"/>
      <c r="AF2479" s="3"/>
      <c r="AG2479" s="3"/>
      <c r="AH2479" s="10"/>
      <c r="AI2479" s="11"/>
      <c r="AJ2479" s="10"/>
      <c r="AK2479" s="2"/>
      <c r="AL2479" s="2"/>
      <c r="AM2479" s="2"/>
      <c r="AN2479" s="2"/>
      <c r="AO2479" s="2"/>
      <c r="AP2479" s="2"/>
      <c r="AQ2479" s="1"/>
      <c r="AR2479" s="15"/>
      <c r="AS2479" s="15"/>
      <c r="AT2479" s="15"/>
      <c r="AU2479" s="1"/>
      <c r="AV2479" s="1"/>
      <c r="AW2479" s="15"/>
      <c r="AX2479" s="15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</row>
    <row r="2480" spans="1:164" x14ac:dyDescent="0.15">
      <c r="A2480" s="67"/>
      <c r="B2480" s="128"/>
      <c r="C2480" s="7"/>
      <c r="D2480" s="7"/>
      <c r="E2480" s="13"/>
      <c r="F2480" s="14"/>
      <c r="G2480" s="14"/>
      <c r="H2480" s="14"/>
      <c r="I2480" s="14"/>
      <c r="J2480" s="13"/>
      <c r="K2480" s="53"/>
      <c r="L2480" s="2"/>
      <c r="M2480" s="19"/>
      <c r="N2480" s="12"/>
      <c r="O2480" s="12"/>
      <c r="P2480" s="19"/>
      <c r="Q2480" s="14"/>
      <c r="R2480" s="28"/>
      <c r="S2480" s="14"/>
      <c r="T2480" s="14"/>
      <c r="U2480" s="14"/>
      <c r="V2480" s="4"/>
      <c r="W2480" s="53"/>
      <c r="X2480" s="14"/>
      <c r="Y2480" s="153"/>
      <c r="Z2480" s="10"/>
      <c r="AA2480" s="51"/>
      <c r="AB2480" s="3"/>
      <c r="AC2480" s="1"/>
      <c r="AD2480" s="10"/>
      <c r="AE2480" s="3"/>
      <c r="AF2480" s="3"/>
      <c r="AG2480" s="3"/>
      <c r="AH2480" s="10"/>
      <c r="AI2480" s="11"/>
      <c r="AJ2480" s="10"/>
      <c r="AK2480" s="2"/>
      <c r="AL2480" s="2"/>
      <c r="AM2480" s="2"/>
      <c r="AN2480" s="2"/>
      <c r="AO2480" s="2"/>
      <c r="AP2480" s="2"/>
      <c r="AQ2480" s="1"/>
      <c r="AR2480" s="15"/>
      <c r="AS2480" s="15"/>
      <c r="AT2480" s="15"/>
      <c r="AU2480" s="1"/>
      <c r="AV2480" s="1"/>
      <c r="AW2480" s="15"/>
      <c r="AX2480" s="15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</row>
    <row r="2481" spans="1:164" x14ac:dyDescent="0.15">
      <c r="A2481" s="67"/>
      <c r="B2481" s="128"/>
      <c r="C2481" s="7"/>
      <c r="D2481" s="7"/>
      <c r="E2481" s="13"/>
      <c r="F2481" s="14"/>
      <c r="G2481" s="14"/>
      <c r="H2481" s="14"/>
      <c r="I2481" s="14"/>
      <c r="J2481" s="13"/>
      <c r="K2481" s="53"/>
      <c r="L2481" s="2"/>
      <c r="M2481" s="19"/>
      <c r="N2481" s="12"/>
      <c r="O2481" s="12"/>
      <c r="P2481" s="19"/>
      <c r="Q2481" s="14"/>
      <c r="R2481" s="28"/>
      <c r="S2481" s="14"/>
      <c r="T2481" s="14"/>
      <c r="U2481" s="14"/>
      <c r="V2481" s="4"/>
      <c r="W2481" s="53"/>
      <c r="X2481" s="14"/>
      <c r="Y2481" s="153"/>
      <c r="Z2481" s="10"/>
      <c r="AA2481" s="51"/>
      <c r="AB2481" s="3"/>
      <c r="AC2481" s="1"/>
      <c r="AD2481" s="10"/>
      <c r="AE2481" s="3"/>
      <c r="AF2481" s="3"/>
      <c r="AG2481" s="3"/>
      <c r="AH2481" s="10"/>
      <c r="AI2481" s="11"/>
      <c r="AJ2481" s="10"/>
      <c r="AK2481" s="2"/>
      <c r="AL2481" s="2"/>
      <c r="AM2481" s="2"/>
      <c r="AN2481" s="2"/>
      <c r="AO2481" s="2"/>
      <c r="AP2481" s="2"/>
      <c r="AQ2481" s="1"/>
      <c r="AR2481" s="15"/>
      <c r="AS2481" s="15"/>
      <c r="AT2481" s="15"/>
      <c r="AU2481" s="1"/>
      <c r="AV2481" s="1"/>
      <c r="AW2481" s="15"/>
      <c r="AX2481" s="15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</row>
    <row r="2482" spans="1:164" x14ac:dyDescent="0.15">
      <c r="A2482" s="67"/>
      <c r="B2482" s="128"/>
      <c r="C2482" s="7"/>
      <c r="D2482" s="7"/>
      <c r="E2482" s="13"/>
      <c r="F2482" s="14"/>
      <c r="G2482" s="14"/>
      <c r="H2482" s="14"/>
      <c r="I2482" s="14"/>
      <c r="J2482" s="13"/>
      <c r="K2482" s="53"/>
      <c r="L2482" s="2"/>
      <c r="M2482" s="19"/>
      <c r="N2482" s="12"/>
      <c r="O2482" s="12"/>
      <c r="P2482" s="19"/>
      <c r="Q2482" s="14"/>
      <c r="R2482" s="28"/>
      <c r="S2482" s="14"/>
      <c r="T2482" s="14"/>
      <c r="U2482" s="14"/>
      <c r="V2482" s="4"/>
      <c r="W2482" s="53"/>
      <c r="X2482" s="14"/>
      <c r="Y2482" s="153"/>
      <c r="Z2482" s="10"/>
      <c r="AA2482" s="51"/>
      <c r="AB2482" s="3"/>
      <c r="AC2482" s="1"/>
      <c r="AD2482" s="10"/>
      <c r="AE2482" s="3"/>
      <c r="AF2482" s="3"/>
      <c r="AG2482" s="3"/>
      <c r="AH2482" s="10"/>
      <c r="AI2482" s="11"/>
      <c r="AJ2482" s="10"/>
      <c r="AK2482" s="2"/>
      <c r="AL2482" s="2"/>
      <c r="AM2482" s="2"/>
      <c r="AN2482" s="2"/>
      <c r="AO2482" s="2"/>
      <c r="AP2482" s="2"/>
      <c r="AQ2482" s="1"/>
      <c r="AR2482" s="15"/>
      <c r="AS2482" s="15"/>
      <c r="AT2482" s="15"/>
      <c r="AU2482" s="1"/>
      <c r="AV2482" s="1"/>
      <c r="AW2482" s="15"/>
      <c r="AX2482" s="15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</row>
    <row r="2483" spans="1:164" x14ac:dyDescent="0.15">
      <c r="A2483" s="67"/>
      <c r="B2483" s="128"/>
      <c r="C2483" s="7"/>
      <c r="D2483" s="7"/>
      <c r="E2483" s="13"/>
      <c r="F2483" s="14"/>
      <c r="G2483" s="14"/>
      <c r="H2483" s="14"/>
      <c r="I2483" s="14"/>
      <c r="J2483" s="13"/>
      <c r="K2483" s="53"/>
      <c r="L2483" s="2"/>
      <c r="M2483" s="19"/>
      <c r="N2483" s="12"/>
      <c r="O2483" s="12"/>
      <c r="P2483" s="19"/>
      <c r="Q2483" s="14"/>
      <c r="R2483" s="28"/>
      <c r="S2483" s="14"/>
      <c r="T2483" s="14"/>
      <c r="U2483" s="14"/>
      <c r="V2483" s="4"/>
      <c r="W2483" s="53"/>
      <c r="X2483" s="14"/>
      <c r="Y2483" s="153"/>
      <c r="Z2483" s="10"/>
      <c r="AA2483" s="51"/>
      <c r="AB2483" s="3"/>
      <c r="AC2483" s="1"/>
      <c r="AD2483" s="10"/>
      <c r="AE2483" s="3"/>
      <c r="AF2483" s="3"/>
      <c r="AG2483" s="3"/>
      <c r="AH2483" s="10"/>
      <c r="AI2483" s="11"/>
      <c r="AJ2483" s="10"/>
      <c r="AK2483" s="2"/>
      <c r="AL2483" s="2"/>
      <c r="AM2483" s="2"/>
      <c r="AN2483" s="2"/>
      <c r="AO2483" s="2"/>
      <c r="AP2483" s="2"/>
      <c r="AQ2483" s="1"/>
      <c r="AR2483" s="15"/>
      <c r="AS2483" s="15"/>
      <c r="AT2483" s="15"/>
      <c r="AU2483" s="1"/>
      <c r="AV2483" s="1"/>
      <c r="AW2483" s="15"/>
      <c r="AX2483" s="15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</row>
    <row r="2484" spans="1:164" x14ac:dyDescent="0.15">
      <c r="A2484" s="67"/>
      <c r="B2484" s="128"/>
      <c r="C2484" s="7"/>
      <c r="D2484" s="7"/>
      <c r="E2484" s="13"/>
      <c r="F2484" s="14"/>
      <c r="G2484" s="14"/>
      <c r="H2484" s="14"/>
      <c r="I2484" s="14"/>
      <c r="J2484" s="13"/>
      <c r="K2484" s="53"/>
      <c r="L2484" s="2"/>
      <c r="M2484" s="19"/>
      <c r="N2484" s="12"/>
      <c r="O2484" s="12"/>
      <c r="P2484" s="19"/>
      <c r="Q2484" s="14"/>
      <c r="R2484" s="28"/>
      <c r="S2484" s="14"/>
      <c r="T2484" s="14"/>
      <c r="U2484" s="14"/>
      <c r="V2484" s="4"/>
      <c r="W2484" s="53"/>
      <c r="X2484" s="14"/>
      <c r="Y2484" s="153"/>
      <c r="Z2484" s="10"/>
      <c r="AA2484" s="51"/>
      <c r="AB2484" s="3"/>
      <c r="AC2484" s="1"/>
      <c r="AD2484" s="10"/>
      <c r="AE2484" s="3"/>
      <c r="AF2484" s="3"/>
      <c r="AG2484" s="3"/>
      <c r="AH2484" s="10"/>
      <c r="AI2484" s="11"/>
      <c r="AJ2484" s="10"/>
      <c r="AK2484" s="2"/>
      <c r="AL2484" s="2"/>
      <c r="AM2484" s="2"/>
      <c r="AN2484" s="2"/>
      <c r="AO2484" s="2"/>
      <c r="AP2484" s="2"/>
      <c r="AQ2484" s="1"/>
      <c r="AR2484" s="15"/>
      <c r="AS2484" s="15"/>
      <c r="AT2484" s="15"/>
      <c r="AU2484" s="1"/>
      <c r="AV2484" s="1"/>
      <c r="AW2484" s="15"/>
      <c r="AX2484" s="15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</row>
    <row r="2485" spans="1:164" x14ac:dyDescent="0.15">
      <c r="A2485" s="67"/>
      <c r="B2485" s="128"/>
      <c r="C2485" s="7"/>
      <c r="D2485" s="7"/>
      <c r="E2485" s="13"/>
      <c r="F2485" s="14"/>
      <c r="G2485" s="14"/>
      <c r="H2485" s="14"/>
      <c r="I2485" s="14"/>
      <c r="J2485" s="13"/>
      <c r="K2485" s="53"/>
      <c r="L2485" s="2"/>
      <c r="M2485" s="19"/>
      <c r="N2485" s="12"/>
      <c r="O2485" s="12"/>
      <c r="P2485" s="19"/>
      <c r="Q2485" s="14"/>
      <c r="R2485" s="28"/>
      <c r="S2485" s="14"/>
      <c r="T2485" s="14"/>
      <c r="U2485" s="14"/>
      <c r="V2485" s="4"/>
      <c r="W2485" s="53"/>
      <c r="X2485" s="14"/>
      <c r="Y2485" s="153"/>
      <c r="Z2485" s="10"/>
      <c r="AA2485" s="51"/>
      <c r="AB2485" s="3"/>
      <c r="AC2485" s="1"/>
      <c r="AD2485" s="10"/>
      <c r="AE2485" s="3"/>
      <c r="AF2485" s="3"/>
      <c r="AG2485" s="3"/>
      <c r="AH2485" s="10"/>
      <c r="AI2485" s="11"/>
      <c r="AJ2485" s="10"/>
      <c r="AK2485" s="2"/>
      <c r="AL2485" s="2"/>
      <c r="AM2485" s="2"/>
      <c r="AN2485" s="2"/>
      <c r="AO2485" s="2"/>
      <c r="AP2485" s="2"/>
      <c r="AQ2485" s="1"/>
      <c r="AR2485" s="15"/>
      <c r="AS2485" s="15"/>
      <c r="AT2485" s="15"/>
      <c r="AU2485" s="1"/>
      <c r="AV2485" s="1"/>
      <c r="AW2485" s="15"/>
      <c r="AX2485" s="15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</row>
    <row r="2486" spans="1:164" x14ac:dyDescent="0.15">
      <c r="A2486" s="67"/>
      <c r="B2486" s="128"/>
      <c r="C2486" s="7"/>
      <c r="D2486" s="7"/>
      <c r="E2486" s="13"/>
      <c r="F2486" s="14"/>
      <c r="G2486" s="14"/>
      <c r="H2486" s="14"/>
      <c r="I2486" s="14"/>
      <c r="J2486" s="13"/>
      <c r="K2486" s="53"/>
      <c r="L2486" s="2"/>
      <c r="M2486" s="19"/>
      <c r="N2486" s="12"/>
      <c r="O2486" s="12"/>
      <c r="P2486" s="19"/>
      <c r="Q2486" s="14"/>
      <c r="R2486" s="28"/>
      <c r="S2486" s="14"/>
      <c r="T2486" s="14"/>
      <c r="U2486" s="14"/>
      <c r="V2486" s="4"/>
      <c r="W2486" s="53"/>
      <c r="X2486" s="14"/>
      <c r="Y2486" s="153"/>
      <c r="Z2486" s="10"/>
      <c r="AA2486" s="51"/>
      <c r="AB2486" s="3"/>
      <c r="AC2486" s="1"/>
      <c r="AD2486" s="10"/>
      <c r="AE2486" s="3"/>
      <c r="AF2486" s="3"/>
      <c r="AG2486" s="3"/>
      <c r="AH2486" s="10"/>
      <c r="AI2486" s="11"/>
      <c r="AJ2486" s="10"/>
      <c r="AK2486" s="2"/>
      <c r="AL2486" s="2"/>
      <c r="AM2486" s="2"/>
      <c r="AN2486" s="2"/>
      <c r="AO2486" s="2"/>
      <c r="AP2486" s="2"/>
      <c r="AQ2486" s="1"/>
      <c r="AR2486" s="15"/>
      <c r="AS2486" s="15"/>
      <c r="AT2486" s="15"/>
      <c r="AU2486" s="1"/>
      <c r="AV2486" s="1"/>
      <c r="AW2486" s="15"/>
      <c r="AX2486" s="15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</row>
    <row r="2487" spans="1:164" x14ac:dyDescent="0.15">
      <c r="A2487" s="67"/>
      <c r="B2487" s="128"/>
      <c r="C2487" s="7"/>
      <c r="D2487" s="7"/>
      <c r="E2487" s="13"/>
      <c r="F2487" s="14"/>
      <c r="G2487" s="14"/>
      <c r="H2487" s="14"/>
      <c r="I2487" s="14"/>
      <c r="J2487" s="13"/>
      <c r="K2487" s="53"/>
      <c r="L2487" s="2"/>
      <c r="M2487" s="19"/>
      <c r="N2487" s="12"/>
      <c r="O2487" s="12"/>
      <c r="P2487" s="19"/>
      <c r="Q2487" s="14"/>
      <c r="R2487" s="28"/>
      <c r="S2487" s="14"/>
      <c r="T2487" s="14"/>
      <c r="U2487" s="14"/>
      <c r="V2487" s="4"/>
      <c r="W2487" s="53"/>
      <c r="X2487" s="14"/>
      <c r="Y2487" s="153"/>
      <c r="Z2487" s="10"/>
      <c r="AA2487" s="51"/>
      <c r="AB2487" s="3"/>
      <c r="AC2487" s="1"/>
      <c r="AD2487" s="10"/>
      <c r="AE2487" s="3"/>
      <c r="AF2487" s="3"/>
      <c r="AG2487" s="3"/>
      <c r="AH2487" s="10"/>
      <c r="AI2487" s="11"/>
      <c r="AJ2487" s="10"/>
      <c r="AK2487" s="2"/>
      <c r="AL2487" s="2"/>
      <c r="AM2487" s="2"/>
      <c r="AN2487" s="2"/>
      <c r="AO2487" s="2"/>
      <c r="AP2487" s="2"/>
      <c r="AQ2487" s="1"/>
      <c r="AR2487" s="15"/>
      <c r="AS2487" s="15"/>
      <c r="AT2487" s="15"/>
      <c r="AU2487" s="1"/>
      <c r="AV2487" s="1"/>
      <c r="AW2487" s="15"/>
      <c r="AX2487" s="15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</row>
    <row r="2488" spans="1:164" x14ac:dyDescent="0.15">
      <c r="A2488" s="67"/>
      <c r="B2488" s="128"/>
      <c r="C2488" s="7"/>
      <c r="D2488" s="7"/>
      <c r="E2488" s="13"/>
      <c r="F2488" s="14"/>
      <c r="G2488" s="14"/>
      <c r="H2488" s="14"/>
      <c r="I2488" s="14"/>
      <c r="J2488" s="13"/>
      <c r="K2488" s="53"/>
      <c r="L2488" s="2"/>
      <c r="M2488" s="19"/>
      <c r="N2488" s="12"/>
      <c r="O2488" s="12"/>
      <c r="P2488" s="19"/>
      <c r="Q2488" s="14"/>
      <c r="R2488" s="28"/>
      <c r="S2488" s="14"/>
      <c r="T2488" s="14"/>
      <c r="U2488" s="14"/>
      <c r="V2488" s="4"/>
      <c r="W2488" s="53"/>
      <c r="X2488" s="14"/>
      <c r="Y2488" s="153"/>
      <c r="Z2488" s="10"/>
      <c r="AA2488" s="51"/>
      <c r="AB2488" s="3"/>
      <c r="AC2488" s="1"/>
      <c r="AD2488" s="10"/>
      <c r="AE2488" s="3"/>
      <c r="AF2488" s="3"/>
      <c r="AG2488" s="3"/>
      <c r="AH2488" s="10"/>
      <c r="AI2488" s="11"/>
      <c r="AJ2488" s="10"/>
      <c r="AK2488" s="2"/>
      <c r="AL2488" s="2"/>
      <c r="AM2488" s="2"/>
      <c r="AN2488" s="2"/>
      <c r="AO2488" s="2"/>
      <c r="AP2488" s="2"/>
      <c r="AQ2488" s="1"/>
      <c r="AR2488" s="15"/>
      <c r="AS2488" s="15"/>
      <c r="AT2488" s="15"/>
      <c r="AU2488" s="1"/>
      <c r="AV2488" s="1"/>
      <c r="AW2488" s="15"/>
      <c r="AX2488" s="15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</row>
    <row r="2489" spans="1:164" x14ac:dyDescent="0.15">
      <c r="A2489" s="67"/>
      <c r="B2489" s="128"/>
      <c r="C2489" s="7"/>
      <c r="D2489" s="7"/>
      <c r="E2489" s="13"/>
      <c r="F2489" s="14"/>
      <c r="G2489" s="14"/>
      <c r="H2489" s="14"/>
      <c r="I2489" s="14"/>
      <c r="J2489" s="13"/>
      <c r="K2489" s="53"/>
      <c r="L2489" s="2"/>
      <c r="M2489" s="19"/>
      <c r="N2489" s="12"/>
      <c r="O2489" s="12"/>
      <c r="P2489" s="19"/>
      <c r="Q2489" s="14"/>
      <c r="R2489" s="28"/>
      <c r="S2489" s="14"/>
      <c r="T2489" s="14"/>
      <c r="U2489" s="14"/>
      <c r="V2489" s="4"/>
      <c r="W2489" s="53"/>
      <c r="X2489" s="14"/>
      <c r="Y2489" s="153"/>
      <c r="Z2489" s="10"/>
      <c r="AA2489" s="51"/>
      <c r="AB2489" s="3"/>
      <c r="AC2489" s="1"/>
      <c r="AD2489" s="10"/>
      <c r="AE2489" s="3"/>
      <c r="AF2489" s="3"/>
      <c r="AG2489" s="3"/>
      <c r="AH2489" s="10"/>
      <c r="AI2489" s="11"/>
      <c r="AJ2489" s="10"/>
      <c r="AK2489" s="2"/>
      <c r="AL2489" s="2"/>
      <c r="AM2489" s="2"/>
      <c r="AN2489" s="2"/>
      <c r="AO2489" s="2"/>
      <c r="AP2489" s="2"/>
      <c r="AQ2489" s="1"/>
      <c r="AR2489" s="15"/>
      <c r="AS2489" s="15"/>
      <c r="AT2489" s="15"/>
      <c r="AU2489" s="1"/>
      <c r="AV2489" s="1"/>
      <c r="AW2489" s="15"/>
      <c r="AX2489" s="15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</row>
    <row r="2490" spans="1:164" x14ac:dyDescent="0.15">
      <c r="A2490" s="67"/>
      <c r="B2490" s="128"/>
      <c r="C2490" s="7"/>
      <c r="D2490" s="7"/>
      <c r="E2490" s="13"/>
      <c r="F2490" s="14"/>
      <c r="G2490" s="14"/>
      <c r="H2490" s="14"/>
      <c r="I2490" s="14"/>
      <c r="J2490" s="13"/>
      <c r="K2490" s="53"/>
      <c r="L2490" s="2"/>
      <c r="M2490" s="19"/>
      <c r="N2490" s="12"/>
      <c r="O2490" s="12"/>
      <c r="P2490" s="19"/>
      <c r="Q2490" s="14"/>
      <c r="R2490" s="28"/>
      <c r="S2490" s="14"/>
      <c r="T2490" s="14"/>
      <c r="U2490" s="14"/>
      <c r="V2490" s="4"/>
      <c r="W2490" s="53"/>
      <c r="X2490" s="14"/>
      <c r="Y2490" s="153"/>
      <c r="Z2490" s="10"/>
      <c r="AA2490" s="51"/>
      <c r="AB2490" s="3"/>
      <c r="AC2490" s="1"/>
      <c r="AD2490" s="10"/>
      <c r="AE2490" s="3"/>
      <c r="AF2490" s="3"/>
      <c r="AG2490" s="3"/>
      <c r="AH2490" s="10"/>
      <c r="AI2490" s="11"/>
      <c r="AJ2490" s="10"/>
      <c r="AK2490" s="2"/>
      <c r="AL2490" s="2"/>
      <c r="AM2490" s="2"/>
      <c r="AN2490" s="2"/>
      <c r="AO2490" s="2"/>
      <c r="AP2490" s="2"/>
      <c r="AQ2490" s="1"/>
      <c r="AR2490" s="15"/>
      <c r="AS2490" s="15"/>
      <c r="AT2490" s="15"/>
      <c r="AU2490" s="1"/>
      <c r="AV2490" s="1"/>
      <c r="AW2490" s="15"/>
      <c r="AX2490" s="15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</row>
    <row r="2491" spans="1:164" x14ac:dyDescent="0.15">
      <c r="A2491" s="67"/>
      <c r="B2491" s="128"/>
      <c r="C2491" s="7"/>
      <c r="D2491" s="7"/>
      <c r="E2491" s="13"/>
      <c r="F2491" s="14"/>
      <c r="G2491" s="14"/>
      <c r="H2491" s="14"/>
      <c r="I2491" s="14"/>
      <c r="J2491" s="13"/>
      <c r="K2491" s="53"/>
      <c r="L2491" s="2"/>
      <c r="M2491" s="19"/>
      <c r="N2491" s="12"/>
      <c r="O2491" s="12"/>
      <c r="P2491" s="19"/>
      <c r="Q2491" s="14"/>
      <c r="R2491" s="28"/>
      <c r="S2491" s="14"/>
      <c r="T2491" s="14"/>
      <c r="U2491" s="14"/>
      <c r="V2491" s="4"/>
      <c r="W2491" s="53"/>
      <c r="X2491" s="14"/>
      <c r="Y2491" s="153"/>
      <c r="Z2491" s="10"/>
      <c r="AA2491" s="51"/>
      <c r="AB2491" s="3"/>
      <c r="AC2491" s="1"/>
      <c r="AD2491" s="10"/>
      <c r="AE2491" s="3"/>
      <c r="AF2491" s="3"/>
      <c r="AG2491" s="3"/>
      <c r="AH2491" s="10"/>
      <c r="AI2491" s="11"/>
      <c r="AJ2491" s="10"/>
      <c r="AK2491" s="2"/>
      <c r="AL2491" s="2"/>
      <c r="AM2491" s="2"/>
      <c r="AN2491" s="2"/>
      <c r="AO2491" s="2"/>
      <c r="AP2491" s="2"/>
      <c r="AQ2491" s="1"/>
      <c r="AR2491" s="15"/>
      <c r="AS2491" s="15"/>
      <c r="AT2491" s="15"/>
      <c r="AU2491" s="1"/>
      <c r="AV2491" s="1"/>
      <c r="AW2491" s="15"/>
      <c r="AX2491" s="15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</row>
    <row r="2492" spans="1:164" x14ac:dyDescent="0.15">
      <c r="A2492" s="67"/>
      <c r="B2492" s="128"/>
      <c r="C2492" s="7"/>
      <c r="D2492" s="7"/>
      <c r="E2492" s="13"/>
      <c r="F2492" s="14"/>
      <c r="G2492" s="14"/>
      <c r="H2492" s="14"/>
      <c r="I2492" s="14"/>
      <c r="J2492" s="13"/>
      <c r="K2492" s="53"/>
      <c r="L2492" s="2"/>
      <c r="M2492" s="19"/>
      <c r="N2492" s="12"/>
      <c r="O2492" s="12"/>
      <c r="P2492" s="19"/>
      <c r="Q2492" s="14"/>
      <c r="R2492" s="28"/>
      <c r="S2492" s="14"/>
      <c r="T2492" s="14"/>
      <c r="U2492" s="14"/>
      <c r="V2492" s="4"/>
      <c r="W2492" s="53"/>
      <c r="X2492" s="14"/>
      <c r="Y2492" s="153"/>
      <c r="Z2492" s="10"/>
      <c r="AA2492" s="51"/>
      <c r="AB2492" s="3"/>
      <c r="AC2492" s="1"/>
      <c r="AD2492" s="10"/>
      <c r="AE2492" s="3"/>
      <c r="AF2492" s="3"/>
      <c r="AG2492" s="3"/>
      <c r="AH2492" s="10"/>
      <c r="AI2492" s="11"/>
      <c r="AJ2492" s="10"/>
      <c r="AK2492" s="2"/>
      <c r="AL2492" s="2"/>
      <c r="AM2492" s="2"/>
      <c r="AN2492" s="2"/>
      <c r="AO2492" s="2"/>
      <c r="AP2492" s="2"/>
      <c r="AQ2492" s="1"/>
      <c r="AR2492" s="15"/>
      <c r="AS2492" s="15"/>
      <c r="AT2492" s="15"/>
      <c r="AU2492" s="1"/>
      <c r="AV2492" s="1"/>
      <c r="AW2492" s="15"/>
      <c r="AX2492" s="15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</row>
    <row r="2493" spans="1:164" x14ac:dyDescent="0.15">
      <c r="A2493" s="67"/>
      <c r="B2493" s="128"/>
      <c r="C2493" s="7"/>
      <c r="D2493" s="7"/>
      <c r="E2493" s="13"/>
      <c r="F2493" s="14"/>
      <c r="G2493" s="14"/>
      <c r="H2493" s="14"/>
      <c r="I2493" s="14"/>
      <c r="J2493" s="13"/>
      <c r="K2493" s="53"/>
      <c r="L2493" s="2"/>
      <c r="M2493" s="19"/>
      <c r="N2493" s="12"/>
      <c r="O2493" s="12"/>
      <c r="P2493" s="19"/>
      <c r="Q2493" s="14"/>
      <c r="R2493" s="28"/>
      <c r="S2493" s="14"/>
      <c r="T2493" s="14"/>
      <c r="U2493" s="14"/>
      <c r="V2493" s="4"/>
      <c r="W2493" s="53"/>
      <c r="X2493" s="14"/>
      <c r="Y2493" s="153"/>
      <c r="Z2493" s="10"/>
      <c r="AA2493" s="51"/>
      <c r="AB2493" s="3"/>
      <c r="AC2493" s="1"/>
      <c r="AD2493" s="10"/>
      <c r="AE2493" s="3"/>
      <c r="AF2493" s="3"/>
      <c r="AG2493" s="3"/>
      <c r="AH2493" s="10"/>
      <c r="AI2493" s="11"/>
      <c r="AJ2493" s="10"/>
      <c r="AK2493" s="2"/>
      <c r="AL2493" s="2"/>
      <c r="AM2493" s="2"/>
      <c r="AN2493" s="2"/>
      <c r="AO2493" s="2"/>
      <c r="AP2493" s="2"/>
      <c r="AQ2493" s="1"/>
      <c r="AR2493" s="15"/>
      <c r="AS2493" s="15"/>
      <c r="AT2493" s="15"/>
      <c r="AU2493" s="1"/>
      <c r="AV2493" s="1"/>
      <c r="AW2493" s="15"/>
      <c r="AX2493" s="15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</row>
    <row r="2494" spans="1:164" x14ac:dyDescent="0.15">
      <c r="A2494" s="67"/>
      <c r="B2494" s="128"/>
      <c r="C2494" s="7"/>
      <c r="D2494" s="7"/>
      <c r="E2494" s="13"/>
      <c r="F2494" s="14"/>
      <c r="G2494" s="14"/>
      <c r="H2494" s="14"/>
      <c r="I2494" s="14"/>
      <c r="J2494" s="13"/>
      <c r="K2494" s="53"/>
      <c r="L2494" s="2"/>
      <c r="M2494" s="19"/>
      <c r="N2494" s="12"/>
      <c r="O2494" s="12"/>
      <c r="P2494" s="19"/>
      <c r="Q2494" s="14"/>
      <c r="R2494" s="28"/>
      <c r="S2494" s="14"/>
      <c r="T2494" s="14"/>
      <c r="U2494" s="14"/>
      <c r="V2494" s="4"/>
      <c r="W2494" s="53"/>
      <c r="X2494" s="14"/>
      <c r="Y2494" s="153"/>
      <c r="Z2494" s="10"/>
      <c r="AA2494" s="51"/>
      <c r="AB2494" s="3"/>
      <c r="AC2494" s="1"/>
      <c r="AD2494" s="10"/>
      <c r="AE2494" s="3"/>
      <c r="AF2494" s="3"/>
      <c r="AG2494" s="3"/>
      <c r="AH2494" s="10"/>
      <c r="AI2494" s="11"/>
      <c r="AJ2494" s="10"/>
      <c r="AK2494" s="2"/>
      <c r="AL2494" s="2"/>
      <c r="AM2494" s="2"/>
      <c r="AN2494" s="2"/>
      <c r="AO2494" s="2"/>
      <c r="AP2494" s="2"/>
      <c r="AQ2494" s="1"/>
      <c r="AR2494" s="15"/>
      <c r="AS2494" s="15"/>
      <c r="AT2494" s="15"/>
      <c r="AU2494" s="1"/>
      <c r="AV2494" s="1"/>
      <c r="AW2494" s="15"/>
      <c r="AX2494" s="15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</row>
    <row r="2495" spans="1:164" x14ac:dyDescent="0.15">
      <c r="A2495" s="67"/>
      <c r="B2495" s="128"/>
      <c r="C2495" s="7"/>
      <c r="D2495" s="7"/>
      <c r="E2495" s="13"/>
      <c r="F2495" s="14"/>
      <c r="G2495" s="14"/>
      <c r="H2495" s="14"/>
      <c r="I2495" s="14"/>
      <c r="J2495" s="13"/>
      <c r="K2495" s="53"/>
      <c r="L2495" s="2"/>
      <c r="M2495" s="19"/>
      <c r="N2495" s="12"/>
      <c r="O2495" s="12"/>
      <c r="P2495" s="19"/>
      <c r="Q2495" s="14"/>
      <c r="R2495" s="28"/>
      <c r="S2495" s="14"/>
      <c r="T2495" s="14"/>
      <c r="U2495" s="14"/>
      <c r="V2495" s="4"/>
      <c r="W2495" s="53"/>
      <c r="X2495" s="14"/>
      <c r="Y2495" s="153"/>
      <c r="Z2495" s="10"/>
      <c r="AA2495" s="51"/>
      <c r="AB2495" s="3"/>
      <c r="AC2495" s="1"/>
      <c r="AD2495" s="10"/>
      <c r="AE2495" s="3"/>
      <c r="AF2495" s="3"/>
      <c r="AG2495" s="3"/>
      <c r="AH2495" s="10"/>
      <c r="AI2495" s="11"/>
      <c r="AJ2495" s="10"/>
      <c r="AK2495" s="2"/>
      <c r="AL2495" s="2"/>
      <c r="AM2495" s="2"/>
      <c r="AN2495" s="2"/>
      <c r="AO2495" s="2"/>
      <c r="AP2495" s="2"/>
      <c r="AQ2495" s="1"/>
      <c r="AR2495" s="15"/>
      <c r="AS2495" s="15"/>
      <c r="AT2495" s="15"/>
      <c r="AU2495" s="1"/>
      <c r="AV2495" s="1"/>
      <c r="AW2495" s="15"/>
      <c r="AX2495" s="15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</row>
    <row r="2496" spans="1:164" x14ac:dyDescent="0.15">
      <c r="A2496" s="67"/>
      <c r="B2496" s="128"/>
      <c r="C2496" s="7"/>
      <c r="D2496" s="7"/>
      <c r="E2496" s="13"/>
      <c r="F2496" s="14"/>
      <c r="G2496" s="14"/>
      <c r="H2496" s="14"/>
      <c r="I2496" s="14"/>
      <c r="J2496" s="13"/>
      <c r="K2496" s="53"/>
      <c r="L2496" s="2"/>
      <c r="M2496" s="19"/>
      <c r="N2496" s="12"/>
      <c r="O2496" s="12"/>
      <c r="P2496" s="19"/>
      <c r="Q2496" s="14"/>
      <c r="R2496" s="28"/>
      <c r="S2496" s="14"/>
      <c r="T2496" s="14"/>
      <c r="U2496" s="14"/>
      <c r="V2496" s="4"/>
      <c r="W2496" s="53"/>
      <c r="X2496" s="14"/>
      <c r="Y2496" s="153"/>
      <c r="Z2496" s="10"/>
      <c r="AA2496" s="51"/>
      <c r="AB2496" s="3"/>
      <c r="AC2496" s="1"/>
      <c r="AD2496" s="10"/>
      <c r="AE2496" s="3"/>
      <c r="AF2496" s="3"/>
      <c r="AG2496" s="3"/>
      <c r="AH2496" s="10"/>
      <c r="AI2496" s="11"/>
      <c r="AJ2496" s="10"/>
      <c r="AK2496" s="2"/>
      <c r="AL2496" s="2"/>
      <c r="AM2496" s="2"/>
      <c r="AN2496" s="2"/>
      <c r="AO2496" s="2"/>
      <c r="AP2496" s="2"/>
      <c r="AQ2496" s="1"/>
      <c r="AR2496" s="15"/>
      <c r="AS2496" s="15"/>
      <c r="AT2496" s="15"/>
      <c r="AU2496" s="1"/>
      <c r="AV2496" s="1"/>
      <c r="AW2496" s="15"/>
      <c r="AX2496" s="15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</row>
    <row r="2497" spans="1:164" x14ac:dyDescent="0.15">
      <c r="A2497" s="67"/>
      <c r="B2497" s="128"/>
      <c r="C2497" s="7"/>
      <c r="D2497" s="7"/>
      <c r="E2497" s="13"/>
      <c r="F2497" s="14"/>
      <c r="G2497" s="14"/>
      <c r="H2497" s="14"/>
      <c r="I2497" s="14"/>
      <c r="J2497" s="13"/>
      <c r="K2497" s="53"/>
      <c r="L2497" s="2"/>
      <c r="M2497" s="19"/>
      <c r="N2497" s="12"/>
      <c r="O2497" s="12"/>
      <c r="P2497" s="19"/>
      <c r="Q2497" s="14"/>
      <c r="R2497" s="28"/>
      <c r="S2497" s="14"/>
      <c r="T2497" s="14"/>
      <c r="U2497" s="14"/>
      <c r="V2497" s="4"/>
      <c r="W2497" s="53"/>
      <c r="X2497" s="14"/>
      <c r="Y2497" s="153"/>
      <c r="Z2497" s="10"/>
      <c r="AA2497" s="51"/>
      <c r="AB2497" s="3"/>
      <c r="AC2497" s="1"/>
      <c r="AD2497" s="10"/>
      <c r="AE2497" s="3"/>
      <c r="AF2497" s="3"/>
      <c r="AG2497" s="3"/>
      <c r="AH2497" s="10"/>
      <c r="AI2497" s="11"/>
      <c r="AJ2497" s="10"/>
      <c r="AK2497" s="2"/>
      <c r="AL2497" s="2"/>
      <c r="AM2497" s="2"/>
      <c r="AN2497" s="2"/>
      <c r="AO2497" s="2"/>
      <c r="AP2497" s="2"/>
      <c r="AQ2497" s="1"/>
      <c r="AR2497" s="15"/>
      <c r="AS2497" s="15"/>
      <c r="AT2497" s="15"/>
      <c r="AU2497" s="1"/>
      <c r="AV2497" s="1"/>
      <c r="AW2497" s="15"/>
      <c r="AX2497" s="15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</row>
    <row r="2498" spans="1:164" x14ac:dyDescent="0.15">
      <c r="A2498" s="67"/>
      <c r="B2498" s="128"/>
      <c r="C2498" s="7"/>
      <c r="D2498" s="7"/>
      <c r="E2498" s="13"/>
      <c r="F2498" s="14"/>
      <c r="G2498" s="14"/>
      <c r="H2498" s="14"/>
      <c r="I2498" s="14"/>
      <c r="J2498" s="13"/>
      <c r="K2498" s="53"/>
      <c r="L2498" s="2"/>
      <c r="M2498" s="19"/>
      <c r="N2498" s="12"/>
      <c r="O2498" s="12"/>
      <c r="P2498" s="19"/>
      <c r="Q2498" s="14"/>
      <c r="R2498" s="28"/>
      <c r="S2498" s="14"/>
      <c r="T2498" s="14"/>
      <c r="U2498" s="14"/>
      <c r="V2498" s="4"/>
      <c r="W2498" s="53"/>
      <c r="X2498" s="14"/>
      <c r="Y2498" s="153"/>
      <c r="Z2498" s="10"/>
      <c r="AA2498" s="51"/>
      <c r="AB2498" s="3"/>
      <c r="AC2498" s="1"/>
      <c r="AD2498" s="10"/>
      <c r="AE2498" s="3"/>
      <c r="AF2498" s="3"/>
      <c r="AG2498" s="3"/>
      <c r="AH2498" s="10"/>
      <c r="AI2498" s="11"/>
      <c r="AJ2498" s="10"/>
      <c r="AK2498" s="2"/>
      <c r="AL2498" s="2"/>
      <c r="AM2498" s="2"/>
      <c r="AN2498" s="2"/>
      <c r="AO2498" s="2"/>
      <c r="AP2498" s="2"/>
      <c r="AQ2498" s="1"/>
      <c r="AR2498" s="15"/>
      <c r="AS2498" s="15"/>
      <c r="AT2498" s="15"/>
      <c r="AU2498" s="1"/>
      <c r="AV2498" s="1"/>
      <c r="AW2498" s="15"/>
      <c r="AX2498" s="15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</row>
    <row r="2499" spans="1:164" x14ac:dyDescent="0.15">
      <c r="A2499" s="67"/>
      <c r="B2499" s="128"/>
      <c r="C2499" s="7"/>
      <c r="D2499" s="7"/>
      <c r="E2499" s="13"/>
      <c r="F2499" s="14"/>
      <c r="G2499" s="14"/>
      <c r="H2499" s="14"/>
      <c r="I2499" s="14"/>
      <c r="J2499" s="13"/>
      <c r="K2499" s="53"/>
      <c r="L2499" s="2"/>
      <c r="M2499" s="19"/>
      <c r="N2499" s="12"/>
      <c r="O2499" s="12"/>
      <c r="P2499" s="19"/>
      <c r="Q2499" s="14"/>
      <c r="R2499" s="28"/>
      <c r="S2499" s="14"/>
      <c r="T2499" s="14"/>
      <c r="U2499" s="14"/>
      <c r="V2499" s="4"/>
      <c r="W2499" s="53"/>
      <c r="X2499" s="14"/>
      <c r="Y2499" s="153"/>
      <c r="Z2499" s="10"/>
      <c r="AA2499" s="51"/>
      <c r="AB2499" s="3"/>
      <c r="AC2499" s="1"/>
      <c r="AD2499" s="10"/>
      <c r="AE2499" s="3"/>
      <c r="AF2499" s="3"/>
      <c r="AG2499" s="3"/>
      <c r="AH2499" s="10"/>
      <c r="AI2499" s="11"/>
      <c r="AJ2499" s="10"/>
      <c r="AK2499" s="2"/>
      <c r="AL2499" s="2"/>
      <c r="AM2499" s="2"/>
      <c r="AN2499" s="2"/>
      <c r="AO2499" s="2"/>
      <c r="AP2499" s="2"/>
      <c r="AQ2499" s="1"/>
      <c r="AR2499" s="15"/>
      <c r="AS2499" s="15"/>
      <c r="AT2499" s="15"/>
      <c r="AU2499" s="1"/>
      <c r="AV2499" s="1"/>
      <c r="AW2499" s="15"/>
      <c r="AX2499" s="15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</row>
    <row r="2500" spans="1:164" x14ac:dyDescent="0.15">
      <c r="A2500" s="67"/>
      <c r="B2500" s="128"/>
      <c r="C2500" s="7"/>
      <c r="D2500" s="7"/>
      <c r="E2500" s="13"/>
      <c r="F2500" s="14"/>
      <c r="G2500" s="14"/>
      <c r="H2500" s="14"/>
      <c r="I2500" s="14"/>
      <c r="J2500" s="13"/>
      <c r="K2500" s="53"/>
      <c r="L2500" s="2"/>
      <c r="M2500" s="19"/>
      <c r="N2500" s="12"/>
      <c r="O2500" s="12"/>
      <c r="P2500" s="19"/>
      <c r="Q2500" s="14"/>
      <c r="R2500" s="28"/>
      <c r="S2500" s="14"/>
      <c r="T2500" s="14"/>
      <c r="U2500" s="14"/>
      <c r="V2500" s="4"/>
      <c r="W2500" s="53"/>
      <c r="X2500" s="14"/>
      <c r="Y2500" s="153"/>
      <c r="Z2500" s="10"/>
      <c r="AA2500" s="51"/>
      <c r="AB2500" s="3"/>
      <c r="AC2500" s="1"/>
      <c r="AD2500" s="10"/>
      <c r="AE2500" s="3"/>
      <c r="AF2500" s="3"/>
      <c r="AG2500" s="3"/>
      <c r="AH2500" s="10"/>
      <c r="AI2500" s="11"/>
      <c r="AJ2500" s="10"/>
      <c r="AK2500" s="2"/>
      <c r="AL2500" s="2"/>
      <c r="AM2500" s="2"/>
      <c r="AN2500" s="2"/>
      <c r="AO2500" s="2"/>
      <c r="AP2500" s="2"/>
      <c r="AQ2500" s="1"/>
      <c r="AR2500" s="15"/>
      <c r="AS2500" s="15"/>
      <c r="AT2500" s="15"/>
      <c r="AU2500" s="1"/>
      <c r="AV2500" s="1"/>
      <c r="AW2500" s="15"/>
      <c r="AX2500" s="15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</row>
    <row r="2501" spans="1:164" x14ac:dyDescent="0.15">
      <c r="A2501" s="67"/>
      <c r="B2501" s="128"/>
      <c r="C2501" s="7"/>
      <c r="D2501" s="7"/>
      <c r="E2501" s="13"/>
      <c r="F2501" s="14"/>
      <c r="G2501" s="14"/>
      <c r="H2501" s="14"/>
      <c r="I2501" s="14"/>
      <c r="J2501" s="13"/>
      <c r="K2501" s="53"/>
      <c r="L2501" s="2"/>
      <c r="M2501" s="19"/>
      <c r="N2501" s="12"/>
      <c r="O2501" s="12"/>
      <c r="P2501" s="19"/>
      <c r="Q2501" s="14"/>
      <c r="R2501" s="28"/>
      <c r="S2501" s="14"/>
      <c r="T2501" s="14"/>
      <c r="U2501" s="14"/>
      <c r="V2501" s="4"/>
      <c r="W2501" s="53"/>
      <c r="X2501" s="14"/>
      <c r="Y2501" s="153"/>
      <c r="Z2501" s="10"/>
      <c r="AA2501" s="51"/>
      <c r="AB2501" s="3"/>
      <c r="AC2501" s="1"/>
      <c r="AD2501" s="10"/>
      <c r="AE2501" s="3"/>
      <c r="AF2501" s="3"/>
      <c r="AG2501" s="3"/>
      <c r="AH2501" s="10"/>
      <c r="AI2501" s="11"/>
      <c r="AJ2501" s="10"/>
      <c r="AK2501" s="2"/>
      <c r="AL2501" s="2"/>
      <c r="AM2501" s="2"/>
      <c r="AN2501" s="2"/>
      <c r="AO2501" s="2"/>
      <c r="AP2501" s="2"/>
      <c r="AQ2501" s="1"/>
      <c r="AR2501" s="15"/>
      <c r="AS2501" s="15"/>
      <c r="AT2501" s="15"/>
      <c r="AU2501" s="1"/>
      <c r="AV2501" s="1"/>
      <c r="AW2501" s="15"/>
      <c r="AX2501" s="15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</row>
    <row r="2502" spans="1:164" x14ac:dyDescent="0.15">
      <c r="A2502" s="67"/>
      <c r="B2502" s="128"/>
      <c r="C2502" s="7"/>
      <c r="D2502" s="7"/>
      <c r="E2502" s="13"/>
      <c r="F2502" s="14"/>
      <c r="G2502" s="14"/>
      <c r="H2502" s="14"/>
      <c r="I2502" s="14"/>
      <c r="J2502" s="13"/>
      <c r="K2502" s="53"/>
      <c r="L2502" s="2"/>
      <c r="M2502" s="19"/>
      <c r="N2502" s="12"/>
      <c r="O2502" s="12"/>
      <c r="P2502" s="19"/>
      <c r="Q2502" s="14"/>
      <c r="R2502" s="28"/>
      <c r="S2502" s="14"/>
      <c r="T2502" s="14"/>
      <c r="U2502" s="14"/>
      <c r="V2502" s="4"/>
      <c r="W2502" s="53"/>
      <c r="X2502" s="14"/>
      <c r="Y2502" s="153"/>
      <c r="Z2502" s="10"/>
      <c r="AA2502" s="51"/>
      <c r="AB2502" s="3"/>
      <c r="AC2502" s="1"/>
      <c r="AD2502" s="10"/>
      <c r="AE2502" s="3"/>
      <c r="AF2502" s="3"/>
      <c r="AG2502" s="3"/>
      <c r="AH2502" s="10"/>
      <c r="AI2502" s="11"/>
      <c r="AJ2502" s="10"/>
      <c r="AK2502" s="2"/>
      <c r="AL2502" s="2"/>
      <c r="AM2502" s="2"/>
      <c r="AN2502" s="2"/>
      <c r="AO2502" s="2"/>
      <c r="AP2502" s="2"/>
      <c r="AQ2502" s="1"/>
      <c r="AR2502" s="15"/>
      <c r="AS2502" s="15"/>
      <c r="AT2502" s="15"/>
      <c r="AU2502" s="1"/>
      <c r="AV2502" s="1"/>
      <c r="AW2502" s="15"/>
      <c r="AX2502" s="15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</row>
    <row r="2503" spans="1:164" x14ac:dyDescent="0.15">
      <c r="A2503" s="67"/>
      <c r="B2503" s="128"/>
      <c r="C2503" s="7"/>
      <c r="D2503" s="7"/>
      <c r="E2503" s="13"/>
      <c r="F2503" s="14"/>
      <c r="G2503" s="14"/>
      <c r="H2503" s="14"/>
      <c r="I2503" s="14"/>
      <c r="J2503" s="13"/>
      <c r="K2503" s="53"/>
      <c r="L2503" s="2"/>
      <c r="M2503" s="19"/>
      <c r="N2503" s="12"/>
      <c r="O2503" s="12"/>
      <c r="P2503" s="19"/>
      <c r="Q2503" s="14"/>
      <c r="R2503" s="28"/>
      <c r="S2503" s="14"/>
      <c r="T2503" s="14"/>
      <c r="U2503" s="14"/>
      <c r="V2503" s="4"/>
      <c r="W2503" s="53"/>
      <c r="X2503" s="14"/>
      <c r="Y2503" s="153"/>
      <c r="Z2503" s="10"/>
      <c r="AA2503" s="51"/>
      <c r="AB2503" s="3"/>
      <c r="AC2503" s="1"/>
      <c r="AD2503" s="10"/>
      <c r="AE2503" s="3"/>
      <c r="AF2503" s="3"/>
      <c r="AG2503" s="3"/>
      <c r="AH2503" s="10"/>
      <c r="AI2503" s="11"/>
      <c r="AJ2503" s="10"/>
      <c r="AK2503" s="2"/>
      <c r="AL2503" s="2"/>
      <c r="AM2503" s="2"/>
      <c r="AN2503" s="2"/>
      <c r="AO2503" s="2"/>
      <c r="AP2503" s="2"/>
      <c r="AQ2503" s="1"/>
      <c r="AR2503" s="15"/>
      <c r="AS2503" s="15"/>
      <c r="AT2503" s="15"/>
      <c r="AU2503" s="1"/>
      <c r="AV2503" s="1"/>
      <c r="AW2503" s="15"/>
      <c r="AX2503" s="15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</row>
    <row r="2504" spans="1:164" x14ac:dyDescent="0.15">
      <c r="A2504" s="67"/>
      <c r="B2504" s="128"/>
      <c r="C2504" s="7"/>
      <c r="D2504" s="7"/>
      <c r="E2504" s="13"/>
      <c r="F2504" s="14"/>
      <c r="G2504" s="14"/>
      <c r="H2504" s="14"/>
      <c r="I2504" s="14"/>
      <c r="J2504" s="13"/>
      <c r="K2504" s="53"/>
      <c r="L2504" s="2"/>
      <c r="M2504" s="19"/>
      <c r="N2504" s="12"/>
      <c r="O2504" s="12"/>
      <c r="P2504" s="19"/>
      <c r="Q2504" s="14"/>
      <c r="R2504" s="28"/>
      <c r="S2504" s="14"/>
      <c r="T2504" s="14"/>
      <c r="U2504" s="14"/>
      <c r="V2504" s="4"/>
      <c r="W2504" s="53"/>
      <c r="X2504" s="14"/>
      <c r="Y2504" s="153"/>
      <c r="Z2504" s="10"/>
      <c r="AA2504" s="51"/>
      <c r="AB2504" s="3"/>
      <c r="AC2504" s="1"/>
      <c r="AD2504" s="10"/>
      <c r="AE2504" s="3"/>
      <c r="AF2504" s="3"/>
      <c r="AG2504" s="3"/>
      <c r="AH2504" s="10"/>
      <c r="AI2504" s="11"/>
      <c r="AJ2504" s="10"/>
      <c r="AK2504" s="2"/>
      <c r="AL2504" s="2"/>
      <c r="AM2504" s="2"/>
      <c r="AN2504" s="2"/>
      <c r="AO2504" s="2"/>
      <c r="AP2504" s="2"/>
      <c r="AQ2504" s="1"/>
      <c r="AR2504" s="15"/>
      <c r="AS2504" s="15"/>
      <c r="AT2504" s="15"/>
      <c r="AU2504" s="1"/>
      <c r="AV2504" s="1"/>
      <c r="AW2504" s="15"/>
      <c r="AX2504" s="15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</row>
    <row r="2505" spans="1:164" x14ac:dyDescent="0.15">
      <c r="A2505" s="67"/>
      <c r="B2505" s="128"/>
      <c r="C2505" s="7"/>
      <c r="D2505" s="7"/>
      <c r="E2505" s="13"/>
      <c r="F2505" s="14"/>
      <c r="G2505" s="14"/>
      <c r="H2505" s="14"/>
      <c r="I2505" s="14"/>
      <c r="J2505" s="13"/>
      <c r="K2505" s="53"/>
      <c r="L2505" s="2"/>
      <c r="M2505" s="19"/>
      <c r="N2505" s="12"/>
      <c r="O2505" s="12"/>
      <c r="P2505" s="19"/>
      <c r="Q2505" s="14"/>
      <c r="R2505" s="28"/>
      <c r="S2505" s="14"/>
      <c r="T2505" s="14"/>
      <c r="U2505" s="14"/>
      <c r="V2505" s="4"/>
      <c r="W2505" s="53"/>
      <c r="X2505" s="14"/>
      <c r="Y2505" s="153"/>
      <c r="Z2505" s="10"/>
      <c r="AA2505" s="51"/>
      <c r="AB2505" s="3"/>
      <c r="AC2505" s="1"/>
      <c r="AD2505" s="10"/>
      <c r="AE2505" s="3"/>
      <c r="AF2505" s="3"/>
      <c r="AG2505" s="3"/>
      <c r="AH2505" s="10"/>
      <c r="AI2505" s="11"/>
      <c r="AJ2505" s="10"/>
      <c r="AK2505" s="2"/>
      <c r="AL2505" s="2"/>
      <c r="AM2505" s="2"/>
      <c r="AN2505" s="2"/>
      <c r="AO2505" s="2"/>
      <c r="AP2505" s="2"/>
      <c r="AQ2505" s="1"/>
      <c r="AR2505" s="15"/>
      <c r="AS2505" s="15"/>
      <c r="AT2505" s="15"/>
      <c r="AU2505" s="1"/>
      <c r="AV2505" s="1"/>
      <c r="AW2505" s="15"/>
      <c r="AX2505" s="15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</row>
    <row r="2506" spans="1:164" x14ac:dyDescent="0.15">
      <c r="A2506" s="67"/>
      <c r="B2506" s="128"/>
      <c r="C2506" s="7"/>
      <c r="D2506" s="7"/>
      <c r="E2506" s="13"/>
      <c r="F2506" s="14"/>
      <c r="G2506" s="14"/>
      <c r="H2506" s="14"/>
      <c r="I2506" s="14"/>
      <c r="J2506" s="13"/>
      <c r="K2506" s="53"/>
      <c r="L2506" s="2"/>
      <c r="M2506" s="19"/>
      <c r="N2506" s="12"/>
      <c r="O2506" s="12"/>
      <c r="P2506" s="19"/>
      <c r="Q2506" s="14"/>
      <c r="R2506" s="28"/>
      <c r="S2506" s="14"/>
      <c r="T2506" s="14"/>
      <c r="U2506" s="14"/>
      <c r="V2506" s="4"/>
      <c r="W2506" s="53"/>
      <c r="X2506" s="14"/>
      <c r="Y2506" s="153"/>
      <c r="Z2506" s="10"/>
      <c r="AA2506" s="51"/>
      <c r="AB2506" s="3"/>
      <c r="AC2506" s="1"/>
      <c r="AD2506" s="10"/>
      <c r="AE2506" s="3"/>
      <c r="AF2506" s="3"/>
      <c r="AG2506" s="3"/>
      <c r="AH2506" s="10"/>
      <c r="AI2506" s="11"/>
      <c r="AJ2506" s="10"/>
      <c r="AK2506" s="2"/>
      <c r="AL2506" s="2"/>
      <c r="AM2506" s="2"/>
      <c r="AN2506" s="2"/>
      <c r="AO2506" s="2"/>
      <c r="AP2506" s="2"/>
      <c r="AQ2506" s="1"/>
      <c r="AR2506" s="15"/>
      <c r="AS2506" s="15"/>
      <c r="AT2506" s="15"/>
      <c r="AU2506" s="1"/>
      <c r="AV2506" s="1"/>
      <c r="AW2506" s="15"/>
      <c r="AX2506" s="15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</row>
    <row r="2507" spans="1:164" x14ac:dyDescent="0.15">
      <c r="A2507" s="67"/>
      <c r="B2507" s="128"/>
      <c r="C2507" s="7"/>
      <c r="D2507" s="7"/>
      <c r="E2507" s="13"/>
      <c r="F2507" s="14"/>
      <c r="G2507" s="14"/>
      <c r="H2507" s="14"/>
      <c r="I2507" s="14"/>
      <c r="J2507" s="13"/>
      <c r="K2507" s="53"/>
      <c r="L2507" s="2"/>
      <c r="M2507" s="19"/>
      <c r="N2507" s="12"/>
      <c r="O2507" s="12"/>
      <c r="P2507" s="19"/>
      <c r="Q2507" s="14"/>
      <c r="R2507" s="28"/>
      <c r="S2507" s="14"/>
      <c r="T2507" s="14"/>
      <c r="U2507" s="14"/>
      <c r="V2507" s="4"/>
      <c r="W2507" s="53"/>
      <c r="X2507" s="14"/>
      <c r="Y2507" s="153"/>
      <c r="Z2507" s="10"/>
      <c r="AA2507" s="51"/>
      <c r="AB2507" s="3"/>
      <c r="AC2507" s="1"/>
      <c r="AD2507" s="10"/>
      <c r="AE2507" s="3"/>
      <c r="AF2507" s="3"/>
      <c r="AG2507" s="3"/>
      <c r="AH2507" s="10"/>
      <c r="AI2507" s="11"/>
      <c r="AJ2507" s="10"/>
      <c r="AK2507" s="2"/>
      <c r="AL2507" s="2"/>
      <c r="AM2507" s="2"/>
      <c r="AN2507" s="2"/>
      <c r="AO2507" s="2"/>
      <c r="AP2507" s="2"/>
      <c r="AQ2507" s="1"/>
      <c r="AR2507" s="15"/>
      <c r="AS2507" s="15"/>
      <c r="AT2507" s="15"/>
      <c r="AU2507" s="1"/>
      <c r="AV2507" s="1"/>
      <c r="AW2507" s="15"/>
      <c r="AX2507" s="15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</row>
    <row r="2508" spans="1:164" x14ac:dyDescent="0.15">
      <c r="A2508" s="67"/>
      <c r="B2508" s="128"/>
      <c r="C2508" s="7"/>
      <c r="D2508" s="7"/>
      <c r="E2508" s="13"/>
      <c r="F2508" s="14"/>
      <c r="G2508" s="14"/>
      <c r="H2508" s="14"/>
      <c r="I2508" s="14"/>
      <c r="J2508" s="13"/>
      <c r="K2508" s="53"/>
      <c r="L2508" s="2"/>
      <c r="M2508" s="19"/>
      <c r="N2508" s="12"/>
      <c r="O2508" s="12"/>
      <c r="P2508" s="19"/>
      <c r="Q2508" s="14"/>
      <c r="R2508" s="28"/>
      <c r="S2508" s="14"/>
      <c r="T2508" s="14"/>
      <c r="U2508" s="14"/>
      <c r="V2508" s="4"/>
      <c r="W2508" s="53"/>
      <c r="X2508" s="14"/>
      <c r="Y2508" s="153"/>
      <c r="Z2508" s="10"/>
      <c r="AA2508" s="51"/>
      <c r="AB2508" s="3"/>
      <c r="AC2508" s="1"/>
      <c r="AD2508" s="10"/>
      <c r="AE2508" s="3"/>
      <c r="AF2508" s="3"/>
      <c r="AG2508" s="3"/>
      <c r="AH2508" s="10"/>
      <c r="AI2508" s="11"/>
      <c r="AJ2508" s="10"/>
      <c r="AK2508" s="2"/>
      <c r="AL2508" s="2"/>
      <c r="AM2508" s="2"/>
      <c r="AN2508" s="2"/>
      <c r="AO2508" s="2"/>
      <c r="AP2508" s="2"/>
      <c r="AQ2508" s="1"/>
      <c r="AR2508" s="15"/>
      <c r="AS2508" s="15"/>
      <c r="AT2508" s="15"/>
      <c r="AU2508" s="1"/>
      <c r="AV2508" s="1"/>
      <c r="AW2508" s="15"/>
      <c r="AX2508" s="15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</row>
    <row r="2509" spans="1:164" x14ac:dyDescent="0.15">
      <c r="A2509" s="67"/>
      <c r="B2509" s="128"/>
      <c r="C2509" s="7"/>
      <c r="D2509" s="7"/>
      <c r="E2509" s="13"/>
      <c r="F2509" s="14"/>
      <c r="G2509" s="14"/>
      <c r="H2509" s="14"/>
      <c r="I2509" s="14"/>
      <c r="J2509" s="13"/>
      <c r="K2509" s="53"/>
      <c r="L2509" s="2"/>
      <c r="M2509" s="19"/>
      <c r="N2509" s="12"/>
      <c r="O2509" s="12"/>
      <c r="P2509" s="19"/>
      <c r="Q2509" s="14"/>
      <c r="R2509" s="28"/>
      <c r="S2509" s="14"/>
      <c r="T2509" s="14"/>
      <c r="U2509" s="14"/>
      <c r="V2509" s="4"/>
      <c r="W2509" s="53"/>
      <c r="X2509" s="14"/>
      <c r="Y2509" s="153"/>
      <c r="Z2509" s="10"/>
      <c r="AA2509" s="51"/>
      <c r="AB2509" s="3"/>
      <c r="AC2509" s="1"/>
      <c r="AD2509" s="10"/>
      <c r="AE2509" s="3"/>
      <c r="AF2509" s="3"/>
      <c r="AG2509" s="3"/>
      <c r="AH2509" s="10"/>
      <c r="AI2509" s="11"/>
      <c r="AJ2509" s="10"/>
      <c r="AK2509" s="2"/>
      <c r="AL2509" s="2"/>
      <c r="AM2509" s="2"/>
      <c r="AN2509" s="2"/>
      <c r="AO2509" s="2"/>
      <c r="AP2509" s="2"/>
      <c r="AQ2509" s="1"/>
      <c r="AR2509" s="15"/>
      <c r="AS2509" s="15"/>
      <c r="AT2509" s="15"/>
      <c r="AU2509" s="1"/>
      <c r="AV2509" s="1"/>
      <c r="AW2509" s="15"/>
      <c r="AX2509" s="15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</row>
    <row r="2510" spans="1:164" x14ac:dyDescent="0.15">
      <c r="A2510" s="67"/>
      <c r="B2510" s="128"/>
      <c r="C2510" s="7"/>
      <c r="D2510" s="7"/>
      <c r="E2510" s="13"/>
      <c r="F2510" s="14"/>
      <c r="G2510" s="14"/>
      <c r="H2510" s="14"/>
      <c r="I2510" s="14"/>
      <c r="J2510" s="13"/>
      <c r="K2510" s="53"/>
      <c r="L2510" s="2"/>
      <c r="M2510" s="19"/>
      <c r="N2510" s="12"/>
      <c r="O2510" s="12"/>
      <c r="P2510" s="19"/>
      <c r="Q2510" s="14"/>
      <c r="R2510" s="28"/>
      <c r="S2510" s="14"/>
      <c r="T2510" s="14"/>
      <c r="U2510" s="14"/>
      <c r="V2510" s="4"/>
      <c r="W2510" s="53"/>
      <c r="X2510" s="14"/>
      <c r="Y2510" s="153"/>
      <c r="Z2510" s="10"/>
      <c r="AA2510" s="51"/>
      <c r="AB2510" s="3"/>
      <c r="AC2510" s="1"/>
      <c r="AD2510" s="10"/>
      <c r="AE2510" s="3"/>
      <c r="AF2510" s="3"/>
      <c r="AG2510" s="3"/>
      <c r="AH2510" s="10"/>
      <c r="AI2510" s="11"/>
      <c r="AJ2510" s="10"/>
      <c r="AK2510" s="2"/>
      <c r="AL2510" s="2"/>
      <c r="AM2510" s="2"/>
      <c r="AN2510" s="2"/>
      <c r="AO2510" s="2"/>
      <c r="AP2510" s="2"/>
      <c r="AQ2510" s="1"/>
      <c r="AR2510" s="15"/>
      <c r="AS2510" s="15"/>
      <c r="AT2510" s="15"/>
      <c r="AU2510" s="1"/>
      <c r="AV2510" s="1"/>
      <c r="AW2510" s="15"/>
      <c r="AX2510" s="15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</row>
    <row r="2511" spans="1:164" x14ac:dyDescent="0.15">
      <c r="A2511" s="67"/>
      <c r="B2511" s="128"/>
      <c r="C2511" s="7"/>
      <c r="D2511" s="7"/>
      <c r="E2511" s="13"/>
      <c r="F2511" s="14"/>
      <c r="G2511" s="14"/>
      <c r="H2511" s="14"/>
      <c r="I2511" s="14"/>
      <c r="J2511" s="13"/>
      <c r="K2511" s="53"/>
      <c r="L2511" s="2"/>
      <c r="M2511" s="19"/>
      <c r="N2511" s="12"/>
      <c r="O2511" s="12"/>
      <c r="P2511" s="19"/>
      <c r="Q2511" s="14"/>
      <c r="R2511" s="28"/>
      <c r="S2511" s="14"/>
      <c r="T2511" s="14"/>
      <c r="U2511" s="14"/>
      <c r="V2511" s="4"/>
      <c r="W2511" s="53"/>
      <c r="X2511" s="14"/>
      <c r="Y2511" s="153"/>
      <c r="Z2511" s="10"/>
      <c r="AA2511" s="51"/>
      <c r="AB2511" s="3"/>
      <c r="AC2511" s="1"/>
      <c r="AD2511" s="10"/>
      <c r="AE2511" s="3"/>
      <c r="AF2511" s="3"/>
      <c r="AG2511" s="3"/>
      <c r="AH2511" s="10"/>
      <c r="AI2511" s="11"/>
      <c r="AJ2511" s="10"/>
      <c r="AK2511" s="2"/>
      <c r="AL2511" s="2"/>
      <c r="AM2511" s="2"/>
      <c r="AN2511" s="2"/>
      <c r="AO2511" s="2"/>
      <c r="AP2511" s="2"/>
      <c r="AQ2511" s="1"/>
      <c r="AR2511" s="15"/>
      <c r="AS2511" s="15"/>
      <c r="AT2511" s="15"/>
      <c r="AU2511" s="1"/>
      <c r="AV2511" s="1"/>
      <c r="AW2511" s="15"/>
      <c r="AX2511" s="15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</row>
    <row r="2512" spans="1:164" x14ac:dyDescent="0.15">
      <c r="A2512" s="67"/>
      <c r="B2512" s="128"/>
      <c r="C2512" s="7"/>
      <c r="D2512" s="7"/>
      <c r="E2512" s="13"/>
      <c r="F2512" s="14"/>
      <c r="G2512" s="14"/>
      <c r="H2512" s="14"/>
      <c r="I2512" s="14"/>
      <c r="J2512" s="13"/>
      <c r="K2512" s="53"/>
      <c r="L2512" s="2"/>
      <c r="M2512" s="19"/>
      <c r="N2512" s="12"/>
      <c r="O2512" s="12"/>
      <c r="P2512" s="19"/>
      <c r="Q2512" s="14"/>
      <c r="R2512" s="28"/>
      <c r="S2512" s="14"/>
      <c r="T2512" s="14"/>
      <c r="U2512" s="14"/>
      <c r="V2512" s="4"/>
      <c r="W2512" s="53"/>
      <c r="X2512" s="14"/>
      <c r="Y2512" s="153"/>
      <c r="Z2512" s="10"/>
      <c r="AA2512" s="51"/>
      <c r="AB2512" s="3"/>
      <c r="AC2512" s="1"/>
      <c r="AD2512" s="10"/>
      <c r="AE2512" s="3"/>
      <c r="AF2512" s="3"/>
      <c r="AG2512" s="3"/>
      <c r="AH2512" s="10"/>
      <c r="AI2512" s="11"/>
      <c r="AJ2512" s="10"/>
      <c r="AK2512" s="2"/>
      <c r="AL2512" s="2"/>
      <c r="AM2512" s="2"/>
      <c r="AN2512" s="2"/>
      <c r="AO2512" s="2"/>
      <c r="AP2512" s="2"/>
      <c r="AQ2512" s="1"/>
      <c r="AR2512" s="15"/>
      <c r="AS2512" s="15"/>
      <c r="AT2512" s="15"/>
      <c r="AU2512" s="1"/>
      <c r="AV2512" s="1"/>
      <c r="AW2512" s="15"/>
      <c r="AX2512" s="15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</row>
    <row r="2513" spans="1:164" x14ac:dyDescent="0.15">
      <c r="A2513" s="67"/>
      <c r="B2513" s="128"/>
      <c r="C2513" s="7"/>
      <c r="D2513" s="7"/>
      <c r="E2513" s="13"/>
      <c r="F2513" s="14"/>
      <c r="G2513" s="14"/>
      <c r="H2513" s="14"/>
      <c r="I2513" s="14"/>
      <c r="J2513" s="13"/>
      <c r="K2513" s="53"/>
      <c r="L2513" s="2"/>
      <c r="M2513" s="19"/>
      <c r="N2513" s="12"/>
      <c r="O2513" s="12"/>
      <c r="P2513" s="19"/>
      <c r="Q2513" s="14"/>
      <c r="R2513" s="28"/>
      <c r="S2513" s="14"/>
      <c r="T2513" s="14"/>
      <c r="U2513" s="14"/>
      <c r="V2513" s="4"/>
      <c r="W2513" s="53"/>
      <c r="X2513" s="14"/>
      <c r="Y2513" s="153"/>
      <c r="Z2513" s="10"/>
      <c r="AA2513" s="51"/>
      <c r="AB2513" s="3"/>
      <c r="AC2513" s="1"/>
      <c r="AD2513" s="10"/>
      <c r="AE2513" s="3"/>
      <c r="AF2513" s="3"/>
      <c r="AG2513" s="3"/>
      <c r="AH2513" s="10"/>
      <c r="AI2513" s="11"/>
      <c r="AJ2513" s="10"/>
      <c r="AK2513" s="2"/>
      <c r="AL2513" s="2"/>
      <c r="AM2513" s="2"/>
      <c r="AN2513" s="2"/>
      <c r="AO2513" s="2"/>
      <c r="AP2513" s="2"/>
      <c r="AQ2513" s="1"/>
      <c r="AR2513" s="15"/>
      <c r="AS2513" s="15"/>
      <c r="AT2513" s="15"/>
      <c r="AU2513" s="1"/>
      <c r="AV2513" s="1"/>
      <c r="AW2513" s="15"/>
      <c r="AX2513" s="15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</row>
    <row r="2514" spans="1:164" x14ac:dyDescent="0.15">
      <c r="A2514" s="67"/>
      <c r="B2514" s="128"/>
      <c r="C2514" s="7"/>
      <c r="D2514" s="7"/>
      <c r="E2514" s="13"/>
      <c r="F2514" s="14"/>
      <c r="G2514" s="14"/>
      <c r="H2514" s="14"/>
      <c r="I2514" s="14"/>
      <c r="J2514" s="13"/>
      <c r="K2514" s="53"/>
      <c r="L2514" s="2"/>
      <c r="M2514" s="19"/>
      <c r="N2514" s="12"/>
      <c r="O2514" s="12"/>
      <c r="P2514" s="19"/>
      <c r="Q2514" s="14"/>
      <c r="R2514" s="28"/>
      <c r="S2514" s="14"/>
      <c r="T2514" s="14"/>
      <c r="U2514" s="14"/>
      <c r="V2514" s="4"/>
      <c r="W2514" s="53"/>
      <c r="X2514" s="14"/>
      <c r="Y2514" s="153"/>
      <c r="Z2514" s="10"/>
      <c r="AA2514" s="51"/>
      <c r="AB2514" s="3"/>
      <c r="AC2514" s="1"/>
      <c r="AD2514" s="10"/>
      <c r="AE2514" s="3"/>
      <c r="AF2514" s="3"/>
      <c r="AG2514" s="3"/>
      <c r="AH2514" s="10"/>
      <c r="AI2514" s="11"/>
      <c r="AJ2514" s="10"/>
      <c r="AK2514" s="2"/>
      <c r="AL2514" s="2"/>
      <c r="AM2514" s="2"/>
      <c r="AN2514" s="2"/>
      <c r="AO2514" s="2"/>
      <c r="AP2514" s="2"/>
      <c r="AQ2514" s="1"/>
      <c r="AR2514" s="15"/>
      <c r="AS2514" s="15"/>
      <c r="AT2514" s="15"/>
      <c r="AU2514" s="1"/>
      <c r="AV2514" s="1"/>
      <c r="AW2514" s="15"/>
      <c r="AX2514" s="15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</row>
    <row r="2515" spans="1:164" x14ac:dyDescent="0.15">
      <c r="A2515" s="67"/>
      <c r="B2515" s="128"/>
      <c r="C2515" s="7"/>
      <c r="D2515" s="7"/>
      <c r="E2515" s="13"/>
      <c r="F2515" s="14"/>
      <c r="G2515" s="14"/>
      <c r="H2515" s="14"/>
      <c r="I2515" s="14"/>
      <c r="J2515" s="13"/>
      <c r="K2515" s="53"/>
      <c r="L2515" s="2"/>
      <c r="M2515" s="19"/>
      <c r="N2515" s="12"/>
      <c r="O2515" s="12"/>
      <c r="P2515" s="19"/>
      <c r="Q2515" s="14"/>
      <c r="R2515" s="28"/>
      <c r="S2515" s="14"/>
      <c r="T2515" s="14"/>
      <c r="U2515" s="14"/>
      <c r="V2515" s="4"/>
      <c r="W2515" s="53"/>
      <c r="X2515" s="14"/>
      <c r="Y2515" s="153"/>
      <c r="Z2515" s="10"/>
      <c r="AA2515" s="51"/>
      <c r="AB2515" s="3"/>
      <c r="AC2515" s="1"/>
      <c r="AD2515" s="10"/>
      <c r="AE2515" s="3"/>
      <c r="AF2515" s="3"/>
      <c r="AG2515" s="3"/>
      <c r="AH2515" s="10"/>
      <c r="AI2515" s="11"/>
      <c r="AJ2515" s="10"/>
      <c r="AK2515" s="2"/>
      <c r="AL2515" s="2"/>
      <c r="AM2515" s="2"/>
      <c r="AN2515" s="2"/>
      <c r="AO2515" s="2"/>
      <c r="AP2515" s="2"/>
      <c r="AQ2515" s="1"/>
      <c r="AR2515" s="15"/>
      <c r="AS2515" s="15"/>
      <c r="AT2515" s="15"/>
      <c r="AU2515" s="1"/>
      <c r="AV2515" s="1"/>
      <c r="AW2515" s="15"/>
      <c r="AX2515" s="15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</row>
    <row r="2516" spans="1:164" x14ac:dyDescent="0.15">
      <c r="A2516" s="67"/>
      <c r="B2516" s="128"/>
      <c r="C2516" s="7"/>
      <c r="D2516" s="7"/>
      <c r="E2516" s="13"/>
      <c r="F2516" s="14"/>
      <c r="G2516" s="14"/>
      <c r="H2516" s="14"/>
      <c r="I2516" s="14"/>
      <c r="J2516" s="13"/>
      <c r="K2516" s="53"/>
      <c r="L2516" s="2"/>
      <c r="M2516" s="19"/>
      <c r="N2516" s="12"/>
      <c r="O2516" s="12"/>
      <c r="P2516" s="19"/>
      <c r="Q2516" s="14"/>
      <c r="R2516" s="28"/>
      <c r="S2516" s="14"/>
      <c r="T2516" s="14"/>
      <c r="U2516" s="14"/>
      <c r="V2516" s="4"/>
      <c r="W2516" s="53"/>
      <c r="X2516" s="14"/>
      <c r="Y2516" s="153"/>
      <c r="Z2516" s="10"/>
      <c r="AA2516" s="51"/>
      <c r="AB2516" s="3"/>
      <c r="AC2516" s="1"/>
      <c r="AD2516" s="10"/>
      <c r="AE2516" s="3"/>
      <c r="AF2516" s="3"/>
      <c r="AG2516" s="3"/>
      <c r="AH2516" s="10"/>
      <c r="AI2516" s="11"/>
      <c r="AJ2516" s="10"/>
      <c r="AK2516" s="2"/>
      <c r="AL2516" s="2"/>
      <c r="AM2516" s="2"/>
      <c r="AN2516" s="2"/>
      <c r="AO2516" s="2"/>
      <c r="AP2516" s="2"/>
      <c r="AQ2516" s="1"/>
      <c r="AR2516" s="15"/>
      <c r="AS2516" s="15"/>
      <c r="AT2516" s="15"/>
      <c r="AU2516" s="1"/>
      <c r="AV2516" s="1"/>
      <c r="AW2516" s="15"/>
      <c r="AX2516" s="15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</row>
    <row r="2517" spans="1:164" x14ac:dyDescent="0.15">
      <c r="A2517" s="67"/>
      <c r="B2517" s="128"/>
      <c r="C2517" s="7"/>
      <c r="D2517" s="7"/>
      <c r="E2517" s="13"/>
      <c r="F2517" s="14"/>
      <c r="G2517" s="14"/>
      <c r="H2517" s="14"/>
      <c r="I2517" s="14"/>
      <c r="J2517" s="13"/>
      <c r="K2517" s="53"/>
      <c r="L2517" s="2"/>
      <c r="M2517" s="19"/>
      <c r="N2517" s="12"/>
      <c r="O2517" s="12"/>
      <c r="P2517" s="19"/>
      <c r="Q2517" s="14"/>
      <c r="R2517" s="28"/>
      <c r="S2517" s="14"/>
      <c r="T2517" s="14"/>
      <c r="U2517" s="14"/>
      <c r="V2517" s="4"/>
      <c r="W2517" s="53"/>
      <c r="X2517" s="14"/>
      <c r="Y2517" s="153"/>
      <c r="Z2517" s="10"/>
      <c r="AA2517" s="51"/>
      <c r="AB2517" s="3"/>
      <c r="AC2517" s="1"/>
      <c r="AD2517" s="10"/>
      <c r="AE2517" s="3"/>
      <c r="AF2517" s="3"/>
      <c r="AG2517" s="3"/>
      <c r="AH2517" s="10"/>
      <c r="AI2517" s="11"/>
      <c r="AJ2517" s="10"/>
      <c r="AK2517" s="2"/>
      <c r="AL2517" s="2"/>
      <c r="AM2517" s="2"/>
      <c r="AN2517" s="2"/>
      <c r="AO2517" s="2"/>
      <c r="AP2517" s="2"/>
      <c r="AQ2517" s="1"/>
      <c r="AR2517" s="15"/>
      <c r="AS2517" s="15"/>
      <c r="AT2517" s="15"/>
      <c r="AU2517" s="1"/>
      <c r="AV2517" s="1"/>
      <c r="AW2517" s="15"/>
      <c r="AX2517" s="15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</row>
    <row r="2518" spans="1:164" x14ac:dyDescent="0.15">
      <c r="A2518" s="67"/>
      <c r="B2518" s="128"/>
      <c r="C2518" s="7"/>
      <c r="D2518" s="7"/>
      <c r="E2518" s="13"/>
      <c r="F2518" s="14"/>
      <c r="G2518" s="14"/>
      <c r="H2518" s="14"/>
      <c r="I2518" s="14"/>
      <c r="J2518" s="13"/>
      <c r="K2518" s="53"/>
      <c r="L2518" s="2"/>
      <c r="M2518" s="19"/>
      <c r="N2518" s="12"/>
      <c r="O2518" s="12"/>
      <c r="P2518" s="19"/>
      <c r="Q2518" s="14"/>
      <c r="R2518" s="28"/>
      <c r="S2518" s="14"/>
      <c r="T2518" s="14"/>
      <c r="U2518" s="14"/>
      <c r="V2518" s="4"/>
      <c r="W2518" s="53"/>
      <c r="X2518" s="14"/>
      <c r="Y2518" s="153"/>
      <c r="Z2518" s="10"/>
      <c r="AA2518" s="51"/>
      <c r="AB2518" s="3"/>
      <c r="AC2518" s="1"/>
      <c r="AD2518" s="10"/>
      <c r="AE2518" s="3"/>
      <c r="AF2518" s="3"/>
      <c r="AG2518" s="3"/>
      <c r="AH2518" s="10"/>
      <c r="AI2518" s="11"/>
      <c r="AJ2518" s="10"/>
      <c r="AK2518" s="2"/>
      <c r="AL2518" s="2"/>
      <c r="AM2518" s="2"/>
      <c r="AN2518" s="2"/>
      <c r="AO2518" s="2"/>
      <c r="AP2518" s="2"/>
      <c r="AQ2518" s="1"/>
      <c r="AR2518" s="15"/>
      <c r="AS2518" s="15"/>
      <c r="AT2518" s="15"/>
      <c r="AU2518" s="1"/>
      <c r="AV2518" s="1"/>
      <c r="AW2518" s="15"/>
      <c r="AX2518" s="15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</row>
    <row r="2519" spans="1:164" x14ac:dyDescent="0.15">
      <c r="A2519" s="67"/>
      <c r="B2519" s="128"/>
      <c r="C2519" s="7"/>
      <c r="D2519" s="7"/>
      <c r="E2519" s="13"/>
      <c r="F2519" s="14"/>
      <c r="G2519" s="14"/>
      <c r="H2519" s="14"/>
      <c r="I2519" s="14"/>
      <c r="J2519" s="13"/>
      <c r="K2519" s="53"/>
      <c r="L2519" s="2"/>
      <c r="M2519" s="19"/>
      <c r="N2519" s="12"/>
      <c r="O2519" s="12"/>
      <c r="P2519" s="19"/>
      <c r="Q2519" s="14"/>
      <c r="R2519" s="28"/>
      <c r="S2519" s="14"/>
      <c r="T2519" s="14"/>
      <c r="U2519" s="14"/>
      <c r="V2519" s="4"/>
      <c r="W2519" s="53"/>
      <c r="X2519" s="14"/>
      <c r="Y2519" s="153"/>
      <c r="Z2519" s="10"/>
      <c r="AA2519" s="51"/>
      <c r="AB2519" s="3"/>
      <c r="AC2519" s="1"/>
      <c r="AD2519" s="10"/>
      <c r="AE2519" s="3"/>
      <c r="AF2519" s="3"/>
      <c r="AG2519" s="3"/>
      <c r="AH2519" s="10"/>
      <c r="AI2519" s="11"/>
      <c r="AJ2519" s="10"/>
      <c r="AK2519" s="2"/>
      <c r="AL2519" s="2"/>
      <c r="AM2519" s="2"/>
      <c r="AN2519" s="2"/>
      <c r="AO2519" s="2"/>
      <c r="AP2519" s="2"/>
      <c r="AQ2519" s="1"/>
      <c r="AR2519" s="15"/>
      <c r="AS2519" s="15"/>
      <c r="AT2519" s="15"/>
      <c r="AU2519" s="1"/>
      <c r="AV2519" s="1"/>
      <c r="AW2519" s="15"/>
      <c r="AX2519" s="15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</row>
    <row r="2520" spans="1:164" x14ac:dyDescent="0.15">
      <c r="A2520" s="67"/>
      <c r="B2520" s="128"/>
      <c r="C2520" s="7"/>
      <c r="D2520" s="7"/>
      <c r="E2520" s="13"/>
      <c r="F2520" s="14"/>
      <c r="G2520" s="14"/>
      <c r="H2520" s="14"/>
      <c r="I2520" s="14"/>
      <c r="J2520" s="13"/>
      <c r="K2520" s="53"/>
      <c r="L2520" s="2"/>
      <c r="M2520" s="19"/>
      <c r="N2520" s="12"/>
      <c r="O2520" s="12"/>
      <c r="P2520" s="19"/>
      <c r="Q2520" s="14"/>
      <c r="R2520" s="28"/>
      <c r="S2520" s="14"/>
      <c r="T2520" s="14"/>
      <c r="U2520" s="14"/>
      <c r="V2520" s="4"/>
      <c r="W2520" s="53"/>
      <c r="X2520" s="14"/>
      <c r="Y2520" s="153"/>
      <c r="Z2520" s="10"/>
      <c r="AA2520" s="51"/>
      <c r="AB2520" s="3"/>
      <c r="AC2520" s="1"/>
      <c r="AD2520" s="10"/>
      <c r="AE2520" s="3"/>
      <c r="AF2520" s="3"/>
      <c r="AG2520" s="3"/>
      <c r="AH2520" s="10"/>
      <c r="AI2520" s="11"/>
      <c r="AJ2520" s="10"/>
      <c r="AK2520" s="2"/>
      <c r="AL2520" s="2"/>
      <c r="AM2520" s="2"/>
      <c r="AN2520" s="2"/>
      <c r="AO2520" s="2"/>
      <c r="AP2520" s="2"/>
      <c r="AQ2520" s="1"/>
      <c r="AR2520" s="15"/>
      <c r="AS2520" s="15"/>
      <c r="AT2520" s="15"/>
      <c r="AU2520" s="1"/>
      <c r="AV2520" s="1"/>
      <c r="AW2520" s="15"/>
      <c r="AX2520" s="15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</row>
    <row r="2521" spans="1:164" x14ac:dyDescent="0.15">
      <c r="A2521" s="67"/>
      <c r="B2521" s="128"/>
      <c r="C2521" s="7"/>
      <c r="D2521" s="7"/>
      <c r="E2521" s="13"/>
      <c r="F2521" s="14"/>
      <c r="G2521" s="14"/>
      <c r="H2521" s="14"/>
      <c r="I2521" s="14"/>
      <c r="J2521" s="13"/>
      <c r="K2521" s="53"/>
      <c r="L2521" s="2"/>
      <c r="M2521" s="19"/>
      <c r="N2521" s="12"/>
      <c r="O2521" s="12"/>
      <c r="P2521" s="19"/>
      <c r="Q2521" s="14"/>
      <c r="R2521" s="28"/>
      <c r="S2521" s="14"/>
      <c r="T2521" s="14"/>
      <c r="U2521" s="14"/>
      <c r="V2521" s="4"/>
      <c r="W2521" s="53"/>
      <c r="X2521" s="14"/>
      <c r="Y2521" s="153"/>
      <c r="Z2521" s="10"/>
      <c r="AA2521" s="51"/>
      <c r="AB2521" s="3"/>
      <c r="AC2521" s="1"/>
      <c r="AD2521" s="10"/>
      <c r="AE2521" s="3"/>
      <c r="AF2521" s="3"/>
      <c r="AG2521" s="3"/>
      <c r="AH2521" s="10"/>
      <c r="AI2521" s="11"/>
      <c r="AJ2521" s="10"/>
      <c r="AK2521" s="2"/>
      <c r="AL2521" s="2"/>
      <c r="AM2521" s="2"/>
      <c r="AN2521" s="2"/>
      <c r="AO2521" s="2"/>
      <c r="AP2521" s="2"/>
      <c r="AQ2521" s="1"/>
      <c r="AR2521" s="15"/>
      <c r="AS2521" s="15"/>
      <c r="AT2521" s="15"/>
      <c r="AU2521" s="1"/>
      <c r="AV2521" s="1"/>
      <c r="AW2521" s="15"/>
      <c r="AX2521" s="15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</row>
    <row r="2522" spans="1:164" x14ac:dyDescent="0.15">
      <c r="A2522" s="67"/>
      <c r="B2522" s="128"/>
      <c r="C2522" s="7"/>
      <c r="D2522" s="7"/>
      <c r="E2522" s="13"/>
      <c r="F2522" s="14"/>
      <c r="G2522" s="14"/>
      <c r="H2522" s="14"/>
      <c r="I2522" s="14"/>
      <c r="J2522" s="13"/>
      <c r="K2522" s="53"/>
      <c r="L2522" s="2"/>
      <c r="M2522" s="19"/>
      <c r="N2522" s="12"/>
      <c r="O2522" s="12"/>
      <c r="P2522" s="19"/>
      <c r="Q2522" s="14"/>
      <c r="R2522" s="28"/>
      <c r="S2522" s="14"/>
      <c r="T2522" s="14"/>
      <c r="U2522" s="14"/>
      <c r="V2522" s="4"/>
      <c r="W2522" s="53"/>
      <c r="X2522" s="14"/>
      <c r="Y2522" s="153"/>
      <c r="Z2522" s="10"/>
      <c r="AA2522" s="51"/>
      <c r="AB2522" s="3"/>
      <c r="AC2522" s="1"/>
      <c r="AD2522" s="10"/>
      <c r="AE2522" s="3"/>
      <c r="AF2522" s="3"/>
      <c r="AG2522" s="3"/>
      <c r="AH2522" s="10"/>
      <c r="AI2522" s="11"/>
      <c r="AJ2522" s="10"/>
      <c r="AK2522" s="2"/>
      <c r="AL2522" s="2"/>
      <c r="AM2522" s="2"/>
      <c r="AN2522" s="2"/>
      <c r="AO2522" s="2"/>
      <c r="AP2522" s="2"/>
      <c r="AQ2522" s="1"/>
      <c r="AR2522" s="15"/>
      <c r="AS2522" s="15"/>
      <c r="AT2522" s="15"/>
      <c r="AU2522" s="1"/>
      <c r="AV2522" s="1"/>
      <c r="AW2522" s="15"/>
      <c r="AX2522" s="15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</row>
    <row r="2523" spans="1:164" x14ac:dyDescent="0.15">
      <c r="A2523" s="67"/>
      <c r="B2523" s="128"/>
      <c r="C2523" s="7"/>
      <c r="D2523" s="7"/>
      <c r="E2523" s="13"/>
      <c r="F2523" s="14"/>
      <c r="G2523" s="14"/>
      <c r="H2523" s="14"/>
      <c r="I2523" s="14"/>
      <c r="J2523" s="13"/>
      <c r="K2523" s="53"/>
      <c r="L2523" s="2"/>
      <c r="M2523" s="19"/>
      <c r="N2523" s="12"/>
      <c r="O2523" s="12"/>
      <c r="P2523" s="19"/>
      <c r="Q2523" s="14"/>
      <c r="R2523" s="28"/>
      <c r="S2523" s="14"/>
      <c r="T2523" s="14"/>
      <c r="U2523" s="14"/>
      <c r="V2523" s="4"/>
      <c r="W2523" s="53"/>
      <c r="X2523" s="14"/>
      <c r="Y2523" s="153"/>
      <c r="Z2523" s="10"/>
      <c r="AA2523" s="51"/>
      <c r="AB2523" s="3"/>
      <c r="AC2523" s="1"/>
      <c r="AD2523" s="10"/>
      <c r="AE2523" s="3"/>
      <c r="AF2523" s="3"/>
      <c r="AG2523" s="3"/>
      <c r="AH2523" s="10"/>
      <c r="AI2523" s="11"/>
      <c r="AJ2523" s="10"/>
      <c r="AK2523" s="2"/>
      <c r="AL2523" s="2"/>
      <c r="AM2523" s="2"/>
      <c r="AN2523" s="2"/>
      <c r="AO2523" s="2"/>
      <c r="AP2523" s="2"/>
      <c r="AQ2523" s="1"/>
      <c r="AR2523" s="15"/>
      <c r="AS2523" s="15"/>
      <c r="AT2523" s="15"/>
      <c r="AU2523" s="1"/>
      <c r="AV2523" s="1"/>
      <c r="AW2523" s="15"/>
      <c r="AX2523" s="15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</row>
    <row r="2524" spans="1:164" x14ac:dyDescent="0.15">
      <c r="A2524" s="67"/>
      <c r="B2524" s="128"/>
      <c r="C2524" s="7"/>
      <c r="D2524" s="7"/>
      <c r="E2524" s="13"/>
      <c r="F2524" s="14"/>
      <c r="G2524" s="14"/>
      <c r="H2524" s="14"/>
      <c r="I2524" s="14"/>
      <c r="J2524" s="13"/>
      <c r="K2524" s="53"/>
      <c r="L2524" s="2"/>
      <c r="M2524" s="19"/>
      <c r="N2524" s="12"/>
      <c r="O2524" s="12"/>
      <c r="P2524" s="19"/>
      <c r="Q2524" s="14"/>
      <c r="R2524" s="28"/>
      <c r="S2524" s="14"/>
      <c r="T2524" s="14"/>
      <c r="U2524" s="14"/>
      <c r="V2524" s="4"/>
      <c r="W2524" s="53"/>
      <c r="X2524" s="14"/>
      <c r="Y2524" s="153"/>
      <c r="Z2524" s="10"/>
      <c r="AA2524" s="51"/>
      <c r="AB2524" s="3"/>
      <c r="AC2524" s="1"/>
      <c r="AD2524" s="10"/>
      <c r="AE2524" s="3"/>
      <c r="AF2524" s="3"/>
      <c r="AG2524" s="3"/>
      <c r="AH2524" s="10"/>
      <c r="AI2524" s="11"/>
      <c r="AJ2524" s="10"/>
      <c r="AK2524" s="2"/>
      <c r="AL2524" s="2"/>
      <c r="AM2524" s="2"/>
      <c r="AN2524" s="2"/>
      <c r="AO2524" s="2"/>
      <c r="AP2524" s="2"/>
      <c r="AQ2524" s="1"/>
      <c r="AR2524" s="15"/>
      <c r="AS2524" s="15"/>
      <c r="AT2524" s="15"/>
      <c r="AU2524" s="1"/>
      <c r="AV2524" s="1"/>
      <c r="AW2524" s="15"/>
      <c r="AX2524" s="15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</row>
    <row r="2525" spans="1:164" x14ac:dyDescent="0.15">
      <c r="A2525" s="67"/>
      <c r="B2525" s="128"/>
      <c r="C2525" s="7"/>
      <c r="D2525" s="7"/>
      <c r="E2525" s="13"/>
      <c r="F2525" s="14"/>
      <c r="G2525" s="14"/>
      <c r="H2525" s="14"/>
      <c r="I2525" s="14"/>
      <c r="J2525" s="13"/>
      <c r="K2525" s="53"/>
      <c r="L2525" s="2"/>
      <c r="M2525" s="19"/>
      <c r="N2525" s="12"/>
      <c r="O2525" s="12"/>
      <c r="P2525" s="19"/>
      <c r="Q2525" s="14"/>
      <c r="R2525" s="28"/>
      <c r="S2525" s="14"/>
      <c r="T2525" s="14"/>
      <c r="U2525" s="14"/>
      <c r="V2525" s="4"/>
      <c r="W2525" s="53"/>
      <c r="X2525" s="14"/>
      <c r="Y2525" s="153"/>
      <c r="Z2525" s="10"/>
      <c r="AA2525" s="51"/>
      <c r="AB2525" s="3"/>
      <c r="AC2525" s="1"/>
      <c r="AD2525" s="10"/>
      <c r="AE2525" s="3"/>
      <c r="AF2525" s="3"/>
      <c r="AG2525" s="3"/>
      <c r="AH2525" s="10"/>
      <c r="AI2525" s="11"/>
      <c r="AJ2525" s="10"/>
      <c r="AK2525" s="2"/>
      <c r="AL2525" s="2"/>
      <c r="AM2525" s="2"/>
      <c r="AN2525" s="2"/>
      <c r="AO2525" s="2"/>
      <c r="AP2525" s="2"/>
      <c r="AQ2525" s="1"/>
      <c r="AR2525" s="15"/>
      <c r="AS2525" s="15"/>
      <c r="AT2525" s="15"/>
      <c r="AU2525" s="1"/>
      <c r="AV2525" s="1"/>
      <c r="AW2525" s="15"/>
      <c r="AX2525" s="15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</row>
    <row r="2526" spans="1:164" x14ac:dyDescent="0.15">
      <c r="A2526" s="67"/>
      <c r="B2526" s="128"/>
      <c r="C2526" s="7"/>
      <c r="D2526" s="7"/>
      <c r="E2526" s="13"/>
      <c r="F2526" s="14"/>
      <c r="G2526" s="14"/>
      <c r="H2526" s="14"/>
      <c r="I2526" s="14"/>
      <c r="J2526" s="13"/>
      <c r="K2526" s="53"/>
      <c r="L2526" s="2"/>
      <c r="M2526" s="19"/>
      <c r="N2526" s="12"/>
      <c r="O2526" s="12"/>
      <c r="P2526" s="19"/>
      <c r="Q2526" s="14"/>
      <c r="R2526" s="28"/>
      <c r="S2526" s="14"/>
      <c r="T2526" s="14"/>
      <c r="U2526" s="14"/>
      <c r="V2526" s="4"/>
      <c r="W2526" s="53"/>
      <c r="X2526" s="14"/>
      <c r="Y2526" s="153"/>
      <c r="Z2526" s="10"/>
      <c r="AA2526" s="51"/>
      <c r="AB2526" s="3"/>
      <c r="AC2526" s="1"/>
      <c r="AD2526" s="10"/>
      <c r="AE2526" s="3"/>
      <c r="AF2526" s="3"/>
      <c r="AG2526" s="3"/>
      <c r="AH2526" s="10"/>
      <c r="AI2526" s="11"/>
      <c r="AJ2526" s="10"/>
      <c r="AK2526" s="2"/>
      <c r="AL2526" s="2"/>
      <c r="AM2526" s="2"/>
      <c r="AN2526" s="2"/>
      <c r="AO2526" s="2"/>
      <c r="AP2526" s="2"/>
      <c r="AQ2526" s="1"/>
      <c r="AR2526" s="15"/>
      <c r="AS2526" s="15"/>
      <c r="AT2526" s="15"/>
      <c r="AU2526" s="1"/>
      <c r="AV2526" s="1"/>
      <c r="AW2526" s="15"/>
      <c r="AX2526" s="15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</row>
    <row r="2527" spans="1:164" x14ac:dyDescent="0.15">
      <c r="A2527" s="67"/>
      <c r="B2527" s="128"/>
      <c r="C2527" s="7"/>
      <c r="D2527" s="7"/>
      <c r="E2527" s="13"/>
      <c r="F2527" s="14"/>
      <c r="G2527" s="14"/>
      <c r="H2527" s="14"/>
      <c r="I2527" s="14"/>
      <c r="J2527" s="13"/>
      <c r="K2527" s="53"/>
      <c r="L2527" s="2"/>
      <c r="M2527" s="19"/>
      <c r="N2527" s="12"/>
      <c r="O2527" s="12"/>
      <c r="P2527" s="19"/>
      <c r="Q2527" s="14"/>
      <c r="R2527" s="28"/>
      <c r="S2527" s="14"/>
      <c r="T2527" s="14"/>
      <c r="U2527" s="14"/>
      <c r="V2527" s="4"/>
      <c r="W2527" s="53"/>
      <c r="X2527" s="14"/>
      <c r="Y2527" s="153"/>
      <c r="Z2527" s="10"/>
      <c r="AA2527" s="51"/>
      <c r="AB2527" s="3"/>
      <c r="AC2527" s="1"/>
      <c r="AD2527" s="10"/>
      <c r="AE2527" s="3"/>
      <c r="AF2527" s="3"/>
      <c r="AG2527" s="3"/>
      <c r="AH2527" s="10"/>
      <c r="AI2527" s="11"/>
      <c r="AJ2527" s="10"/>
      <c r="AK2527" s="2"/>
      <c r="AL2527" s="2"/>
      <c r="AM2527" s="2"/>
      <c r="AN2527" s="2"/>
      <c r="AO2527" s="2"/>
      <c r="AP2527" s="2"/>
      <c r="AQ2527" s="1"/>
      <c r="AR2527" s="15"/>
      <c r="AS2527" s="15"/>
      <c r="AT2527" s="15"/>
      <c r="AU2527" s="1"/>
      <c r="AV2527" s="1"/>
      <c r="AW2527" s="15"/>
      <c r="AX2527" s="15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</row>
    <row r="2528" spans="1:164" x14ac:dyDescent="0.15">
      <c r="A2528" s="67"/>
      <c r="B2528" s="128"/>
      <c r="C2528" s="7"/>
      <c r="D2528" s="7"/>
      <c r="E2528" s="13"/>
      <c r="F2528" s="14"/>
      <c r="G2528" s="14"/>
      <c r="H2528" s="14"/>
      <c r="I2528" s="14"/>
      <c r="J2528" s="13"/>
      <c r="K2528" s="53"/>
      <c r="L2528" s="2"/>
      <c r="M2528" s="19"/>
      <c r="N2528" s="12"/>
      <c r="O2528" s="12"/>
      <c r="P2528" s="19"/>
      <c r="Q2528" s="14"/>
      <c r="R2528" s="28"/>
      <c r="S2528" s="14"/>
      <c r="T2528" s="14"/>
      <c r="U2528" s="14"/>
      <c r="V2528" s="4"/>
      <c r="W2528" s="53"/>
      <c r="X2528" s="14"/>
      <c r="Y2528" s="153"/>
      <c r="Z2528" s="10"/>
      <c r="AA2528" s="51"/>
      <c r="AB2528" s="3"/>
      <c r="AC2528" s="1"/>
      <c r="AD2528" s="10"/>
      <c r="AE2528" s="3"/>
      <c r="AF2528" s="3"/>
      <c r="AG2528" s="3"/>
      <c r="AH2528" s="10"/>
      <c r="AI2528" s="11"/>
      <c r="AJ2528" s="10"/>
      <c r="AK2528" s="2"/>
      <c r="AL2528" s="2"/>
      <c r="AM2528" s="2"/>
      <c r="AN2528" s="2"/>
      <c r="AO2528" s="2"/>
      <c r="AP2528" s="2"/>
      <c r="AQ2528" s="1"/>
      <c r="AR2528" s="15"/>
      <c r="AS2528" s="15"/>
      <c r="AT2528" s="15"/>
      <c r="AU2528" s="1"/>
      <c r="AV2528" s="1"/>
      <c r="AW2528" s="15"/>
      <c r="AX2528" s="15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</row>
    <row r="2529" spans="1:164" x14ac:dyDescent="0.15">
      <c r="A2529" s="67"/>
      <c r="B2529" s="128"/>
      <c r="C2529" s="7"/>
      <c r="D2529" s="7"/>
      <c r="E2529" s="13"/>
      <c r="F2529" s="14"/>
      <c r="G2529" s="14"/>
      <c r="H2529" s="14"/>
      <c r="I2529" s="14"/>
      <c r="J2529" s="13"/>
      <c r="K2529" s="53"/>
      <c r="L2529" s="2"/>
      <c r="M2529" s="19"/>
      <c r="N2529" s="12"/>
      <c r="O2529" s="12"/>
      <c r="P2529" s="19"/>
      <c r="Q2529" s="14"/>
      <c r="R2529" s="28"/>
      <c r="S2529" s="14"/>
      <c r="T2529" s="14"/>
      <c r="U2529" s="14"/>
      <c r="V2529" s="4"/>
      <c r="W2529" s="53"/>
      <c r="X2529" s="14"/>
      <c r="Y2529" s="153"/>
      <c r="Z2529" s="10"/>
      <c r="AA2529" s="51"/>
      <c r="AB2529" s="3"/>
      <c r="AC2529" s="1"/>
      <c r="AD2529" s="10"/>
      <c r="AE2529" s="3"/>
      <c r="AF2529" s="3"/>
      <c r="AG2529" s="3"/>
      <c r="AH2529" s="10"/>
      <c r="AI2529" s="11"/>
      <c r="AJ2529" s="10"/>
      <c r="AK2529" s="2"/>
      <c r="AL2529" s="2"/>
      <c r="AM2529" s="2"/>
      <c r="AN2529" s="2"/>
      <c r="AO2529" s="2"/>
      <c r="AP2529" s="2"/>
      <c r="AQ2529" s="1"/>
      <c r="AR2529" s="15"/>
      <c r="AS2529" s="15"/>
      <c r="AT2529" s="15"/>
      <c r="AU2529" s="1"/>
      <c r="AV2529" s="1"/>
      <c r="AW2529" s="15"/>
      <c r="AX2529" s="15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</row>
    <row r="2530" spans="1:164" x14ac:dyDescent="0.15">
      <c r="A2530" s="67"/>
      <c r="B2530" s="128"/>
      <c r="C2530" s="7"/>
      <c r="D2530" s="7"/>
      <c r="E2530" s="13"/>
      <c r="F2530" s="14"/>
      <c r="G2530" s="14"/>
      <c r="H2530" s="14"/>
      <c r="I2530" s="14"/>
      <c r="J2530" s="13"/>
      <c r="K2530" s="53"/>
      <c r="L2530" s="2"/>
      <c r="M2530" s="19"/>
      <c r="N2530" s="12"/>
      <c r="O2530" s="12"/>
      <c r="P2530" s="19"/>
      <c r="Q2530" s="14"/>
      <c r="R2530" s="28"/>
      <c r="S2530" s="14"/>
      <c r="T2530" s="14"/>
      <c r="U2530" s="14"/>
      <c r="V2530" s="4"/>
      <c r="W2530" s="53"/>
      <c r="X2530" s="14"/>
      <c r="Y2530" s="153"/>
      <c r="Z2530" s="10"/>
      <c r="AA2530" s="51"/>
      <c r="AB2530" s="3"/>
      <c r="AC2530" s="1"/>
      <c r="AD2530" s="10"/>
      <c r="AE2530" s="3"/>
      <c r="AF2530" s="3"/>
      <c r="AG2530" s="3"/>
      <c r="AH2530" s="10"/>
      <c r="AI2530" s="11"/>
      <c r="AJ2530" s="10"/>
      <c r="AK2530" s="2"/>
      <c r="AL2530" s="2"/>
      <c r="AM2530" s="2"/>
      <c r="AN2530" s="2"/>
      <c r="AO2530" s="2"/>
      <c r="AP2530" s="2"/>
      <c r="AQ2530" s="1"/>
      <c r="AR2530" s="15"/>
      <c r="AS2530" s="15"/>
      <c r="AT2530" s="15"/>
      <c r="AU2530" s="1"/>
      <c r="AV2530" s="1"/>
      <c r="AW2530" s="15"/>
      <c r="AX2530" s="15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</row>
    <row r="2531" spans="1:164" x14ac:dyDescent="0.15">
      <c r="A2531" s="67"/>
      <c r="B2531" s="128"/>
      <c r="C2531" s="7"/>
      <c r="D2531" s="7"/>
      <c r="E2531" s="13"/>
      <c r="F2531" s="14"/>
      <c r="G2531" s="14"/>
      <c r="H2531" s="14"/>
      <c r="I2531" s="14"/>
      <c r="J2531" s="13"/>
      <c r="K2531" s="53"/>
      <c r="L2531" s="2"/>
      <c r="M2531" s="19"/>
      <c r="N2531" s="12"/>
      <c r="O2531" s="12"/>
      <c r="P2531" s="19"/>
      <c r="Q2531" s="14"/>
      <c r="R2531" s="28"/>
      <c r="S2531" s="14"/>
      <c r="T2531" s="14"/>
      <c r="U2531" s="14"/>
      <c r="V2531" s="4"/>
      <c r="W2531" s="53"/>
      <c r="X2531" s="14"/>
      <c r="Y2531" s="153"/>
      <c r="Z2531" s="10"/>
      <c r="AA2531" s="51"/>
      <c r="AB2531" s="3"/>
      <c r="AC2531" s="1"/>
      <c r="AD2531" s="10"/>
      <c r="AE2531" s="3"/>
      <c r="AF2531" s="3"/>
      <c r="AG2531" s="3"/>
      <c r="AH2531" s="10"/>
      <c r="AI2531" s="11"/>
      <c r="AJ2531" s="10"/>
      <c r="AK2531" s="2"/>
      <c r="AL2531" s="2"/>
      <c r="AM2531" s="2"/>
      <c r="AN2531" s="2"/>
      <c r="AO2531" s="2"/>
      <c r="AP2531" s="2"/>
      <c r="AQ2531" s="1"/>
      <c r="AR2531" s="15"/>
      <c r="AS2531" s="15"/>
      <c r="AT2531" s="15"/>
      <c r="AU2531" s="1"/>
      <c r="AV2531" s="1"/>
      <c r="AW2531" s="15"/>
      <c r="AX2531" s="15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</row>
    <row r="2532" spans="1:164" x14ac:dyDescent="0.15">
      <c r="A2532" s="67"/>
      <c r="B2532" s="128"/>
      <c r="C2532" s="7"/>
      <c r="D2532" s="7"/>
      <c r="E2532" s="13"/>
      <c r="F2532" s="14"/>
      <c r="G2532" s="14"/>
      <c r="H2532" s="14"/>
      <c r="I2532" s="14"/>
      <c r="J2532" s="13"/>
      <c r="K2532" s="53"/>
      <c r="L2532" s="2"/>
      <c r="M2532" s="19"/>
      <c r="N2532" s="12"/>
      <c r="O2532" s="12"/>
      <c r="P2532" s="19"/>
      <c r="Q2532" s="14"/>
      <c r="R2532" s="28"/>
      <c r="S2532" s="14"/>
      <c r="T2532" s="14"/>
      <c r="U2532" s="14"/>
      <c r="V2532" s="4"/>
      <c r="W2532" s="53"/>
      <c r="X2532" s="14"/>
      <c r="Y2532" s="153"/>
      <c r="Z2532" s="10"/>
      <c r="AA2532" s="51"/>
      <c r="AB2532" s="3"/>
      <c r="AC2532" s="1"/>
      <c r="AD2532" s="10"/>
      <c r="AE2532" s="3"/>
      <c r="AF2532" s="3"/>
      <c r="AG2532" s="3"/>
      <c r="AH2532" s="10"/>
      <c r="AI2532" s="11"/>
      <c r="AJ2532" s="10"/>
      <c r="AK2532" s="2"/>
      <c r="AL2532" s="2"/>
      <c r="AM2532" s="2"/>
      <c r="AN2532" s="2"/>
      <c r="AO2532" s="2"/>
      <c r="AP2532" s="2"/>
      <c r="AQ2532" s="1"/>
      <c r="AR2532" s="15"/>
      <c r="AS2532" s="15"/>
      <c r="AT2532" s="15"/>
      <c r="AU2532" s="1"/>
      <c r="AV2532" s="1"/>
      <c r="AW2532" s="15"/>
      <c r="AX2532" s="15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</row>
    <row r="2533" spans="1:164" x14ac:dyDescent="0.15">
      <c r="A2533" s="67"/>
      <c r="B2533" s="128"/>
      <c r="C2533" s="7"/>
      <c r="D2533" s="7"/>
      <c r="E2533" s="13"/>
      <c r="F2533" s="14"/>
      <c r="G2533" s="14"/>
      <c r="H2533" s="14"/>
      <c r="I2533" s="14"/>
      <c r="J2533" s="13"/>
      <c r="K2533" s="53"/>
      <c r="L2533" s="2"/>
      <c r="M2533" s="19"/>
      <c r="N2533" s="12"/>
      <c r="O2533" s="12"/>
      <c r="P2533" s="19"/>
      <c r="Q2533" s="14"/>
      <c r="R2533" s="28"/>
      <c r="S2533" s="14"/>
      <c r="T2533" s="14"/>
      <c r="U2533" s="14"/>
      <c r="V2533" s="4"/>
      <c r="W2533" s="53"/>
      <c r="X2533" s="14"/>
      <c r="Y2533" s="153"/>
      <c r="Z2533" s="10"/>
      <c r="AA2533" s="51"/>
      <c r="AB2533" s="3"/>
      <c r="AC2533" s="1"/>
      <c r="AD2533" s="10"/>
      <c r="AE2533" s="3"/>
      <c r="AF2533" s="3"/>
      <c r="AG2533" s="3"/>
      <c r="AH2533" s="10"/>
      <c r="AI2533" s="11"/>
      <c r="AJ2533" s="10"/>
      <c r="AK2533" s="2"/>
      <c r="AL2533" s="2"/>
      <c r="AM2533" s="2"/>
      <c r="AN2533" s="2"/>
      <c r="AO2533" s="2"/>
      <c r="AP2533" s="2"/>
      <c r="AQ2533" s="1"/>
      <c r="AR2533" s="15"/>
      <c r="AS2533" s="15"/>
      <c r="AT2533" s="15"/>
      <c r="AU2533" s="1"/>
      <c r="AV2533" s="1"/>
      <c r="AW2533" s="15"/>
      <c r="AX2533" s="15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</row>
    <row r="2534" spans="1:164" x14ac:dyDescent="0.15">
      <c r="A2534" s="67"/>
      <c r="B2534" s="128"/>
      <c r="C2534" s="7"/>
      <c r="D2534" s="7"/>
      <c r="E2534" s="13"/>
      <c r="F2534" s="14"/>
      <c r="G2534" s="14"/>
      <c r="H2534" s="14"/>
      <c r="I2534" s="14"/>
      <c r="J2534" s="13"/>
      <c r="K2534" s="53"/>
      <c r="L2534" s="2"/>
      <c r="M2534" s="19"/>
      <c r="N2534" s="12"/>
      <c r="O2534" s="12"/>
      <c r="P2534" s="19"/>
      <c r="Q2534" s="14"/>
      <c r="R2534" s="28"/>
      <c r="S2534" s="14"/>
      <c r="T2534" s="14"/>
      <c r="U2534" s="14"/>
      <c r="V2534" s="4"/>
      <c r="W2534" s="53"/>
      <c r="X2534" s="14"/>
      <c r="Y2534" s="153"/>
      <c r="Z2534" s="10"/>
      <c r="AA2534" s="51"/>
      <c r="AB2534" s="3"/>
      <c r="AC2534" s="1"/>
      <c r="AD2534" s="10"/>
      <c r="AE2534" s="3"/>
      <c r="AF2534" s="3"/>
      <c r="AG2534" s="3"/>
      <c r="AH2534" s="10"/>
      <c r="AI2534" s="11"/>
      <c r="AJ2534" s="10"/>
      <c r="AK2534" s="2"/>
      <c r="AL2534" s="2"/>
      <c r="AM2534" s="2"/>
      <c r="AN2534" s="2"/>
      <c r="AO2534" s="2"/>
      <c r="AP2534" s="2"/>
      <c r="AQ2534" s="1"/>
      <c r="AR2534" s="15"/>
      <c r="AS2534" s="15"/>
      <c r="AT2534" s="15"/>
      <c r="AU2534" s="1"/>
      <c r="AV2534" s="1"/>
      <c r="AW2534" s="15"/>
      <c r="AX2534" s="15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</row>
    <row r="2535" spans="1:164" x14ac:dyDescent="0.15">
      <c r="A2535" s="67"/>
      <c r="B2535" s="128"/>
      <c r="C2535" s="7"/>
      <c r="D2535" s="7"/>
      <c r="E2535" s="13"/>
      <c r="F2535" s="14"/>
      <c r="G2535" s="14"/>
      <c r="H2535" s="14"/>
      <c r="I2535" s="14"/>
      <c r="J2535" s="13"/>
      <c r="K2535" s="53"/>
      <c r="L2535" s="2"/>
      <c r="M2535" s="19"/>
      <c r="N2535" s="12"/>
      <c r="O2535" s="12"/>
      <c r="P2535" s="19"/>
      <c r="Q2535" s="14"/>
      <c r="R2535" s="28"/>
      <c r="S2535" s="14"/>
      <c r="T2535" s="14"/>
      <c r="U2535" s="14"/>
      <c r="V2535" s="4"/>
      <c r="W2535" s="53"/>
      <c r="X2535" s="14"/>
      <c r="Y2535" s="153"/>
      <c r="Z2535" s="10"/>
      <c r="AA2535" s="51"/>
      <c r="AB2535" s="3"/>
      <c r="AC2535" s="1"/>
      <c r="AD2535" s="10"/>
      <c r="AE2535" s="3"/>
      <c r="AF2535" s="3"/>
      <c r="AG2535" s="3"/>
      <c r="AH2535" s="10"/>
      <c r="AI2535" s="11"/>
      <c r="AJ2535" s="10"/>
      <c r="AK2535" s="2"/>
      <c r="AL2535" s="2"/>
      <c r="AM2535" s="2"/>
      <c r="AN2535" s="2"/>
      <c r="AO2535" s="2"/>
      <c r="AP2535" s="2"/>
      <c r="AQ2535" s="1"/>
      <c r="AR2535" s="15"/>
      <c r="AS2535" s="15"/>
      <c r="AT2535" s="15"/>
      <c r="AU2535" s="1"/>
      <c r="AV2535" s="1"/>
      <c r="AW2535" s="15"/>
      <c r="AX2535" s="15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</row>
    <row r="2536" spans="1:164" x14ac:dyDescent="0.15">
      <c r="A2536" s="67"/>
      <c r="B2536" s="128"/>
      <c r="C2536" s="7"/>
      <c r="D2536" s="7"/>
      <c r="E2536" s="13"/>
      <c r="F2536" s="14"/>
      <c r="G2536" s="14"/>
      <c r="H2536" s="14"/>
      <c r="I2536" s="14"/>
      <c r="J2536" s="13"/>
      <c r="K2536" s="53"/>
      <c r="L2536" s="2"/>
      <c r="M2536" s="19"/>
      <c r="N2536" s="12"/>
      <c r="O2536" s="12"/>
      <c r="P2536" s="19"/>
      <c r="Q2536" s="14"/>
      <c r="R2536" s="28"/>
      <c r="S2536" s="14"/>
      <c r="T2536" s="14"/>
      <c r="U2536" s="14"/>
      <c r="V2536" s="4"/>
      <c r="W2536" s="53"/>
      <c r="X2536" s="14"/>
      <c r="Y2536" s="153"/>
      <c r="Z2536" s="10"/>
      <c r="AA2536" s="51"/>
      <c r="AB2536" s="3"/>
      <c r="AC2536" s="1"/>
      <c r="AD2536" s="10"/>
      <c r="AE2536" s="3"/>
      <c r="AF2536" s="3"/>
      <c r="AG2536" s="3"/>
      <c r="AH2536" s="10"/>
      <c r="AI2536" s="11"/>
      <c r="AJ2536" s="10"/>
      <c r="AK2536" s="2"/>
      <c r="AL2536" s="2"/>
      <c r="AM2536" s="2"/>
      <c r="AN2536" s="2"/>
      <c r="AO2536" s="2"/>
      <c r="AP2536" s="2"/>
      <c r="AQ2536" s="1"/>
      <c r="AR2536" s="15"/>
      <c r="AS2536" s="15"/>
      <c r="AT2536" s="15"/>
      <c r="AU2536" s="1"/>
      <c r="AV2536" s="1"/>
      <c r="AW2536" s="15"/>
      <c r="AX2536" s="15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</row>
    <row r="2537" spans="1:164" x14ac:dyDescent="0.15">
      <c r="A2537" s="67"/>
      <c r="B2537" s="128"/>
      <c r="C2537" s="7"/>
      <c r="D2537" s="7"/>
      <c r="E2537" s="13"/>
      <c r="F2537" s="14"/>
      <c r="G2537" s="14"/>
      <c r="H2537" s="14"/>
      <c r="I2537" s="14"/>
      <c r="J2537" s="13"/>
      <c r="K2537" s="53"/>
      <c r="L2537" s="2"/>
      <c r="M2537" s="19"/>
      <c r="N2537" s="12"/>
      <c r="O2537" s="12"/>
      <c r="P2537" s="19"/>
      <c r="Q2537" s="14"/>
      <c r="R2537" s="28"/>
      <c r="S2537" s="14"/>
      <c r="T2537" s="14"/>
      <c r="U2537" s="14"/>
      <c r="V2537" s="4"/>
      <c r="W2537" s="53"/>
      <c r="X2537" s="14"/>
      <c r="Y2537" s="153"/>
      <c r="Z2537" s="10"/>
      <c r="AA2537" s="51"/>
      <c r="AB2537" s="3"/>
      <c r="AC2537" s="1"/>
      <c r="AD2537" s="10"/>
      <c r="AE2537" s="3"/>
      <c r="AF2537" s="3"/>
      <c r="AG2537" s="3"/>
      <c r="AH2537" s="10"/>
      <c r="AI2537" s="11"/>
      <c r="AJ2537" s="10"/>
      <c r="AK2537" s="2"/>
      <c r="AL2537" s="2"/>
      <c r="AM2537" s="2"/>
      <c r="AN2537" s="2"/>
      <c r="AO2537" s="2"/>
      <c r="AP2537" s="2"/>
      <c r="AQ2537" s="1"/>
      <c r="AR2537" s="15"/>
      <c r="AS2537" s="15"/>
      <c r="AT2537" s="15"/>
      <c r="AU2537" s="1"/>
      <c r="AV2537" s="1"/>
      <c r="AW2537" s="15"/>
      <c r="AX2537" s="15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</row>
    <row r="2538" spans="1:164" x14ac:dyDescent="0.15">
      <c r="A2538" s="67"/>
      <c r="B2538" s="128"/>
      <c r="C2538" s="7"/>
      <c r="D2538" s="7"/>
      <c r="E2538" s="13"/>
      <c r="F2538" s="14"/>
      <c r="G2538" s="14"/>
      <c r="H2538" s="14"/>
      <c r="I2538" s="14"/>
      <c r="J2538" s="13"/>
      <c r="K2538" s="53"/>
      <c r="L2538" s="2"/>
      <c r="M2538" s="19"/>
      <c r="N2538" s="12"/>
      <c r="O2538" s="12"/>
      <c r="P2538" s="19"/>
      <c r="Q2538" s="14"/>
      <c r="R2538" s="28"/>
      <c r="S2538" s="14"/>
      <c r="T2538" s="14"/>
      <c r="U2538" s="14"/>
      <c r="V2538" s="4"/>
      <c r="W2538" s="53"/>
      <c r="X2538" s="14"/>
      <c r="Y2538" s="153"/>
      <c r="Z2538" s="10"/>
      <c r="AA2538" s="51"/>
      <c r="AB2538" s="3"/>
      <c r="AC2538" s="1"/>
      <c r="AD2538" s="10"/>
      <c r="AE2538" s="3"/>
      <c r="AF2538" s="3"/>
      <c r="AG2538" s="3"/>
      <c r="AH2538" s="10"/>
      <c r="AI2538" s="11"/>
      <c r="AJ2538" s="10"/>
      <c r="AK2538" s="2"/>
      <c r="AL2538" s="2"/>
      <c r="AM2538" s="2"/>
      <c r="AN2538" s="2"/>
      <c r="AO2538" s="2"/>
      <c r="AP2538" s="2"/>
      <c r="AQ2538" s="1"/>
      <c r="AR2538" s="15"/>
      <c r="AS2538" s="15"/>
      <c r="AT2538" s="15"/>
      <c r="AU2538" s="1"/>
      <c r="AV2538" s="1"/>
      <c r="AW2538" s="15"/>
      <c r="AX2538" s="15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</row>
    <row r="2539" spans="1:164" x14ac:dyDescent="0.15">
      <c r="A2539" s="67"/>
      <c r="B2539" s="128"/>
      <c r="C2539" s="7"/>
      <c r="D2539" s="7"/>
      <c r="E2539" s="13"/>
      <c r="F2539" s="14"/>
      <c r="G2539" s="14"/>
      <c r="H2539" s="14"/>
      <c r="I2539" s="14"/>
      <c r="J2539" s="13"/>
      <c r="K2539" s="53"/>
      <c r="L2539" s="2"/>
      <c r="M2539" s="19"/>
      <c r="N2539" s="12"/>
      <c r="O2539" s="12"/>
      <c r="P2539" s="19"/>
      <c r="Q2539" s="14"/>
      <c r="R2539" s="28"/>
      <c r="S2539" s="14"/>
      <c r="T2539" s="14"/>
      <c r="U2539" s="14"/>
      <c r="V2539" s="4"/>
      <c r="W2539" s="53"/>
      <c r="X2539" s="14"/>
      <c r="Y2539" s="153"/>
      <c r="Z2539" s="10"/>
      <c r="AA2539" s="51"/>
      <c r="AB2539" s="3"/>
      <c r="AC2539" s="1"/>
      <c r="AD2539" s="10"/>
      <c r="AE2539" s="3"/>
      <c r="AF2539" s="3"/>
      <c r="AG2539" s="3"/>
      <c r="AH2539" s="10"/>
      <c r="AI2539" s="11"/>
      <c r="AJ2539" s="10"/>
      <c r="AK2539" s="2"/>
      <c r="AL2539" s="2"/>
      <c r="AM2539" s="2"/>
      <c r="AN2539" s="2"/>
      <c r="AO2539" s="2"/>
      <c r="AP2539" s="2"/>
      <c r="AQ2539" s="1"/>
      <c r="AR2539" s="15"/>
      <c r="AS2539" s="15"/>
      <c r="AT2539" s="15"/>
      <c r="AU2539" s="1"/>
      <c r="AV2539" s="1"/>
      <c r="AW2539" s="15"/>
      <c r="AX2539" s="15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</row>
    <row r="2540" spans="1:164" x14ac:dyDescent="0.15">
      <c r="A2540" s="67"/>
      <c r="B2540" s="128"/>
      <c r="C2540" s="7"/>
      <c r="D2540" s="7"/>
      <c r="E2540" s="13"/>
      <c r="F2540" s="14"/>
      <c r="G2540" s="14"/>
      <c r="H2540" s="14"/>
      <c r="I2540" s="14"/>
      <c r="J2540" s="13"/>
      <c r="K2540" s="53"/>
      <c r="L2540" s="2"/>
      <c r="M2540" s="19"/>
      <c r="N2540" s="12"/>
      <c r="O2540" s="12"/>
      <c r="P2540" s="19"/>
      <c r="Q2540" s="14"/>
      <c r="R2540" s="28"/>
      <c r="S2540" s="14"/>
      <c r="T2540" s="14"/>
      <c r="U2540" s="14"/>
      <c r="V2540" s="4"/>
      <c r="W2540" s="53"/>
      <c r="X2540" s="14"/>
      <c r="Y2540" s="153"/>
      <c r="Z2540" s="10"/>
      <c r="AA2540" s="51"/>
      <c r="AB2540" s="3"/>
      <c r="AC2540" s="1"/>
      <c r="AD2540" s="10"/>
      <c r="AE2540" s="3"/>
      <c r="AF2540" s="3"/>
      <c r="AG2540" s="3"/>
      <c r="AH2540" s="10"/>
      <c r="AI2540" s="11"/>
      <c r="AJ2540" s="10"/>
      <c r="AK2540" s="2"/>
      <c r="AL2540" s="2"/>
      <c r="AM2540" s="2"/>
      <c r="AN2540" s="2"/>
      <c r="AO2540" s="2"/>
      <c r="AP2540" s="2"/>
      <c r="AQ2540" s="1"/>
      <c r="AR2540" s="15"/>
      <c r="AS2540" s="15"/>
      <c r="AT2540" s="15"/>
      <c r="AU2540" s="1"/>
      <c r="AV2540" s="1"/>
      <c r="AW2540" s="15"/>
      <c r="AX2540" s="15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</row>
    <row r="2541" spans="1:164" x14ac:dyDescent="0.15">
      <c r="A2541" s="67"/>
      <c r="B2541" s="128"/>
      <c r="C2541" s="7"/>
      <c r="D2541" s="7"/>
      <c r="E2541" s="13"/>
      <c r="F2541" s="14"/>
      <c r="G2541" s="14"/>
      <c r="H2541" s="14"/>
      <c r="I2541" s="14"/>
      <c r="J2541" s="13"/>
      <c r="K2541" s="53"/>
      <c r="L2541" s="2"/>
      <c r="M2541" s="19"/>
      <c r="N2541" s="12"/>
      <c r="O2541" s="12"/>
      <c r="P2541" s="19"/>
      <c r="Q2541" s="14"/>
      <c r="R2541" s="28"/>
      <c r="S2541" s="14"/>
      <c r="T2541" s="14"/>
      <c r="U2541" s="14"/>
      <c r="V2541" s="4"/>
      <c r="W2541" s="53"/>
      <c r="X2541" s="14"/>
      <c r="Y2541" s="153"/>
      <c r="Z2541" s="10"/>
      <c r="AA2541" s="51"/>
      <c r="AB2541" s="3"/>
      <c r="AC2541" s="1"/>
      <c r="AD2541" s="10"/>
      <c r="AE2541" s="3"/>
      <c r="AF2541" s="3"/>
      <c r="AG2541" s="3"/>
      <c r="AH2541" s="10"/>
      <c r="AI2541" s="11"/>
      <c r="AJ2541" s="10"/>
      <c r="AK2541" s="2"/>
      <c r="AL2541" s="2"/>
      <c r="AM2541" s="2"/>
      <c r="AN2541" s="2"/>
      <c r="AO2541" s="2"/>
      <c r="AP2541" s="2"/>
      <c r="AQ2541" s="1"/>
      <c r="AR2541" s="15"/>
      <c r="AS2541" s="15"/>
      <c r="AT2541" s="15"/>
      <c r="AU2541" s="1"/>
      <c r="AV2541" s="1"/>
      <c r="AW2541" s="15"/>
      <c r="AX2541" s="15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</row>
    <row r="2542" spans="1:164" x14ac:dyDescent="0.15">
      <c r="A2542" s="67"/>
      <c r="B2542" s="128"/>
      <c r="C2542" s="7"/>
      <c r="D2542" s="7"/>
      <c r="E2542" s="13"/>
      <c r="F2542" s="14"/>
      <c r="G2542" s="14"/>
      <c r="H2542" s="14"/>
      <c r="I2542" s="14"/>
      <c r="J2542" s="13"/>
      <c r="K2542" s="53"/>
      <c r="L2542" s="2"/>
      <c r="M2542" s="19"/>
      <c r="N2542" s="12"/>
      <c r="O2542" s="12"/>
      <c r="P2542" s="19"/>
      <c r="Q2542" s="14"/>
      <c r="R2542" s="28"/>
      <c r="S2542" s="14"/>
      <c r="T2542" s="14"/>
      <c r="U2542" s="14"/>
      <c r="V2542" s="4"/>
      <c r="W2542" s="53"/>
      <c r="X2542" s="14"/>
      <c r="Y2542" s="153"/>
      <c r="Z2542" s="10"/>
      <c r="AA2542" s="51"/>
      <c r="AB2542" s="3"/>
      <c r="AC2542" s="1"/>
      <c r="AD2542" s="10"/>
      <c r="AE2542" s="3"/>
      <c r="AF2542" s="3"/>
      <c r="AG2542" s="3"/>
      <c r="AH2542" s="10"/>
      <c r="AI2542" s="11"/>
      <c r="AJ2542" s="10"/>
      <c r="AK2542" s="2"/>
      <c r="AL2542" s="2"/>
      <c r="AM2542" s="2"/>
      <c r="AN2542" s="2"/>
      <c r="AO2542" s="2"/>
      <c r="AP2542" s="2"/>
      <c r="AQ2542" s="1"/>
      <c r="AR2542" s="15"/>
      <c r="AS2542" s="15"/>
      <c r="AT2542" s="15"/>
      <c r="AU2542" s="1"/>
      <c r="AV2542" s="1"/>
      <c r="AW2542" s="15"/>
      <c r="AX2542" s="15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</row>
    <row r="2543" spans="1:164" x14ac:dyDescent="0.15">
      <c r="A2543" s="67"/>
      <c r="B2543" s="128"/>
      <c r="C2543" s="7"/>
      <c r="D2543" s="7"/>
      <c r="E2543" s="13"/>
      <c r="F2543" s="14"/>
      <c r="G2543" s="14"/>
      <c r="H2543" s="14"/>
      <c r="I2543" s="14"/>
      <c r="J2543" s="13"/>
      <c r="K2543" s="53"/>
      <c r="L2543" s="2"/>
      <c r="M2543" s="19"/>
      <c r="N2543" s="12"/>
      <c r="O2543" s="12"/>
      <c r="P2543" s="19"/>
      <c r="Q2543" s="14"/>
      <c r="R2543" s="28"/>
      <c r="S2543" s="14"/>
      <c r="T2543" s="14"/>
      <c r="U2543" s="14"/>
      <c r="V2543" s="4"/>
      <c r="W2543" s="53"/>
      <c r="X2543" s="14"/>
      <c r="Y2543" s="153"/>
      <c r="Z2543" s="10"/>
      <c r="AA2543" s="51"/>
      <c r="AB2543" s="3"/>
      <c r="AC2543" s="1"/>
      <c r="AD2543" s="10"/>
      <c r="AE2543" s="3"/>
      <c r="AF2543" s="3"/>
      <c r="AG2543" s="3"/>
      <c r="AH2543" s="10"/>
      <c r="AI2543" s="11"/>
      <c r="AJ2543" s="10"/>
      <c r="AK2543" s="2"/>
      <c r="AL2543" s="2"/>
      <c r="AM2543" s="2"/>
      <c r="AN2543" s="2"/>
      <c r="AO2543" s="2"/>
      <c r="AP2543" s="2"/>
      <c r="AQ2543" s="1"/>
      <c r="AR2543" s="15"/>
      <c r="AS2543" s="15"/>
      <c r="AT2543" s="15"/>
      <c r="AU2543" s="1"/>
      <c r="AV2543" s="1"/>
      <c r="AW2543" s="15"/>
      <c r="AX2543" s="15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</row>
    <row r="2544" spans="1:164" x14ac:dyDescent="0.15">
      <c r="A2544" s="67"/>
      <c r="B2544" s="128"/>
      <c r="C2544" s="7"/>
      <c r="D2544" s="7"/>
      <c r="E2544" s="13"/>
      <c r="F2544" s="14"/>
      <c r="G2544" s="14"/>
      <c r="H2544" s="14"/>
      <c r="I2544" s="14"/>
      <c r="J2544" s="13"/>
      <c r="K2544" s="53"/>
      <c r="L2544" s="2"/>
      <c r="M2544" s="19"/>
      <c r="N2544" s="12"/>
      <c r="O2544" s="12"/>
      <c r="P2544" s="19"/>
      <c r="Q2544" s="14"/>
      <c r="R2544" s="28"/>
      <c r="S2544" s="14"/>
      <c r="T2544" s="14"/>
      <c r="U2544" s="14"/>
      <c r="V2544" s="4"/>
      <c r="W2544" s="53"/>
      <c r="X2544" s="14"/>
      <c r="Y2544" s="153"/>
      <c r="Z2544" s="10"/>
      <c r="AA2544" s="51"/>
      <c r="AB2544" s="3"/>
      <c r="AC2544" s="1"/>
      <c r="AD2544" s="10"/>
      <c r="AE2544" s="3"/>
      <c r="AF2544" s="3"/>
      <c r="AG2544" s="3"/>
      <c r="AH2544" s="10"/>
      <c r="AI2544" s="11"/>
      <c r="AJ2544" s="10"/>
      <c r="AK2544" s="2"/>
      <c r="AL2544" s="2"/>
      <c r="AM2544" s="2"/>
      <c r="AN2544" s="2"/>
      <c r="AO2544" s="2"/>
      <c r="AP2544" s="2"/>
      <c r="AQ2544" s="1"/>
      <c r="AR2544" s="15"/>
      <c r="AS2544" s="15"/>
      <c r="AT2544" s="15"/>
      <c r="AU2544" s="1"/>
      <c r="AV2544" s="1"/>
      <c r="AW2544" s="15"/>
      <c r="AX2544" s="15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</row>
    <row r="2545" spans="1:164" x14ac:dyDescent="0.15">
      <c r="A2545" s="67"/>
      <c r="B2545" s="128"/>
      <c r="C2545" s="7"/>
      <c r="D2545" s="7"/>
      <c r="E2545" s="13"/>
      <c r="F2545" s="14"/>
      <c r="G2545" s="14"/>
      <c r="H2545" s="14"/>
      <c r="I2545" s="14"/>
      <c r="J2545" s="13"/>
      <c r="K2545" s="53"/>
      <c r="L2545" s="2"/>
      <c r="M2545" s="19"/>
      <c r="N2545" s="12"/>
      <c r="O2545" s="12"/>
      <c r="P2545" s="19"/>
      <c r="Q2545" s="14"/>
      <c r="R2545" s="28"/>
      <c r="S2545" s="14"/>
      <c r="T2545" s="14"/>
      <c r="U2545" s="14"/>
      <c r="V2545" s="4"/>
      <c r="W2545" s="53"/>
      <c r="X2545" s="14"/>
      <c r="Y2545" s="153"/>
      <c r="Z2545" s="10"/>
      <c r="AA2545" s="51"/>
      <c r="AB2545" s="3"/>
      <c r="AC2545" s="1"/>
      <c r="AD2545" s="10"/>
      <c r="AE2545" s="3"/>
      <c r="AF2545" s="3"/>
      <c r="AG2545" s="3"/>
      <c r="AH2545" s="10"/>
      <c r="AI2545" s="11"/>
      <c r="AJ2545" s="10"/>
      <c r="AK2545" s="2"/>
      <c r="AL2545" s="2"/>
      <c r="AM2545" s="2"/>
      <c r="AN2545" s="2"/>
      <c r="AO2545" s="2"/>
      <c r="AP2545" s="2"/>
      <c r="AQ2545" s="1"/>
      <c r="AR2545" s="15"/>
      <c r="AS2545" s="15"/>
      <c r="AT2545" s="15"/>
      <c r="AU2545" s="1"/>
      <c r="AV2545" s="1"/>
      <c r="AW2545" s="15"/>
      <c r="AX2545" s="15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</row>
    <row r="2546" spans="1:164" x14ac:dyDescent="0.15">
      <c r="A2546" s="67"/>
      <c r="B2546" s="128"/>
      <c r="C2546" s="7"/>
      <c r="D2546" s="7"/>
      <c r="E2546" s="13"/>
      <c r="F2546" s="14"/>
      <c r="G2546" s="14"/>
      <c r="H2546" s="14"/>
      <c r="I2546" s="14"/>
      <c r="J2546" s="13"/>
      <c r="K2546" s="53"/>
      <c r="L2546" s="2"/>
      <c r="M2546" s="19"/>
      <c r="N2546" s="12"/>
      <c r="O2546" s="12"/>
      <c r="P2546" s="19"/>
      <c r="Q2546" s="14"/>
      <c r="R2546" s="28"/>
      <c r="S2546" s="14"/>
      <c r="T2546" s="14"/>
      <c r="U2546" s="14"/>
      <c r="V2546" s="4"/>
      <c r="W2546" s="53"/>
      <c r="X2546" s="14"/>
      <c r="Y2546" s="153"/>
      <c r="Z2546" s="10"/>
      <c r="AA2546" s="51"/>
      <c r="AB2546" s="3"/>
      <c r="AC2546" s="1"/>
      <c r="AD2546" s="10"/>
      <c r="AE2546" s="3"/>
      <c r="AF2546" s="3"/>
      <c r="AG2546" s="3"/>
      <c r="AH2546" s="10"/>
      <c r="AI2546" s="11"/>
      <c r="AJ2546" s="10"/>
      <c r="AK2546" s="2"/>
      <c r="AL2546" s="2"/>
      <c r="AM2546" s="2"/>
      <c r="AN2546" s="2"/>
      <c r="AO2546" s="2"/>
      <c r="AP2546" s="2"/>
      <c r="AQ2546" s="1"/>
      <c r="AR2546" s="15"/>
      <c r="AS2546" s="15"/>
      <c r="AT2546" s="15"/>
      <c r="AU2546" s="1"/>
      <c r="AV2546" s="1"/>
      <c r="AW2546" s="15"/>
      <c r="AX2546" s="15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</row>
    <row r="2547" spans="1:164" x14ac:dyDescent="0.15">
      <c r="A2547" s="67"/>
      <c r="B2547" s="128"/>
      <c r="C2547" s="7"/>
      <c r="D2547" s="7"/>
      <c r="E2547" s="13"/>
      <c r="F2547" s="14"/>
      <c r="G2547" s="14"/>
      <c r="H2547" s="14"/>
      <c r="I2547" s="14"/>
      <c r="J2547" s="13"/>
      <c r="K2547" s="53"/>
      <c r="L2547" s="2"/>
      <c r="M2547" s="19"/>
      <c r="N2547" s="12"/>
      <c r="O2547" s="12"/>
      <c r="P2547" s="19"/>
      <c r="Q2547" s="14"/>
      <c r="R2547" s="28"/>
      <c r="S2547" s="14"/>
      <c r="T2547" s="14"/>
      <c r="U2547" s="14"/>
      <c r="V2547" s="4"/>
      <c r="W2547" s="53"/>
      <c r="X2547" s="14"/>
      <c r="Y2547" s="153"/>
      <c r="Z2547" s="10"/>
      <c r="AA2547" s="51"/>
      <c r="AB2547" s="3"/>
      <c r="AC2547" s="1"/>
      <c r="AD2547" s="10"/>
      <c r="AE2547" s="3"/>
      <c r="AF2547" s="3"/>
      <c r="AG2547" s="3"/>
      <c r="AH2547" s="10"/>
      <c r="AI2547" s="11"/>
      <c r="AJ2547" s="10"/>
      <c r="AK2547" s="2"/>
      <c r="AL2547" s="2"/>
      <c r="AM2547" s="2"/>
      <c r="AN2547" s="2"/>
      <c r="AO2547" s="2"/>
      <c r="AP2547" s="2"/>
      <c r="AQ2547" s="1"/>
      <c r="AR2547" s="15"/>
      <c r="AS2547" s="15"/>
      <c r="AT2547" s="15"/>
      <c r="AU2547" s="1"/>
      <c r="AV2547" s="1"/>
      <c r="AW2547" s="15"/>
      <c r="AX2547" s="15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</row>
    <row r="2548" spans="1:164" x14ac:dyDescent="0.15">
      <c r="A2548" s="67"/>
      <c r="B2548" s="128"/>
      <c r="C2548" s="7"/>
      <c r="D2548" s="7"/>
      <c r="E2548" s="13"/>
      <c r="F2548" s="14"/>
      <c r="G2548" s="14"/>
      <c r="H2548" s="14"/>
      <c r="I2548" s="14"/>
      <c r="J2548" s="13"/>
      <c r="K2548" s="53"/>
      <c r="L2548" s="2"/>
      <c r="M2548" s="19"/>
      <c r="N2548" s="12"/>
      <c r="O2548" s="12"/>
      <c r="P2548" s="19"/>
      <c r="Q2548" s="14"/>
      <c r="R2548" s="28"/>
      <c r="S2548" s="14"/>
      <c r="T2548" s="14"/>
      <c r="U2548" s="14"/>
      <c r="V2548" s="4"/>
      <c r="W2548" s="53"/>
      <c r="X2548" s="14"/>
      <c r="Y2548" s="153"/>
      <c r="Z2548" s="10"/>
      <c r="AA2548" s="51"/>
      <c r="AB2548" s="3"/>
      <c r="AC2548" s="1"/>
      <c r="AD2548" s="10"/>
      <c r="AE2548" s="3"/>
      <c r="AF2548" s="3"/>
      <c r="AG2548" s="3"/>
      <c r="AH2548" s="10"/>
      <c r="AI2548" s="11"/>
      <c r="AJ2548" s="10"/>
      <c r="AK2548" s="2"/>
      <c r="AL2548" s="2"/>
      <c r="AM2548" s="2"/>
      <c r="AN2548" s="2"/>
      <c r="AO2548" s="2"/>
      <c r="AP2548" s="2"/>
      <c r="AQ2548" s="1"/>
      <c r="AR2548" s="15"/>
      <c r="AS2548" s="15"/>
      <c r="AT2548" s="15"/>
      <c r="AU2548" s="1"/>
      <c r="AV2548" s="1"/>
      <c r="AW2548" s="15"/>
      <c r="AX2548" s="15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</row>
    <row r="2549" spans="1:164" x14ac:dyDescent="0.15">
      <c r="A2549" s="67"/>
      <c r="B2549" s="128"/>
      <c r="C2549" s="7"/>
      <c r="D2549" s="7"/>
      <c r="E2549" s="13"/>
      <c r="F2549" s="14"/>
      <c r="G2549" s="14"/>
      <c r="H2549" s="14"/>
      <c r="I2549" s="14"/>
      <c r="J2549" s="13"/>
      <c r="K2549" s="53"/>
      <c r="L2549" s="2"/>
      <c r="M2549" s="19"/>
      <c r="N2549" s="12"/>
      <c r="O2549" s="12"/>
      <c r="P2549" s="19"/>
      <c r="Q2549" s="14"/>
      <c r="R2549" s="28"/>
      <c r="S2549" s="14"/>
      <c r="T2549" s="14"/>
      <c r="U2549" s="14"/>
      <c r="V2549" s="4"/>
      <c r="W2549" s="53"/>
      <c r="X2549" s="14"/>
      <c r="Y2549" s="153"/>
      <c r="Z2549" s="10"/>
      <c r="AA2549" s="51"/>
      <c r="AB2549" s="3"/>
      <c r="AC2549" s="1"/>
      <c r="AD2549" s="10"/>
      <c r="AE2549" s="3"/>
      <c r="AF2549" s="3"/>
      <c r="AG2549" s="3"/>
      <c r="AH2549" s="10"/>
      <c r="AI2549" s="11"/>
      <c r="AJ2549" s="10"/>
      <c r="AK2549" s="2"/>
      <c r="AL2549" s="2"/>
      <c r="AM2549" s="2"/>
      <c r="AN2549" s="2"/>
      <c r="AO2549" s="2"/>
      <c r="AP2549" s="2"/>
      <c r="AQ2549" s="1"/>
      <c r="AR2549" s="15"/>
      <c r="AS2549" s="15"/>
      <c r="AT2549" s="15"/>
      <c r="AU2549" s="1"/>
      <c r="AV2549" s="1"/>
      <c r="AW2549" s="15"/>
      <c r="AX2549" s="15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</row>
    <row r="2550" spans="1:164" x14ac:dyDescent="0.15">
      <c r="A2550" s="67"/>
      <c r="B2550" s="128"/>
      <c r="C2550" s="7"/>
      <c r="D2550" s="7"/>
      <c r="E2550" s="13"/>
      <c r="F2550" s="14"/>
      <c r="G2550" s="14"/>
      <c r="H2550" s="14"/>
      <c r="I2550" s="14"/>
      <c r="J2550" s="13"/>
      <c r="K2550" s="53"/>
      <c r="L2550" s="2"/>
      <c r="M2550" s="19"/>
      <c r="N2550" s="12"/>
      <c r="O2550" s="12"/>
      <c r="P2550" s="19"/>
      <c r="Q2550" s="14"/>
      <c r="R2550" s="28"/>
      <c r="S2550" s="14"/>
      <c r="T2550" s="14"/>
      <c r="U2550" s="14"/>
      <c r="V2550" s="4"/>
      <c r="W2550" s="53"/>
      <c r="X2550" s="14"/>
      <c r="Y2550" s="153"/>
      <c r="Z2550" s="10"/>
      <c r="AA2550" s="51"/>
      <c r="AB2550" s="3"/>
      <c r="AC2550" s="1"/>
      <c r="AD2550" s="10"/>
      <c r="AE2550" s="3"/>
      <c r="AF2550" s="3"/>
      <c r="AG2550" s="3"/>
      <c r="AH2550" s="10"/>
      <c r="AI2550" s="11"/>
      <c r="AJ2550" s="10"/>
      <c r="AK2550" s="2"/>
      <c r="AL2550" s="2"/>
      <c r="AM2550" s="2"/>
      <c r="AN2550" s="2"/>
      <c r="AO2550" s="2"/>
      <c r="AP2550" s="2"/>
      <c r="AQ2550" s="1"/>
      <c r="AR2550" s="15"/>
      <c r="AS2550" s="15"/>
      <c r="AT2550" s="15"/>
      <c r="AU2550" s="1"/>
      <c r="AV2550" s="1"/>
      <c r="AW2550" s="15"/>
      <c r="AX2550" s="15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</row>
    <row r="2551" spans="1:164" x14ac:dyDescent="0.15">
      <c r="A2551" s="67"/>
      <c r="B2551" s="128"/>
      <c r="C2551" s="7"/>
      <c r="D2551" s="7"/>
      <c r="E2551" s="13"/>
      <c r="F2551" s="14"/>
      <c r="G2551" s="14"/>
      <c r="H2551" s="14"/>
      <c r="I2551" s="14"/>
      <c r="J2551" s="13"/>
      <c r="K2551" s="53"/>
      <c r="L2551" s="2"/>
      <c r="M2551" s="19"/>
      <c r="N2551" s="12"/>
      <c r="O2551" s="12"/>
      <c r="P2551" s="19"/>
      <c r="Q2551" s="14"/>
      <c r="R2551" s="28"/>
      <c r="S2551" s="14"/>
      <c r="T2551" s="14"/>
      <c r="U2551" s="14"/>
      <c r="V2551" s="4"/>
      <c r="W2551" s="53"/>
      <c r="X2551" s="14"/>
      <c r="Y2551" s="153"/>
      <c r="Z2551" s="10"/>
      <c r="AA2551" s="51"/>
      <c r="AB2551" s="3"/>
      <c r="AC2551" s="1"/>
      <c r="AD2551" s="10"/>
      <c r="AE2551" s="3"/>
      <c r="AF2551" s="3"/>
      <c r="AG2551" s="3"/>
      <c r="AH2551" s="10"/>
      <c r="AI2551" s="11"/>
      <c r="AJ2551" s="10"/>
      <c r="AK2551" s="2"/>
      <c r="AL2551" s="2"/>
      <c r="AM2551" s="2"/>
      <c r="AN2551" s="2"/>
      <c r="AO2551" s="2"/>
      <c r="AP2551" s="2"/>
      <c r="AQ2551" s="1"/>
      <c r="AR2551" s="15"/>
      <c r="AS2551" s="15"/>
      <c r="AT2551" s="15"/>
      <c r="AU2551" s="1"/>
      <c r="AV2551" s="1"/>
      <c r="AW2551" s="15"/>
      <c r="AX2551" s="15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</row>
    <row r="2552" spans="1:164" x14ac:dyDescent="0.15">
      <c r="A2552" s="67"/>
      <c r="B2552" s="128"/>
      <c r="C2552" s="7"/>
      <c r="D2552" s="7"/>
      <c r="E2552" s="13"/>
      <c r="F2552" s="14"/>
      <c r="G2552" s="14"/>
      <c r="H2552" s="14"/>
      <c r="I2552" s="14"/>
      <c r="J2552" s="13"/>
      <c r="K2552" s="53"/>
      <c r="L2552" s="2"/>
      <c r="M2552" s="19"/>
      <c r="N2552" s="12"/>
      <c r="O2552" s="12"/>
      <c r="P2552" s="19"/>
      <c r="Q2552" s="14"/>
      <c r="R2552" s="28"/>
      <c r="S2552" s="14"/>
      <c r="T2552" s="14"/>
      <c r="U2552" s="14"/>
      <c r="V2552" s="4"/>
      <c r="W2552" s="53"/>
      <c r="X2552" s="14"/>
      <c r="Y2552" s="153"/>
      <c r="Z2552" s="10"/>
      <c r="AA2552" s="51"/>
      <c r="AB2552" s="3"/>
      <c r="AC2552" s="1"/>
      <c r="AD2552" s="10"/>
      <c r="AE2552" s="3"/>
      <c r="AF2552" s="3"/>
      <c r="AG2552" s="3"/>
      <c r="AH2552" s="10"/>
      <c r="AI2552" s="11"/>
      <c r="AJ2552" s="10"/>
      <c r="AK2552" s="2"/>
      <c r="AL2552" s="2"/>
      <c r="AM2552" s="2"/>
      <c r="AN2552" s="2"/>
      <c r="AO2552" s="2"/>
      <c r="AP2552" s="2"/>
      <c r="AQ2552" s="1"/>
      <c r="AR2552" s="15"/>
      <c r="AS2552" s="15"/>
      <c r="AT2552" s="15"/>
      <c r="AU2552" s="1"/>
      <c r="AV2552" s="1"/>
      <c r="AW2552" s="15"/>
      <c r="AX2552" s="15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</row>
    <row r="2553" spans="1:164" x14ac:dyDescent="0.15">
      <c r="A2553" s="67"/>
      <c r="B2553" s="128"/>
      <c r="C2553" s="7"/>
      <c r="D2553" s="7"/>
      <c r="E2553" s="13"/>
      <c r="F2553" s="14"/>
      <c r="G2553" s="14"/>
      <c r="H2553" s="14"/>
      <c r="I2553" s="14"/>
      <c r="J2553" s="13"/>
      <c r="K2553" s="53"/>
      <c r="L2553" s="2"/>
      <c r="M2553" s="19"/>
      <c r="N2553" s="12"/>
      <c r="O2553" s="12"/>
      <c r="P2553" s="19"/>
      <c r="Q2553" s="14"/>
      <c r="R2553" s="28"/>
      <c r="S2553" s="14"/>
      <c r="T2553" s="14"/>
      <c r="U2553" s="14"/>
      <c r="V2553" s="4"/>
      <c r="W2553" s="53"/>
      <c r="X2553" s="14"/>
      <c r="Y2553" s="153"/>
      <c r="Z2553" s="10"/>
      <c r="AA2553" s="51"/>
      <c r="AB2553" s="3"/>
      <c r="AC2553" s="1"/>
      <c r="AD2553" s="10"/>
      <c r="AE2553" s="3"/>
      <c r="AF2553" s="3"/>
      <c r="AG2553" s="3"/>
      <c r="AH2553" s="10"/>
      <c r="AI2553" s="11"/>
      <c r="AJ2553" s="10"/>
      <c r="AK2553" s="2"/>
      <c r="AL2553" s="2"/>
      <c r="AM2553" s="2"/>
      <c r="AN2553" s="2"/>
      <c r="AO2553" s="2"/>
      <c r="AP2553" s="2"/>
      <c r="AQ2553" s="1"/>
      <c r="AR2553" s="15"/>
      <c r="AS2553" s="15"/>
      <c r="AT2553" s="15"/>
      <c r="AU2553" s="1"/>
      <c r="AV2553" s="1"/>
      <c r="AW2553" s="15"/>
      <c r="AX2553" s="15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</row>
    <row r="2554" spans="1:164" x14ac:dyDescent="0.15">
      <c r="A2554" s="67"/>
      <c r="B2554" s="128"/>
      <c r="C2554" s="7"/>
      <c r="D2554" s="7"/>
      <c r="E2554" s="13"/>
      <c r="F2554" s="14"/>
      <c r="G2554" s="14"/>
      <c r="H2554" s="14"/>
      <c r="I2554" s="14"/>
      <c r="J2554" s="13"/>
      <c r="K2554" s="53"/>
      <c r="L2554" s="2"/>
      <c r="M2554" s="19"/>
      <c r="N2554" s="12"/>
      <c r="O2554" s="12"/>
      <c r="P2554" s="19"/>
      <c r="Q2554" s="14"/>
      <c r="R2554" s="28"/>
      <c r="S2554" s="14"/>
      <c r="T2554" s="14"/>
      <c r="U2554" s="14"/>
      <c r="V2554" s="4"/>
      <c r="W2554" s="53"/>
      <c r="X2554" s="14"/>
      <c r="Y2554" s="153"/>
      <c r="Z2554" s="10"/>
      <c r="AA2554" s="51"/>
      <c r="AB2554" s="3"/>
      <c r="AC2554" s="1"/>
      <c r="AD2554" s="10"/>
      <c r="AE2554" s="3"/>
      <c r="AF2554" s="3"/>
      <c r="AG2554" s="3"/>
      <c r="AH2554" s="10"/>
      <c r="AI2554" s="11"/>
      <c r="AJ2554" s="10"/>
      <c r="AK2554" s="2"/>
      <c r="AL2554" s="2"/>
      <c r="AM2554" s="2"/>
      <c r="AN2554" s="2"/>
      <c r="AO2554" s="2"/>
      <c r="AP2554" s="2"/>
      <c r="AQ2554" s="1"/>
      <c r="AR2554" s="15"/>
      <c r="AS2554" s="15"/>
      <c r="AT2554" s="15"/>
      <c r="AU2554" s="1"/>
      <c r="AV2554" s="1"/>
      <c r="AW2554" s="15"/>
      <c r="AX2554" s="15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</row>
    <row r="2555" spans="1:164" x14ac:dyDescent="0.15">
      <c r="A2555" s="67"/>
      <c r="B2555" s="128"/>
      <c r="C2555" s="7"/>
      <c r="D2555" s="7"/>
      <c r="E2555" s="13"/>
      <c r="F2555" s="14"/>
      <c r="G2555" s="14"/>
      <c r="H2555" s="14"/>
      <c r="I2555" s="14"/>
      <c r="J2555" s="13"/>
      <c r="K2555" s="53"/>
      <c r="L2555" s="2"/>
      <c r="M2555" s="19"/>
      <c r="N2555" s="12"/>
      <c r="O2555" s="12"/>
      <c r="P2555" s="19"/>
      <c r="Q2555" s="14"/>
      <c r="R2555" s="28"/>
      <c r="S2555" s="14"/>
      <c r="T2555" s="14"/>
      <c r="U2555" s="14"/>
      <c r="V2555" s="4"/>
      <c r="W2555" s="53"/>
      <c r="X2555" s="14"/>
      <c r="Y2555" s="153"/>
      <c r="Z2555" s="10"/>
      <c r="AA2555" s="51"/>
      <c r="AB2555" s="3"/>
      <c r="AC2555" s="1"/>
      <c r="AD2555" s="10"/>
      <c r="AE2555" s="3"/>
      <c r="AF2555" s="3"/>
      <c r="AG2555" s="3"/>
      <c r="AH2555" s="10"/>
      <c r="AI2555" s="11"/>
      <c r="AJ2555" s="10"/>
      <c r="AK2555" s="2"/>
      <c r="AL2555" s="2"/>
      <c r="AM2555" s="2"/>
      <c r="AN2555" s="2"/>
      <c r="AO2555" s="2"/>
      <c r="AP2555" s="2"/>
      <c r="AQ2555" s="1"/>
      <c r="AR2555" s="15"/>
      <c r="AS2555" s="15"/>
      <c r="AT2555" s="15"/>
      <c r="AU2555" s="1"/>
      <c r="AV2555" s="1"/>
      <c r="AW2555" s="15"/>
      <c r="AX2555" s="15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</row>
    <row r="2556" spans="1:164" x14ac:dyDescent="0.15">
      <c r="A2556" s="67"/>
      <c r="B2556" s="128"/>
      <c r="C2556" s="7"/>
      <c r="D2556" s="7"/>
      <c r="E2556" s="13"/>
      <c r="F2556" s="14"/>
      <c r="G2556" s="14"/>
      <c r="H2556" s="14"/>
      <c r="I2556" s="14"/>
      <c r="J2556" s="13"/>
      <c r="K2556" s="53"/>
      <c r="L2556" s="2"/>
      <c r="M2556" s="19"/>
      <c r="N2556" s="12"/>
      <c r="O2556" s="12"/>
      <c r="P2556" s="19"/>
      <c r="Q2556" s="14"/>
      <c r="R2556" s="28"/>
      <c r="S2556" s="14"/>
      <c r="T2556" s="14"/>
      <c r="U2556" s="14"/>
      <c r="V2556" s="4"/>
      <c r="W2556" s="53"/>
      <c r="X2556" s="14"/>
      <c r="Y2556" s="153"/>
      <c r="Z2556" s="10"/>
      <c r="AA2556" s="51"/>
      <c r="AB2556" s="3"/>
      <c r="AC2556" s="1"/>
      <c r="AD2556" s="10"/>
      <c r="AE2556" s="3"/>
      <c r="AF2556" s="3"/>
      <c r="AG2556" s="3"/>
      <c r="AH2556" s="10"/>
      <c r="AI2556" s="11"/>
      <c r="AJ2556" s="10"/>
      <c r="AK2556" s="2"/>
      <c r="AL2556" s="2"/>
      <c r="AM2556" s="2"/>
      <c r="AN2556" s="2"/>
      <c r="AO2556" s="2"/>
      <c r="AP2556" s="2"/>
      <c r="AQ2556" s="1"/>
      <c r="AR2556" s="15"/>
      <c r="AS2556" s="15"/>
      <c r="AT2556" s="15"/>
      <c r="AU2556" s="1"/>
      <c r="AV2556" s="1"/>
      <c r="AW2556" s="15"/>
      <c r="AX2556" s="15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</row>
    <row r="2557" spans="1:164" x14ac:dyDescent="0.15">
      <c r="A2557" s="67"/>
      <c r="B2557" s="128"/>
      <c r="C2557" s="7"/>
      <c r="D2557" s="7"/>
      <c r="E2557" s="13"/>
      <c r="F2557" s="14"/>
      <c r="G2557" s="14"/>
      <c r="H2557" s="14"/>
      <c r="I2557" s="14"/>
      <c r="J2557" s="13"/>
      <c r="K2557" s="53"/>
      <c r="L2557" s="2"/>
      <c r="M2557" s="19"/>
      <c r="N2557" s="12"/>
      <c r="O2557" s="12"/>
      <c r="P2557" s="19"/>
      <c r="Q2557" s="14"/>
      <c r="R2557" s="28"/>
      <c r="S2557" s="14"/>
      <c r="T2557" s="14"/>
      <c r="U2557" s="14"/>
      <c r="V2557" s="4"/>
      <c r="W2557" s="53"/>
      <c r="X2557" s="14"/>
      <c r="Y2557" s="153"/>
      <c r="Z2557" s="10"/>
      <c r="AA2557" s="51"/>
      <c r="AB2557" s="3"/>
      <c r="AC2557" s="1"/>
      <c r="AD2557" s="10"/>
      <c r="AE2557" s="3"/>
      <c r="AF2557" s="3"/>
      <c r="AG2557" s="3"/>
      <c r="AH2557" s="10"/>
      <c r="AI2557" s="11"/>
      <c r="AJ2557" s="10"/>
      <c r="AK2557" s="2"/>
      <c r="AL2557" s="2"/>
      <c r="AM2557" s="2"/>
      <c r="AN2557" s="2"/>
      <c r="AO2557" s="2"/>
      <c r="AP2557" s="2"/>
      <c r="AQ2557" s="1"/>
      <c r="AR2557" s="15"/>
      <c r="AS2557" s="15"/>
      <c r="AT2557" s="15"/>
      <c r="AU2557" s="1"/>
      <c r="AV2557" s="1"/>
      <c r="AW2557" s="15"/>
      <c r="AX2557" s="15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</row>
    <row r="2558" spans="1:164" x14ac:dyDescent="0.15">
      <c r="A2558" s="67"/>
      <c r="B2558" s="128"/>
      <c r="C2558" s="7"/>
      <c r="D2558" s="7"/>
      <c r="E2558" s="13"/>
      <c r="F2558" s="14"/>
      <c r="G2558" s="14"/>
      <c r="H2558" s="14"/>
      <c r="I2558" s="14"/>
      <c r="J2558" s="13"/>
      <c r="K2558" s="53"/>
      <c r="L2558" s="2"/>
      <c r="M2558" s="19"/>
      <c r="N2558" s="12"/>
      <c r="O2558" s="12"/>
      <c r="P2558" s="19"/>
      <c r="Q2558" s="14"/>
      <c r="R2558" s="28"/>
      <c r="S2558" s="14"/>
      <c r="T2558" s="14"/>
      <c r="U2558" s="14"/>
      <c r="V2558" s="4"/>
      <c r="W2558" s="53"/>
      <c r="X2558" s="14"/>
      <c r="Y2558" s="153"/>
      <c r="Z2558" s="10"/>
      <c r="AA2558" s="51"/>
      <c r="AB2558" s="3"/>
      <c r="AC2558" s="1"/>
      <c r="AD2558" s="10"/>
      <c r="AE2558" s="3"/>
      <c r="AF2558" s="3"/>
      <c r="AG2558" s="3"/>
      <c r="AH2558" s="10"/>
      <c r="AI2558" s="11"/>
      <c r="AJ2558" s="10"/>
      <c r="AK2558" s="2"/>
      <c r="AL2558" s="2"/>
      <c r="AM2558" s="2"/>
      <c r="AN2558" s="2"/>
      <c r="AO2558" s="2"/>
      <c r="AP2558" s="2"/>
      <c r="AQ2558" s="1"/>
      <c r="AR2558" s="15"/>
      <c r="AS2558" s="15"/>
      <c r="AT2558" s="15"/>
      <c r="AU2558" s="1"/>
      <c r="AV2558" s="1"/>
      <c r="AW2558" s="15"/>
      <c r="AX2558" s="15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</row>
    <row r="2559" spans="1:164" x14ac:dyDescent="0.15">
      <c r="A2559" s="67"/>
      <c r="B2559" s="128"/>
      <c r="C2559" s="7"/>
      <c r="D2559" s="7"/>
      <c r="E2559" s="13"/>
      <c r="F2559" s="14"/>
      <c r="G2559" s="14"/>
      <c r="H2559" s="14"/>
      <c r="I2559" s="14"/>
      <c r="J2559" s="13"/>
      <c r="K2559" s="53"/>
      <c r="L2559" s="2"/>
      <c r="M2559" s="19"/>
      <c r="N2559" s="12"/>
      <c r="O2559" s="12"/>
      <c r="P2559" s="19"/>
      <c r="Q2559" s="14"/>
      <c r="R2559" s="28"/>
      <c r="S2559" s="14"/>
      <c r="T2559" s="14"/>
      <c r="U2559" s="14"/>
      <c r="V2559" s="4"/>
      <c r="W2559" s="53"/>
      <c r="X2559" s="14"/>
      <c r="Y2559" s="153"/>
      <c r="Z2559" s="10"/>
      <c r="AA2559" s="51"/>
      <c r="AB2559" s="3"/>
      <c r="AC2559" s="1"/>
      <c r="AD2559" s="10"/>
      <c r="AE2559" s="3"/>
      <c r="AF2559" s="3"/>
      <c r="AG2559" s="3"/>
      <c r="AH2559" s="10"/>
      <c r="AI2559" s="11"/>
      <c r="AJ2559" s="10"/>
      <c r="AK2559" s="2"/>
      <c r="AL2559" s="2"/>
      <c r="AM2559" s="2"/>
      <c r="AN2559" s="2"/>
      <c r="AO2559" s="2"/>
      <c r="AP2559" s="2"/>
      <c r="AQ2559" s="1"/>
      <c r="AR2559" s="15"/>
      <c r="AS2559" s="15"/>
      <c r="AT2559" s="15"/>
      <c r="AU2559" s="1"/>
      <c r="AV2559" s="1"/>
      <c r="AW2559" s="15"/>
      <c r="AX2559" s="15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</row>
    <row r="2560" spans="1:164" x14ac:dyDescent="0.15">
      <c r="A2560" s="67"/>
      <c r="B2560" s="128"/>
      <c r="C2560" s="7"/>
      <c r="D2560" s="7"/>
      <c r="E2560" s="13"/>
      <c r="F2560" s="14"/>
      <c r="G2560" s="14"/>
      <c r="H2560" s="14"/>
      <c r="I2560" s="14"/>
      <c r="J2560" s="13"/>
      <c r="K2560" s="53"/>
      <c r="L2560" s="2"/>
      <c r="M2560" s="19"/>
      <c r="N2560" s="12"/>
      <c r="O2560" s="12"/>
      <c r="P2560" s="19"/>
      <c r="Q2560" s="14"/>
      <c r="R2560" s="28"/>
      <c r="S2560" s="14"/>
      <c r="T2560" s="14"/>
      <c r="U2560" s="14"/>
      <c r="V2560" s="4"/>
      <c r="W2560" s="53"/>
      <c r="X2560" s="14"/>
      <c r="Y2560" s="153"/>
      <c r="Z2560" s="10"/>
      <c r="AA2560" s="51"/>
      <c r="AB2560" s="3"/>
      <c r="AC2560" s="1"/>
      <c r="AD2560" s="10"/>
      <c r="AE2560" s="3"/>
      <c r="AF2560" s="3"/>
      <c r="AG2560" s="3"/>
      <c r="AH2560" s="10"/>
      <c r="AI2560" s="11"/>
      <c r="AJ2560" s="10"/>
      <c r="AK2560" s="2"/>
      <c r="AL2560" s="2"/>
      <c r="AM2560" s="2"/>
      <c r="AN2560" s="2"/>
      <c r="AO2560" s="2"/>
      <c r="AP2560" s="2"/>
      <c r="AQ2560" s="1"/>
      <c r="AR2560" s="15"/>
      <c r="AS2560" s="15"/>
      <c r="AT2560" s="15"/>
      <c r="AU2560" s="1"/>
      <c r="AV2560" s="1"/>
      <c r="AW2560" s="15"/>
      <c r="AX2560" s="15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</row>
    <row r="2561" spans="1:164" x14ac:dyDescent="0.15">
      <c r="A2561" s="67"/>
      <c r="B2561" s="128"/>
      <c r="C2561" s="7"/>
      <c r="D2561" s="7"/>
      <c r="E2561" s="13"/>
      <c r="F2561" s="14"/>
      <c r="G2561" s="14"/>
      <c r="H2561" s="14"/>
      <c r="I2561" s="14"/>
      <c r="J2561" s="13"/>
      <c r="K2561" s="53"/>
      <c r="L2561" s="2"/>
      <c r="M2561" s="19"/>
      <c r="N2561" s="12"/>
      <c r="O2561" s="12"/>
      <c r="P2561" s="19"/>
      <c r="Q2561" s="14"/>
      <c r="R2561" s="28"/>
      <c r="S2561" s="14"/>
      <c r="T2561" s="14"/>
      <c r="U2561" s="14"/>
      <c r="V2561" s="4"/>
      <c r="W2561" s="53"/>
      <c r="X2561" s="14"/>
      <c r="Y2561" s="153"/>
      <c r="Z2561" s="10"/>
      <c r="AA2561" s="51"/>
      <c r="AB2561" s="3"/>
      <c r="AC2561" s="1"/>
      <c r="AD2561" s="10"/>
      <c r="AE2561" s="3"/>
      <c r="AF2561" s="3"/>
      <c r="AG2561" s="3"/>
      <c r="AH2561" s="10"/>
      <c r="AI2561" s="11"/>
      <c r="AJ2561" s="10"/>
      <c r="AK2561" s="2"/>
      <c r="AL2561" s="2"/>
      <c r="AM2561" s="2"/>
      <c r="AN2561" s="2"/>
      <c r="AO2561" s="2"/>
      <c r="AP2561" s="2"/>
      <c r="AQ2561" s="1"/>
      <c r="AR2561" s="15"/>
      <c r="AS2561" s="15"/>
      <c r="AT2561" s="15"/>
      <c r="AU2561" s="1"/>
      <c r="AV2561" s="1"/>
      <c r="AW2561" s="15"/>
      <c r="AX2561" s="15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</row>
    <row r="2562" spans="1:164" x14ac:dyDescent="0.15">
      <c r="A2562" s="67"/>
      <c r="B2562" s="128"/>
      <c r="C2562" s="7"/>
      <c r="D2562" s="7"/>
      <c r="E2562" s="13"/>
      <c r="F2562" s="14"/>
      <c r="G2562" s="14"/>
      <c r="H2562" s="14"/>
      <c r="I2562" s="14"/>
      <c r="J2562" s="13"/>
      <c r="K2562" s="53"/>
      <c r="L2562" s="2"/>
      <c r="M2562" s="19"/>
      <c r="N2562" s="12"/>
      <c r="O2562" s="12"/>
      <c r="P2562" s="19"/>
      <c r="Q2562" s="14"/>
      <c r="R2562" s="28"/>
      <c r="S2562" s="14"/>
      <c r="T2562" s="14"/>
      <c r="U2562" s="14"/>
      <c r="V2562" s="4"/>
      <c r="W2562" s="53"/>
      <c r="X2562" s="14"/>
      <c r="Y2562" s="153"/>
      <c r="Z2562" s="10"/>
      <c r="AA2562" s="51"/>
      <c r="AB2562" s="3"/>
      <c r="AC2562" s="1"/>
      <c r="AD2562" s="10"/>
      <c r="AE2562" s="3"/>
      <c r="AF2562" s="3"/>
      <c r="AG2562" s="3"/>
      <c r="AH2562" s="10"/>
      <c r="AI2562" s="11"/>
      <c r="AJ2562" s="10"/>
      <c r="AK2562" s="2"/>
      <c r="AL2562" s="2"/>
      <c r="AM2562" s="2"/>
      <c r="AN2562" s="2"/>
      <c r="AO2562" s="2"/>
      <c r="AP2562" s="2"/>
      <c r="AQ2562" s="1"/>
      <c r="AR2562" s="15"/>
      <c r="AS2562" s="15"/>
      <c r="AT2562" s="15"/>
      <c r="AU2562" s="1"/>
      <c r="AV2562" s="1"/>
      <c r="AW2562" s="15"/>
      <c r="AX2562" s="15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</row>
    <row r="2563" spans="1:164" x14ac:dyDescent="0.15">
      <c r="A2563" s="67"/>
      <c r="B2563" s="128"/>
      <c r="C2563" s="7"/>
      <c r="D2563" s="7"/>
      <c r="E2563" s="13"/>
      <c r="F2563" s="14"/>
      <c r="G2563" s="14"/>
      <c r="H2563" s="14"/>
      <c r="I2563" s="14"/>
      <c r="J2563" s="13"/>
      <c r="K2563" s="53"/>
      <c r="L2563" s="2"/>
      <c r="M2563" s="19"/>
      <c r="N2563" s="12"/>
      <c r="O2563" s="12"/>
      <c r="P2563" s="19"/>
      <c r="Q2563" s="14"/>
      <c r="R2563" s="28"/>
      <c r="S2563" s="14"/>
      <c r="T2563" s="14"/>
      <c r="U2563" s="14"/>
      <c r="V2563" s="4"/>
      <c r="W2563" s="53"/>
      <c r="X2563" s="14"/>
      <c r="Y2563" s="153"/>
      <c r="Z2563" s="10"/>
      <c r="AA2563" s="51"/>
      <c r="AB2563" s="3"/>
      <c r="AC2563" s="1"/>
      <c r="AD2563" s="10"/>
      <c r="AE2563" s="3"/>
      <c r="AF2563" s="3"/>
      <c r="AG2563" s="3"/>
      <c r="AH2563" s="10"/>
      <c r="AI2563" s="11"/>
      <c r="AJ2563" s="10"/>
      <c r="AK2563" s="2"/>
      <c r="AL2563" s="2"/>
      <c r="AM2563" s="2"/>
      <c r="AN2563" s="2"/>
      <c r="AO2563" s="2"/>
      <c r="AP2563" s="2"/>
      <c r="AQ2563" s="1"/>
      <c r="AR2563" s="15"/>
      <c r="AS2563" s="15"/>
      <c r="AT2563" s="15"/>
      <c r="AU2563" s="1"/>
      <c r="AV2563" s="1"/>
      <c r="AW2563" s="15"/>
      <c r="AX2563" s="15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</row>
    <row r="2564" spans="1:164" x14ac:dyDescent="0.15">
      <c r="A2564" s="67"/>
      <c r="B2564" s="128"/>
      <c r="C2564" s="7"/>
      <c r="D2564" s="7"/>
      <c r="E2564" s="13"/>
      <c r="F2564" s="14"/>
      <c r="G2564" s="14"/>
      <c r="H2564" s="14"/>
      <c r="I2564" s="14"/>
      <c r="J2564" s="13"/>
      <c r="K2564" s="53"/>
      <c r="L2564" s="2"/>
      <c r="M2564" s="19"/>
      <c r="N2564" s="12"/>
      <c r="O2564" s="12"/>
      <c r="P2564" s="19"/>
      <c r="Q2564" s="14"/>
      <c r="R2564" s="28"/>
      <c r="S2564" s="14"/>
      <c r="T2564" s="14"/>
      <c r="U2564" s="14"/>
      <c r="V2564" s="4"/>
      <c r="W2564" s="53"/>
      <c r="X2564" s="14"/>
      <c r="Y2564" s="153"/>
      <c r="Z2564" s="10"/>
      <c r="AA2564" s="51"/>
      <c r="AB2564" s="3"/>
      <c r="AC2564" s="1"/>
      <c r="AD2564" s="10"/>
      <c r="AE2564" s="3"/>
      <c r="AF2564" s="3"/>
      <c r="AG2564" s="3"/>
      <c r="AH2564" s="10"/>
      <c r="AI2564" s="11"/>
      <c r="AJ2564" s="10"/>
      <c r="AK2564" s="2"/>
      <c r="AL2564" s="2"/>
      <c r="AM2564" s="2"/>
      <c r="AN2564" s="2"/>
      <c r="AO2564" s="2"/>
      <c r="AP2564" s="2"/>
      <c r="AQ2564" s="1"/>
      <c r="AR2564" s="15"/>
      <c r="AS2564" s="15"/>
      <c r="AT2564" s="15"/>
      <c r="AU2564" s="1"/>
      <c r="AV2564" s="1"/>
      <c r="AW2564" s="15"/>
      <c r="AX2564" s="15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</row>
    <row r="2565" spans="1:164" x14ac:dyDescent="0.15">
      <c r="A2565" s="67"/>
      <c r="B2565" s="128"/>
      <c r="C2565" s="7"/>
      <c r="D2565" s="7"/>
      <c r="E2565" s="13"/>
      <c r="F2565" s="14"/>
      <c r="G2565" s="14"/>
      <c r="H2565" s="14"/>
      <c r="I2565" s="14"/>
      <c r="J2565" s="13"/>
      <c r="K2565" s="53"/>
      <c r="L2565" s="2"/>
      <c r="M2565" s="19"/>
      <c r="N2565" s="12"/>
      <c r="O2565" s="12"/>
      <c r="P2565" s="19"/>
      <c r="Q2565" s="14"/>
      <c r="R2565" s="28"/>
      <c r="S2565" s="14"/>
      <c r="T2565" s="14"/>
      <c r="U2565" s="14"/>
      <c r="V2565" s="4"/>
      <c r="W2565" s="53"/>
      <c r="X2565" s="14"/>
      <c r="Y2565" s="153"/>
      <c r="Z2565" s="10"/>
      <c r="AA2565" s="51"/>
      <c r="AB2565" s="3"/>
      <c r="AC2565" s="1"/>
      <c r="AD2565" s="10"/>
      <c r="AE2565" s="3"/>
      <c r="AF2565" s="3"/>
      <c r="AG2565" s="3"/>
      <c r="AH2565" s="10"/>
      <c r="AI2565" s="11"/>
      <c r="AJ2565" s="10"/>
      <c r="AK2565" s="2"/>
      <c r="AL2565" s="2"/>
      <c r="AM2565" s="2"/>
      <c r="AN2565" s="2"/>
      <c r="AO2565" s="2"/>
      <c r="AP2565" s="2"/>
      <c r="AQ2565" s="1"/>
      <c r="AR2565" s="15"/>
      <c r="AS2565" s="15"/>
      <c r="AT2565" s="15"/>
      <c r="AU2565" s="1"/>
      <c r="AV2565" s="1"/>
      <c r="AW2565" s="15"/>
      <c r="AX2565" s="15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</row>
    <row r="2566" spans="1:164" x14ac:dyDescent="0.15">
      <c r="A2566" s="67"/>
      <c r="B2566" s="128"/>
      <c r="C2566" s="7"/>
      <c r="D2566" s="7"/>
      <c r="E2566" s="13"/>
      <c r="F2566" s="14"/>
      <c r="G2566" s="14"/>
      <c r="H2566" s="14"/>
      <c r="I2566" s="14"/>
      <c r="J2566" s="13"/>
      <c r="K2566" s="53"/>
      <c r="L2566" s="2"/>
      <c r="M2566" s="19"/>
      <c r="N2566" s="12"/>
      <c r="O2566" s="12"/>
      <c r="P2566" s="19"/>
      <c r="Q2566" s="14"/>
      <c r="R2566" s="28"/>
      <c r="S2566" s="14"/>
      <c r="T2566" s="14"/>
      <c r="U2566" s="14"/>
      <c r="V2566" s="4"/>
      <c r="W2566" s="53"/>
      <c r="X2566" s="14"/>
      <c r="Y2566" s="153"/>
      <c r="Z2566" s="10"/>
      <c r="AA2566" s="51"/>
      <c r="AB2566" s="3"/>
      <c r="AC2566" s="1"/>
      <c r="AD2566" s="10"/>
      <c r="AE2566" s="3"/>
      <c r="AF2566" s="3"/>
      <c r="AG2566" s="3"/>
      <c r="AH2566" s="10"/>
      <c r="AI2566" s="11"/>
      <c r="AJ2566" s="10"/>
      <c r="AK2566" s="2"/>
      <c r="AL2566" s="2"/>
      <c r="AM2566" s="2"/>
      <c r="AN2566" s="2"/>
      <c r="AO2566" s="2"/>
      <c r="AP2566" s="2"/>
      <c r="AQ2566" s="1"/>
      <c r="AR2566" s="15"/>
      <c r="AS2566" s="15"/>
      <c r="AT2566" s="15"/>
      <c r="AU2566" s="1"/>
      <c r="AV2566" s="1"/>
      <c r="AW2566" s="15"/>
      <c r="AX2566" s="15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</row>
    <row r="2567" spans="1:164" x14ac:dyDescent="0.15">
      <c r="A2567" s="67"/>
      <c r="B2567" s="128"/>
      <c r="C2567" s="7"/>
      <c r="D2567" s="7"/>
      <c r="E2567" s="13"/>
      <c r="F2567" s="14"/>
      <c r="G2567" s="14"/>
      <c r="H2567" s="14"/>
      <c r="I2567" s="14"/>
      <c r="J2567" s="13"/>
      <c r="K2567" s="53"/>
      <c r="L2567" s="2"/>
      <c r="M2567" s="19"/>
      <c r="N2567" s="12"/>
      <c r="O2567" s="12"/>
      <c r="P2567" s="19"/>
      <c r="Q2567" s="14"/>
      <c r="R2567" s="28"/>
      <c r="S2567" s="14"/>
      <c r="T2567" s="14"/>
      <c r="U2567" s="14"/>
      <c r="V2567" s="4"/>
      <c r="W2567" s="53"/>
      <c r="X2567" s="14"/>
      <c r="Y2567" s="153"/>
      <c r="Z2567" s="10"/>
      <c r="AA2567" s="51"/>
      <c r="AB2567" s="3"/>
      <c r="AC2567" s="1"/>
      <c r="AD2567" s="10"/>
      <c r="AE2567" s="3"/>
      <c r="AF2567" s="3"/>
      <c r="AG2567" s="3"/>
      <c r="AH2567" s="10"/>
      <c r="AI2567" s="11"/>
      <c r="AJ2567" s="10"/>
      <c r="AK2567" s="2"/>
      <c r="AL2567" s="2"/>
      <c r="AM2567" s="2"/>
      <c r="AN2567" s="2"/>
      <c r="AO2567" s="2"/>
      <c r="AP2567" s="2"/>
      <c r="AQ2567" s="1"/>
      <c r="AR2567" s="15"/>
      <c r="AS2567" s="15"/>
      <c r="AT2567" s="15"/>
      <c r="AU2567" s="1"/>
      <c r="AV2567" s="1"/>
      <c r="AW2567" s="15"/>
      <c r="AX2567" s="15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</row>
    <row r="2568" spans="1:164" x14ac:dyDescent="0.15">
      <c r="A2568" s="67"/>
      <c r="B2568" s="128"/>
      <c r="C2568" s="7"/>
      <c r="D2568" s="7"/>
      <c r="E2568" s="13"/>
      <c r="F2568" s="14"/>
      <c r="G2568" s="14"/>
      <c r="H2568" s="14"/>
      <c r="I2568" s="14"/>
      <c r="J2568" s="13"/>
      <c r="K2568" s="53"/>
      <c r="L2568" s="2"/>
      <c r="M2568" s="19"/>
      <c r="N2568" s="12"/>
      <c r="O2568" s="12"/>
      <c r="P2568" s="19"/>
      <c r="Q2568" s="14"/>
      <c r="R2568" s="28"/>
      <c r="S2568" s="14"/>
      <c r="T2568" s="14"/>
      <c r="U2568" s="14"/>
      <c r="V2568" s="4"/>
      <c r="W2568" s="53"/>
      <c r="X2568" s="37"/>
      <c r="Y2568" s="156"/>
      <c r="Z2568" s="47"/>
      <c r="AA2568" s="60"/>
      <c r="AB2568" s="35"/>
      <c r="AC2568" s="40"/>
      <c r="AD2568" s="47"/>
      <c r="AE2568" s="35"/>
      <c r="AF2568" s="35"/>
      <c r="AG2568" s="35"/>
      <c r="AH2568" s="47"/>
      <c r="AI2568" s="36"/>
      <c r="AJ2568" s="47"/>
      <c r="AK2568" s="38"/>
      <c r="AL2568" s="38"/>
      <c r="AM2568" s="38"/>
      <c r="AN2568" s="38"/>
      <c r="AO2568" s="38"/>
      <c r="AP2568" s="38"/>
      <c r="AQ2568" s="40"/>
      <c r="AR2568" s="41"/>
      <c r="AS2568" s="41"/>
      <c r="AT2568" s="41"/>
      <c r="AU2568" s="40"/>
      <c r="AV2568" s="40"/>
      <c r="AW2568" s="41"/>
      <c r="AX2568" s="41"/>
      <c r="AY2568" s="40"/>
      <c r="AZ2568" s="40"/>
      <c r="BA2568" s="40"/>
      <c r="BB2568" s="40"/>
      <c r="BC2568" s="40"/>
      <c r="BD2568" s="40"/>
      <c r="BE2568" s="40"/>
      <c r="BF2568" s="40"/>
      <c r="BG2568" s="40"/>
      <c r="BH2568" s="40"/>
      <c r="BI2568" s="40"/>
      <c r="BJ2568" s="40"/>
      <c r="BK2568" s="40"/>
      <c r="BL2568" s="40"/>
      <c r="BM2568" s="40"/>
      <c r="BN2568" s="40"/>
      <c r="BO2568" s="40"/>
      <c r="BP2568" s="40"/>
      <c r="BQ2568" s="40"/>
      <c r="BR2568" s="40"/>
      <c r="BS2568" s="40"/>
      <c r="BT2568" s="40"/>
      <c r="BU2568" s="40"/>
      <c r="BV2568" s="40"/>
      <c r="BW2568" s="40"/>
      <c r="BX2568" s="40"/>
      <c r="BY2568" s="40"/>
      <c r="BZ2568" s="40"/>
      <c r="CA2568" s="40"/>
      <c r="CB2568" s="40"/>
      <c r="CC2568" s="40"/>
      <c r="CD2568" s="40"/>
      <c r="CE2568" s="40"/>
      <c r="CF2568" s="40"/>
      <c r="CG2568" s="40"/>
      <c r="CH2568" s="40"/>
      <c r="CI2568" s="40"/>
      <c r="CJ2568" s="40"/>
      <c r="CK2568" s="40"/>
      <c r="CL2568" s="40"/>
      <c r="CM2568" s="40"/>
      <c r="CN2568" s="40"/>
      <c r="CO2568" s="40"/>
      <c r="CP2568" s="40"/>
      <c r="CQ2568" s="40"/>
      <c r="CR2568" s="40"/>
      <c r="CS2568" s="40"/>
      <c r="CT2568" s="40"/>
      <c r="CU2568" s="40"/>
      <c r="CV2568" s="40"/>
      <c r="CW2568" s="40"/>
      <c r="CX2568" s="40"/>
      <c r="CY2568" s="40"/>
      <c r="CZ2568" s="40"/>
      <c r="DA2568" s="40"/>
      <c r="DB2568" s="40"/>
      <c r="DC2568" s="40"/>
      <c r="DD2568" s="40"/>
      <c r="DE2568" s="40"/>
      <c r="DF2568" s="40"/>
      <c r="DG2568" s="40"/>
      <c r="DH2568" s="40"/>
      <c r="DI2568" s="40"/>
      <c r="DJ2568" s="40"/>
      <c r="DK2568" s="40"/>
      <c r="DL2568" s="40"/>
      <c r="DM2568" s="40"/>
      <c r="DN2568" s="40"/>
      <c r="DO2568" s="40"/>
      <c r="DP2568" s="40"/>
      <c r="DQ2568" s="40"/>
      <c r="DR2568" s="40"/>
      <c r="DS2568" s="40"/>
      <c r="DT2568" s="40"/>
      <c r="DU2568" s="40"/>
      <c r="DV2568" s="40"/>
      <c r="DW2568" s="40"/>
      <c r="DX2568" s="40"/>
      <c r="DY2568" s="40"/>
      <c r="DZ2568" s="40"/>
      <c r="EA2568" s="40"/>
      <c r="EB2568" s="40"/>
      <c r="EC2568" s="40"/>
      <c r="ED2568" s="40"/>
      <c r="EE2568" s="40"/>
      <c r="EF2568" s="40"/>
      <c r="EG2568" s="40"/>
      <c r="EH2568" s="40"/>
      <c r="EI2568" s="40"/>
      <c r="EJ2568" s="40"/>
      <c r="EK2568" s="40"/>
      <c r="EL2568" s="40"/>
      <c r="EM2568" s="40"/>
      <c r="EN2568" s="40"/>
      <c r="EO2568" s="40"/>
      <c r="EP2568" s="40"/>
      <c r="EQ2568" s="40"/>
      <c r="ER2568" s="40"/>
      <c r="ES2568" s="40"/>
      <c r="ET2568" s="40"/>
      <c r="EU2568" s="40"/>
      <c r="EV2568" s="40"/>
      <c r="EW2568" s="40"/>
      <c r="EX2568" s="40"/>
      <c r="EY2568" s="40"/>
      <c r="EZ2568" s="40"/>
      <c r="FA2568" s="40"/>
      <c r="FB2568" s="40"/>
      <c r="FC2568" s="40"/>
      <c r="FD2568" s="40"/>
      <c r="FE2568" s="40"/>
      <c r="FF2568" s="40"/>
      <c r="FG2568" s="40"/>
      <c r="FH2568" s="40"/>
    </row>
    <row r="2569" spans="1:164" x14ac:dyDescent="0.15">
      <c r="A2569" s="67"/>
      <c r="B2569" s="128"/>
      <c r="C2569" s="7"/>
      <c r="D2569" s="7"/>
      <c r="E2569" s="13"/>
      <c r="F2569" s="14"/>
      <c r="G2569" s="14"/>
      <c r="H2569" s="14"/>
      <c r="I2569" s="14"/>
      <c r="J2569" s="13"/>
      <c r="K2569" s="53"/>
      <c r="L2569" s="2"/>
      <c r="M2569" s="19"/>
      <c r="N2569" s="12"/>
      <c r="O2569" s="12"/>
      <c r="P2569" s="19"/>
      <c r="Q2569" s="14"/>
      <c r="R2569" s="28"/>
      <c r="S2569" s="14"/>
      <c r="T2569" s="14"/>
      <c r="U2569" s="14"/>
      <c r="V2569" s="4"/>
      <c r="W2569" s="53"/>
      <c r="X2569" s="37"/>
      <c r="Y2569" s="156"/>
      <c r="Z2569" s="47"/>
      <c r="AA2569" s="60"/>
      <c r="AB2569" s="35"/>
      <c r="AC2569" s="40"/>
      <c r="AD2569" s="47"/>
      <c r="AE2569" s="35"/>
      <c r="AF2569" s="35"/>
      <c r="AG2569" s="35"/>
      <c r="AH2569" s="47"/>
      <c r="AI2569" s="36"/>
      <c r="AJ2569" s="47"/>
      <c r="AK2569" s="38"/>
      <c r="AL2569" s="38"/>
      <c r="AM2569" s="38"/>
      <c r="AN2569" s="38"/>
      <c r="AO2569" s="38"/>
      <c r="AP2569" s="38"/>
      <c r="AQ2569" s="40"/>
      <c r="AR2569" s="41"/>
      <c r="AS2569" s="41"/>
      <c r="AT2569" s="41"/>
      <c r="AU2569" s="40"/>
      <c r="AV2569" s="40"/>
      <c r="AW2569" s="41"/>
      <c r="AX2569" s="41"/>
      <c r="AY2569" s="40"/>
      <c r="AZ2569" s="40"/>
      <c r="BA2569" s="40"/>
      <c r="BB2569" s="40"/>
      <c r="BC2569" s="40"/>
      <c r="BD2569" s="40"/>
      <c r="BE2569" s="40"/>
      <c r="BF2569" s="40"/>
      <c r="BG2569" s="40"/>
      <c r="BH2569" s="40"/>
      <c r="BI2569" s="40"/>
      <c r="BJ2569" s="40"/>
      <c r="BK2569" s="40"/>
      <c r="BL2569" s="40"/>
      <c r="BM2569" s="40"/>
      <c r="BN2569" s="40"/>
      <c r="BO2569" s="40"/>
      <c r="BP2569" s="40"/>
      <c r="BQ2569" s="40"/>
      <c r="BR2569" s="40"/>
      <c r="BS2569" s="40"/>
      <c r="BT2569" s="40"/>
      <c r="BU2569" s="40"/>
      <c r="BV2569" s="40"/>
      <c r="BW2569" s="40"/>
      <c r="BX2569" s="40"/>
      <c r="BY2569" s="40"/>
      <c r="BZ2569" s="40"/>
      <c r="CA2569" s="40"/>
      <c r="CB2569" s="40"/>
      <c r="CC2569" s="40"/>
      <c r="CD2569" s="40"/>
      <c r="CE2569" s="40"/>
      <c r="CF2569" s="40"/>
      <c r="CG2569" s="40"/>
      <c r="CH2569" s="40"/>
      <c r="CI2569" s="40"/>
      <c r="CJ2569" s="40"/>
      <c r="CK2569" s="40"/>
      <c r="CL2569" s="40"/>
      <c r="CM2569" s="40"/>
      <c r="CN2569" s="40"/>
      <c r="CO2569" s="40"/>
      <c r="CP2569" s="40"/>
      <c r="CQ2569" s="40"/>
      <c r="CR2569" s="40"/>
      <c r="CS2569" s="40"/>
      <c r="CT2569" s="40"/>
      <c r="CU2569" s="40"/>
      <c r="CV2569" s="40"/>
      <c r="CW2569" s="40"/>
      <c r="CX2569" s="40"/>
      <c r="CY2569" s="40"/>
      <c r="CZ2569" s="40"/>
      <c r="DA2569" s="40"/>
      <c r="DB2569" s="40"/>
      <c r="DC2569" s="40"/>
      <c r="DD2569" s="40"/>
      <c r="DE2569" s="40"/>
      <c r="DF2569" s="40"/>
      <c r="DG2569" s="40"/>
      <c r="DH2569" s="40"/>
      <c r="DI2569" s="40"/>
      <c r="DJ2569" s="40"/>
      <c r="DK2569" s="40"/>
      <c r="DL2569" s="40"/>
      <c r="DM2569" s="40"/>
      <c r="DN2569" s="40"/>
      <c r="DO2569" s="40"/>
      <c r="DP2569" s="40"/>
      <c r="DQ2569" s="40"/>
      <c r="DR2569" s="40"/>
      <c r="DS2569" s="40"/>
      <c r="DT2569" s="40"/>
      <c r="DU2569" s="40"/>
      <c r="DV2569" s="40"/>
      <c r="DW2569" s="40"/>
      <c r="DX2569" s="40"/>
      <c r="DY2569" s="40"/>
      <c r="DZ2569" s="40"/>
      <c r="EA2569" s="40"/>
      <c r="EB2569" s="40"/>
      <c r="EC2569" s="40"/>
      <c r="ED2569" s="40"/>
      <c r="EE2569" s="40"/>
      <c r="EF2569" s="40"/>
      <c r="EG2569" s="40"/>
      <c r="EH2569" s="40"/>
      <c r="EI2569" s="40"/>
      <c r="EJ2569" s="40"/>
      <c r="EK2569" s="40"/>
      <c r="EL2569" s="40"/>
      <c r="EM2569" s="40"/>
      <c r="EN2569" s="40"/>
      <c r="EO2569" s="40"/>
      <c r="EP2569" s="40"/>
      <c r="EQ2569" s="40"/>
      <c r="ER2569" s="40"/>
      <c r="ES2569" s="40"/>
      <c r="ET2569" s="40"/>
      <c r="EU2569" s="40"/>
      <c r="EV2569" s="40"/>
      <c r="EW2569" s="40"/>
      <c r="EX2569" s="40"/>
      <c r="EY2569" s="40"/>
      <c r="EZ2569" s="40"/>
      <c r="FA2569" s="40"/>
      <c r="FB2569" s="40"/>
      <c r="FC2569" s="40"/>
      <c r="FD2569" s="40"/>
      <c r="FE2569" s="40"/>
      <c r="FF2569" s="40"/>
      <c r="FG2569" s="40"/>
      <c r="FH2569" s="40"/>
    </row>
    <row r="2570" spans="1:164" x14ac:dyDescent="0.15">
      <c r="A2570" s="67"/>
      <c r="B2570" s="128"/>
      <c r="C2570" s="7"/>
      <c r="D2570" s="7"/>
      <c r="E2570" s="13"/>
      <c r="F2570" s="14"/>
      <c r="G2570" s="14"/>
      <c r="H2570" s="14"/>
      <c r="I2570" s="14"/>
      <c r="J2570" s="13"/>
      <c r="K2570" s="53"/>
      <c r="L2570" s="2"/>
      <c r="M2570" s="19"/>
      <c r="N2570" s="12"/>
      <c r="O2570" s="12"/>
      <c r="P2570" s="19"/>
      <c r="Q2570" s="14"/>
      <c r="R2570" s="28"/>
      <c r="S2570" s="14"/>
      <c r="T2570" s="14"/>
      <c r="U2570" s="14"/>
      <c r="V2570" s="4"/>
      <c r="W2570" s="53"/>
      <c r="X2570" s="14"/>
      <c r="Y2570" s="153"/>
      <c r="Z2570" s="10"/>
      <c r="AA2570" s="51"/>
      <c r="AB2570" s="3"/>
      <c r="AC2570" s="1"/>
      <c r="AD2570" s="10"/>
      <c r="AE2570" s="3"/>
      <c r="AF2570" s="3"/>
      <c r="AG2570" s="3"/>
      <c r="AH2570" s="10"/>
      <c r="AI2570" s="11"/>
      <c r="AJ2570" s="10"/>
      <c r="AK2570" s="2"/>
      <c r="AL2570" s="2"/>
      <c r="AM2570" s="2"/>
      <c r="AN2570" s="2"/>
      <c r="AO2570" s="2"/>
      <c r="AP2570" s="2"/>
      <c r="AQ2570" s="1"/>
      <c r="AR2570" s="15"/>
      <c r="AS2570" s="15"/>
      <c r="AT2570" s="15"/>
      <c r="AU2570" s="1"/>
      <c r="AV2570" s="1"/>
      <c r="AW2570" s="15"/>
      <c r="AX2570" s="15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</row>
    <row r="2571" spans="1:164" x14ac:dyDescent="0.15">
      <c r="A2571" s="67"/>
      <c r="B2571" s="128"/>
      <c r="C2571" s="7"/>
      <c r="D2571" s="7"/>
      <c r="E2571" s="13"/>
      <c r="F2571" s="14"/>
      <c r="G2571" s="14"/>
      <c r="H2571" s="14"/>
      <c r="I2571" s="14"/>
      <c r="J2571" s="13"/>
      <c r="K2571" s="53"/>
      <c r="L2571" s="2"/>
      <c r="M2571" s="19"/>
      <c r="N2571" s="12"/>
      <c r="O2571" s="12"/>
      <c r="P2571" s="19"/>
      <c r="Q2571" s="14"/>
      <c r="R2571" s="28"/>
      <c r="S2571" s="14"/>
      <c r="T2571" s="14"/>
      <c r="U2571" s="14"/>
      <c r="V2571" s="4"/>
      <c r="W2571" s="53"/>
      <c r="X2571" s="14"/>
      <c r="Y2571" s="153"/>
      <c r="Z2571" s="10"/>
      <c r="AA2571" s="51"/>
      <c r="AB2571" s="3"/>
      <c r="AC2571" s="1"/>
      <c r="AD2571" s="10"/>
      <c r="AE2571" s="3"/>
      <c r="AF2571" s="3"/>
      <c r="AG2571" s="3"/>
      <c r="AH2571" s="10"/>
      <c r="AI2571" s="11"/>
      <c r="AJ2571" s="10"/>
      <c r="AK2571" s="2"/>
      <c r="AL2571" s="2"/>
      <c r="AM2571" s="2"/>
      <c r="AN2571" s="2"/>
      <c r="AO2571" s="2"/>
      <c r="AP2571" s="2"/>
      <c r="AQ2571" s="1"/>
      <c r="AR2571" s="15"/>
      <c r="AS2571" s="15"/>
      <c r="AT2571" s="15"/>
      <c r="AU2571" s="1"/>
      <c r="AV2571" s="1"/>
      <c r="AW2571" s="15"/>
      <c r="AX2571" s="15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</row>
    <row r="2572" spans="1:164" x14ac:dyDescent="0.15">
      <c r="A2572" s="67"/>
      <c r="B2572" s="128"/>
      <c r="C2572" s="7"/>
      <c r="D2572" s="7"/>
      <c r="E2572" s="13"/>
      <c r="F2572" s="14"/>
      <c r="G2572" s="14"/>
      <c r="H2572" s="14"/>
      <c r="I2572" s="14"/>
      <c r="J2572" s="13"/>
      <c r="K2572" s="53"/>
      <c r="L2572" s="2"/>
      <c r="M2572" s="19"/>
      <c r="N2572" s="12"/>
      <c r="O2572" s="12"/>
      <c r="P2572" s="19"/>
      <c r="Q2572" s="14"/>
      <c r="R2572" s="28"/>
      <c r="S2572" s="14"/>
      <c r="T2572" s="14"/>
      <c r="U2572" s="14"/>
      <c r="V2572" s="4"/>
      <c r="W2572" s="53"/>
      <c r="X2572" s="14"/>
      <c r="Y2572" s="153"/>
      <c r="Z2572" s="10"/>
      <c r="AA2572" s="51"/>
      <c r="AB2572" s="3"/>
      <c r="AC2572" s="1"/>
      <c r="AD2572" s="10"/>
      <c r="AE2572" s="3"/>
      <c r="AF2572" s="3"/>
      <c r="AG2572" s="3"/>
      <c r="AH2572" s="10"/>
      <c r="AI2572" s="11"/>
      <c r="AJ2572" s="10"/>
      <c r="AK2572" s="2"/>
      <c r="AL2572" s="2"/>
      <c r="AM2572" s="2"/>
      <c r="AN2572" s="2"/>
      <c r="AO2572" s="2"/>
      <c r="AP2572" s="2"/>
      <c r="AQ2572" s="1"/>
      <c r="AR2572" s="15"/>
      <c r="AS2572" s="15"/>
      <c r="AT2572" s="15"/>
      <c r="AU2572" s="1"/>
      <c r="AV2572" s="1"/>
      <c r="AW2572" s="15"/>
      <c r="AX2572" s="15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</row>
    <row r="2573" spans="1:164" x14ac:dyDescent="0.15">
      <c r="A2573" s="67"/>
      <c r="B2573" s="128"/>
      <c r="C2573" s="7"/>
      <c r="D2573" s="7"/>
      <c r="E2573" s="13"/>
      <c r="F2573" s="14"/>
      <c r="G2573" s="14"/>
      <c r="H2573" s="14"/>
      <c r="I2573" s="14"/>
      <c r="J2573" s="13"/>
      <c r="K2573" s="53"/>
      <c r="L2573" s="2"/>
      <c r="M2573" s="19"/>
      <c r="N2573" s="12"/>
      <c r="O2573" s="12"/>
      <c r="P2573" s="19"/>
      <c r="Q2573" s="14"/>
      <c r="R2573" s="28"/>
      <c r="S2573" s="14"/>
      <c r="T2573" s="14"/>
      <c r="U2573" s="14"/>
      <c r="V2573" s="4"/>
      <c r="W2573" s="53"/>
      <c r="X2573" s="14"/>
      <c r="Y2573" s="153"/>
      <c r="Z2573" s="10"/>
      <c r="AA2573" s="51"/>
      <c r="AB2573" s="3"/>
      <c r="AC2573" s="1"/>
      <c r="AD2573" s="10"/>
      <c r="AE2573" s="3"/>
      <c r="AF2573" s="3"/>
      <c r="AG2573" s="3"/>
      <c r="AH2573" s="10"/>
      <c r="AI2573" s="11"/>
      <c r="AJ2573" s="10"/>
      <c r="AK2573" s="2"/>
      <c r="AL2573" s="2"/>
      <c r="AM2573" s="2"/>
      <c r="AN2573" s="2"/>
      <c r="AO2573" s="2"/>
      <c r="AP2573" s="2"/>
      <c r="AQ2573" s="1"/>
      <c r="AR2573" s="15"/>
      <c r="AS2573" s="15"/>
      <c r="AT2573" s="15"/>
      <c r="AU2573" s="1"/>
      <c r="AV2573" s="1"/>
      <c r="AW2573" s="15"/>
      <c r="AX2573" s="15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</row>
    <row r="2574" spans="1:164" x14ac:dyDescent="0.15">
      <c r="A2574" s="67"/>
      <c r="B2574" s="128"/>
      <c r="C2574" s="7"/>
      <c r="D2574" s="7"/>
      <c r="E2574" s="13"/>
      <c r="F2574" s="14"/>
      <c r="G2574" s="14"/>
      <c r="H2574" s="14"/>
      <c r="I2574" s="14"/>
      <c r="J2574" s="13"/>
      <c r="K2574" s="53"/>
      <c r="L2574" s="2"/>
      <c r="M2574" s="19"/>
      <c r="N2574" s="12"/>
      <c r="O2574" s="12"/>
      <c r="P2574" s="19"/>
      <c r="Q2574" s="14"/>
      <c r="R2574" s="28"/>
      <c r="S2574" s="14"/>
      <c r="T2574" s="14"/>
      <c r="U2574" s="14"/>
      <c r="V2574" s="4"/>
      <c r="W2574" s="53"/>
      <c r="X2574" s="14"/>
      <c r="Y2574" s="153"/>
      <c r="Z2574" s="10"/>
      <c r="AA2574" s="51"/>
      <c r="AB2574" s="3"/>
      <c r="AC2574" s="1"/>
      <c r="AD2574" s="10"/>
      <c r="AE2574" s="3"/>
      <c r="AF2574" s="3"/>
      <c r="AG2574" s="3"/>
      <c r="AH2574" s="10"/>
      <c r="AI2574" s="11"/>
      <c r="AJ2574" s="10"/>
      <c r="AK2574" s="2"/>
      <c r="AL2574" s="2"/>
      <c r="AM2574" s="2"/>
      <c r="AN2574" s="2"/>
      <c r="AO2574" s="2"/>
      <c r="AP2574" s="2"/>
      <c r="AQ2574" s="1"/>
      <c r="AR2574" s="15"/>
      <c r="AS2574" s="15"/>
      <c r="AT2574" s="15"/>
      <c r="AU2574" s="1"/>
      <c r="AV2574" s="1"/>
      <c r="AW2574" s="15"/>
      <c r="AX2574" s="15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</row>
    <row r="2575" spans="1:164" x14ac:dyDescent="0.15">
      <c r="A2575" s="67"/>
      <c r="B2575" s="128"/>
      <c r="C2575" s="7"/>
      <c r="D2575" s="7"/>
      <c r="E2575" s="13"/>
      <c r="F2575" s="14"/>
      <c r="G2575" s="14"/>
      <c r="H2575" s="14"/>
      <c r="I2575" s="14"/>
      <c r="J2575" s="13"/>
      <c r="K2575" s="53"/>
      <c r="L2575" s="2"/>
      <c r="M2575" s="19"/>
      <c r="N2575" s="12"/>
      <c r="O2575" s="12"/>
      <c r="P2575" s="19"/>
      <c r="Q2575" s="14"/>
      <c r="R2575" s="28"/>
      <c r="S2575" s="14"/>
      <c r="T2575" s="14"/>
      <c r="U2575" s="14"/>
      <c r="V2575" s="4"/>
      <c r="W2575" s="53"/>
      <c r="X2575" s="14"/>
      <c r="Y2575" s="153"/>
      <c r="Z2575" s="10"/>
      <c r="AA2575" s="51"/>
      <c r="AB2575" s="3"/>
      <c r="AC2575" s="1"/>
      <c r="AD2575" s="10"/>
      <c r="AE2575" s="3"/>
      <c r="AF2575" s="3"/>
      <c r="AG2575" s="3"/>
      <c r="AH2575" s="10"/>
      <c r="AI2575" s="11"/>
      <c r="AJ2575" s="10"/>
      <c r="AK2575" s="2"/>
      <c r="AL2575" s="2"/>
      <c r="AM2575" s="2"/>
      <c r="AN2575" s="2"/>
      <c r="AO2575" s="2"/>
      <c r="AP2575" s="2"/>
      <c r="AQ2575" s="1"/>
      <c r="AR2575" s="15"/>
      <c r="AS2575" s="15"/>
      <c r="AT2575" s="15"/>
      <c r="AU2575" s="1"/>
      <c r="AV2575" s="1"/>
      <c r="AW2575" s="15"/>
      <c r="AX2575" s="15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</row>
    <row r="2576" spans="1:164" x14ac:dyDescent="0.15">
      <c r="A2576" s="67"/>
      <c r="B2576" s="128"/>
      <c r="C2576" s="7"/>
      <c r="D2576" s="7"/>
      <c r="E2576" s="13"/>
      <c r="F2576" s="14"/>
      <c r="G2576" s="14"/>
      <c r="H2576" s="14"/>
      <c r="I2576" s="14"/>
      <c r="J2576" s="13"/>
      <c r="K2576" s="53"/>
      <c r="L2576" s="2"/>
      <c r="M2576" s="19"/>
      <c r="N2576" s="12"/>
      <c r="O2576" s="12"/>
      <c r="P2576" s="19"/>
      <c r="Q2576" s="14"/>
      <c r="R2576" s="28"/>
      <c r="S2576" s="14"/>
      <c r="T2576" s="14"/>
      <c r="U2576" s="14"/>
      <c r="V2576" s="4"/>
      <c r="W2576" s="53"/>
      <c r="X2576" s="14"/>
      <c r="Y2576" s="153"/>
      <c r="Z2576" s="10"/>
      <c r="AA2576" s="51"/>
      <c r="AB2576" s="3"/>
      <c r="AC2576" s="1"/>
      <c r="AD2576" s="10"/>
      <c r="AE2576" s="3"/>
      <c r="AF2576" s="3"/>
      <c r="AG2576" s="3"/>
      <c r="AH2576" s="10"/>
      <c r="AI2576" s="11"/>
      <c r="AJ2576" s="10"/>
      <c r="AK2576" s="2"/>
      <c r="AL2576" s="2"/>
      <c r="AM2576" s="2"/>
      <c r="AN2576" s="2"/>
      <c r="AO2576" s="2"/>
      <c r="AP2576" s="2"/>
      <c r="AQ2576" s="1"/>
      <c r="AR2576" s="15"/>
      <c r="AS2576" s="15"/>
      <c r="AT2576" s="15"/>
      <c r="AU2576" s="1"/>
      <c r="AV2576" s="1"/>
      <c r="AW2576" s="15"/>
      <c r="AX2576" s="15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</row>
    <row r="2577" spans="1:164" x14ac:dyDescent="0.15">
      <c r="A2577" s="67"/>
      <c r="B2577" s="128"/>
      <c r="C2577" s="7"/>
      <c r="D2577" s="7"/>
      <c r="E2577" s="13"/>
      <c r="F2577" s="14"/>
      <c r="G2577" s="14"/>
      <c r="H2577" s="14"/>
      <c r="I2577" s="14"/>
      <c r="J2577" s="13"/>
      <c r="K2577" s="53"/>
      <c r="L2577" s="2"/>
      <c r="M2577" s="19"/>
      <c r="N2577" s="12"/>
      <c r="O2577" s="12"/>
      <c r="P2577" s="19"/>
      <c r="Q2577" s="14"/>
      <c r="R2577" s="28"/>
      <c r="S2577" s="14"/>
      <c r="T2577" s="14"/>
      <c r="U2577" s="14"/>
      <c r="V2577" s="4"/>
      <c r="W2577" s="53"/>
      <c r="X2577" s="14"/>
      <c r="Y2577" s="153"/>
      <c r="Z2577" s="10"/>
      <c r="AA2577" s="51"/>
      <c r="AB2577" s="3"/>
      <c r="AC2577" s="1"/>
      <c r="AD2577" s="10"/>
      <c r="AE2577" s="3"/>
      <c r="AF2577" s="3"/>
      <c r="AG2577" s="3"/>
      <c r="AH2577" s="10"/>
      <c r="AI2577" s="11"/>
      <c r="AJ2577" s="10"/>
      <c r="AK2577" s="2"/>
      <c r="AL2577" s="2"/>
      <c r="AM2577" s="2"/>
      <c r="AN2577" s="2"/>
      <c r="AO2577" s="2"/>
      <c r="AP2577" s="2"/>
      <c r="AQ2577" s="1"/>
      <c r="AR2577" s="15"/>
      <c r="AS2577" s="15"/>
      <c r="AT2577" s="15"/>
      <c r="AU2577" s="1"/>
      <c r="AV2577" s="1"/>
      <c r="AW2577" s="15"/>
      <c r="AX2577" s="15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</row>
    <row r="2578" spans="1:164" x14ac:dyDescent="0.15">
      <c r="A2578" s="67"/>
      <c r="B2578" s="128"/>
      <c r="C2578" s="7"/>
      <c r="D2578" s="7"/>
      <c r="E2578" s="13"/>
      <c r="F2578" s="14"/>
      <c r="G2578" s="14"/>
      <c r="H2578" s="14"/>
      <c r="I2578" s="14"/>
      <c r="J2578" s="13"/>
      <c r="K2578" s="53"/>
      <c r="L2578" s="2"/>
      <c r="M2578" s="19"/>
      <c r="N2578" s="12"/>
      <c r="O2578" s="12"/>
      <c r="P2578" s="19"/>
      <c r="Q2578" s="14"/>
      <c r="R2578" s="28"/>
      <c r="S2578" s="14"/>
      <c r="T2578" s="14"/>
      <c r="U2578" s="14"/>
      <c r="V2578" s="4"/>
      <c r="W2578" s="53"/>
      <c r="X2578" s="14"/>
      <c r="Y2578" s="153"/>
      <c r="Z2578" s="10"/>
      <c r="AA2578" s="51"/>
      <c r="AB2578" s="3"/>
      <c r="AC2578" s="1"/>
      <c r="AD2578" s="10"/>
      <c r="AE2578" s="3"/>
      <c r="AF2578" s="3"/>
      <c r="AG2578" s="3"/>
      <c r="AH2578" s="10"/>
      <c r="AI2578" s="11"/>
      <c r="AJ2578" s="10"/>
      <c r="AK2578" s="2"/>
      <c r="AL2578" s="2"/>
      <c r="AM2578" s="2"/>
      <c r="AN2578" s="2"/>
      <c r="AO2578" s="2"/>
      <c r="AP2578" s="2"/>
      <c r="AQ2578" s="1"/>
      <c r="AR2578" s="15"/>
      <c r="AS2578" s="15"/>
      <c r="AT2578" s="15"/>
      <c r="AU2578" s="1"/>
      <c r="AV2578" s="1"/>
      <c r="AW2578" s="15"/>
      <c r="AX2578" s="15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</row>
    <row r="2579" spans="1:164" x14ac:dyDescent="0.15">
      <c r="A2579" s="67"/>
      <c r="B2579" s="128"/>
      <c r="C2579" s="7"/>
      <c r="D2579" s="7"/>
      <c r="E2579" s="13"/>
      <c r="F2579" s="14"/>
      <c r="G2579" s="14"/>
      <c r="H2579" s="14"/>
      <c r="I2579" s="14"/>
      <c r="J2579" s="13"/>
      <c r="K2579" s="53"/>
      <c r="L2579" s="2"/>
      <c r="M2579" s="19"/>
      <c r="N2579" s="12"/>
      <c r="O2579" s="12"/>
      <c r="P2579" s="19"/>
      <c r="Q2579" s="14"/>
      <c r="R2579" s="28"/>
      <c r="S2579" s="14"/>
      <c r="T2579" s="14"/>
      <c r="U2579" s="14"/>
      <c r="V2579" s="4"/>
      <c r="W2579" s="53"/>
      <c r="X2579" s="14"/>
      <c r="Y2579" s="153"/>
      <c r="Z2579" s="10"/>
      <c r="AA2579" s="51"/>
      <c r="AB2579" s="3"/>
      <c r="AC2579" s="1"/>
      <c r="AD2579" s="10"/>
      <c r="AE2579" s="3"/>
      <c r="AF2579" s="3"/>
      <c r="AG2579" s="3"/>
      <c r="AH2579" s="10"/>
      <c r="AI2579" s="11"/>
      <c r="AJ2579" s="10"/>
      <c r="AK2579" s="2"/>
      <c r="AL2579" s="2"/>
      <c r="AM2579" s="2"/>
      <c r="AN2579" s="2"/>
      <c r="AO2579" s="2"/>
      <c r="AP2579" s="2"/>
      <c r="AQ2579" s="1"/>
      <c r="AR2579" s="15"/>
      <c r="AS2579" s="15"/>
      <c r="AT2579" s="15"/>
      <c r="AU2579" s="1"/>
      <c r="AV2579" s="1"/>
      <c r="AW2579" s="15"/>
      <c r="AX2579" s="15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</row>
    <row r="2580" spans="1:164" x14ac:dyDescent="0.15">
      <c r="A2580" s="67"/>
      <c r="B2580" s="128"/>
      <c r="C2580" s="7"/>
      <c r="D2580" s="7"/>
      <c r="E2580" s="13"/>
      <c r="F2580" s="14"/>
      <c r="G2580" s="14"/>
      <c r="H2580" s="14"/>
      <c r="I2580" s="14"/>
      <c r="J2580" s="13"/>
      <c r="K2580" s="53"/>
      <c r="L2580" s="2"/>
      <c r="M2580" s="19"/>
      <c r="N2580" s="12"/>
      <c r="O2580" s="12"/>
      <c r="P2580" s="19"/>
      <c r="Q2580" s="14"/>
      <c r="R2580" s="28"/>
      <c r="S2580" s="14"/>
      <c r="T2580" s="14"/>
      <c r="U2580" s="14"/>
      <c r="V2580" s="4"/>
      <c r="W2580" s="53"/>
      <c r="X2580" s="14"/>
      <c r="Y2580" s="153"/>
      <c r="Z2580" s="10"/>
      <c r="AA2580" s="51"/>
      <c r="AB2580" s="3"/>
      <c r="AC2580" s="1"/>
      <c r="AD2580" s="10"/>
      <c r="AE2580" s="3"/>
      <c r="AF2580" s="3"/>
      <c r="AG2580" s="3"/>
      <c r="AH2580" s="10"/>
      <c r="AI2580" s="11"/>
      <c r="AJ2580" s="10"/>
      <c r="AK2580" s="2"/>
      <c r="AL2580" s="2"/>
      <c r="AM2580" s="2"/>
      <c r="AN2580" s="2"/>
      <c r="AO2580" s="2"/>
      <c r="AP2580" s="2"/>
      <c r="AQ2580" s="1"/>
      <c r="AR2580" s="15"/>
      <c r="AS2580" s="15"/>
      <c r="AT2580" s="15"/>
      <c r="AU2580" s="1"/>
      <c r="AV2580" s="1"/>
      <c r="AW2580" s="15"/>
      <c r="AX2580" s="15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</row>
    <row r="2581" spans="1:164" x14ac:dyDescent="0.15">
      <c r="A2581" s="67"/>
      <c r="B2581" s="128"/>
      <c r="C2581" s="7"/>
      <c r="D2581" s="7"/>
      <c r="E2581" s="13"/>
      <c r="F2581" s="14"/>
      <c r="G2581" s="14"/>
      <c r="H2581" s="14"/>
      <c r="I2581" s="14"/>
      <c r="J2581" s="13"/>
      <c r="K2581" s="53"/>
      <c r="L2581" s="2"/>
      <c r="M2581" s="19"/>
      <c r="N2581" s="12"/>
      <c r="O2581" s="12"/>
      <c r="P2581" s="19"/>
      <c r="Q2581" s="14"/>
      <c r="R2581" s="28"/>
      <c r="S2581" s="14"/>
      <c r="T2581" s="14"/>
      <c r="U2581" s="14"/>
      <c r="V2581" s="4"/>
      <c r="W2581" s="53"/>
      <c r="X2581" s="14"/>
      <c r="Y2581" s="153"/>
      <c r="Z2581" s="10"/>
      <c r="AA2581" s="51"/>
      <c r="AB2581" s="3"/>
      <c r="AC2581" s="1"/>
      <c r="AD2581" s="10"/>
      <c r="AE2581" s="3"/>
      <c r="AF2581" s="3"/>
      <c r="AG2581" s="3"/>
      <c r="AH2581" s="10"/>
      <c r="AI2581" s="11"/>
      <c r="AJ2581" s="10"/>
      <c r="AK2581" s="2"/>
      <c r="AL2581" s="2"/>
      <c r="AM2581" s="2"/>
      <c r="AN2581" s="2"/>
      <c r="AO2581" s="2"/>
      <c r="AP2581" s="2"/>
      <c r="AQ2581" s="1"/>
      <c r="AR2581" s="15"/>
      <c r="AS2581" s="15"/>
      <c r="AT2581" s="15"/>
      <c r="AU2581" s="1"/>
      <c r="AV2581" s="1"/>
      <c r="AW2581" s="15"/>
      <c r="AX2581" s="15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</row>
    <row r="2582" spans="1:164" x14ac:dyDescent="0.15">
      <c r="A2582" s="67"/>
      <c r="B2582" s="128"/>
      <c r="C2582" s="7"/>
      <c r="D2582" s="7"/>
      <c r="E2582" s="13"/>
      <c r="F2582" s="14"/>
      <c r="G2582" s="14"/>
      <c r="H2582" s="14"/>
      <c r="I2582" s="14"/>
      <c r="J2582" s="13"/>
      <c r="K2582" s="53"/>
      <c r="L2582" s="2"/>
      <c r="M2582" s="19"/>
      <c r="N2582" s="12"/>
      <c r="O2582" s="12"/>
      <c r="P2582" s="19"/>
      <c r="Q2582" s="14"/>
      <c r="R2582" s="28"/>
      <c r="S2582" s="14"/>
      <c r="T2582" s="14"/>
      <c r="U2582" s="14"/>
      <c r="V2582" s="4"/>
      <c r="W2582" s="53"/>
      <c r="X2582" s="14"/>
      <c r="Y2582" s="153"/>
      <c r="Z2582" s="10"/>
      <c r="AA2582" s="51"/>
      <c r="AB2582" s="3"/>
      <c r="AC2582" s="1"/>
      <c r="AD2582" s="10"/>
      <c r="AE2582" s="3"/>
      <c r="AF2582" s="3"/>
      <c r="AG2582" s="3"/>
      <c r="AH2582" s="10"/>
      <c r="AI2582" s="11"/>
      <c r="AJ2582" s="10"/>
      <c r="AK2582" s="2"/>
      <c r="AL2582" s="2"/>
      <c r="AM2582" s="2"/>
      <c r="AN2582" s="2"/>
      <c r="AO2582" s="2"/>
      <c r="AP2582" s="2"/>
      <c r="AQ2582" s="1"/>
      <c r="AR2582" s="15"/>
      <c r="AS2582" s="15"/>
      <c r="AT2582" s="15"/>
      <c r="AU2582" s="1"/>
      <c r="AV2582" s="1"/>
      <c r="AW2582" s="15"/>
      <c r="AX2582" s="15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</row>
    <row r="2583" spans="1:164" x14ac:dyDescent="0.15">
      <c r="A2583" s="67"/>
      <c r="B2583" s="128"/>
      <c r="C2583" s="7"/>
      <c r="D2583" s="7"/>
      <c r="E2583" s="13"/>
      <c r="F2583" s="14"/>
      <c r="G2583" s="14"/>
      <c r="H2583" s="14"/>
      <c r="I2583" s="14"/>
      <c r="J2583" s="13"/>
      <c r="K2583" s="53"/>
      <c r="L2583" s="2"/>
      <c r="M2583" s="19"/>
      <c r="N2583" s="12"/>
      <c r="O2583" s="12"/>
      <c r="P2583" s="19"/>
      <c r="Q2583" s="14"/>
      <c r="R2583" s="28"/>
      <c r="S2583" s="14"/>
      <c r="T2583" s="14"/>
      <c r="U2583" s="14"/>
      <c r="V2583" s="4"/>
      <c r="W2583" s="53"/>
      <c r="X2583" s="14"/>
      <c r="Y2583" s="153"/>
      <c r="Z2583" s="10"/>
      <c r="AA2583" s="51"/>
      <c r="AB2583" s="3"/>
      <c r="AC2583" s="1"/>
      <c r="AD2583" s="10"/>
      <c r="AE2583" s="3"/>
      <c r="AF2583" s="3"/>
      <c r="AG2583" s="3"/>
      <c r="AH2583" s="10"/>
      <c r="AI2583" s="11"/>
      <c r="AJ2583" s="10"/>
      <c r="AK2583" s="2"/>
      <c r="AL2583" s="2"/>
      <c r="AM2583" s="2"/>
      <c r="AN2583" s="2"/>
      <c r="AO2583" s="2"/>
      <c r="AP2583" s="2"/>
      <c r="AQ2583" s="1"/>
      <c r="AR2583" s="15"/>
      <c r="AS2583" s="15"/>
      <c r="AT2583" s="15"/>
      <c r="AU2583" s="1"/>
      <c r="AV2583" s="1"/>
      <c r="AW2583" s="15"/>
      <c r="AX2583" s="15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</row>
    <row r="2584" spans="1:164" x14ac:dyDescent="0.15">
      <c r="A2584" s="67"/>
      <c r="B2584" s="128"/>
      <c r="C2584" s="7"/>
      <c r="D2584" s="7"/>
      <c r="E2584" s="13"/>
      <c r="F2584" s="14"/>
      <c r="G2584" s="14"/>
      <c r="H2584" s="14"/>
      <c r="I2584" s="14"/>
      <c r="J2584" s="13"/>
      <c r="K2584" s="53"/>
      <c r="L2584" s="2"/>
      <c r="M2584" s="19"/>
      <c r="N2584" s="12"/>
      <c r="O2584" s="12"/>
      <c r="P2584" s="19"/>
      <c r="Q2584" s="14"/>
      <c r="R2584" s="28"/>
      <c r="S2584" s="14"/>
      <c r="T2584" s="14"/>
      <c r="U2584" s="14"/>
      <c r="V2584" s="4"/>
      <c r="W2584" s="53"/>
      <c r="X2584" s="14"/>
      <c r="Y2584" s="153"/>
      <c r="Z2584" s="10"/>
      <c r="AA2584" s="51"/>
      <c r="AB2584" s="3"/>
      <c r="AC2584" s="1"/>
      <c r="AD2584" s="10"/>
      <c r="AE2584" s="3"/>
      <c r="AF2584" s="3"/>
      <c r="AG2584" s="3"/>
      <c r="AH2584" s="10"/>
      <c r="AI2584" s="11"/>
      <c r="AJ2584" s="10"/>
      <c r="AK2584" s="2"/>
      <c r="AL2584" s="2"/>
      <c r="AM2584" s="2"/>
      <c r="AN2584" s="2"/>
      <c r="AO2584" s="2"/>
      <c r="AP2584" s="2"/>
      <c r="AQ2584" s="1"/>
      <c r="AR2584" s="15"/>
      <c r="AS2584" s="15"/>
      <c r="AT2584" s="15"/>
      <c r="AU2584" s="1"/>
      <c r="AV2584" s="1"/>
      <c r="AW2584" s="15"/>
      <c r="AX2584" s="15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</row>
    <row r="2585" spans="1:164" x14ac:dyDescent="0.15">
      <c r="A2585" s="67"/>
      <c r="B2585" s="128"/>
      <c r="C2585" s="7"/>
      <c r="D2585" s="7"/>
      <c r="E2585" s="13"/>
      <c r="F2585" s="14"/>
      <c r="G2585" s="14"/>
      <c r="H2585" s="14"/>
      <c r="I2585" s="14"/>
      <c r="J2585" s="13"/>
      <c r="K2585" s="53"/>
      <c r="L2585" s="2"/>
      <c r="M2585" s="19"/>
      <c r="N2585" s="12"/>
      <c r="O2585" s="12"/>
      <c r="P2585" s="19"/>
      <c r="Q2585" s="14"/>
      <c r="R2585" s="28"/>
      <c r="S2585" s="14"/>
      <c r="T2585" s="14"/>
      <c r="U2585" s="14"/>
      <c r="V2585" s="4"/>
      <c r="W2585" s="53"/>
      <c r="X2585" s="14"/>
      <c r="Y2585" s="153"/>
      <c r="Z2585" s="10"/>
      <c r="AA2585" s="51"/>
      <c r="AB2585" s="3"/>
      <c r="AC2585" s="1"/>
      <c r="AD2585" s="10"/>
      <c r="AE2585" s="3"/>
      <c r="AF2585" s="3"/>
      <c r="AG2585" s="3"/>
      <c r="AH2585" s="10"/>
      <c r="AI2585" s="11"/>
      <c r="AJ2585" s="10"/>
      <c r="AK2585" s="2"/>
      <c r="AL2585" s="2"/>
      <c r="AM2585" s="2"/>
      <c r="AN2585" s="2"/>
      <c r="AO2585" s="2"/>
      <c r="AP2585" s="2"/>
      <c r="AQ2585" s="1"/>
      <c r="AR2585" s="15"/>
      <c r="AS2585" s="15"/>
      <c r="AT2585" s="15"/>
      <c r="AU2585" s="1"/>
      <c r="AV2585" s="1"/>
      <c r="AW2585" s="15"/>
      <c r="AX2585" s="15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</row>
    <row r="2586" spans="1:164" x14ac:dyDescent="0.15">
      <c r="A2586" s="67"/>
      <c r="B2586" s="128"/>
      <c r="C2586" s="7"/>
      <c r="D2586" s="7"/>
      <c r="E2586" s="13"/>
      <c r="F2586" s="14"/>
      <c r="G2586" s="14"/>
      <c r="H2586" s="14"/>
      <c r="I2586" s="14"/>
      <c r="J2586" s="13"/>
      <c r="K2586" s="53"/>
      <c r="L2586" s="2"/>
      <c r="M2586" s="19"/>
      <c r="N2586" s="12"/>
      <c r="O2586" s="12"/>
      <c r="P2586" s="19"/>
      <c r="Q2586" s="14"/>
      <c r="R2586" s="28"/>
      <c r="S2586" s="14"/>
      <c r="T2586" s="14"/>
      <c r="U2586" s="14"/>
      <c r="V2586" s="4"/>
      <c r="W2586" s="53"/>
      <c r="X2586" s="14"/>
      <c r="Y2586" s="153"/>
      <c r="Z2586" s="10"/>
      <c r="AA2586" s="51"/>
      <c r="AB2586" s="3"/>
      <c r="AC2586" s="1"/>
      <c r="AD2586" s="10"/>
      <c r="AE2586" s="3"/>
      <c r="AF2586" s="3"/>
      <c r="AG2586" s="3"/>
      <c r="AH2586" s="10"/>
      <c r="AI2586" s="11"/>
      <c r="AJ2586" s="10"/>
      <c r="AK2586" s="2"/>
      <c r="AL2586" s="2"/>
      <c r="AM2586" s="2"/>
      <c r="AN2586" s="2"/>
      <c r="AO2586" s="2"/>
      <c r="AP2586" s="2"/>
      <c r="AQ2586" s="1"/>
      <c r="AR2586" s="15"/>
      <c r="AS2586" s="15"/>
      <c r="AT2586" s="15"/>
      <c r="AU2586" s="1"/>
      <c r="AV2586" s="1"/>
      <c r="AW2586" s="15"/>
      <c r="AX2586" s="15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</row>
    <row r="2587" spans="1:164" x14ac:dyDescent="0.15">
      <c r="A2587" s="67"/>
      <c r="B2587" s="128"/>
      <c r="C2587" s="7"/>
      <c r="D2587" s="7"/>
      <c r="E2587" s="13"/>
      <c r="F2587" s="14"/>
      <c r="G2587" s="14"/>
      <c r="H2587" s="14"/>
      <c r="I2587" s="14"/>
      <c r="J2587" s="13"/>
      <c r="K2587" s="53"/>
      <c r="L2587" s="2"/>
      <c r="M2587" s="19"/>
      <c r="N2587" s="12"/>
      <c r="O2587" s="12"/>
      <c r="P2587" s="19"/>
      <c r="Q2587" s="14"/>
      <c r="R2587" s="28"/>
      <c r="S2587" s="14"/>
      <c r="T2587" s="14"/>
      <c r="U2587" s="14"/>
      <c r="V2587" s="4"/>
      <c r="W2587" s="53"/>
      <c r="X2587" s="14"/>
      <c r="Y2587" s="153"/>
      <c r="Z2587" s="10"/>
      <c r="AA2587" s="51"/>
      <c r="AB2587" s="3"/>
      <c r="AC2587" s="1"/>
      <c r="AD2587" s="10"/>
      <c r="AE2587" s="3"/>
      <c r="AF2587" s="3"/>
      <c r="AG2587" s="3"/>
      <c r="AH2587" s="10"/>
      <c r="AI2587" s="11"/>
      <c r="AJ2587" s="10"/>
      <c r="AK2587" s="2"/>
      <c r="AL2587" s="2"/>
      <c r="AM2587" s="2"/>
      <c r="AN2587" s="2"/>
      <c r="AO2587" s="2"/>
      <c r="AP2587" s="2"/>
      <c r="AQ2587" s="1"/>
      <c r="AR2587" s="15"/>
      <c r="AS2587" s="15"/>
      <c r="AT2587" s="15"/>
      <c r="AU2587" s="1"/>
      <c r="AV2587" s="1"/>
      <c r="AW2587" s="15"/>
      <c r="AX2587" s="15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</row>
    <row r="2588" spans="1:164" x14ac:dyDescent="0.15">
      <c r="A2588" s="67"/>
      <c r="B2588" s="128"/>
      <c r="C2588" s="7"/>
      <c r="D2588" s="7"/>
      <c r="E2588" s="13"/>
      <c r="F2588" s="14"/>
      <c r="G2588" s="14"/>
      <c r="H2588" s="14"/>
      <c r="I2588" s="14"/>
      <c r="J2588" s="13"/>
      <c r="K2588" s="53"/>
      <c r="L2588" s="2"/>
      <c r="M2588" s="19"/>
      <c r="N2588" s="12"/>
      <c r="O2588" s="12"/>
      <c r="P2588" s="19"/>
      <c r="Q2588" s="14"/>
      <c r="R2588" s="28"/>
      <c r="S2588" s="14"/>
      <c r="T2588" s="14"/>
      <c r="U2588" s="14"/>
      <c r="V2588" s="4"/>
      <c r="W2588" s="53"/>
      <c r="X2588" s="14"/>
      <c r="Y2588" s="153"/>
      <c r="Z2588" s="10"/>
      <c r="AA2588" s="51"/>
      <c r="AB2588" s="3"/>
      <c r="AC2588" s="1"/>
      <c r="AD2588" s="10"/>
      <c r="AE2588" s="3"/>
      <c r="AF2588" s="3"/>
      <c r="AG2588" s="3"/>
      <c r="AH2588" s="10"/>
      <c r="AI2588" s="11"/>
      <c r="AJ2588" s="10"/>
      <c r="AK2588" s="2"/>
      <c r="AL2588" s="2"/>
      <c r="AM2588" s="2"/>
      <c r="AN2588" s="2"/>
      <c r="AO2588" s="2"/>
      <c r="AP2588" s="2"/>
      <c r="AQ2588" s="1"/>
      <c r="AR2588" s="15"/>
      <c r="AS2588" s="15"/>
      <c r="AT2588" s="15"/>
      <c r="AU2588" s="1"/>
      <c r="AV2588" s="1"/>
      <c r="AW2588" s="15"/>
      <c r="AX2588" s="15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</row>
    <row r="2589" spans="1:164" x14ac:dyDescent="0.15">
      <c r="A2589" s="67"/>
      <c r="B2589" s="128"/>
      <c r="C2589" s="7"/>
      <c r="D2589" s="7"/>
      <c r="E2589" s="13"/>
      <c r="F2589" s="14"/>
      <c r="G2589" s="14"/>
      <c r="H2589" s="14"/>
      <c r="I2589" s="14"/>
      <c r="J2589" s="13"/>
      <c r="K2589" s="53"/>
      <c r="L2589" s="2"/>
      <c r="M2589" s="19"/>
      <c r="N2589" s="12"/>
      <c r="O2589" s="12"/>
      <c r="P2589" s="19"/>
      <c r="Q2589" s="14"/>
      <c r="R2589" s="28"/>
      <c r="S2589" s="14"/>
      <c r="T2589" s="14"/>
      <c r="U2589" s="14"/>
      <c r="V2589" s="4"/>
      <c r="W2589" s="53"/>
      <c r="X2589" s="14"/>
      <c r="Y2589" s="153"/>
      <c r="Z2589" s="10"/>
      <c r="AA2589" s="51"/>
      <c r="AB2589" s="3"/>
      <c r="AC2589" s="1"/>
      <c r="AD2589" s="10"/>
      <c r="AE2589" s="3"/>
      <c r="AF2589" s="3"/>
      <c r="AG2589" s="3"/>
      <c r="AH2589" s="10"/>
      <c r="AI2589" s="11"/>
      <c r="AJ2589" s="10"/>
      <c r="AK2589" s="2"/>
      <c r="AL2589" s="2"/>
      <c r="AM2589" s="2"/>
      <c r="AN2589" s="2"/>
      <c r="AO2589" s="2"/>
      <c r="AP2589" s="2"/>
      <c r="AQ2589" s="1"/>
      <c r="AR2589" s="15"/>
      <c r="AS2589" s="15"/>
      <c r="AT2589" s="15"/>
      <c r="AU2589" s="1"/>
      <c r="AV2589" s="1"/>
      <c r="AW2589" s="15"/>
      <c r="AX2589" s="15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</row>
    <row r="2590" spans="1:164" x14ac:dyDescent="0.15">
      <c r="A2590" s="67"/>
      <c r="B2590" s="128"/>
      <c r="C2590" s="7"/>
      <c r="D2590" s="7"/>
      <c r="E2590" s="13"/>
      <c r="F2590" s="14"/>
      <c r="G2590" s="14"/>
      <c r="H2590" s="14"/>
      <c r="I2590" s="14"/>
      <c r="J2590" s="13"/>
      <c r="K2590" s="53"/>
      <c r="L2590" s="2"/>
      <c r="M2590" s="19"/>
      <c r="N2590" s="12"/>
      <c r="O2590" s="12"/>
      <c r="P2590" s="19"/>
      <c r="Q2590" s="14"/>
      <c r="R2590" s="28"/>
      <c r="S2590" s="14"/>
      <c r="T2590" s="14"/>
      <c r="U2590" s="14"/>
      <c r="V2590" s="4"/>
      <c r="W2590" s="53"/>
      <c r="X2590" s="14"/>
      <c r="Y2590" s="153"/>
      <c r="Z2590" s="10"/>
      <c r="AA2590" s="51"/>
      <c r="AB2590" s="3"/>
      <c r="AC2590" s="1"/>
      <c r="AD2590" s="10"/>
      <c r="AE2590" s="3"/>
      <c r="AF2590" s="3"/>
      <c r="AG2590" s="3"/>
      <c r="AH2590" s="10"/>
      <c r="AI2590" s="11"/>
      <c r="AJ2590" s="10"/>
      <c r="AK2590" s="2"/>
      <c r="AL2590" s="2"/>
      <c r="AM2590" s="2"/>
      <c r="AN2590" s="2"/>
      <c r="AO2590" s="2"/>
      <c r="AP2590" s="2"/>
      <c r="AQ2590" s="1"/>
      <c r="AR2590" s="15"/>
      <c r="AS2590" s="15"/>
      <c r="AT2590" s="15"/>
      <c r="AU2590" s="1"/>
      <c r="AV2590" s="1"/>
      <c r="AW2590" s="15"/>
      <c r="AX2590" s="15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</row>
    <row r="2591" spans="1:164" x14ac:dyDescent="0.15">
      <c r="A2591" s="67"/>
      <c r="B2591" s="128"/>
      <c r="C2591" s="7"/>
      <c r="D2591" s="7"/>
      <c r="E2591" s="13"/>
      <c r="F2591" s="14"/>
      <c r="G2591" s="14"/>
      <c r="H2591" s="14"/>
      <c r="I2591" s="14"/>
      <c r="J2591" s="13"/>
      <c r="K2591" s="53"/>
      <c r="L2591" s="2"/>
      <c r="M2591" s="19"/>
      <c r="N2591" s="12"/>
      <c r="O2591" s="12"/>
      <c r="P2591" s="19"/>
      <c r="Q2591" s="14"/>
      <c r="R2591" s="28"/>
      <c r="S2591" s="14"/>
      <c r="T2591" s="14"/>
      <c r="U2591" s="14"/>
      <c r="V2591" s="4"/>
      <c r="W2591" s="53"/>
      <c r="X2591" s="14"/>
      <c r="Y2591" s="153"/>
      <c r="Z2591" s="10"/>
      <c r="AA2591" s="51"/>
      <c r="AB2591" s="3"/>
      <c r="AC2591" s="1"/>
      <c r="AD2591" s="10"/>
      <c r="AE2591" s="3"/>
      <c r="AF2591" s="3"/>
      <c r="AG2591" s="3"/>
      <c r="AH2591" s="10"/>
      <c r="AI2591" s="11"/>
      <c r="AJ2591" s="10"/>
      <c r="AK2591" s="2"/>
      <c r="AL2591" s="2"/>
      <c r="AM2591" s="2"/>
      <c r="AN2591" s="2"/>
      <c r="AO2591" s="2"/>
      <c r="AP2591" s="2"/>
      <c r="AQ2591" s="1"/>
      <c r="AR2591" s="15"/>
      <c r="AS2591" s="15"/>
      <c r="AT2591" s="15"/>
      <c r="AU2591" s="1"/>
      <c r="AV2591" s="1"/>
      <c r="AW2591" s="15"/>
      <c r="AX2591" s="15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</row>
    <row r="2592" spans="1:164" x14ac:dyDescent="0.15">
      <c r="A2592" s="67"/>
      <c r="B2592" s="128"/>
      <c r="C2592" s="7"/>
      <c r="D2592" s="7"/>
      <c r="E2592" s="13"/>
      <c r="F2592" s="14"/>
      <c r="G2592" s="14"/>
      <c r="H2592" s="14"/>
      <c r="I2592" s="14"/>
      <c r="J2592" s="13"/>
      <c r="K2592" s="53"/>
      <c r="L2592" s="2"/>
      <c r="M2592" s="19"/>
      <c r="N2592" s="12"/>
      <c r="O2592" s="12"/>
      <c r="P2592" s="19"/>
      <c r="Q2592" s="14"/>
      <c r="R2592" s="28"/>
      <c r="S2592" s="14"/>
      <c r="T2592" s="14"/>
      <c r="U2592" s="14"/>
      <c r="V2592" s="4"/>
      <c r="W2592" s="53"/>
      <c r="X2592" s="14"/>
      <c r="Y2592" s="153"/>
      <c r="Z2592" s="10"/>
      <c r="AA2592" s="51"/>
      <c r="AB2592" s="3"/>
      <c r="AC2592" s="1"/>
      <c r="AD2592" s="10"/>
      <c r="AE2592" s="3"/>
      <c r="AF2592" s="3"/>
      <c r="AG2592" s="3"/>
      <c r="AH2592" s="10"/>
      <c r="AI2592" s="11"/>
      <c r="AJ2592" s="10"/>
      <c r="AK2592" s="2"/>
      <c r="AL2592" s="2"/>
      <c r="AM2592" s="2"/>
      <c r="AN2592" s="2"/>
      <c r="AO2592" s="2"/>
      <c r="AP2592" s="2"/>
      <c r="AQ2592" s="1"/>
      <c r="AR2592" s="15"/>
      <c r="AS2592" s="15"/>
      <c r="AT2592" s="15"/>
      <c r="AU2592" s="1"/>
      <c r="AV2592" s="1"/>
      <c r="AW2592" s="15"/>
      <c r="AX2592" s="15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</row>
    <row r="2593" spans="1:164" x14ac:dyDescent="0.15">
      <c r="A2593" s="67"/>
      <c r="B2593" s="128"/>
      <c r="C2593" s="7"/>
      <c r="D2593" s="7"/>
      <c r="E2593" s="13"/>
      <c r="F2593" s="14"/>
      <c r="G2593" s="14"/>
      <c r="H2593" s="14"/>
      <c r="I2593" s="14"/>
      <c r="J2593" s="13"/>
      <c r="K2593" s="53"/>
      <c r="L2593" s="2"/>
      <c r="M2593" s="19"/>
      <c r="N2593" s="12"/>
      <c r="O2593" s="12"/>
      <c r="P2593" s="19"/>
      <c r="Q2593" s="14"/>
      <c r="R2593" s="28"/>
      <c r="S2593" s="14"/>
      <c r="T2593" s="14"/>
      <c r="U2593" s="14"/>
      <c r="V2593" s="4"/>
      <c r="W2593" s="53"/>
      <c r="X2593" s="14"/>
      <c r="Y2593" s="153"/>
      <c r="Z2593" s="10"/>
      <c r="AA2593" s="51"/>
      <c r="AB2593" s="3"/>
      <c r="AC2593" s="1"/>
      <c r="AD2593" s="10"/>
      <c r="AE2593" s="3"/>
      <c r="AF2593" s="3"/>
      <c r="AG2593" s="3"/>
      <c r="AH2593" s="10"/>
      <c r="AI2593" s="11"/>
      <c r="AJ2593" s="10"/>
      <c r="AK2593" s="2"/>
      <c r="AL2593" s="2"/>
      <c r="AM2593" s="2"/>
      <c r="AN2593" s="2"/>
      <c r="AO2593" s="2"/>
      <c r="AP2593" s="2"/>
      <c r="AQ2593" s="1"/>
      <c r="AR2593" s="15"/>
      <c r="AS2593" s="15"/>
      <c r="AT2593" s="15"/>
      <c r="AU2593" s="1"/>
      <c r="AV2593" s="1"/>
      <c r="AW2593" s="15"/>
      <c r="AX2593" s="15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</row>
    <row r="2594" spans="1:164" x14ac:dyDescent="0.15">
      <c r="A2594" s="67"/>
      <c r="B2594" s="128"/>
      <c r="C2594" s="7"/>
      <c r="D2594" s="7"/>
      <c r="E2594" s="13"/>
      <c r="F2594" s="14"/>
      <c r="G2594" s="14"/>
      <c r="H2594" s="14"/>
      <c r="I2594" s="14"/>
      <c r="J2594" s="13"/>
      <c r="K2594" s="53"/>
      <c r="L2594" s="2"/>
      <c r="M2594" s="19"/>
      <c r="N2594" s="12"/>
      <c r="O2594" s="12"/>
      <c r="P2594" s="19"/>
      <c r="Q2594" s="14"/>
      <c r="R2594" s="28"/>
      <c r="S2594" s="14"/>
      <c r="T2594" s="14"/>
      <c r="U2594" s="14"/>
      <c r="V2594" s="4"/>
      <c r="W2594" s="53"/>
      <c r="X2594" s="14"/>
      <c r="Y2594" s="153"/>
      <c r="Z2594" s="10"/>
      <c r="AA2594" s="51"/>
      <c r="AB2594" s="3"/>
      <c r="AC2594" s="1"/>
      <c r="AD2594" s="10"/>
      <c r="AE2594" s="3"/>
      <c r="AF2594" s="3"/>
      <c r="AG2594" s="3"/>
      <c r="AH2594" s="10"/>
      <c r="AI2594" s="11"/>
      <c r="AJ2594" s="10"/>
      <c r="AK2594" s="2"/>
      <c r="AL2594" s="2"/>
      <c r="AM2594" s="2"/>
      <c r="AN2594" s="2"/>
      <c r="AO2594" s="2"/>
      <c r="AP2594" s="2"/>
      <c r="AQ2594" s="1"/>
      <c r="AR2594" s="15"/>
      <c r="AS2594" s="15"/>
      <c r="AT2594" s="15"/>
      <c r="AU2594" s="1"/>
      <c r="AV2594" s="1"/>
      <c r="AW2594" s="15"/>
      <c r="AX2594" s="15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</row>
    <row r="2595" spans="1:164" x14ac:dyDescent="0.15">
      <c r="A2595" s="67"/>
      <c r="B2595" s="128"/>
      <c r="C2595" s="7"/>
      <c r="D2595" s="7"/>
      <c r="E2595" s="13"/>
      <c r="F2595" s="14"/>
      <c r="G2595" s="14"/>
      <c r="H2595" s="14"/>
      <c r="I2595" s="14"/>
      <c r="J2595" s="13"/>
      <c r="K2595" s="53"/>
      <c r="L2595" s="2"/>
      <c r="M2595" s="19"/>
      <c r="N2595" s="12"/>
      <c r="O2595" s="12"/>
      <c r="P2595" s="19"/>
      <c r="Q2595" s="14"/>
      <c r="R2595" s="28"/>
      <c r="S2595" s="14"/>
      <c r="T2595" s="14"/>
      <c r="U2595" s="14"/>
      <c r="V2595" s="4"/>
      <c r="W2595" s="53"/>
      <c r="X2595" s="14"/>
      <c r="Y2595" s="153"/>
      <c r="Z2595" s="10"/>
      <c r="AA2595" s="51"/>
      <c r="AB2595" s="3"/>
      <c r="AC2595" s="1"/>
      <c r="AD2595" s="10"/>
      <c r="AE2595" s="3"/>
      <c r="AF2595" s="3"/>
      <c r="AG2595" s="3"/>
      <c r="AH2595" s="10"/>
      <c r="AI2595" s="11"/>
      <c r="AJ2595" s="10"/>
      <c r="AK2595" s="2"/>
      <c r="AL2595" s="2"/>
      <c r="AM2595" s="2"/>
      <c r="AN2595" s="2"/>
      <c r="AO2595" s="2"/>
      <c r="AP2595" s="2"/>
      <c r="AQ2595" s="1"/>
      <c r="AR2595" s="15"/>
      <c r="AS2595" s="15"/>
      <c r="AT2595" s="15"/>
      <c r="AU2595" s="1"/>
      <c r="AV2595" s="1"/>
      <c r="AW2595" s="15"/>
      <c r="AX2595" s="15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</row>
    <row r="2596" spans="1:164" x14ac:dyDescent="0.15">
      <c r="A2596" s="67"/>
      <c r="B2596" s="128"/>
      <c r="C2596" s="7"/>
      <c r="D2596" s="7"/>
      <c r="E2596" s="13"/>
      <c r="F2596" s="14"/>
      <c r="G2596" s="14"/>
      <c r="H2596" s="14"/>
      <c r="I2596" s="14"/>
      <c r="J2596" s="13"/>
      <c r="K2596" s="53"/>
      <c r="L2596" s="2"/>
      <c r="M2596" s="19"/>
      <c r="N2596" s="12"/>
      <c r="O2596" s="12"/>
      <c r="P2596" s="19"/>
      <c r="Q2596" s="14"/>
      <c r="R2596" s="28"/>
      <c r="S2596" s="14"/>
      <c r="T2596" s="14"/>
      <c r="U2596" s="14"/>
      <c r="V2596" s="4"/>
      <c r="W2596" s="53"/>
      <c r="X2596" s="14"/>
      <c r="Y2596" s="153"/>
      <c r="Z2596" s="10"/>
      <c r="AA2596" s="51"/>
      <c r="AB2596" s="3"/>
      <c r="AC2596" s="1"/>
      <c r="AD2596" s="10"/>
      <c r="AE2596" s="3"/>
      <c r="AF2596" s="3"/>
      <c r="AG2596" s="3"/>
      <c r="AH2596" s="10"/>
      <c r="AI2596" s="11"/>
      <c r="AJ2596" s="10"/>
      <c r="AK2596" s="2"/>
      <c r="AL2596" s="2"/>
      <c r="AM2596" s="2"/>
      <c r="AN2596" s="2"/>
      <c r="AO2596" s="2"/>
      <c r="AP2596" s="2"/>
      <c r="AQ2596" s="1"/>
      <c r="AR2596" s="15"/>
      <c r="AS2596" s="15"/>
      <c r="AT2596" s="15"/>
      <c r="AU2596" s="1"/>
      <c r="AV2596" s="1"/>
      <c r="AW2596" s="15"/>
      <c r="AX2596" s="15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</row>
    <row r="2597" spans="1:164" x14ac:dyDescent="0.15">
      <c r="A2597" s="67"/>
      <c r="B2597" s="128"/>
      <c r="C2597" s="7"/>
      <c r="D2597" s="7"/>
      <c r="E2597" s="13"/>
      <c r="F2597" s="14"/>
      <c r="G2597" s="14"/>
      <c r="H2597" s="14"/>
      <c r="I2597" s="14"/>
      <c r="J2597" s="13"/>
      <c r="K2597" s="53"/>
      <c r="L2597" s="2"/>
      <c r="M2597" s="19"/>
      <c r="N2597" s="12"/>
      <c r="O2597" s="12"/>
      <c r="P2597" s="19"/>
      <c r="Q2597" s="14"/>
      <c r="R2597" s="28"/>
      <c r="S2597" s="14"/>
      <c r="T2597" s="14"/>
      <c r="U2597" s="14"/>
      <c r="V2597" s="4"/>
      <c r="W2597" s="53"/>
      <c r="X2597" s="14"/>
      <c r="Y2597" s="153"/>
      <c r="Z2597" s="10"/>
      <c r="AA2597" s="51"/>
      <c r="AB2597" s="3"/>
      <c r="AC2597" s="1"/>
      <c r="AD2597" s="10"/>
      <c r="AE2597" s="3"/>
      <c r="AF2597" s="3"/>
      <c r="AG2597" s="3"/>
      <c r="AH2597" s="10"/>
      <c r="AI2597" s="11"/>
      <c r="AJ2597" s="10"/>
      <c r="AK2597" s="2"/>
      <c r="AL2597" s="2"/>
      <c r="AM2597" s="2"/>
      <c r="AN2597" s="2"/>
      <c r="AO2597" s="2"/>
      <c r="AP2597" s="2"/>
      <c r="AQ2597" s="1"/>
      <c r="AR2597" s="15"/>
      <c r="AS2597" s="15"/>
      <c r="AT2597" s="15"/>
      <c r="AU2597" s="1"/>
      <c r="AV2597" s="1"/>
      <c r="AW2597" s="15"/>
      <c r="AX2597" s="15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</row>
    <row r="2598" spans="1:164" x14ac:dyDescent="0.15">
      <c r="A2598" s="67"/>
      <c r="B2598" s="128"/>
      <c r="C2598" s="7"/>
      <c r="D2598" s="7"/>
      <c r="E2598" s="13"/>
      <c r="F2598" s="14"/>
      <c r="G2598" s="14"/>
      <c r="H2598" s="14"/>
      <c r="I2598" s="14"/>
      <c r="J2598" s="13"/>
      <c r="K2598" s="53"/>
      <c r="L2598" s="2"/>
      <c r="M2598" s="19"/>
      <c r="N2598" s="12"/>
      <c r="O2598" s="12"/>
      <c r="P2598" s="19"/>
      <c r="Q2598" s="14"/>
      <c r="R2598" s="28"/>
      <c r="S2598" s="14"/>
      <c r="T2598" s="14"/>
      <c r="U2598" s="14"/>
      <c r="V2598" s="4"/>
      <c r="W2598" s="53"/>
      <c r="X2598" s="14"/>
      <c r="Y2598" s="153"/>
      <c r="Z2598" s="10"/>
      <c r="AA2598" s="51"/>
      <c r="AB2598" s="3"/>
      <c r="AC2598" s="1"/>
      <c r="AD2598" s="10"/>
      <c r="AE2598" s="3"/>
      <c r="AF2598" s="3"/>
      <c r="AG2598" s="3"/>
      <c r="AH2598" s="10"/>
      <c r="AI2598" s="11"/>
      <c r="AJ2598" s="10"/>
      <c r="AK2598" s="2"/>
      <c r="AL2598" s="2"/>
      <c r="AM2598" s="2"/>
      <c r="AN2598" s="2"/>
      <c r="AO2598" s="2"/>
      <c r="AP2598" s="2"/>
      <c r="AQ2598" s="1"/>
      <c r="AR2598" s="15"/>
      <c r="AS2598" s="15"/>
      <c r="AT2598" s="15"/>
      <c r="AU2598" s="1"/>
      <c r="AV2598" s="1"/>
      <c r="AW2598" s="15"/>
      <c r="AX2598" s="15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</row>
    <row r="2599" spans="1:164" x14ac:dyDescent="0.15">
      <c r="A2599" s="67"/>
      <c r="B2599" s="128"/>
      <c r="C2599" s="7"/>
      <c r="D2599" s="7"/>
      <c r="E2599" s="13"/>
      <c r="F2599" s="14"/>
      <c r="G2599" s="14"/>
      <c r="H2599" s="14"/>
      <c r="I2599" s="14"/>
      <c r="J2599" s="13"/>
      <c r="K2599" s="53"/>
      <c r="L2599" s="2"/>
      <c r="M2599" s="19"/>
      <c r="N2599" s="12"/>
      <c r="O2599" s="12"/>
      <c r="P2599" s="19"/>
      <c r="Q2599" s="14"/>
      <c r="R2599" s="28"/>
      <c r="S2599" s="14"/>
      <c r="T2599" s="14"/>
      <c r="U2599" s="14"/>
      <c r="V2599" s="4"/>
      <c r="W2599" s="53"/>
      <c r="X2599" s="14"/>
      <c r="Y2599" s="153"/>
      <c r="Z2599" s="10"/>
      <c r="AA2599" s="51"/>
      <c r="AB2599" s="3"/>
      <c r="AC2599" s="1"/>
      <c r="AD2599" s="10"/>
      <c r="AE2599" s="3"/>
      <c r="AF2599" s="3"/>
      <c r="AG2599" s="3"/>
      <c r="AH2599" s="10"/>
      <c r="AI2599" s="11"/>
      <c r="AJ2599" s="10"/>
      <c r="AK2599" s="2"/>
      <c r="AL2599" s="2"/>
      <c r="AM2599" s="2"/>
      <c r="AN2599" s="2"/>
      <c r="AO2599" s="2"/>
      <c r="AP2599" s="2"/>
      <c r="AQ2599" s="1"/>
      <c r="AR2599" s="15"/>
      <c r="AS2599" s="15"/>
      <c r="AT2599" s="15"/>
      <c r="AU2599" s="1"/>
      <c r="AV2599" s="1"/>
      <c r="AW2599" s="15"/>
      <c r="AX2599" s="15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</row>
    <row r="2600" spans="1:164" x14ac:dyDescent="0.15">
      <c r="A2600" s="67"/>
      <c r="B2600" s="128"/>
      <c r="C2600" s="7"/>
      <c r="D2600" s="7"/>
      <c r="E2600" s="13"/>
      <c r="F2600" s="14"/>
      <c r="G2600" s="14"/>
      <c r="H2600" s="14"/>
      <c r="I2600" s="14"/>
      <c r="J2600" s="13"/>
      <c r="K2600" s="53"/>
      <c r="L2600" s="2"/>
      <c r="M2600" s="19"/>
      <c r="N2600" s="12"/>
      <c r="O2600" s="12"/>
      <c r="P2600" s="19"/>
      <c r="Q2600" s="14"/>
      <c r="R2600" s="28"/>
      <c r="S2600" s="14"/>
      <c r="T2600" s="14"/>
      <c r="U2600" s="14"/>
      <c r="V2600" s="4"/>
      <c r="W2600" s="53"/>
      <c r="X2600" s="14"/>
      <c r="Y2600" s="153"/>
      <c r="Z2600" s="10"/>
      <c r="AA2600" s="51"/>
      <c r="AB2600" s="3"/>
      <c r="AC2600" s="1"/>
      <c r="AD2600" s="10"/>
      <c r="AE2600" s="3"/>
      <c r="AF2600" s="3"/>
      <c r="AG2600" s="3"/>
      <c r="AH2600" s="10"/>
      <c r="AI2600" s="11"/>
      <c r="AJ2600" s="10"/>
      <c r="AK2600" s="2"/>
      <c r="AL2600" s="2"/>
      <c r="AM2600" s="2"/>
      <c r="AN2600" s="2"/>
      <c r="AO2600" s="2"/>
      <c r="AP2600" s="2"/>
      <c r="AQ2600" s="1"/>
      <c r="AR2600" s="15"/>
      <c r="AS2600" s="15"/>
      <c r="AT2600" s="15"/>
      <c r="AU2600" s="1"/>
      <c r="AV2600" s="1"/>
      <c r="AW2600" s="15"/>
      <c r="AX2600" s="15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</row>
    <row r="2601" spans="1:164" x14ac:dyDescent="0.15">
      <c r="A2601" s="67"/>
      <c r="B2601" s="128"/>
      <c r="C2601" s="7"/>
      <c r="D2601" s="7"/>
      <c r="E2601" s="13"/>
      <c r="F2601" s="14"/>
      <c r="G2601" s="14"/>
      <c r="H2601" s="14"/>
      <c r="I2601" s="14"/>
      <c r="J2601" s="13"/>
      <c r="K2601" s="53"/>
      <c r="L2601" s="2"/>
      <c r="M2601" s="19"/>
      <c r="N2601" s="12"/>
      <c r="O2601" s="12"/>
      <c r="P2601" s="19"/>
      <c r="Q2601" s="14"/>
      <c r="R2601" s="28"/>
      <c r="S2601" s="14"/>
      <c r="T2601" s="14"/>
      <c r="U2601" s="14"/>
      <c r="V2601" s="4"/>
      <c r="W2601" s="53"/>
      <c r="X2601" s="14"/>
      <c r="Y2601" s="153"/>
      <c r="Z2601" s="10"/>
      <c r="AA2601" s="51"/>
      <c r="AB2601" s="3"/>
      <c r="AC2601" s="1"/>
      <c r="AD2601" s="10"/>
      <c r="AE2601" s="3"/>
      <c r="AF2601" s="3"/>
      <c r="AG2601" s="3"/>
      <c r="AH2601" s="10"/>
      <c r="AI2601" s="11"/>
      <c r="AJ2601" s="10"/>
      <c r="AK2601" s="2"/>
      <c r="AL2601" s="2"/>
      <c r="AM2601" s="2"/>
      <c r="AN2601" s="2"/>
      <c r="AO2601" s="2"/>
      <c r="AP2601" s="2"/>
      <c r="AQ2601" s="1"/>
      <c r="AR2601" s="15"/>
      <c r="AS2601" s="15"/>
      <c r="AT2601" s="15"/>
      <c r="AU2601" s="1"/>
      <c r="AV2601" s="1"/>
      <c r="AW2601" s="15"/>
      <c r="AX2601" s="15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</row>
    <row r="2602" spans="1:164" x14ac:dyDescent="0.15">
      <c r="A2602" s="67"/>
      <c r="B2602" s="128"/>
      <c r="C2602" s="7"/>
      <c r="D2602" s="7"/>
      <c r="E2602" s="13"/>
      <c r="F2602" s="14"/>
      <c r="G2602" s="14"/>
      <c r="H2602" s="14"/>
      <c r="I2602" s="14"/>
      <c r="J2602" s="13"/>
      <c r="K2602" s="53"/>
      <c r="L2602" s="2"/>
      <c r="M2602" s="19"/>
      <c r="N2602" s="12"/>
      <c r="O2602" s="12"/>
      <c r="P2602" s="19"/>
      <c r="Q2602" s="14"/>
      <c r="R2602" s="28"/>
      <c r="S2602" s="14"/>
      <c r="T2602" s="14"/>
      <c r="U2602" s="14"/>
      <c r="V2602" s="4"/>
      <c r="W2602" s="53"/>
      <c r="X2602" s="14"/>
      <c r="Y2602" s="153"/>
      <c r="Z2602" s="10"/>
      <c r="AA2602" s="51"/>
      <c r="AB2602" s="3"/>
      <c r="AC2602" s="1"/>
      <c r="AD2602" s="10"/>
      <c r="AE2602" s="3"/>
      <c r="AF2602" s="3"/>
      <c r="AG2602" s="3"/>
      <c r="AH2602" s="10"/>
      <c r="AI2602" s="11"/>
      <c r="AJ2602" s="10"/>
      <c r="AK2602" s="2"/>
      <c r="AL2602" s="2"/>
      <c r="AM2602" s="2"/>
      <c r="AN2602" s="2"/>
      <c r="AO2602" s="2"/>
      <c r="AP2602" s="2"/>
      <c r="AQ2602" s="1"/>
      <c r="AR2602" s="15"/>
      <c r="AS2602" s="15"/>
      <c r="AT2602" s="15"/>
      <c r="AU2602" s="1"/>
      <c r="AV2602" s="1"/>
      <c r="AW2602" s="15"/>
      <c r="AX2602" s="15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</row>
    <row r="2603" spans="1:164" x14ac:dyDescent="0.15">
      <c r="A2603" s="67"/>
      <c r="B2603" s="128"/>
      <c r="C2603" s="7"/>
      <c r="D2603" s="7"/>
      <c r="E2603" s="13"/>
      <c r="F2603" s="14"/>
      <c r="G2603" s="14"/>
      <c r="H2603" s="14"/>
      <c r="I2603" s="14"/>
      <c r="J2603" s="13"/>
      <c r="K2603" s="53"/>
      <c r="L2603" s="2"/>
      <c r="M2603" s="19"/>
      <c r="N2603" s="12"/>
      <c r="O2603" s="12"/>
      <c r="P2603" s="19"/>
      <c r="Q2603" s="14"/>
      <c r="R2603" s="28"/>
      <c r="S2603" s="14"/>
      <c r="T2603" s="14"/>
      <c r="U2603" s="14"/>
      <c r="V2603" s="4"/>
      <c r="W2603" s="53"/>
      <c r="X2603" s="14"/>
      <c r="Y2603" s="153"/>
      <c r="Z2603" s="10"/>
      <c r="AA2603" s="51"/>
      <c r="AB2603" s="3"/>
      <c r="AC2603" s="1"/>
      <c r="AD2603" s="10"/>
      <c r="AE2603" s="3"/>
      <c r="AF2603" s="3"/>
      <c r="AG2603" s="3"/>
      <c r="AH2603" s="10"/>
      <c r="AI2603" s="11"/>
      <c r="AJ2603" s="10"/>
      <c r="AK2603" s="2"/>
      <c r="AL2603" s="2"/>
      <c r="AM2603" s="2"/>
      <c r="AN2603" s="2"/>
      <c r="AO2603" s="2"/>
      <c r="AP2603" s="2"/>
      <c r="AQ2603" s="1"/>
      <c r="AR2603" s="15"/>
      <c r="AS2603" s="15"/>
      <c r="AT2603" s="15"/>
      <c r="AU2603" s="1"/>
      <c r="AV2603" s="1"/>
      <c r="AW2603" s="15"/>
      <c r="AX2603" s="15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</row>
    <row r="2604" spans="1:164" x14ac:dyDescent="0.15">
      <c r="A2604" s="67"/>
      <c r="B2604" s="128"/>
      <c r="C2604" s="7"/>
      <c r="D2604" s="7"/>
      <c r="E2604" s="13"/>
      <c r="F2604" s="14"/>
      <c r="G2604" s="14"/>
      <c r="H2604" s="14"/>
      <c r="I2604" s="14"/>
      <c r="J2604" s="13"/>
      <c r="K2604" s="53"/>
      <c r="L2604" s="2"/>
      <c r="M2604" s="19"/>
      <c r="N2604" s="12"/>
      <c r="O2604" s="12"/>
      <c r="P2604" s="19"/>
      <c r="Q2604" s="14"/>
      <c r="R2604" s="28"/>
      <c r="S2604" s="14"/>
      <c r="T2604" s="14"/>
      <c r="U2604" s="14"/>
      <c r="V2604" s="4"/>
      <c r="W2604" s="53"/>
      <c r="X2604" s="14"/>
      <c r="Y2604" s="153"/>
      <c r="Z2604" s="10"/>
      <c r="AA2604" s="51"/>
      <c r="AB2604" s="3"/>
      <c r="AC2604" s="1"/>
      <c r="AD2604" s="10"/>
      <c r="AE2604" s="3"/>
      <c r="AF2604" s="3"/>
      <c r="AG2604" s="3"/>
      <c r="AH2604" s="10"/>
      <c r="AI2604" s="11"/>
      <c r="AJ2604" s="10"/>
      <c r="AK2604" s="2"/>
      <c r="AL2604" s="2"/>
      <c r="AM2604" s="2"/>
      <c r="AN2604" s="2"/>
      <c r="AO2604" s="2"/>
      <c r="AP2604" s="2"/>
      <c r="AQ2604" s="1"/>
      <c r="AR2604" s="15"/>
      <c r="AS2604" s="15"/>
      <c r="AT2604" s="15"/>
      <c r="AU2604" s="1"/>
      <c r="AV2604" s="1"/>
      <c r="AW2604" s="15"/>
      <c r="AX2604" s="15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</row>
    <row r="2605" spans="1:164" x14ac:dyDescent="0.15">
      <c r="A2605" s="67"/>
      <c r="B2605" s="128"/>
      <c r="C2605" s="7"/>
      <c r="D2605" s="7"/>
      <c r="E2605" s="13"/>
      <c r="F2605" s="14"/>
      <c r="G2605" s="14"/>
      <c r="H2605" s="14"/>
      <c r="I2605" s="14"/>
      <c r="J2605" s="13"/>
      <c r="K2605" s="53"/>
      <c r="L2605" s="2"/>
      <c r="M2605" s="19"/>
      <c r="N2605" s="12"/>
      <c r="O2605" s="12"/>
      <c r="P2605" s="19"/>
      <c r="Q2605" s="14"/>
      <c r="R2605" s="28"/>
      <c r="S2605" s="14"/>
      <c r="T2605" s="14"/>
      <c r="U2605" s="14"/>
      <c r="V2605" s="4"/>
      <c r="W2605" s="53"/>
      <c r="X2605" s="14"/>
      <c r="Y2605" s="153"/>
      <c r="Z2605" s="10"/>
      <c r="AA2605" s="51"/>
      <c r="AB2605" s="3"/>
      <c r="AC2605" s="1"/>
      <c r="AD2605" s="10"/>
      <c r="AE2605" s="3"/>
      <c r="AF2605" s="3"/>
      <c r="AG2605" s="3"/>
      <c r="AH2605" s="10"/>
      <c r="AI2605" s="11"/>
      <c r="AJ2605" s="10"/>
      <c r="AK2605" s="2"/>
      <c r="AL2605" s="2"/>
      <c r="AM2605" s="2"/>
      <c r="AN2605" s="2"/>
      <c r="AO2605" s="2"/>
      <c r="AP2605" s="2"/>
      <c r="AQ2605" s="1"/>
      <c r="AR2605" s="15"/>
      <c r="AS2605" s="15"/>
      <c r="AT2605" s="15"/>
      <c r="AU2605" s="1"/>
      <c r="AV2605" s="1"/>
      <c r="AW2605" s="15"/>
      <c r="AX2605" s="15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</row>
    <row r="2606" spans="1:164" x14ac:dyDescent="0.15">
      <c r="A2606" s="67"/>
      <c r="B2606" s="128"/>
      <c r="C2606" s="7"/>
      <c r="D2606" s="7"/>
      <c r="E2606" s="13"/>
      <c r="F2606" s="14"/>
      <c r="G2606" s="14"/>
      <c r="H2606" s="14"/>
      <c r="I2606" s="14"/>
      <c r="J2606" s="13"/>
      <c r="K2606" s="53"/>
      <c r="L2606" s="2"/>
      <c r="M2606" s="19"/>
      <c r="N2606" s="12"/>
      <c r="O2606" s="12"/>
      <c r="P2606" s="19"/>
      <c r="Q2606" s="14"/>
      <c r="R2606" s="28"/>
      <c r="S2606" s="14"/>
      <c r="T2606" s="14"/>
      <c r="U2606" s="14"/>
      <c r="V2606" s="4"/>
      <c r="W2606" s="53"/>
      <c r="X2606" s="14"/>
      <c r="Y2606" s="153"/>
      <c r="Z2606" s="10"/>
      <c r="AA2606" s="51"/>
      <c r="AB2606" s="3"/>
      <c r="AC2606" s="1"/>
      <c r="AD2606" s="10"/>
      <c r="AE2606" s="3"/>
      <c r="AF2606" s="3"/>
      <c r="AG2606" s="3"/>
      <c r="AH2606" s="10"/>
      <c r="AI2606" s="11"/>
      <c r="AJ2606" s="10"/>
      <c r="AK2606" s="2"/>
      <c r="AL2606" s="2"/>
      <c r="AM2606" s="2"/>
      <c r="AN2606" s="2"/>
      <c r="AO2606" s="2"/>
      <c r="AP2606" s="2"/>
      <c r="AQ2606" s="1"/>
      <c r="AR2606" s="15"/>
      <c r="AS2606" s="15"/>
      <c r="AT2606" s="15"/>
      <c r="AU2606" s="1"/>
      <c r="AV2606" s="1"/>
      <c r="AW2606" s="15"/>
      <c r="AX2606" s="15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</row>
    <row r="2607" spans="1:164" x14ac:dyDescent="0.15">
      <c r="A2607" s="67"/>
      <c r="B2607" s="128"/>
      <c r="C2607" s="7"/>
      <c r="D2607" s="7"/>
      <c r="E2607" s="13"/>
      <c r="F2607" s="14"/>
      <c r="G2607" s="14"/>
      <c r="H2607" s="14"/>
      <c r="I2607" s="14"/>
      <c r="J2607" s="13"/>
      <c r="K2607" s="53"/>
      <c r="L2607" s="2"/>
      <c r="M2607" s="19"/>
      <c r="N2607" s="12"/>
      <c r="O2607" s="12"/>
      <c r="P2607" s="19"/>
      <c r="Q2607" s="14"/>
      <c r="R2607" s="28"/>
      <c r="S2607" s="14"/>
      <c r="T2607" s="14"/>
      <c r="U2607" s="14"/>
      <c r="V2607" s="4"/>
      <c r="W2607" s="53"/>
      <c r="X2607" s="14"/>
      <c r="Y2607" s="153"/>
      <c r="Z2607" s="10"/>
      <c r="AA2607" s="51"/>
      <c r="AB2607" s="3"/>
      <c r="AC2607" s="1"/>
      <c r="AD2607" s="10"/>
      <c r="AE2607" s="3"/>
      <c r="AF2607" s="3"/>
      <c r="AG2607" s="3"/>
      <c r="AH2607" s="10"/>
      <c r="AI2607" s="11"/>
      <c r="AJ2607" s="10"/>
      <c r="AK2607" s="2"/>
      <c r="AL2607" s="2"/>
      <c r="AM2607" s="2"/>
      <c r="AN2607" s="2"/>
      <c r="AO2607" s="2"/>
      <c r="AP2607" s="2"/>
      <c r="AQ2607" s="1"/>
      <c r="AR2607" s="15"/>
      <c r="AS2607" s="15"/>
      <c r="AT2607" s="15"/>
      <c r="AU2607" s="1"/>
      <c r="AV2607" s="1"/>
      <c r="AW2607" s="15"/>
      <c r="AX2607" s="15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</row>
    <row r="2608" spans="1:164" x14ac:dyDescent="0.15">
      <c r="A2608" s="67"/>
      <c r="B2608" s="128"/>
      <c r="C2608" s="7"/>
      <c r="D2608" s="7"/>
      <c r="E2608" s="13"/>
      <c r="F2608" s="14"/>
      <c r="G2608" s="14"/>
      <c r="H2608" s="14"/>
      <c r="I2608" s="14"/>
      <c r="J2608" s="13"/>
      <c r="K2608" s="53"/>
      <c r="L2608" s="2"/>
      <c r="M2608" s="19"/>
      <c r="N2608" s="12"/>
      <c r="O2608" s="12"/>
      <c r="P2608" s="19"/>
      <c r="Q2608" s="14"/>
      <c r="R2608" s="28"/>
      <c r="S2608" s="14"/>
      <c r="T2608" s="14"/>
      <c r="U2608" s="14"/>
      <c r="V2608" s="4"/>
      <c r="W2608" s="53"/>
      <c r="X2608" s="14"/>
      <c r="Y2608" s="153"/>
      <c r="Z2608" s="10"/>
      <c r="AA2608" s="51"/>
      <c r="AB2608" s="3"/>
      <c r="AC2608" s="1"/>
      <c r="AD2608" s="10"/>
      <c r="AE2608" s="3"/>
      <c r="AF2608" s="3"/>
      <c r="AG2608" s="3"/>
      <c r="AH2608" s="10"/>
      <c r="AI2608" s="11"/>
      <c r="AJ2608" s="10"/>
      <c r="AK2608" s="2"/>
      <c r="AL2608" s="2"/>
      <c r="AM2608" s="2"/>
      <c r="AN2608" s="2"/>
      <c r="AO2608" s="2"/>
      <c r="AP2608" s="2"/>
      <c r="AQ2608" s="1"/>
      <c r="AR2608" s="15"/>
      <c r="AS2608" s="15"/>
      <c r="AT2608" s="15"/>
      <c r="AU2608" s="1"/>
      <c r="AV2608" s="1"/>
      <c r="AW2608" s="15"/>
      <c r="AX2608" s="15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</row>
    <row r="2609" spans="1:164" x14ac:dyDescent="0.15">
      <c r="A2609" s="67"/>
      <c r="B2609" s="128"/>
      <c r="C2609" s="7"/>
      <c r="D2609" s="7"/>
      <c r="E2609" s="13"/>
      <c r="F2609" s="14"/>
      <c r="G2609" s="14"/>
      <c r="H2609" s="14"/>
      <c r="I2609" s="14"/>
      <c r="J2609" s="13"/>
      <c r="K2609" s="53"/>
      <c r="L2609" s="2"/>
      <c r="M2609" s="19"/>
      <c r="N2609" s="12"/>
      <c r="O2609" s="12"/>
      <c r="P2609" s="19"/>
      <c r="Q2609" s="14"/>
      <c r="R2609" s="28"/>
      <c r="S2609" s="14"/>
      <c r="T2609" s="14"/>
      <c r="U2609" s="14"/>
      <c r="V2609" s="4"/>
      <c r="W2609" s="53"/>
      <c r="X2609" s="14"/>
      <c r="Y2609" s="153"/>
      <c r="Z2609" s="10"/>
      <c r="AA2609" s="51"/>
      <c r="AB2609" s="3"/>
      <c r="AC2609" s="1"/>
      <c r="AD2609" s="10"/>
      <c r="AE2609" s="3"/>
      <c r="AF2609" s="3"/>
      <c r="AG2609" s="3"/>
      <c r="AH2609" s="10"/>
      <c r="AI2609" s="11"/>
      <c r="AJ2609" s="10"/>
      <c r="AK2609" s="2"/>
      <c r="AL2609" s="2"/>
      <c r="AM2609" s="2"/>
      <c r="AN2609" s="2"/>
      <c r="AO2609" s="2"/>
      <c r="AP2609" s="2"/>
      <c r="AQ2609" s="1"/>
      <c r="AR2609" s="15"/>
      <c r="AS2609" s="15"/>
      <c r="AT2609" s="15"/>
      <c r="AU2609" s="1"/>
      <c r="AV2609" s="1"/>
      <c r="AW2609" s="15"/>
      <c r="AX2609" s="15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</row>
    <row r="2610" spans="1:164" x14ac:dyDescent="0.15">
      <c r="A2610" s="67"/>
      <c r="B2610" s="128"/>
      <c r="C2610" s="7"/>
      <c r="D2610" s="7"/>
      <c r="E2610" s="13"/>
      <c r="F2610" s="14"/>
      <c r="G2610" s="14"/>
      <c r="H2610" s="14"/>
      <c r="I2610" s="14"/>
      <c r="J2610" s="13"/>
      <c r="K2610" s="53"/>
      <c r="L2610" s="2"/>
      <c r="M2610" s="19"/>
      <c r="N2610" s="12"/>
      <c r="O2610" s="12"/>
      <c r="P2610" s="19"/>
      <c r="Q2610" s="14"/>
      <c r="R2610" s="28"/>
      <c r="S2610" s="14"/>
      <c r="T2610" s="14"/>
      <c r="U2610" s="14"/>
      <c r="V2610" s="4"/>
      <c r="W2610" s="53"/>
      <c r="X2610" s="14"/>
      <c r="Y2610" s="153"/>
      <c r="Z2610" s="10"/>
      <c r="AA2610" s="51"/>
      <c r="AB2610" s="3"/>
      <c r="AC2610" s="1"/>
      <c r="AD2610" s="10"/>
      <c r="AE2610" s="3"/>
      <c r="AF2610" s="3"/>
      <c r="AG2610" s="3"/>
      <c r="AH2610" s="10"/>
      <c r="AI2610" s="11"/>
      <c r="AJ2610" s="10"/>
      <c r="AK2610" s="2"/>
      <c r="AL2610" s="2"/>
      <c r="AM2610" s="2"/>
      <c r="AN2610" s="2"/>
      <c r="AO2610" s="2"/>
      <c r="AP2610" s="2"/>
      <c r="AQ2610" s="1"/>
      <c r="AR2610" s="15"/>
      <c r="AS2610" s="15"/>
      <c r="AT2610" s="15"/>
      <c r="AU2610" s="1"/>
      <c r="AV2610" s="1"/>
      <c r="AW2610" s="15"/>
      <c r="AX2610" s="15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</row>
    <row r="2611" spans="1:164" x14ac:dyDescent="0.15">
      <c r="A2611" s="67"/>
      <c r="B2611" s="128"/>
      <c r="C2611" s="7"/>
      <c r="D2611" s="7"/>
      <c r="E2611" s="13"/>
      <c r="F2611" s="14"/>
      <c r="G2611" s="14"/>
      <c r="H2611" s="14"/>
      <c r="I2611" s="14"/>
      <c r="J2611" s="13"/>
      <c r="K2611" s="53"/>
      <c r="L2611" s="2"/>
      <c r="M2611" s="19"/>
      <c r="N2611" s="12"/>
      <c r="O2611" s="12"/>
      <c r="P2611" s="19"/>
      <c r="Q2611" s="14"/>
      <c r="R2611" s="28"/>
      <c r="S2611" s="14"/>
      <c r="T2611" s="14"/>
      <c r="U2611" s="14"/>
      <c r="V2611" s="4"/>
      <c r="W2611" s="53"/>
      <c r="X2611" s="14"/>
      <c r="Y2611" s="153"/>
      <c r="Z2611" s="10"/>
      <c r="AA2611" s="51"/>
      <c r="AB2611" s="3"/>
      <c r="AC2611" s="1"/>
      <c r="AD2611" s="10"/>
      <c r="AE2611" s="3"/>
      <c r="AF2611" s="3"/>
      <c r="AG2611" s="3"/>
      <c r="AH2611" s="10"/>
      <c r="AI2611" s="11"/>
      <c r="AJ2611" s="10"/>
      <c r="AK2611" s="2"/>
      <c r="AL2611" s="2"/>
      <c r="AM2611" s="2"/>
      <c r="AN2611" s="2"/>
      <c r="AO2611" s="2"/>
      <c r="AP2611" s="2"/>
      <c r="AQ2611" s="1"/>
      <c r="AR2611" s="15"/>
      <c r="AS2611" s="15"/>
      <c r="AT2611" s="15"/>
      <c r="AU2611" s="1"/>
      <c r="AV2611" s="1"/>
      <c r="AW2611" s="15"/>
      <c r="AX2611" s="15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</row>
    <row r="2612" spans="1:164" x14ac:dyDescent="0.15">
      <c r="A2612" s="67"/>
      <c r="B2612" s="128"/>
      <c r="C2612" s="7"/>
      <c r="D2612" s="7"/>
      <c r="E2612" s="13"/>
      <c r="F2612" s="14"/>
      <c r="G2612" s="14"/>
      <c r="H2612" s="14"/>
      <c r="I2612" s="14"/>
      <c r="J2612" s="13"/>
      <c r="K2612" s="53"/>
      <c r="L2612" s="2"/>
      <c r="M2612" s="19"/>
      <c r="N2612" s="12"/>
      <c r="O2612" s="12"/>
      <c r="P2612" s="19"/>
      <c r="Q2612" s="14"/>
      <c r="R2612" s="28"/>
      <c r="S2612" s="14"/>
      <c r="T2612" s="14"/>
      <c r="U2612" s="14"/>
      <c r="V2612" s="4"/>
      <c r="W2612" s="53"/>
      <c r="X2612" s="14"/>
      <c r="Y2612" s="153"/>
      <c r="Z2612" s="10"/>
      <c r="AA2612" s="51"/>
      <c r="AB2612" s="3"/>
      <c r="AC2612" s="1"/>
      <c r="AD2612" s="10"/>
      <c r="AE2612" s="3"/>
      <c r="AF2612" s="3"/>
      <c r="AG2612" s="3"/>
      <c r="AH2612" s="10"/>
      <c r="AI2612" s="11"/>
      <c r="AJ2612" s="10"/>
      <c r="AK2612" s="2"/>
      <c r="AL2612" s="2"/>
      <c r="AM2612" s="2"/>
      <c r="AN2612" s="2"/>
      <c r="AO2612" s="2"/>
      <c r="AP2612" s="2"/>
      <c r="AQ2612" s="1"/>
      <c r="AR2612" s="15"/>
      <c r="AS2612" s="15"/>
      <c r="AT2612" s="15"/>
      <c r="AU2612" s="1"/>
      <c r="AV2612" s="1"/>
      <c r="AW2612" s="15"/>
      <c r="AX2612" s="15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</row>
    <row r="2613" spans="1:164" x14ac:dyDescent="0.15">
      <c r="A2613" s="67"/>
      <c r="B2613" s="128"/>
      <c r="C2613" s="7"/>
      <c r="D2613" s="7"/>
      <c r="E2613" s="13"/>
      <c r="F2613" s="14"/>
      <c r="G2613" s="14"/>
      <c r="H2613" s="14"/>
      <c r="I2613" s="14"/>
      <c r="J2613" s="13"/>
      <c r="K2613" s="53"/>
      <c r="L2613" s="2"/>
      <c r="M2613" s="19"/>
      <c r="N2613" s="12"/>
      <c r="O2613" s="12"/>
      <c r="P2613" s="19"/>
      <c r="Q2613" s="14"/>
      <c r="R2613" s="28"/>
      <c r="S2613" s="14"/>
      <c r="T2613" s="14"/>
      <c r="U2613" s="14"/>
      <c r="V2613" s="4"/>
      <c r="W2613" s="53"/>
      <c r="X2613" s="14"/>
      <c r="Y2613" s="153"/>
      <c r="Z2613" s="10"/>
      <c r="AA2613" s="51"/>
      <c r="AB2613" s="3"/>
      <c r="AC2613" s="1"/>
      <c r="AD2613" s="10"/>
      <c r="AE2613" s="3"/>
      <c r="AF2613" s="3"/>
      <c r="AG2613" s="3"/>
      <c r="AH2613" s="10"/>
      <c r="AI2613" s="11"/>
      <c r="AJ2613" s="10"/>
      <c r="AK2613" s="2"/>
      <c r="AL2613" s="2"/>
      <c r="AM2613" s="2"/>
      <c r="AN2613" s="2"/>
      <c r="AO2613" s="2"/>
      <c r="AP2613" s="2"/>
      <c r="AQ2613" s="1"/>
      <c r="AR2613" s="15"/>
      <c r="AS2613" s="15"/>
      <c r="AT2613" s="15"/>
      <c r="AU2613" s="1"/>
      <c r="AV2613" s="1"/>
      <c r="AW2613" s="15"/>
      <c r="AX2613" s="15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</row>
    <row r="2614" spans="1:164" x14ac:dyDescent="0.15">
      <c r="A2614" s="67"/>
      <c r="B2614" s="128"/>
      <c r="C2614" s="7"/>
      <c r="D2614" s="7"/>
      <c r="E2614" s="13"/>
      <c r="F2614" s="14"/>
      <c r="G2614" s="14"/>
      <c r="H2614" s="14"/>
      <c r="I2614" s="14"/>
      <c r="J2614" s="13"/>
      <c r="K2614" s="53"/>
      <c r="L2614" s="2"/>
      <c r="M2614" s="19"/>
      <c r="N2614" s="12"/>
      <c r="O2614" s="12"/>
      <c r="P2614" s="19"/>
      <c r="Q2614" s="14"/>
      <c r="R2614" s="28"/>
      <c r="S2614" s="14"/>
      <c r="T2614" s="14"/>
      <c r="U2614" s="14"/>
      <c r="V2614" s="4"/>
      <c r="W2614" s="53"/>
      <c r="X2614" s="14"/>
      <c r="Y2614" s="153"/>
      <c r="Z2614" s="10"/>
      <c r="AA2614" s="51"/>
      <c r="AB2614" s="3"/>
      <c r="AC2614" s="1"/>
      <c r="AD2614" s="10"/>
      <c r="AE2614" s="3"/>
      <c r="AF2614" s="3"/>
      <c r="AG2614" s="3"/>
      <c r="AH2614" s="10"/>
      <c r="AI2614" s="11"/>
      <c r="AJ2614" s="10"/>
      <c r="AK2614" s="2"/>
      <c r="AL2614" s="2"/>
      <c r="AM2614" s="2"/>
      <c r="AN2614" s="2"/>
      <c r="AO2614" s="2"/>
      <c r="AP2614" s="2"/>
      <c r="AQ2614" s="1"/>
      <c r="AR2614" s="15"/>
      <c r="AS2614" s="15"/>
      <c r="AT2614" s="15"/>
      <c r="AU2614" s="1"/>
      <c r="AV2614" s="1"/>
      <c r="AW2614" s="15"/>
      <c r="AX2614" s="15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</row>
    <row r="2615" spans="1:164" x14ac:dyDescent="0.15">
      <c r="A2615" s="67"/>
      <c r="B2615" s="128"/>
      <c r="C2615" s="7"/>
      <c r="D2615" s="7"/>
      <c r="E2615" s="13"/>
      <c r="F2615" s="14"/>
      <c r="G2615" s="14"/>
      <c r="H2615" s="14"/>
      <c r="I2615" s="14"/>
      <c r="J2615" s="13"/>
      <c r="K2615" s="53"/>
      <c r="L2615" s="2"/>
      <c r="M2615" s="19"/>
      <c r="N2615" s="12"/>
      <c r="O2615" s="12"/>
      <c r="P2615" s="19"/>
      <c r="Q2615" s="14"/>
      <c r="R2615" s="28"/>
      <c r="S2615" s="14"/>
      <c r="T2615" s="14"/>
      <c r="U2615" s="14"/>
      <c r="V2615" s="4"/>
      <c r="W2615" s="53"/>
      <c r="X2615" s="14"/>
      <c r="Y2615" s="153"/>
      <c r="Z2615" s="10"/>
      <c r="AA2615" s="51"/>
      <c r="AB2615" s="3"/>
      <c r="AC2615" s="1"/>
      <c r="AD2615" s="10"/>
      <c r="AE2615" s="3"/>
      <c r="AF2615" s="3"/>
      <c r="AG2615" s="3"/>
      <c r="AH2615" s="10"/>
      <c r="AI2615" s="11"/>
      <c r="AJ2615" s="10"/>
      <c r="AK2615" s="2"/>
      <c r="AL2615" s="2"/>
      <c r="AM2615" s="2"/>
      <c r="AN2615" s="2"/>
      <c r="AO2615" s="2"/>
      <c r="AP2615" s="2"/>
      <c r="AQ2615" s="1"/>
      <c r="AR2615" s="15"/>
      <c r="AS2615" s="15"/>
      <c r="AT2615" s="15"/>
      <c r="AU2615" s="1"/>
      <c r="AV2615" s="1"/>
      <c r="AW2615" s="15"/>
      <c r="AX2615" s="15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</row>
    <row r="2616" spans="1:164" x14ac:dyDescent="0.15">
      <c r="A2616" s="67"/>
      <c r="B2616" s="128"/>
      <c r="C2616" s="7"/>
      <c r="D2616" s="7"/>
      <c r="E2616" s="13"/>
      <c r="F2616" s="14"/>
      <c r="G2616" s="14"/>
      <c r="H2616" s="14"/>
      <c r="I2616" s="14"/>
      <c r="J2616" s="13"/>
      <c r="K2616" s="53"/>
      <c r="L2616" s="2"/>
      <c r="M2616" s="19"/>
      <c r="N2616" s="12"/>
      <c r="O2616" s="12"/>
      <c r="P2616" s="19"/>
      <c r="Q2616" s="14"/>
      <c r="R2616" s="28"/>
      <c r="S2616" s="14"/>
      <c r="T2616" s="14"/>
      <c r="U2616" s="14"/>
      <c r="V2616" s="4"/>
      <c r="W2616" s="53"/>
      <c r="X2616" s="14"/>
      <c r="Y2616" s="153"/>
      <c r="Z2616" s="10"/>
      <c r="AA2616" s="51"/>
      <c r="AB2616" s="3"/>
      <c r="AC2616" s="1"/>
      <c r="AD2616" s="10"/>
      <c r="AE2616" s="3"/>
      <c r="AF2616" s="3"/>
      <c r="AG2616" s="3"/>
      <c r="AH2616" s="10"/>
      <c r="AI2616" s="11"/>
      <c r="AJ2616" s="10"/>
      <c r="AK2616" s="2"/>
      <c r="AL2616" s="2"/>
      <c r="AM2616" s="2"/>
      <c r="AN2616" s="2"/>
      <c r="AO2616" s="2"/>
      <c r="AP2616" s="2"/>
      <c r="AQ2616" s="1"/>
      <c r="AR2616" s="15"/>
      <c r="AS2616" s="15"/>
      <c r="AT2616" s="15"/>
      <c r="AU2616" s="1"/>
      <c r="AV2616" s="1"/>
      <c r="AW2616" s="15"/>
      <c r="AX2616" s="15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</row>
    <row r="2617" spans="1:164" x14ac:dyDescent="0.15">
      <c r="A2617" s="67"/>
      <c r="B2617" s="128"/>
      <c r="C2617" s="7"/>
      <c r="D2617" s="7"/>
      <c r="E2617" s="13"/>
      <c r="F2617" s="14"/>
      <c r="G2617" s="14"/>
      <c r="H2617" s="14"/>
      <c r="I2617" s="14"/>
      <c r="J2617" s="13"/>
      <c r="K2617" s="53"/>
      <c r="L2617" s="2"/>
      <c r="M2617" s="19"/>
      <c r="N2617" s="12"/>
      <c r="O2617" s="12"/>
      <c r="P2617" s="19"/>
      <c r="Q2617" s="14"/>
      <c r="R2617" s="28"/>
      <c r="S2617" s="14"/>
      <c r="T2617" s="14"/>
      <c r="U2617" s="14"/>
      <c r="V2617" s="4"/>
      <c r="W2617" s="53"/>
      <c r="X2617" s="14"/>
      <c r="Y2617" s="153"/>
      <c r="Z2617" s="10"/>
      <c r="AA2617" s="51"/>
      <c r="AB2617" s="3"/>
      <c r="AC2617" s="1"/>
      <c r="AD2617" s="10"/>
      <c r="AE2617" s="3"/>
      <c r="AF2617" s="3"/>
      <c r="AG2617" s="3"/>
      <c r="AH2617" s="10"/>
      <c r="AI2617" s="11"/>
      <c r="AJ2617" s="10"/>
      <c r="AK2617" s="2"/>
      <c r="AL2617" s="2"/>
      <c r="AM2617" s="2"/>
      <c r="AN2617" s="2"/>
      <c r="AO2617" s="2"/>
      <c r="AP2617" s="2"/>
      <c r="AQ2617" s="1"/>
      <c r="AR2617" s="15"/>
      <c r="AS2617" s="15"/>
      <c r="AT2617" s="15"/>
      <c r="AU2617" s="1"/>
      <c r="AV2617" s="1"/>
      <c r="AW2617" s="15"/>
      <c r="AX2617" s="15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</row>
    <row r="2618" spans="1:164" x14ac:dyDescent="0.15">
      <c r="A2618" s="67"/>
      <c r="B2618" s="128"/>
      <c r="C2618" s="7"/>
      <c r="D2618" s="7"/>
      <c r="E2618" s="13"/>
      <c r="F2618" s="14"/>
      <c r="G2618" s="14"/>
      <c r="H2618" s="14"/>
      <c r="I2618" s="14"/>
      <c r="J2618" s="13"/>
      <c r="K2618" s="53"/>
      <c r="L2618" s="2"/>
      <c r="M2618" s="19"/>
      <c r="N2618" s="12"/>
      <c r="O2618" s="12"/>
      <c r="P2618" s="19"/>
      <c r="Q2618" s="14"/>
      <c r="R2618" s="28"/>
      <c r="S2618" s="14"/>
      <c r="T2618" s="14"/>
      <c r="U2618" s="14"/>
      <c r="V2618" s="4"/>
      <c r="W2618" s="53"/>
      <c r="X2618" s="14"/>
      <c r="Y2618" s="153"/>
      <c r="Z2618" s="10"/>
      <c r="AA2618" s="51"/>
      <c r="AB2618" s="3"/>
      <c r="AC2618" s="1"/>
      <c r="AD2618" s="10"/>
      <c r="AE2618" s="3"/>
      <c r="AF2618" s="3"/>
      <c r="AG2618" s="3"/>
      <c r="AH2618" s="10"/>
      <c r="AI2618" s="11"/>
      <c r="AJ2618" s="10"/>
      <c r="AK2618" s="2"/>
      <c r="AL2618" s="2"/>
      <c r="AM2618" s="2"/>
      <c r="AN2618" s="2"/>
      <c r="AO2618" s="2"/>
      <c r="AP2618" s="2"/>
      <c r="AQ2618" s="1"/>
      <c r="AR2618" s="15"/>
      <c r="AS2618" s="15"/>
      <c r="AT2618" s="15"/>
      <c r="AU2618" s="1"/>
      <c r="AV2618" s="1"/>
      <c r="AW2618" s="15"/>
      <c r="AX2618" s="15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</row>
    <row r="2619" spans="1:164" x14ac:dyDescent="0.15">
      <c r="A2619" s="67"/>
      <c r="B2619" s="128"/>
      <c r="C2619" s="7"/>
      <c r="D2619" s="7"/>
      <c r="E2619" s="13"/>
      <c r="F2619" s="14"/>
      <c r="G2619" s="14"/>
      <c r="H2619" s="14"/>
      <c r="I2619" s="14"/>
      <c r="J2619" s="13"/>
      <c r="K2619" s="53"/>
      <c r="L2619" s="2"/>
      <c r="M2619" s="19"/>
      <c r="N2619" s="12"/>
      <c r="O2619" s="12"/>
      <c r="P2619" s="19"/>
      <c r="Q2619" s="14"/>
      <c r="R2619" s="28"/>
      <c r="S2619" s="14"/>
      <c r="T2619" s="14"/>
      <c r="U2619" s="14"/>
      <c r="V2619" s="4"/>
      <c r="W2619" s="53"/>
      <c r="X2619" s="14"/>
      <c r="Y2619" s="153"/>
      <c r="Z2619" s="10"/>
      <c r="AA2619" s="51"/>
      <c r="AB2619" s="3"/>
      <c r="AC2619" s="1"/>
      <c r="AD2619" s="10"/>
      <c r="AE2619" s="3"/>
      <c r="AF2619" s="3"/>
      <c r="AG2619" s="3"/>
      <c r="AH2619" s="10"/>
      <c r="AI2619" s="11"/>
      <c r="AJ2619" s="10"/>
      <c r="AK2619" s="2"/>
      <c r="AL2619" s="2"/>
      <c r="AM2619" s="2"/>
      <c r="AN2619" s="2"/>
      <c r="AO2619" s="2"/>
      <c r="AP2619" s="2"/>
      <c r="AQ2619" s="1"/>
      <c r="AR2619" s="15"/>
      <c r="AS2619" s="15"/>
      <c r="AT2619" s="15"/>
      <c r="AU2619" s="1"/>
      <c r="AV2619" s="1"/>
      <c r="AW2619" s="15"/>
      <c r="AX2619" s="15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</row>
    <row r="2620" spans="1:164" x14ac:dyDescent="0.15">
      <c r="A2620" s="67"/>
      <c r="B2620" s="128"/>
      <c r="C2620" s="7"/>
      <c r="D2620" s="7"/>
      <c r="E2620" s="13"/>
      <c r="F2620" s="14"/>
      <c r="G2620" s="14"/>
      <c r="H2620" s="14"/>
      <c r="I2620" s="14"/>
      <c r="J2620" s="13"/>
      <c r="K2620" s="53"/>
      <c r="L2620" s="2"/>
      <c r="M2620" s="19"/>
      <c r="N2620" s="12"/>
      <c r="O2620" s="12"/>
      <c r="P2620" s="19"/>
      <c r="Q2620" s="14"/>
      <c r="R2620" s="28"/>
      <c r="S2620" s="14"/>
      <c r="T2620" s="14"/>
      <c r="U2620" s="14"/>
      <c r="V2620" s="4"/>
      <c r="W2620" s="53"/>
      <c r="X2620" s="14"/>
      <c r="Y2620" s="153"/>
      <c r="Z2620" s="10"/>
      <c r="AA2620" s="51"/>
      <c r="AB2620" s="3"/>
      <c r="AC2620" s="1"/>
      <c r="AD2620" s="10"/>
      <c r="AE2620" s="3"/>
      <c r="AF2620" s="3"/>
      <c r="AG2620" s="3"/>
      <c r="AH2620" s="10"/>
      <c r="AI2620" s="11"/>
      <c r="AJ2620" s="10"/>
      <c r="AK2620" s="2"/>
      <c r="AL2620" s="2"/>
      <c r="AM2620" s="2"/>
      <c r="AN2620" s="2"/>
      <c r="AO2620" s="2"/>
      <c r="AP2620" s="2"/>
      <c r="AQ2620" s="1"/>
      <c r="AR2620" s="15"/>
      <c r="AS2620" s="15"/>
      <c r="AT2620" s="15"/>
      <c r="AU2620" s="1"/>
      <c r="AV2620" s="1"/>
      <c r="AW2620" s="15"/>
      <c r="AX2620" s="15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</row>
    <row r="2621" spans="1:164" x14ac:dyDescent="0.15">
      <c r="A2621" s="67"/>
      <c r="B2621" s="128"/>
      <c r="C2621" s="7"/>
      <c r="D2621" s="7"/>
      <c r="E2621" s="13"/>
      <c r="F2621" s="14"/>
      <c r="G2621" s="14"/>
      <c r="H2621" s="14"/>
      <c r="I2621" s="14"/>
      <c r="J2621" s="13"/>
      <c r="K2621" s="53"/>
      <c r="L2621" s="2"/>
      <c r="M2621" s="19"/>
      <c r="N2621" s="12"/>
      <c r="O2621" s="12"/>
      <c r="P2621" s="19"/>
      <c r="Q2621" s="14"/>
      <c r="R2621" s="28"/>
      <c r="S2621" s="14"/>
      <c r="T2621" s="14"/>
      <c r="U2621" s="14"/>
      <c r="V2621" s="4"/>
      <c r="W2621" s="53"/>
      <c r="X2621" s="14"/>
      <c r="Y2621" s="153"/>
      <c r="Z2621" s="10"/>
      <c r="AA2621" s="51"/>
      <c r="AB2621" s="3"/>
      <c r="AC2621" s="1"/>
      <c r="AD2621" s="10"/>
      <c r="AE2621" s="3"/>
      <c r="AF2621" s="3"/>
      <c r="AG2621" s="3"/>
      <c r="AH2621" s="10"/>
      <c r="AI2621" s="11"/>
      <c r="AJ2621" s="10"/>
      <c r="AK2621" s="2"/>
      <c r="AL2621" s="2"/>
      <c r="AM2621" s="2"/>
      <c r="AN2621" s="2"/>
      <c r="AO2621" s="2"/>
      <c r="AP2621" s="2"/>
      <c r="AQ2621" s="1"/>
      <c r="AR2621" s="15"/>
      <c r="AS2621" s="15"/>
      <c r="AT2621" s="15"/>
      <c r="AU2621" s="1"/>
      <c r="AV2621" s="1"/>
      <c r="AW2621" s="15"/>
      <c r="AX2621" s="15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</row>
    <row r="2622" spans="1:164" x14ac:dyDescent="0.15">
      <c r="A2622" s="67"/>
      <c r="B2622" s="128"/>
      <c r="C2622" s="7"/>
      <c r="D2622" s="7"/>
      <c r="E2622" s="13"/>
      <c r="F2622" s="14"/>
      <c r="G2622" s="14"/>
      <c r="H2622" s="14"/>
      <c r="I2622" s="14"/>
      <c r="J2622" s="13"/>
      <c r="K2622" s="53"/>
      <c r="L2622" s="2"/>
      <c r="M2622" s="19"/>
      <c r="N2622" s="12"/>
      <c r="O2622" s="12"/>
      <c r="P2622" s="19"/>
      <c r="Q2622" s="14"/>
      <c r="R2622" s="28"/>
      <c r="S2622" s="14"/>
      <c r="T2622" s="14"/>
      <c r="U2622" s="14"/>
      <c r="V2622" s="4"/>
      <c r="W2622" s="53"/>
      <c r="X2622" s="14"/>
      <c r="Y2622" s="153"/>
      <c r="Z2622" s="10"/>
      <c r="AA2622" s="51"/>
      <c r="AB2622" s="3"/>
      <c r="AC2622" s="1"/>
      <c r="AD2622" s="10"/>
      <c r="AE2622" s="3"/>
      <c r="AF2622" s="3"/>
      <c r="AG2622" s="3"/>
      <c r="AH2622" s="10"/>
      <c r="AI2622" s="11"/>
      <c r="AJ2622" s="10"/>
      <c r="AK2622" s="2"/>
      <c r="AL2622" s="2"/>
      <c r="AM2622" s="2"/>
      <c r="AN2622" s="2"/>
      <c r="AO2622" s="2"/>
      <c r="AP2622" s="2"/>
      <c r="AQ2622" s="1"/>
      <c r="AR2622" s="15"/>
      <c r="AS2622" s="15"/>
      <c r="AT2622" s="15"/>
      <c r="AU2622" s="1"/>
      <c r="AV2622" s="1"/>
      <c r="AW2622" s="15"/>
      <c r="AX2622" s="15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</row>
    <row r="2623" spans="1:164" x14ac:dyDescent="0.15">
      <c r="A2623" s="67"/>
      <c r="B2623" s="128"/>
      <c r="C2623" s="7"/>
      <c r="D2623" s="7"/>
      <c r="E2623" s="13"/>
      <c r="F2623" s="14"/>
      <c r="G2623" s="14"/>
      <c r="H2623" s="14"/>
      <c r="I2623" s="14"/>
      <c r="J2623" s="13"/>
      <c r="K2623" s="53"/>
      <c r="L2623" s="2"/>
      <c r="M2623" s="19"/>
      <c r="N2623" s="12"/>
      <c r="O2623" s="12"/>
      <c r="P2623" s="19"/>
      <c r="Q2623" s="14"/>
      <c r="R2623" s="28"/>
      <c r="S2623" s="14"/>
      <c r="T2623" s="14"/>
      <c r="U2623" s="14"/>
      <c r="V2623" s="4"/>
      <c r="W2623" s="53"/>
      <c r="X2623" s="14"/>
      <c r="Y2623" s="153"/>
      <c r="Z2623" s="10"/>
      <c r="AA2623" s="51"/>
      <c r="AB2623" s="3"/>
      <c r="AC2623" s="1"/>
      <c r="AD2623" s="10"/>
      <c r="AE2623" s="3"/>
      <c r="AF2623" s="3"/>
      <c r="AG2623" s="3"/>
      <c r="AH2623" s="10"/>
      <c r="AI2623" s="11"/>
      <c r="AJ2623" s="10"/>
      <c r="AK2623" s="2"/>
      <c r="AL2623" s="2"/>
      <c r="AM2623" s="2"/>
      <c r="AN2623" s="2"/>
      <c r="AO2623" s="2"/>
      <c r="AP2623" s="2"/>
      <c r="AQ2623" s="1"/>
      <c r="AR2623" s="15"/>
      <c r="AS2623" s="15"/>
      <c r="AT2623" s="15"/>
      <c r="AU2623" s="1"/>
      <c r="AV2623" s="1"/>
      <c r="AW2623" s="15"/>
      <c r="AX2623" s="15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</row>
    <row r="2624" spans="1:164" x14ac:dyDescent="0.15">
      <c r="A2624" s="67"/>
      <c r="B2624" s="128"/>
      <c r="C2624" s="7"/>
      <c r="D2624" s="7"/>
      <c r="E2624" s="13"/>
      <c r="F2624" s="14"/>
      <c r="G2624" s="14"/>
      <c r="H2624" s="14"/>
      <c r="I2624" s="14"/>
      <c r="J2624" s="13"/>
      <c r="K2624" s="53"/>
      <c r="L2624" s="2"/>
      <c r="M2624" s="19"/>
      <c r="N2624" s="12"/>
      <c r="O2624" s="12"/>
      <c r="P2624" s="19"/>
      <c r="Q2624" s="14"/>
      <c r="R2624" s="28"/>
      <c r="S2624" s="14"/>
      <c r="T2624" s="14"/>
      <c r="U2624" s="14"/>
      <c r="V2624" s="4"/>
      <c r="W2624" s="53"/>
      <c r="X2624" s="14"/>
      <c r="Y2624" s="153"/>
      <c r="Z2624" s="10"/>
      <c r="AA2624" s="51"/>
      <c r="AB2624" s="3"/>
      <c r="AC2624" s="1"/>
      <c r="AD2624" s="10"/>
      <c r="AE2624" s="3"/>
      <c r="AF2624" s="3"/>
      <c r="AG2624" s="3"/>
      <c r="AH2624" s="10"/>
      <c r="AI2624" s="11"/>
      <c r="AJ2624" s="10"/>
      <c r="AK2624" s="2"/>
      <c r="AL2624" s="2"/>
      <c r="AM2624" s="2"/>
      <c r="AN2624" s="2"/>
      <c r="AO2624" s="2"/>
      <c r="AP2624" s="2"/>
      <c r="AQ2624" s="1"/>
      <c r="AR2624" s="15"/>
      <c r="AS2624" s="15"/>
      <c r="AT2624" s="15"/>
      <c r="AU2624" s="1"/>
      <c r="AV2624" s="1"/>
      <c r="AW2624" s="15"/>
      <c r="AX2624" s="15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</row>
    <row r="2625" spans="1:164" x14ac:dyDescent="0.15">
      <c r="A2625" s="67"/>
      <c r="B2625" s="128"/>
      <c r="C2625" s="7"/>
      <c r="D2625" s="7"/>
      <c r="E2625" s="13"/>
      <c r="F2625" s="14"/>
      <c r="G2625" s="14"/>
      <c r="H2625" s="14"/>
      <c r="I2625" s="14"/>
      <c r="J2625" s="13"/>
      <c r="K2625" s="53"/>
      <c r="L2625" s="2"/>
      <c r="M2625" s="19"/>
      <c r="N2625" s="12"/>
      <c r="O2625" s="12"/>
      <c r="P2625" s="19"/>
      <c r="Q2625" s="14"/>
      <c r="R2625" s="28"/>
      <c r="S2625" s="14"/>
      <c r="T2625" s="14"/>
      <c r="U2625" s="14"/>
      <c r="V2625" s="4"/>
      <c r="W2625" s="53"/>
      <c r="X2625" s="14"/>
      <c r="Y2625" s="153"/>
      <c r="Z2625" s="10"/>
      <c r="AA2625" s="51"/>
      <c r="AB2625" s="3"/>
      <c r="AC2625" s="1"/>
      <c r="AD2625" s="10"/>
      <c r="AE2625" s="3"/>
      <c r="AF2625" s="3"/>
      <c r="AG2625" s="3"/>
      <c r="AH2625" s="10"/>
      <c r="AI2625" s="11"/>
      <c r="AJ2625" s="10"/>
      <c r="AK2625" s="2"/>
      <c r="AL2625" s="2"/>
      <c r="AM2625" s="2"/>
      <c r="AN2625" s="2"/>
      <c r="AO2625" s="2"/>
      <c r="AP2625" s="2"/>
      <c r="AQ2625" s="1"/>
      <c r="AR2625" s="15"/>
      <c r="AS2625" s="15"/>
      <c r="AT2625" s="15"/>
      <c r="AU2625" s="1"/>
      <c r="AV2625" s="1"/>
      <c r="AW2625" s="15"/>
      <c r="AX2625" s="15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</row>
    <row r="2626" spans="1:164" x14ac:dyDescent="0.15">
      <c r="A2626" s="67"/>
      <c r="B2626" s="128"/>
      <c r="C2626" s="7"/>
      <c r="D2626" s="7"/>
      <c r="E2626" s="13"/>
      <c r="F2626" s="14"/>
      <c r="G2626" s="14"/>
      <c r="H2626" s="14"/>
      <c r="I2626" s="14"/>
      <c r="J2626" s="13"/>
      <c r="K2626" s="53"/>
      <c r="L2626" s="2"/>
      <c r="M2626" s="19"/>
      <c r="N2626" s="12"/>
      <c r="O2626" s="12"/>
      <c r="P2626" s="19"/>
      <c r="Q2626" s="14"/>
      <c r="R2626" s="28"/>
      <c r="S2626" s="14"/>
      <c r="T2626" s="14"/>
      <c r="U2626" s="14"/>
      <c r="V2626" s="4"/>
      <c r="W2626" s="53"/>
      <c r="X2626" s="14"/>
      <c r="Y2626" s="153"/>
      <c r="Z2626" s="10"/>
      <c r="AA2626" s="51"/>
      <c r="AB2626" s="3"/>
      <c r="AC2626" s="1"/>
      <c r="AD2626" s="10"/>
      <c r="AE2626" s="3"/>
      <c r="AF2626" s="3"/>
      <c r="AG2626" s="3"/>
      <c r="AH2626" s="10"/>
      <c r="AI2626" s="11"/>
      <c r="AJ2626" s="10"/>
      <c r="AK2626" s="2"/>
      <c r="AL2626" s="2"/>
      <c r="AM2626" s="2"/>
      <c r="AN2626" s="2"/>
      <c r="AO2626" s="2"/>
      <c r="AP2626" s="2"/>
      <c r="AQ2626" s="1"/>
      <c r="AR2626" s="15"/>
      <c r="AS2626" s="15"/>
      <c r="AT2626" s="15"/>
      <c r="AU2626" s="1"/>
      <c r="AV2626" s="1"/>
      <c r="AW2626" s="15"/>
      <c r="AX2626" s="15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</row>
    <row r="2627" spans="1:164" x14ac:dyDescent="0.15">
      <c r="A2627" s="67"/>
      <c r="B2627" s="128"/>
      <c r="C2627" s="7"/>
      <c r="D2627" s="7"/>
      <c r="E2627" s="13"/>
      <c r="F2627" s="14"/>
      <c r="G2627" s="14"/>
      <c r="H2627" s="14"/>
      <c r="I2627" s="14"/>
      <c r="J2627" s="13"/>
      <c r="K2627" s="53"/>
      <c r="L2627" s="2"/>
      <c r="M2627" s="19"/>
      <c r="N2627" s="12"/>
      <c r="O2627" s="12"/>
      <c r="P2627" s="19"/>
      <c r="Q2627" s="14"/>
      <c r="R2627" s="28"/>
      <c r="S2627" s="14"/>
      <c r="T2627" s="14"/>
      <c r="U2627" s="14"/>
      <c r="V2627" s="4"/>
      <c r="W2627" s="53"/>
      <c r="X2627" s="14"/>
      <c r="Y2627" s="153"/>
      <c r="Z2627" s="10"/>
      <c r="AA2627" s="51"/>
      <c r="AB2627" s="3"/>
      <c r="AC2627" s="1"/>
      <c r="AD2627" s="10"/>
      <c r="AE2627" s="3"/>
      <c r="AF2627" s="3"/>
      <c r="AG2627" s="3"/>
      <c r="AH2627" s="10"/>
      <c r="AI2627" s="11"/>
      <c r="AJ2627" s="10"/>
      <c r="AK2627" s="2"/>
      <c r="AL2627" s="2"/>
      <c r="AM2627" s="2"/>
      <c r="AN2627" s="2"/>
      <c r="AO2627" s="2"/>
      <c r="AP2627" s="2"/>
      <c r="AQ2627" s="1"/>
      <c r="AR2627" s="15"/>
      <c r="AS2627" s="15"/>
      <c r="AT2627" s="15"/>
      <c r="AU2627" s="1"/>
      <c r="AV2627" s="1"/>
      <c r="AW2627" s="15"/>
      <c r="AX2627" s="15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</row>
    <row r="2628" spans="1:164" x14ac:dyDescent="0.15">
      <c r="A2628" s="67"/>
      <c r="B2628" s="128"/>
      <c r="C2628" s="7"/>
      <c r="D2628" s="7"/>
      <c r="E2628" s="13"/>
      <c r="F2628" s="14"/>
      <c r="G2628" s="14"/>
      <c r="H2628" s="14"/>
      <c r="I2628" s="14"/>
      <c r="J2628" s="13"/>
      <c r="K2628" s="53"/>
      <c r="L2628" s="2"/>
      <c r="M2628" s="19"/>
      <c r="N2628" s="12"/>
      <c r="O2628" s="12"/>
      <c r="P2628" s="19"/>
      <c r="Q2628" s="14"/>
      <c r="R2628" s="28"/>
      <c r="S2628" s="14"/>
      <c r="T2628" s="14"/>
      <c r="U2628" s="14"/>
      <c r="V2628" s="4"/>
      <c r="W2628" s="53"/>
      <c r="X2628" s="14"/>
      <c r="Y2628" s="153"/>
      <c r="Z2628" s="10"/>
      <c r="AA2628" s="51"/>
      <c r="AB2628" s="3"/>
      <c r="AC2628" s="1"/>
      <c r="AD2628" s="10"/>
      <c r="AE2628" s="3"/>
      <c r="AF2628" s="3"/>
      <c r="AG2628" s="3"/>
      <c r="AH2628" s="10"/>
      <c r="AI2628" s="11"/>
      <c r="AJ2628" s="10"/>
      <c r="AK2628" s="2"/>
      <c r="AL2628" s="2"/>
      <c r="AM2628" s="2"/>
      <c r="AN2628" s="2"/>
      <c r="AO2628" s="2"/>
      <c r="AP2628" s="2"/>
      <c r="AQ2628" s="1"/>
      <c r="AR2628" s="15"/>
      <c r="AS2628" s="15"/>
      <c r="AT2628" s="15"/>
      <c r="AU2628" s="1"/>
      <c r="AV2628" s="1"/>
      <c r="AW2628" s="15"/>
      <c r="AX2628" s="15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</row>
    <row r="2629" spans="1:164" x14ac:dyDescent="0.15">
      <c r="A2629" s="67"/>
      <c r="B2629" s="128"/>
      <c r="C2629" s="7"/>
      <c r="D2629" s="7"/>
      <c r="E2629" s="13"/>
      <c r="F2629" s="14"/>
      <c r="G2629" s="14"/>
      <c r="H2629" s="14"/>
      <c r="I2629" s="14"/>
      <c r="J2629" s="13"/>
      <c r="K2629" s="53"/>
      <c r="L2629" s="2"/>
      <c r="M2629" s="19"/>
      <c r="N2629" s="12"/>
      <c r="O2629" s="12"/>
      <c r="P2629" s="19"/>
      <c r="Q2629" s="14"/>
      <c r="R2629" s="28"/>
      <c r="S2629" s="14"/>
      <c r="T2629" s="14"/>
      <c r="U2629" s="14"/>
      <c r="V2629" s="4"/>
      <c r="W2629" s="53"/>
      <c r="X2629" s="14"/>
      <c r="Y2629" s="153"/>
      <c r="Z2629" s="10"/>
      <c r="AA2629" s="51"/>
      <c r="AB2629" s="3"/>
      <c r="AC2629" s="1"/>
      <c r="AD2629" s="10"/>
      <c r="AE2629" s="3"/>
      <c r="AF2629" s="3"/>
      <c r="AG2629" s="3"/>
      <c r="AH2629" s="10"/>
      <c r="AI2629" s="11"/>
      <c r="AJ2629" s="10"/>
      <c r="AK2629" s="2"/>
      <c r="AL2629" s="2"/>
      <c r="AM2629" s="2"/>
      <c r="AN2629" s="2"/>
      <c r="AO2629" s="2"/>
      <c r="AP2629" s="2"/>
      <c r="AQ2629" s="1"/>
      <c r="AR2629" s="15"/>
      <c r="AS2629" s="15"/>
      <c r="AT2629" s="15"/>
      <c r="AU2629" s="1"/>
      <c r="AV2629" s="1"/>
      <c r="AW2629" s="15"/>
      <c r="AX2629" s="15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</row>
    <row r="2630" spans="1:164" x14ac:dyDescent="0.15">
      <c r="A2630" s="67"/>
      <c r="B2630" s="128"/>
      <c r="C2630" s="7"/>
      <c r="D2630" s="7"/>
      <c r="E2630" s="13"/>
      <c r="F2630" s="14"/>
      <c r="G2630" s="14"/>
      <c r="H2630" s="14"/>
      <c r="I2630" s="14"/>
      <c r="J2630" s="13"/>
      <c r="K2630" s="53"/>
      <c r="L2630" s="2"/>
      <c r="M2630" s="19"/>
      <c r="N2630" s="12"/>
      <c r="O2630" s="12"/>
      <c r="P2630" s="19"/>
      <c r="Q2630" s="14"/>
      <c r="R2630" s="28"/>
      <c r="S2630" s="14"/>
      <c r="T2630" s="14"/>
      <c r="U2630" s="14"/>
      <c r="V2630" s="4"/>
      <c r="W2630" s="53"/>
      <c r="X2630" s="14"/>
      <c r="Y2630" s="153"/>
      <c r="Z2630" s="10"/>
      <c r="AA2630" s="51"/>
      <c r="AB2630" s="3"/>
      <c r="AC2630" s="1"/>
      <c r="AD2630" s="10"/>
      <c r="AE2630" s="3"/>
      <c r="AF2630" s="3"/>
      <c r="AG2630" s="3"/>
      <c r="AH2630" s="10"/>
      <c r="AI2630" s="11"/>
      <c r="AJ2630" s="10"/>
      <c r="AK2630" s="2"/>
      <c r="AL2630" s="2"/>
      <c r="AM2630" s="2"/>
      <c r="AN2630" s="2"/>
      <c r="AO2630" s="2"/>
      <c r="AP2630" s="2"/>
      <c r="AQ2630" s="1"/>
      <c r="AR2630" s="15"/>
      <c r="AS2630" s="15"/>
      <c r="AT2630" s="15"/>
      <c r="AU2630" s="1"/>
      <c r="AV2630" s="1"/>
      <c r="AW2630" s="15"/>
      <c r="AX2630" s="15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</row>
    <row r="2631" spans="1:164" x14ac:dyDescent="0.15">
      <c r="A2631" s="67"/>
      <c r="B2631" s="128"/>
      <c r="C2631" s="7"/>
      <c r="D2631" s="7"/>
      <c r="E2631" s="13"/>
      <c r="F2631" s="14"/>
      <c r="G2631" s="14"/>
      <c r="H2631" s="14"/>
      <c r="I2631" s="14"/>
      <c r="J2631" s="13"/>
      <c r="K2631" s="53"/>
      <c r="L2631" s="2"/>
      <c r="M2631" s="19"/>
      <c r="N2631" s="12"/>
      <c r="O2631" s="12"/>
      <c r="P2631" s="19"/>
      <c r="Q2631" s="14"/>
      <c r="R2631" s="28"/>
      <c r="S2631" s="14"/>
      <c r="T2631" s="14"/>
      <c r="U2631" s="14"/>
      <c r="V2631" s="4"/>
      <c r="W2631" s="53"/>
      <c r="X2631" s="14"/>
      <c r="Y2631" s="153"/>
      <c r="Z2631" s="10"/>
      <c r="AA2631" s="51"/>
      <c r="AB2631" s="3"/>
      <c r="AC2631" s="1"/>
      <c r="AD2631" s="10"/>
      <c r="AE2631" s="3"/>
      <c r="AF2631" s="3"/>
      <c r="AG2631" s="3"/>
      <c r="AH2631" s="10"/>
      <c r="AI2631" s="11"/>
      <c r="AJ2631" s="10"/>
      <c r="AK2631" s="2"/>
      <c r="AL2631" s="2"/>
      <c r="AM2631" s="2"/>
      <c r="AN2631" s="2"/>
      <c r="AO2631" s="2"/>
      <c r="AP2631" s="2"/>
      <c r="AQ2631" s="1"/>
      <c r="AR2631" s="15"/>
      <c r="AS2631" s="15"/>
      <c r="AT2631" s="15"/>
      <c r="AU2631" s="1"/>
      <c r="AV2631" s="1"/>
      <c r="AW2631" s="15"/>
      <c r="AX2631" s="15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</row>
    <row r="2632" spans="1:164" x14ac:dyDescent="0.15">
      <c r="A2632" s="67"/>
      <c r="B2632" s="128"/>
      <c r="C2632" s="7"/>
      <c r="D2632" s="7"/>
      <c r="E2632" s="13"/>
      <c r="F2632" s="14"/>
      <c r="G2632" s="14"/>
      <c r="H2632" s="14"/>
      <c r="I2632" s="14"/>
      <c r="J2632" s="13"/>
      <c r="K2632" s="53"/>
      <c r="L2632" s="2"/>
      <c r="M2632" s="19"/>
      <c r="N2632" s="12"/>
      <c r="O2632" s="12"/>
      <c r="P2632" s="19"/>
      <c r="Q2632" s="14"/>
      <c r="R2632" s="28"/>
      <c r="S2632" s="14"/>
      <c r="T2632" s="14"/>
      <c r="U2632" s="14"/>
      <c r="V2632" s="4"/>
      <c r="W2632" s="53"/>
      <c r="X2632" s="14"/>
      <c r="Y2632" s="153"/>
      <c r="Z2632" s="10"/>
      <c r="AA2632" s="51"/>
      <c r="AB2632" s="3"/>
      <c r="AC2632" s="1"/>
      <c r="AD2632" s="10"/>
      <c r="AE2632" s="3"/>
      <c r="AF2632" s="3"/>
      <c r="AG2632" s="3"/>
      <c r="AH2632" s="10"/>
      <c r="AI2632" s="11"/>
      <c r="AJ2632" s="10"/>
      <c r="AK2632" s="2"/>
      <c r="AL2632" s="2"/>
      <c r="AM2632" s="2"/>
      <c r="AN2632" s="2"/>
      <c r="AO2632" s="2"/>
      <c r="AP2632" s="2"/>
      <c r="AQ2632" s="1"/>
      <c r="AR2632" s="15"/>
      <c r="AS2632" s="15"/>
      <c r="AT2632" s="15"/>
      <c r="AU2632" s="1"/>
      <c r="AV2632" s="1"/>
      <c r="AW2632" s="15"/>
      <c r="AX2632" s="15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</row>
    <row r="2633" spans="1:164" x14ac:dyDescent="0.15">
      <c r="A2633" s="67"/>
      <c r="B2633" s="128"/>
      <c r="C2633" s="7"/>
      <c r="D2633" s="7"/>
      <c r="E2633" s="13"/>
      <c r="F2633" s="14"/>
      <c r="G2633" s="14"/>
      <c r="H2633" s="14"/>
      <c r="I2633" s="14"/>
      <c r="J2633" s="13"/>
      <c r="K2633" s="53"/>
      <c r="L2633" s="2"/>
      <c r="M2633" s="19"/>
      <c r="N2633" s="12"/>
      <c r="O2633" s="12"/>
      <c r="P2633" s="19"/>
      <c r="Q2633" s="14"/>
      <c r="R2633" s="28"/>
      <c r="S2633" s="14"/>
      <c r="T2633" s="14"/>
      <c r="U2633" s="14"/>
      <c r="V2633" s="4"/>
      <c r="W2633" s="53"/>
      <c r="X2633" s="14"/>
      <c r="Y2633" s="153"/>
      <c r="Z2633" s="10"/>
      <c r="AA2633" s="51"/>
      <c r="AB2633" s="3"/>
      <c r="AC2633" s="1"/>
      <c r="AD2633" s="10"/>
      <c r="AE2633" s="3"/>
      <c r="AF2633" s="3"/>
      <c r="AG2633" s="3"/>
      <c r="AH2633" s="10"/>
      <c r="AI2633" s="11"/>
      <c r="AJ2633" s="10"/>
      <c r="AK2633" s="2"/>
      <c r="AL2633" s="2"/>
      <c r="AM2633" s="2"/>
      <c r="AN2633" s="2"/>
      <c r="AO2633" s="2"/>
      <c r="AP2633" s="2"/>
      <c r="AQ2633" s="1"/>
      <c r="AR2633" s="15"/>
      <c r="AS2633" s="15"/>
      <c r="AT2633" s="15"/>
      <c r="AU2633" s="1"/>
      <c r="AV2633" s="1"/>
      <c r="AW2633" s="15"/>
      <c r="AX2633" s="15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</row>
    <row r="2634" spans="1:164" x14ac:dyDescent="0.15">
      <c r="A2634" s="67"/>
      <c r="B2634" s="128"/>
      <c r="C2634" s="7"/>
      <c r="D2634" s="7"/>
      <c r="E2634" s="13"/>
      <c r="F2634" s="14"/>
      <c r="G2634" s="14"/>
      <c r="H2634" s="14"/>
      <c r="I2634" s="14"/>
      <c r="J2634" s="13"/>
      <c r="K2634" s="53"/>
      <c r="L2634" s="2"/>
      <c r="M2634" s="19"/>
      <c r="N2634" s="12"/>
      <c r="O2634" s="12"/>
      <c r="P2634" s="19"/>
      <c r="Q2634" s="14"/>
      <c r="R2634" s="28"/>
      <c r="S2634" s="14"/>
      <c r="T2634" s="14"/>
      <c r="U2634" s="14"/>
      <c r="V2634" s="4"/>
      <c r="W2634" s="53"/>
      <c r="X2634" s="14"/>
      <c r="Y2634" s="153"/>
      <c r="Z2634" s="10"/>
      <c r="AA2634" s="51"/>
      <c r="AB2634" s="3"/>
      <c r="AC2634" s="1"/>
      <c r="AD2634" s="10"/>
      <c r="AE2634" s="3"/>
      <c r="AF2634" s="3"/>
      <c r="AG2634" s="3"/>
      <c r="AH2634" s="10"/>
      <c r="AI2634" s="11"/>
      <c r="AJ2634" s="10"/>
      <c r="AK2634" s="2"/>
      <c r="AL2634" s="2"/>
      <c r="AM2634" s="2"/>
      <c r="AN2634" s="2"/>
      <c r="AO2634" s="2"/>
      <c r="AP2634" s="2"/>
      <c r="AQ2634" s="1"/>
      <c r="AR2634" s="15"/>
      <c r="AS2634" s="15"/>
      <c r="AT2634" s="15"/>
      <c r="AU2634" s="1"/>
      <c r="AV2634" s="1"/>
      <c r="AW2634" s="15"/>
      <c r="AX2634" s="15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</row>
    <row r="2635" spans="1:164" x14ac:dyDescent="0.15">
      <c r="A2635" s="67"/>
      <c r="B2635" s="128"/>
      <c r="C2635" s="7"/>
      <c r="D2635" s="7"/>
      <c r="E2635" s="13"/>
      <c r="F2635" s="14"/>
      <c r="G2635" s="14"/>
      <c r="H2635" s="14"/>
      <c r="I2635" s="14"/>
      <c r="J2635" s="13"/>
      <c r="K2635" s="53"/>
      <c r="L2635" s="2"/>
      <c r="M2635" s="19"/>
      <c r="N2635" s="12"/>
      <c r="O2635" s="12"/>
      <c r="P2635" s="19"/>
      <c r="Q2635" s="14"/>
      <c r="R2635" s="28"/>
      <c r="S2635" s="14"/>
      <c r="T2635" s="14"/>
      <c r="U2635" s="14"/>
      <c r="V2635" s="4"/>
      <c r="W2635" s="53"/>
      <c r="X2635" s="14"/>
      <c r="Y2635" s="153"/>
      <c r="Z2635" s="10"/>
      <c r="AA2635" s="51"/>
      <c r="AB2635" s="3"/>
      <c r="AC2635" s="1"/>
      <c r="AD2635" s="10"/>
      <c r="AE2635" s="3"/>
      <c r="AF2635" s="3"/>
      <c r="AG2635" s="3"/>
      <c r="AH2635" s="10"/>
      <c r="AI2635" s="11"/>
      <c r="AJ2635" s="10"/>
      <c r="AK2635" s="2"/>
      <c r="AL2635" s="2"/>
      <c r="AM2635" s="2"/>
      <c r="AN2635" s="2"/>
      <c r="AO2635" s="2"/>
      <c r="AP2635" s="2"/>
      <c r="AQ2635" s="1"/>
      <c r="AR2635" s="15"/>
      <c r="AS2635" s="15"/>
      <c r="AT2635" s="15"/>
      <c r="AU2635" s="1"/>
      <c r="AV2635" s="1"/>
      <c r="AW2635" s="15"/>
      <c r="AX2635" s="15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</row>
    <row r="2636" spans="1:164" x14ac:dyDescent="0.15">
      <c r="A2636" s="67"/>
      <c r="B2636" s="128"/>
      <c r="C2636" s="7"/>
      <c r="D2636" s="7"/>
      <c r="E2636" s="13"/>
      <c r="F2636" s="14"/>
      <c r="G2636" s="14"/>
      <c r="H2636" s="14"/>
      <c r="I2636" s="14"/>
      <c r="J2636" s="13"/>
      <c r="K2636" s="53"/>
      <c r="L2636" s="2"/>
      <c r="M2636" s="19"/>
      <c r="N2636" s="12"/>
      <c r="O2636" s="12"/>
      <c r="P2636" s="19"/>
      <c r="Q2636" s="14"/>
      <c r="R2636" s="28"/>
      <c r="S2636" s="14"/>
      <c r="T2636" s="14"/>
      <c r="U2636" s="14"/>
      <c r="V2636" s="4"/>
      <c r="W2636" s="53"/>
      <c r="X2636" s="14"/>
      <c r="Y2636" s="153"/>
      <c r="Z2636" s="10"/>
      <c r="AA2636" s="51"/>
      <c r="AB2636" s="3"/>
      <c r="AC2636" s="1"/>
      <c r="AD2636" s="10"/>
      <c r="AE2636" s="3"/>
      <c r="AF2636" s="3"/>
      <c r="AG2636" s="3"/>
      <c r="AH2636" s="10"/>
      <c r="AI2636" s="11"/>
      <c r="AJ2636" s="10"/>
      <c r="AK2636" s="2"/>
      <c r="AL2636" s="2"/>
      <c r="AM2636" s="2"/>
      <c r="AN2636" s="2"/>
      <c r="AO2636" s="2"/>
      <c r="AP2636" s="2"/>
      <c r="AQ2636" s="1"/>
      <c r="AR2636" s="15"/>
      <c r="AS2636" s="15"/>
      <c r="AT2636" s="15"/>
      <c r="AU2636" s="1"/>
      <c r="AV2636" s="1"/>
      <c r="AW2636" s="15"/>
      <c r="AX2636" s="15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</row>
    <row r="2637" spans="1:164" x14ac:dyDescent="0.15">
      <c r="A2637" s="67"/>
      <c r="B2637" s="128"/>
      <c r="C2637" s="7"/>
      <c r="D2637" s="7"/>
      <c r="E2637" s="13"/>
      <c r="F2637" s="14"/>
      <c r="G2637" s="14"/>
      <c r="H2637" s="14"/>
      <c r="I2637" s="14"/>
      <c r="J2637" s="13"/>
      <c r="K2637" s="53"/>
      <c r="L2637" s="2"/>
      <c r="M2637" s="19"/>
      <c r="N2637" s="12"/>
      <c r="O2637" s="12"/>
      <c r="P2637" s="19"/>
      <c r="Q2637" s="14"/>
      <c r="R2637" s="28"/>
      <c r="S2637" s="14"/>
      <c r="T2637" s="14"/>
      <c r="U2637" s="14"/>
      <c r="V2637" s="4"/>
      <c r="W2637" s="53"/>
      <c r="X2637" s="14"/>
      <c r="Y2637" s="153"/>
      <c r="Z2637" s="10"/>
      <c r="AA2637" s="51"/>
      <c r="AB2637" s="3"/>
      <c r="AC2637" s="1"/>
      <c r="AD2637" s="10"/>
      <c r="AE2637" s="3"/>
      <c r="AF2637" s="3"/>
      <c r="AG2637" s="3"/>
      <c r="AH2637" s="10"/>
      <c r="AI2637" s="11"/>
      <c r="AJ2637" s="10"/>
      <c r="AK2637" s="2"/>
      <c r="AL2637" s="2"/>
      <c r="AM2637" s="2"/>
      <c r="AN2637" s="2"/>
      <c r="AO2637" s="2"/>
      <c r="AP2637" s="2"/>
      <c r="AQ2637" s="1"/>
      <c r="AR2637" s="15"/>
      <c r="AS2637" s="15"/>
      <c r="AT2637" s="15"/>
      <c r="AU2637" s="1"/>
      <c r="AV2637" s="1"/>
      <c r="AW2637" s="15"/>
      <c r="AX2637" s="15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</row>
    <row r="2638" spans="1:164" x14ac:dyDescent="0.15">
      <c r="A2638" s="67"/>
      <c r="B2638" s="128"/>
      <c r="C2638" s="7"/>
      <c r="D2638" s="7"/>
      <c r="E2638" s="13"/>
      <c r="F2638" s="14"/>
      <c r="G2638" s="14"/>
      <c r="H2638" s="14"/>
      <c r="I2638" s="14"/>
      <c r="J2638" s="13"/>
      <c r="K2638" s="53"/>
      <c r="L2638" s="2"/>
      <c r="M2638" s="19"/>
      <c r="N2638" s="12"/>
      <c r="O2638" s="12"/>
      <c r="P2638" s="19"/>
      <c r="Q2638" s="14"/>
      <c r="R2638" s="28"/>
      <c r="S2638" s="14"/>
      <c r="T2638" s="14"/>
      <c r="U2638" s="14"/>
      <c r="V2638" s="4"/>
      <c r="W2638" s="53"/>
      <c r="X2638" s="14"/>
      <c r="Y2638" s="153"/>
      <c r="Z2638" s="10"/>
      <c r="AA2638" s="51"/>
      <c r="AB2638" s="3"/>
      <c r="AC2638" s="1"/>
      <c r="AD2638" s="10"/>
      <c r="AE2638" s="3"/>
      <c r="AF2638" s="3"/>
      <c r="AG2638" s="3"/>
      <c r="AH2638" s="10"/>
      <c r="AI2638" s="11"/>
      <c r="AJ2638" s="10"/>
      <c r="AK2638" s="2"/>
      <c r="AL2638" s="2"/>
      <c r="AM2638" s="2"/>
      <c r="AN2638" s="2"/>
      <c r="AO2638" s="2"/>
      <c r="AP2638" s="2"/>
      <c r="AQ2638" s="1"/>
      <c r="AR2638" s="15"/>
      <c r="AS2638" s="15"/>
      <c r="AT2638" s="15"/>
      <c r="AU2638" s="1"/>
      <c r="AV2638" s="1"/>
      <c r="AW2638" s="15"/>
      <c r="AX2638" s="15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</row>
    <row r="2639" spans="1:164" x14ac:dyDescent="0.15">
      <c r="A2639" s="67"/>
      <c r="B2639" s="128"/>
      <c r="C2639" s="7"/>
      <c r="D2639" s="7"/>
      <c r="E2639" s="13"/>
      <c r="F2639" s="14"/>
      <c r="G2639" s="14"/>
      <c r="H2639" s="14"/>
      <c r="I2639" s="14"/>
      <c r="J2639" s="13"/>
      <c r="K2639" s="53"/>
      <c r="L2639" s="2"/>
      <c r="M2639" s="19"/>
      <c r="N2639" s="12"/>
      <c r="O2639" s="12"/>
      <c r="P2639" s="19"/>
      <c r="Q2639" s="14"/>
      <c r="R2639" s="28"/>
      <c r="S2639" s="14"/>
      <c r="T2639" s="14"/>
      <c r="U2639" s="14"/>
      <c r="V2639" s="4"/>
      <c r="W2639" s="53"/>
      <c r="X2639" s="14"/>
      <c r="Y2639" s="153"/>
      <c r="Z2639" s="10"/>
      <c r="AA2639" s="51"/>
      <c r="AB2639" s="3"/>
      <c r="AC2639" s="1"/>
      <c r="AD2639" s="10"/>
      <c r="AE2639" s="3"/>
      <c r="AF2639" s="3"/>
      <c r="AG2639" s="3"/>
      <c r="AH2639" s="10"/>
      <c r="AI2639" s="11"/>
      <c r="AJ2639" s="10"/>
      <c r="AK2639" s="2"/>
      <c r="AL2639" s="2"/>
      <c r="AM2639" s="2"/>
      <c r="AN2639" s="2"/>
      <c r="AO2639" s="2"/>
      <c r="AP2639" s="2"/>
      <c r="AQ2639" s="1"/>
      <c r="AR2639" s="15"/>
      <c r="AS2639" s="15"/>
      <c r="AT2639" s="15"/>
      <c r="AU2639" s="1"/>
      <c r="AV2639" s="1"/>
      <c r="AW2639" s="15"/>
      <c r="AX2639" s="15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</row>
    <row r="2640" spans="1:164" x14ac:dyDescent="0.15">
      <c r="A2640" s="67"/>
      <c r="B2640" s="128"/>
      <c r="C2640" s="7"/>
      <c r="D2640" s="7"/>
      <c r="E2640" s="13"/>
      <c r="F2640" s="14"/>
      <c r="G2640" s="14"/>
      <c r="H2640" s="14"/>
      <c r="I2640" s="14"/>
      <c r="J2640" s="13"/>
      <c r="K2640" s="53"/>
      <c r="L2640" s="2"/>
      <c r="M2640" s="19"/>
      <c r="N2640" s="12"/>
      <c r="O2640" s="12"/>
      <c r="P2640" s="19"/>
      <c r="Q2640" s="14"/>
      <c r="R2640" s="28"/>
      <c r="S2640" s="14"/>
      <c r="T2640" s="14"/>
      <c r="U2640" s="14"/>
      <c r="V2640" s="4"/>
      <c r="W2640" s="53"/>
      <c r="X2640" s="14"/>
      <c r="Y2640" s="153"/>
      <c r="Z2640" s="10"/>
      <c r="AA2640" s="51"/>
      <c r="AB2640" s="3"/>
      <c r="AC2640" s="1"/>
      <c r="AD2640" s="10"/>
      <c r="AE2640" s="3"/>
      <c r="AF2640" s="3"/>
      <c r="AG2640" s="3"/>
      <c r="AH2640" s="10"/>
      <c r="AI2640" s="11"/>
      <c r="AJ2640" s="10"/>
      <c r="AK2640" s="2"/>
      <c r="AL2640" s="2"/>
      <c r="AM2640" s="2"/>
      <c r="AN2640" s="2"/>
      <c r="AO2640" s="2"/>
      <c r="AP2640" s="2"/>
      <c r="AQ2640" s="1"/>
      <c r="AR2640" s="15"/>
      <c r="AS2640" s="15"/>
      <c r="AT2640" s="15"/>
      <c r="AU2640" s="1"/>
      <c r="AV2640" s="1"/>
      <c r="AW2640" s="15"/>
      <c r="AX2640" s="15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</row>
    <row r="2641" spans="1:164" x14ac:dyDescent="0.15">
      <c r="A2641" s="67"/>
      <c r="B2641" s="128"/>
      <c r="C2641" s="7"/>
      <c r="D2641" s="7"/>
      <c r="E2641" s="13"/>
      <c r="F2641" s="14"/>
      <c r="G2641" s="14"/>
      <c r="H2641" s="14"/>
      <c r="I2641" s="14"/>
      <c r="J2641" s="13"/>
      <c r="K2641" s="53"/>
      <c r="L2641" s="2"/>
      <c r="M2641" s="19"/>
      <c r="N2641" s="12"/>
      <c r="O2641" s="12"/>
      <c r="P2641" s="19"/>
      <c r="Q2641" s="14"/>
      <c r="R2641" s="28"/>
      <c r="S2641" s="14"/>
      <c r="T2641" s="14"/>
      <c r="U2641" s="14"/>
      <c r="V2641" s="4"/>
      <c r="W2641" s="53"/>
      <c r="X2641" s="14"/>
      <c r="Y2641" s="153"/>
      <c r="Z2641" s="10"/>
      <c r="AA2641" s="51"/>
      <c r="AB2641" s="3"/>
      <c r="AC2641" s="1"/>
      <c r="AD2641" s="10"/>
      <c r="AE2641" s="3"/>
      <c r="AF2641" s="3"/>
      <c r="AG2641" s="3"/>
      <c r="AH2641" s="10"/>
      <c r="AI2641" s="11"/>
      <c r="AJ2641" s="10"/>
      <c r="AK2641" s="2"/>
      <c r="AL2641" s="2"/>
      <c r="AM2641" s="2"/>
      <c r="AN2641" s="2"/>
      <c r="AO2641" s="2"/>
      <c r="AP2641" s="2"/>
      <c r="AQ2641" s="1"/>
      <c r="AR2641" s="15"/>
      <c r="AS2641" s="15"/>
      <c r="AT2641" s="15"/>
      <c r="AU2641" s="1"/>
      <c r="AV2641" s="1"/>
      <c r="AW2641" s="15"/>
      <c r="AX2641" s="15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</row>
    <row r="2642" spans="1:164" x14ac:dyDescent="0.15">
      <c r="A2642" s="67"/>
      <c r="B2642" s="128"/>
      <c r="C2642" s="7"/>
      <c r="D2642" s="7"/>
      <c r="E2642" s="13"/>
      <c r="F2642" s="14"/>
      <c r="G2642" s="14"/>
      <c r="H2642" s="14"/>
      <c r="I2642" s="14"/>
      <c r="J2642" s="13"/>
      <c r="K2642" s="53"/>
      <c r="L2642" s="2"/>
      <c r="M2642" s="19"/>
      <c r="N2642" s="12"/>
      <c r="O2642" s="12"/>
      <c r="P2642" s="19"/>
      <c r="Q2642" s="14"/>
      <c r="R2642" s="28"/>
      <c r="S2642" s="14"/>
      <c r="T2642" s="14"/>
      <c r="U2642" s="14"/>
      <c r="V2642" s="4"/>
      <c r="W2642" s="53"/>
      <c r="X2642" s="14"/>
      <c r="Y2642" s="153"/>
      <c r="Z2642" s="10"/>
      <c r="AA2642" s="51"/>
      <c r="AB2642" s="3"/>
      <c r="AC2642" s="1"/>
      <c r="AD2642" s="10"/>
      <c r="AE2642" s="3"/>
      <c r="AF2642" s="3"/>
      <c r="AG2642" s="3"/>
      <c r="AH2642" s="10"/>
      <c r="AI2642" s="11"/>
      <c r="AJ2642" s="10"/>
      <c r="AK2642" s="2"/>
      <c r="AL2642" s="2"/>
      <c r="AM2642" s="2"/>
      <c r="AN2642" s="2"/>
      <c r="AO2642" s="2"/>
      <c r="AP2642" s="2"/>
      <c r="AQ2642" s="1"/>
      <c r="AR2642" s="15"/>
      <c r="AS2642" s="15"/>
      <c r="AT2642" s="15"/>
      <c r="AU2642" s="1"/>
      <c r="AV2642" s="1"/>
      <c r="AW2642" s="15"/>
      <c r="AX2642" s="15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</row>
    <row r="2643" spans="1:164" x14ac:dyDescent="0.15">
      <c r="A2643" s="67"/>
      <c r="B2643" s="128"/>
      <c r="C2643" s="7"/>
      <c r="D2643" s="7"/>
      <c r="E2643" s="13"/>
      <c r="F2643" s="14"/>
      <c r="G2643" s="14"/>
      <c r="H2643" s="14"/>
      <c r="I2643" s="14"/>
      <c r="J2643" s="13"/>
      <c r="K2643" s="53"/>
      <c r="L2643" s="2"/>
      <c r="M2643" s="19"/>
      <c r="N2643" s="12"/>
      <c r="O2643" s="12"/>
      <c r="P2643" s="19"/>
      <c r="Q2643" s="14"/>
      <c r="R2643" s="28"/>
      <c r="S2643" s="14"/>
      <c r="T2643" s="14"/>
      <c r="U2643" s="14"/>
      <c r="V2643" s="4"/>
      <c r="W2643" s="53"/>
      <c r="X2643" s="14"/>
      <c r="Y2643" s="153"/>
      <c r="Z2643" s="10"/>
      <c r="AA2643" s="51"/>
      <c r="AB2643" s="3"/>
      <c r="AC2643" s="1"/>
      <c r="AD2643" s="10"/>
      <c r="AE2643" s="3"/>
      <c r="AF2643" s="3"/>
      <c r="AG2643" s="3"/>
      <c r="AH2643" s="10"/>
      <c r="AI2643" s="11"/>
      <c r="AJ2643" s="10"/>
      <c r="AK2643" s="2"/>
      <c r="AL2643" s="2"/>
      <c r="AM2643" s="2"/>
      <c r="AN2643" s="2"/>
      <c r="AO2643" s="2"/>
      <c r="AP2643" s="2"/>
      <c r="AQ2643" s="1"/>
      <c r="AR2643" s="15"/>
      <c r="AS2643" s="15"/>
      <c r="AT2643" s="15"/>
      <c r="AU2643" s="1"/>
      <c r="AV2643" s="1"/>
      <c r="AW2643" s="15"/>
      <c r="AX2643" s="15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</row>
    <row r="2644" spans="1:164" x14ac:dyDescent="0.15">
      <c r="A2644" s="67"/>
      <c r="B2644" s="128"/>
      <c r="C2644" s="7"/>
      <c r="D2644" s="7"/>
      <c r="E2644" s="13"/>
      <c r="F2644" s="14"/>
      <c r="G2644" s="14"/>
      <c r="H2644" s="14"/>
      <c r="I2644" s="14"/>
      <c r="J2644" s="13"/>
      <c r="K2644" s="53"/>
      <c r="L2644" s="2"/>
      <c r="M2644" s="19"/>
      <c r="N2644" s="12"/>
      <c r="O2644" s="12"/>
      <c r="P2644" s="19"/>
      <c r="Q2644" s="14"/>
      <c r="R2644" s="28"/>
      <c r="S2644" s="14"/>
      <c r="T2644" s="14"/>
      <c r="U2644" s="14"/>
      <c r="V2644" s="4"/>
      <c r="W2644" s="53"/>
      <c r="X2644" s="14"/>
      <c r="Y2644" s="153"/>
      <c r="Z2644" s="10"/>
      <c r="AA2644" s="51"/>
      <c r="AB2644" s="3"/>
      <c r="AC2644" s="1"/>
      <c r="AD2644" s="10"/>
      <c r="AE2644" s="3"/>
      <c r="AF2644" s="3"/>
      <c r="AG2644" s="3"/>
      <c r="AH2644" s="10"/>
      <c r="AI2644" s="11"/>
      <c r="AJ2644" s="10"/>
      <c r="AK2644" s="2"/>
      <c r="AL2644" s="2"/>
      <c r="AM2644" s="2"/>
      <c r="AN2644" s="2"/>
      <c r="AO2644" s="2"/>
      <c r="AP2644" s="2"/>
      <c r="AQ2644" s="1"/>
      <c r="AR2644" s="15"/>
      <c r="AS2644" s="15"/>
      <c r="AT2644" s="15"/>
      <c r="AU2644" s="1"/>
      <c r="AV2644" s="1"/>
      <c r="AW2644" s="15"/>
      <c r="AX2644" s="15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</row>
    <row r="2645" spans="1:164" x14ac:dyDescent="0.15">
      <c r="A2645" s="67"/>
      <c r="B2645" s="128"/>
      <c r="C2645" s="7"/>
      <c r="D2645" s="7"/>
      <c r="E2645" s="13"/>
      <c r="F2645" s="14"/>
      <c r="G2645" s="14"/>
      <c r="H2645" s="14"/>
      <c r="I2645" s="14"/>
      <c r="J2645" s="13"/>
      <c r="K2645" s="53"/>
      <c r="L2645" s="2"/>
      <c r="M2645" s="19"/>
      <c r="N2645" s="12"/>
      <c r="O2645" s="12"/>
      <c r="P2645" s="19"/>
      <c r="Q2645" s="14"/>
      <c r="R2645" s="28"/>
      <c r="S2645" s="14"/>
      <c r="T2645" s="14"/>
      <c r="U2645" s="14"/>
      <c r="V2645" s="4"/>
      <c r="W2645" s="53"/>
      <c r="X2645" s="14"/>
      <c r="Y2645" s="153"/>
      <c r="Z2645" s="10"/>
      <c r="AA2645" s="51"/>
      <c r="AB2645" s="3"/>
      <c r="AC2645" s="1"/>
      <c r="AD2645" s="10"/>
      <c r="AE2645" s="3"/>
      <c r="AF2645" s="3"/>
      <c r="AG2645" s="3"/>
      <c r="AH2645" s="10"/>
      <c r="AI2645" s="11"/>
      <c r="AJ2645" s="10"/>
      <c r="AK2645" s="2"/>
      <c r="AL2645" s="2"/>
      <c r="AM2645" s="2"/>
      <c r="AN2645" s="2"/>
      <c r="AO2645" s="2"/>
      <c r="AP2645" s="2"/>
      <c r="AQ2645" s="1"/>
      <c r="AR2645" s="15"/>
      <c r="AS2645" s="15"/>
      <c r="AT2645" s="15"/>
      <c r="AU2645" s="1"/>
      <c r="AV2645" s="1"/>
      <c r="AW2645" s="15"/>
      <c r="AX2645" s="15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</row>
    <row r="2646" spans="1:164" x14ac:dyDescent="0.15">
      <c r="A2646" s="67"/>
      <c r="B2646" s="128"/>
      <c r="C2646" s="7"/>
      <c r="D2646" s="7"/>
      <c r="E2646" s="13"/>
      <c r="F2646" s="14"/>
      <c r="G2646" s="14"/>
      <c r="H2646" s="14"/>
      <c r="I2646" s="14"/>
      <c r="J2646" s="13"/>
      <c r="K2646" s="53"/>
      <c r="L2646" s="2"/>
      <c r="M2646" s="19"/>
      <c r="N2646" s="12"/>
      <c r="O2646" s="12"/>
      <c r="P2646" s="19"/>
      <c r="Q2646" s="14"/>
      <c r="R2646" s="28"/>
      <c r="S2646" s="14"/>
      <c r="T2646" s="14"/>
      <c r="U2646" s="14"/>
      <c r="V2646" s="4"/>
      <c r="W2646" s="53"/>
      <c r="X2646" s="14"/>
      <c r="Y2646" s="153"/>
      <c r="Z2646" s="10"/>
      <c r="AA2646" s="51"/>
      <c r="AB2646" s="3"/>
      <c r="AC2646" s="1"/>
      <c r="AD2646" s="10"/>
      <c r="AE2646" s="3"/>
      <c r="AF2646" s="3"/>
      <c r="AG2646" s="3"/>
      <c r="AH2646" s="10"/>
      <c r="AI2646" s="11"/>
      <c r="AJ2646" s="10"/>
      <c r="AK2646" s="2"/>
      <c r="AL2646" s="2"/>
      <c r="AM2646" s="2"/>
      <c r="AN2646" s="2"/>
      <c r="AO2646" s="2"/>
      <c r="AP2646" s="2"/>
      <c r="AQ2646" s="1"/>
      <c r="AR2646" s="15"/>
      <c r="AS2646" s="15"/>
      <c r="AT2646" s="15"/>
      <c r="AU2646" s="1"/>
      <c r="AV2646" s="1"/>
      <c r="AW2646" s="15"/>
      <c r="AX2646" s="15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</row>
    <row r="2647" spans="1:164" x14ac:dyDescent="0.15">
      <c r="A2647" s="67"/>
      <c r="B2647" s="128"/>
      <c r="C2647" s="7"/>
      <c r="D2647" s="7"/>
      <c r="E2647" s="13"/>
      <c r="F2647" s="14"/>
      <c r="G2647" s="14"/>
      <c r="H2647" s="14"/>
      <c r="I2647" s="14"/>
      <c r="J2647" s="13"/>
      <c r="K2647" s="53"/>
      <c r="L2647" s="2"/>
      <c r="M2647" s="19"/>
      <c r="N2647" s="12"/>
      <c r="O2647" s="12"/>
      <c r="P2647" s="19"/>
      <c r="Q2647" s="14"/>
      <c r="R2647" s="28"/>
      <c r="S2647" s="14"/>
      <c r="T2647" s="14"/>
      <c r="U2647" s="14"/>
      <c r="V2647" s="4"/>
      <c r="W2647" s="53"/>
      <c r="X2647" s="14"/>
      <c r="Y2647" s="153"/>
      <c r="Z2647" s="10"/>
      <c r="AA2647" s="51"/>
      <c r="AB2647" s="3"/>
      <c r="AC2647" s="1"/>
      <c r="AD2647" s="10"/>
      <c r="AE2647" s="3"/>
      <c r="AF2647" s="3"/>
      <c r="AG2647" s="3"/>
      <c r="AH2647" s="10"/>
      <c r="AI2647" s="11"/>
      <c r="AJ2647" s="10"/>
      <c r="AK2647" s="2"/>
      <c r="AL2647" s="2"/>
      <c r="AM2647" s="2"/>
      <c r="AN2647" s="2"/>
      <c r="AO2647" s="2"/>
      <c r="AP2647" s="2"/>
      <c r="AQ2647" s="1"/>
      <c r="AR2647" s="15"/>
      <c r="AS2647" s="15"/>
      <c r="AT2647" s="15"/>
      <c r="AU2647" s="1"/>
      <c r="AV2647" s="1"/>
      <c r="AW2647" s="15"/>
      <c r="AX2647" s="15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</row>
    <row r="2648" spans="1:164" x14ac:dyDescent="0.15">
      <c r="A2648" s="67"/>
      <c r="B2648" s="128"/>
      <c r="C2648" s="7"/>
      <c r="D2648" s="7"/>
      <c r="E2648" s="13"/>
      <c r="F2648" s="14"/>
      <c r="G2648" s="14"/>
      <c r="H2648" s="14"/>
      <c r="I2648" s="14"/>
      <c r="J2648" s="13"/>
      <c r="K2648" s="53"/>
      <c r="L2648" s="2"/>
      <c r="M2648" s="19"/>
      <c r="N2648" s="12"/>
      <c r="O2648" s="12"/>
      <c r="P2648" s="19"/>
      <c r="Q2648" s="14"/>
      <c r="R2648" s="28"/>
      <c r="S2648" s="14"/>
      <c r="T2648" s="14"/>
      <c r="U2648" s="14"/>
      <c r="V2648" s="4"/>
      <c r="W2648" s="53"/>
      <c r="X2648" s="14"/>
      <c r="Y2648" s="153"/>
      <c r="Z2648" s="10"/>
      <c r="AA2648" s="51"/>
      <c r="AB2648" s="3"/>
      <c r="AC2648" s="1"/>
      <c r="AD2648" s="10"/>
      <c r="AE2648" s="3"/>
      <c r="AF2648" s="3"/>
      <c r="AG2648" s="3"/>
      <c r="AH2648" s="10"/>
      <c r="AI2648" s="11"/>
      <c r="AJ2648" s="10"/>
      <c r="AK2648" s="2"/>
      <c r="AL2648" s="2"/>
      <c r="AM2648" s="2"/>
      <c r="AN2648" s="2"/>
      <c r="AO2648" s="2"/>
      <c r="AP2648" s="2"/>
      <c r="AQ2648" s="1"/>
      <c r="AR2648" s="15"/>
      <c r="AS2648" s="15"/>
      <c r="AT2648" s="15"/>
      <c r="AU2648" s="1"/>
      <c r="AV2648" s="1"/>
      <c r="AW2648" s="15"/>
      <c r="AX2648" s="15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</row>
    <row r="2649" spans="1:164" x14ac:dyDescent="0.15">
      <c r="A2649" s="67"/>
      <c r="B2649" s="128"/>
      <c r="C2649" s="7"/>
      <c r="D2649" s="7"/>
      <c r="E2649" s="13"/>
      <c r="F2649" s="14"/>
      <c r="G2649" s="14"/>
      <c r="H2649" s="14"/>
      <c r="I2649" s="14"/>
      <c r="J2649" s="13"/>
      <c r="K2649" s="53"/>
      <c r="L2649" s="2"/>
      <c r="M2649" s="19"/>
      <c r="N2649" s="12"/>
      <c r="O2649" s="12"/>
      <c r="P2649" s="19"/>
      <c r="Q2649" s="14"/>
      <c r="R2649" s="28"/>
      <c r="S2649" s="14"/>
      <c r="T2649" s="14"/>
      <c r="U2649" s="14"/>
      <c r="V2649" s="4"/>
      <c r="W2649" s="53"/>
      <c r="X2649" s="14"/>
      <c r="Y2649" s="153"/>
      <c r="Z2649" s="10"/>
      <c r="AA2649" s="51"/>
      <c r="AB2649" s="3"/>
      <c r="AC2649" s="1"/>
      <c r="AD2649" s="10"/>
      <c r="AE2649" s="3"/>
      <c r="AF2649" s="3"/>
      <c r="AG2649" s="3"/>
      <c r="AH2649" s="10"/>
      <c r="AI2649" s="11"/>
      <c r="AJ2649" s="10"/>
      <c r="AK2649" s="2"/>
      <c r="AL2649" s="2"/>
      <c r="AM2649" s="2"/>
      <c r="AN2649" s="2"/>
      <c r="AO2649" s="2"/>
      <c r="AP2649" s="2"/>
      <c r="AQ2649" s="1"/>
      <c r="AR2649" s="15"/>
      <c r="AS2649" s="15"/>
      <c r="AT2649" s="15"/>
      <c r="AU2649" s="1"/>
      <c r="AV2649" s="1"/>
      <c r="AW2649" s="15"/>
      <c r="AX2649" s="15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</row>
    <row r="2650" spans="1:164" x14ac:dyDescent="0.15">
      <c r="A2650" s="67"/>
      <c r="B2650" s="128"/>
      <c r="C2650" s="7"/>
      <c r="D2650" s="7"/>
      <c r="E2650" s="13"/>
      <c r="F2650" s="14"/>
      <c r="G2650" s="14"/>
      <c r="H2650" s="14"/>
      <c r="I2650" s="14"/>
      <c r="J2650" s="13"/>
      <c r="K2650" s="53"/>
      <c r="L2650" s="2"/>
      <c r="M2650" s="19"/>
      <c r="N2650" s="12"/>
      <c r="O2650" s="12"/>
      <c r="P2650" s="19"/>
      <c r="Q2650" s="14"/>
      <c r="R2650" s="28"/>
      <c r="S2650" s="14"/>
      <c r="T2650" s="14"/>
      <c r="U2650" s="14"/>
      <c r="V2650" s="4"/>
      <c r="W2650" s="53"/>
      <c r="X2650" s="14"/>
      <c r="Y2650" s="153"/>
      <c r="Z2650" s="10"/>
      <c r="AA2650" s="51"/>
      <c r="AB2650" s="3"/>
      <c r="AC2650" s="1"/>
      <c r="AD2650" s="10"/>
      <c r="AE2650" s="3"/>
      <c r="AF2650" s="3"/>
      <c r="AG2650" s="3"/>
      <c r="AH2650" s="10"/>
      <c r="AI2650" s="11"/>
      <c r="AJ2650" s="10"/>
      <c r="AK2650" s="2"/>
      <c r="AL2650" s="2"/>
      <c r="AM2650" s="2"/>
      <c r="AN2650" s="2"/>
      <c r="AO2650" s="2"/>
      <c r="AP2650" s="2"/>
      <c r="AQ2650" s="1"/>
      <c r="AR2650" s="15"/>
      <c r="AS2650" s="15"/>
      <c r="AT2650" s="15"/>
      <c r="AU2650" s="1"/>
      <c r="AV2650" s="1"/>
      <c r="AW2650" s="15"/>
      <c r="AX2650" s="15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</row>
    <row r="2651" spans="1:164" x14ac:dyDescent="0.15">
      <c r="A2651" s="67"/>
      <c r="B2651" s="128"/>
      <c r="C2651" s="7"/>
      <c r="D2651" s="7"/>
      <c r="E2651" s="13"/>
      <c r="F2651" s="14"/>
      <c r="G2651" s="14"/>
      <c r="H2651" s="14"/>
      <c r="I2651" s="14"/>
      <c r="J2651" s="13"/>
      <c r="K2651" s="53"/>
      <c r="L2651" s="2"/>
      <c r="M2651" s="19"/>
      <c r="N2651" s="12"/>
      <c r="O2651" s="12"/>
      <c r="P2651" s="19"/>
      <c r="Q2651" s="14"/>
      <c r="R2651" s="28"/>
      <c r="S2651" s="14"/>
      <c r="T2651" s="14"/>
      <c r="U2651" s="14"/>
      <c r="V2651" s="4"/>
      <c r="W2651" s="53"/>
      <c r="X2651" s="14"/>
      <c r="Y2651" s="153"/>
      <c r="Z2651" s="10"/>
      <c r="AA2651" s="51"/>
      <c r="AB2651" s="3"/>
      <c r="AC2651" s="1"/>
      <c r="AD2651" s="10"/>
      <c r="AE2651" s="3"/>
      <c r="AF2651" s="3"/>
      <c r="AG2651" s="3"/>
      <c r="AH2651" s="10"/>
      <c r="AI2651" s="11"/>
      <c r="AJ2651" s="10"/>
      <c r="AK2651" s="2"/>
      <c r="AL2651" s="2"/>
      <c r="AM2651" s="2"/>
      <c r="AN2651" s="2"/>
      <c r="AO2651" s="2"/>
      <c r="AP2651" s="2"/>
      <c r="AQ2651" s="1"/>
      <c r="AR2651" s="15"/>
      <c r="AS2651" s="15"/>
      <c r="AT2651" s="15"/>
      <c r="AU2651" s="1"/>
      <c r="AV2651" s="1"/>
      <c r="AW2651" s="15"/>
      <c r="AX2651" s="15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</row>
    <row r="2652" spans="1:164" x14ac:dyDescent="0.15">
      <c r="A2652" s="67"/>
      <c r="B2652" s="128"/>
      <c r="C2652" s="7"/>
      <c r="D2652" s="7"/>
      <c r="E2652" s="13"/>
      <c r="F2652" s="14"/>
      <c r="G2652" s="14"/>
      <c r="H2652" s="14"/>
      <c r="I2652" s="14"/>
      <c r="J2652" s="13"/>
      <c r="K2652" s="53"/>
      <c r="L2652" s="2"/>
      <c r="M2652" s="19"/>
      <c r="N2652" s="12"/>
      <c r="O2652" s="12"/>
      <c r="P2652" s="19"/>
      <c r="Q2652" s="14"/>
      <c r="R2652" s="28"/>
      <c r="S2652" s="14"/>
      <c r="T2652" s="14"/>
      <c r="U2652" s="14"/>
      <c r="V2652" s="4"/>
      <c r="W2652" s="53"/>
      <c r="X2652" s="14"/>
      <c r="Y2652" s="153"/>
      <c r="Z2652" s="10"/>
      <c r="AA2652" s="51"/>
      <c r="AB2652" s="3"/>
      <c r="AC2652" s="1"/>
      <c r="AD2652" s="10"/>
      <c r="AE2652" s="3"/>
      <c r="AF2652" s="3"/>
      <c r="AG2652" s="3"/>
      <c r="AH2652" s="10"/>
      <c r="AI2652" s="11"/>
      <c r="AJ2652" s="10"/>
      <c r="AK2652" s="2"/>
      <c r="AL2652" s="2"/>
      <c r="AM2652" s="2"/>
      <c r="AN2652" s="2"/>
      <c r="AO2652" s="2"/>
      <c r="AP2652" s="2"/>
      <c r="AQ2652" s="1"/>
      <c r="AR2652" s="15"/>
      <c r="AS2652" s="15"/>
      <c r="AT2652" s="15"/>
      <c r="AU2652" s="1"/>
      <c r="AV2652" s="1"/>
      <c r="AW2652" s="15"/>
      <c r="AX2652" s="15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</row>
    <row r="2653" spans="1:164" x14ac:dyDescent="0.15">
      <c r="A2653" s="67"/>
      <c r="B2653" s="128"/>
      <c r="C2653" s="7"/>
      <c r="D2653" s="7"/>
      <c r="E2653" s="13"/>
      <c r="F2653" s="14"/>
      <c r="G2653" s="14"/>
      <c r="H2653" s="14"/>
      <c r="I2653" s="14"/>
      <c r="J2653" s="13"/>
      <c r="K2653" s="53"/>
      <c r="L2653" s="2"/>
      <c r="M2653" s="19"/>
      <c r="N2653" s="12"/>
      <c r="O2653" s="12"/>
      <c r="P2653" s="19"/>
      <c r="Q2653" s="14"/>
      <c r="R2653" s="28"/>
      <c r="S2653" s="14"/>
      <c r="T2653" s="14"/>
      <c r="U2653" s="14"/>
      <c r="V2653" s="4"/>
      <c r="W2653" s="53"/>
      <c r="X2653" s="14"/>
      <c r="Y2653" s="153"/>
      <c r="Z2653" s="10"/>
      <c r="AA2653" s="51"/>
      <c r="AB2653" s="3"/>
      <c r="AC2653" s="1"/>
      <c r="AD2653" s="10"/>
      <c r="AE2653" s="3"/>
      <c r="AF2653" s="3"/>
      <c r="AG2653" s="3"/>
      <c r="AH2653" s="10"/>
      <c r="AI2653" s="11"/>
      <c r="AJ2653" s="10"/>
      <c r="AK2653" s="2"/>
      <c r="AL2653" s="2"/>
      <c r="AM2653" s="2"/>
      <c r="AN2653" s="2"/>
      <c r="AO2653" s="2"/>
      <c r="AP2653" s="2"/>
      <c r="AQ2653" s="1"/>
      <c r="AR2653" s="15"/>
      <c r="AS2653" s="15"/>
      <c r="AT2653" s="15"/>
      <c r="AU2653" s="1"/>
      <c r="AV2653" s="1"/>
      <c r="AW2653" s="15"/>
      <c r="AX2653" s="15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</row>
    <row r="2654" spans="1:164" x14ac:dyDescent="0.15">
      <c r="A2654" s="67"/>
      <c r="B2654" s="128"/>
      <c r="C2654" s="7"/>
      <c r="D2654" s="7"/>
      <c r="E2654" s="13"/>
      <c r="F2654" s="14"/>
      <c r="G2654" s="14"/>
      <c r="H2654" s="14"/>
      <c r="I2654" s="14"/>
      <c r="J2654" s="13"/>
      <c r="K2654" s="53"/>
      <c r="L2654" s="2"/>
      <c r="M2654" s="19"/>
      <c r="N2654" s="12"/>
      <c r="O2654" s="12"/>
      <c r="P2654" s="19"/>
      <c r="Q2654" s="14"/>
      <c r="R2654" s="28"/>
      <c r="S2654" s="14"/>
      <c r="T2654" s="14"/>
      <c r="U2654" s="14"/>
      <c r="V2654" s="4"/>
      <c r="W2654" s="53"/>
      <c r="X2654" s="14"/>
      <c r="Y2654" s="153"/>
      <c r="Z2654" s="10"/>
      <c r="AA2654" s="51"/>
      <c r="AB2654" s="3"/>
      <c r="AC2654" s="1"/>
      <c r="AD2654" s="10"/>
      <c r="AE2654" s="3"/>
      <c r="AF2654" s="3"/>
      <c r="AG2654" s="3"/>
      <c r="AH2654" s="10"/>
      <c r="AI2654" s="11"/>
      <c r="AJ2654" s="10"/>
      <c r="AK2654" s="2"/>
      <c r="AL2654" s="2"/>
      <c r="AM2654" s="2"/>
      <c r="AN2654" s="2"/>
      <c r="AO2654" s="2"/>
      <c r="AP2654" s="2"/>
      <c r="AQ2654" s="1"/>
      <c r="AR2654" s="15"/>
      <c r="AS2654" s="15"/>
      <c r="AT2654" s="15"/>
      <c r="AU2654" s="1"/>
      <c r="AV2654" s="1"/>
      <c r="AW2654" s="15"/>
      <c r="AX2654" s="15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</row>
    <row r="2655" spans="1:164" x14ac:dyDescent="0.15">
      <c r="A2655" s="67"/>
      <c r="B2655" s="128"/>
      <c r="C2655" s="7"/>
      <c r="D2655" s="7"/>
      <c r="E2655" s="13"/>
      <c r="F2655" s="14"/>
      <c r="G2655" s="14"/>
      <c r="H2655" s="14"/>
      <c r="I2655" s="14"/>
      <c r="J2655" s="13"/>
      <c r="K2655" s="53"/>
      <c r="L2655" s="2"/>
      <c r="M2655" s="19"/>
      <c r="N2655" s="12"/>
      <c r="O2655" s="12"/>
      <c r="P2655" s="19"/>
      <c r="Q2655" s="14"/>
      <c r="R2655" s="28"/>
      <c r="S2655" s="14"/>
      <c r="T2655" s="14"/>
      <c r="U2655" s="14"/>
      <c r="V2655" s="4"/>
      <c r="W2655" s="53"/>
      <c r="X2655" s="14"/>
      <c r="Y2655" s="153"/>
      <c r="Z2655" s="10"/>
      <c r="AA2655" s="51"/>
      <c r="AB2655" s="3"/>
      <c r="AC2655" s="1"/>
      <c r="AD2655" s="10"/>
      <c r="AE2655" s="3"/>
      <c r="AF2655" s="3"/>
      <c r="AG2655" s="3"/>
      <c r="AH2655" s="10"/>
      <c r="AI2655" s="11"/>
      <c r="AJ2655" s="10"/>
      <c r="AK2655" s="2"/>
      <c r="AL2655" s="2"/>
      <c r="AM2655" s="2"/>
      <c r="AN2655" s="2"/>
      <c r="AO2655" s="2"/>
      <c r="AP2655" s="2"/>
      <c r="AQ2655" s="1"/>
      <c r="AR2655" s="15"/>
      <c r="AS2655" s="15"/>
      <c r="AT2655" s="15"/>
      <c r="AU2655" s="1"/>
      <c r="AV2655" s="1"/>
      <c r="AW2655" s="15"/>
      <c r="AX2655" s="15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</row>
    <row r="2656" spans="1:164" x14ac:dyDescent="0.15">
      <c r="A2656" s="67"/>
      <c r="B2656" s="128"/>
      <c r="C2656" s="7"/>
      <c r="D2656" s="7"/>
      <c r="E2656" s="13"/>
      <c r="F2656" s="14"/>
      <c r="G2656" s="14"/>
      <c r="H2656" s="14"/>
      <c r="I2656" s="14"/>
      <c r="J2656" s="13"/>
      <c r="K2656" s="53"/>
      <c r="L2656" s="2"/>
      <c r="M2656" s="19"/>
      <c r="N2656" s="12"/>
      <c r="O2656" s="12"/>
      <c r="P2656" s="19"/>
      <c r="Q2656" s="14"/>
      <c r="R2656" s="28"/>
      <c r="S2656" s="14"/>
      <c r="T2656" s="14"/>
      <c r="U2656" s="14"/>
      <c r="V2656" s="4"/>
      <c r="W2656" s="53"/>
      <c r="X2656" s="14"/>
      <c r="Y2656" s="153"/>
      <c r="Z2656" s="10"/>
      <c r="AA2656" s="51"/>
      <c r="AB2656" s="3"/>
      <c r="AC2656" s="1"/>
      <c r="AD2656" s="10"/>
      <c r="AE2656" s="3"/>
      <c r="AF2656" s="3"/>
      <c r="AG2656" s="3"/>
      <c r="AH2656" s="10"/>
      <c r="AI2656" s="11"/>
      <c r="AJ2656" s="10"/>
      <c r="AK2656" s="2"/>
      <c r="AL2656" s="2"/>
      <c r="AM2656" s="2"/>
      <c r="AN2656" s="2"/>
      <c r="AO2656" s="2"/>
      <c r="AP2656" s="2"/>
      <c r="AQ2656" s="1"/>
      <c r="AR2656" s="15"/>
      <c r="AS2656" s="15"/>
      <c r="AT2656" s="15"/>
      <c r="AU2656" s="1"/>
      <c r="AV2656" s="1"/>
      <c r="AW2656" s="15"/>
      <c r="AX2656" s="15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</row>
    <row r="2657" spans="1:164" x14ac:dyDescent="0.15">
      <c r="A2657" s="67"/>
      <c r="B2657" s="128"/>
      <c r="C2657" s="7"/>
      <c r="D2657" s="7"/>
      <c r="E2657" s="13"/>
      <c r="F2657" s="14"/>
      <c r="G2657" s="14"/>
      <c r="H2657" s="14"/>
      <c r="I2657" s="14"/>
      <c r="J2657" s="13"/>
      <c r="K2657" s="53"/>
      <c r="L2657" s="2"/>
      <c r="M2657" s="19"/>
      <c r="N2657" s="12"/>
      <c r="O2657" s="12"/>
      <c r="P2657" s="19"/>
      <c r="Q2657" s="14"/>
      <c r="R2657" s="28"/>
      <c r="S2657" s="14"/>
      <c r="T2657" s="14"/>
      <c r="U2657" s="14"/>
      <c r="V2657" s="4"/>
      <c r="W2657" s="53"/>
      <c r="X2657" s="14"/>
      <c r="Y2657" s="153"/>
      <c r="Z2657" s="10"/>
      <c r="AA2657" s="51"/>
      <c r="AB2657" s="3"/>
      <c r="AC2657" s="1"/>
      <c r="AD2657" s="10"/>
      <c r="AE2657" s="3"/>
      <c r="AF2657" s="3"/>
      <c r="AG2657" s="3"/>
      <c r="AH2657" s="10"/>
      <c r="AI2657" s="11"/>
      <c r="AJ2657" s="10"/>
      <c r="AK2657" s="2"/>
      <c r="AL2657" s="2"/>
      <c r="AM2657" s="2"/>
      <c r="AN2657" s="2"/>
      <c r="AO2657" s="2"/>
      <c r="AP2657" s="2"/>
      <c r="AQ2657" s="1"/>
      <c r="AR2657" s="15"/>
      <c r="AS2657" s="15"/>
      <c r="AT2657" s="15"/>
      <c r="AU2657" s="1"/>
      <c r="AV2657" s="1"/>
      <c r="AW2657" s="15"/>
      <c r="AX2657" s="15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</row>
    <row r="2658" spans="1:164" x14ac:dyDescent="0.15">
      <c r="A2658" s="67"/>
      <c r="B2658" s="128"/>
      <c r="C2658" s="7"/>
      <c r="D2658" s="7"/>
      <c r="E2658" s="13"/>
      <c r="F2658" s="14"/>
      <c r="G2658" s="14"/>
      <c r="H2658" s="14"/>
      <c r="I2658" s="14"/>
      <c r="J2658" s="13"/>
      <c r="K2658" s="53"/>
      <c r="L2658" s="2"/>
      <c r="M2658" s="19"/>
      <c r="N2658" s="12"/>
      <c r="O2658" s="12"/>
      <c r="P2658" s="19"/>
      <c r="Q2658" s="14"/>
      <c r="R2658" s="28"/>
      <c r="S2658" s="14"/>
      <c r="T2658" s="14"/>
      <c r="U2658" s="14"/>
      <c r="V2658" s="4"/>
      <c r="W2658" s="53"/>
      <c r="X2658" s="14"/>
      <c r="Y2658" s="153"/>
      <c r="Z2658" s="10"/>
      <c r="AA2658" s="51"/>
      <c r="AB2658" s="3"/>
      <c r="AC2658" s="1"/>
      <c r="AD2658" s="10"/>
      <c r="AE2658" s="3"/>
      <c r="AF2658" s="3"/>
      <c r="AG2658" s="3"/>
      <c r="AH2658" s="10"/>
      <c r="AI2658" s="11"/>
      <c r="AJ2658" s="10"/>
      <c r="AK2658" s="2"/>
      <c r="AL2658" s="2"/>
      <c r="AM2658" s="2"/>
      <c r="AN2658" s="2"/>
      <c r="AO2658" s="2"/>
      <c r="AP2658" s="2"/>
      <c r="AQ2658" s="1"/>
      <c r="AR2658" s="15"/>
      <c r="AS2658" s="15"/>
      <c r="AT2658" s="15"/>
      <c r="AU2658" s="1"/>
      <c r="AV2658" s="1"/>
      <c r="AW2658" s="15"/>
      <c r="AX2658" s="15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</row>
    <row r="2659" spans="1:164" x14ac:dyDescent="0.15">
      <c r="A2659" s="67"/>
      <c r="B2659" s="128"/>
      <c r="C2659" s="7"/>
      <c r="D2659" s="7"/>
      <c r="E2659" s="13"/>
      <c r="F2659" s="14"/>
      <c r="G2659" s="14"/>
      <c r="H2659" s="14"/>
      <c r="I2659" s="14"/>
      <c r="J2659" s="13"/>
      <c r="K2659" s="53"/>
      <c r="L2659" s="2"/>
      <c r="M2659" s="19"/>
      <c r="N2659" s="12"/>
      <c r="O2659" s="12"/>
      <c r="P2659" s="19"/>
      <c r="Q2659" s="14"/>
      <c r="R2659" s="28"/>
      <c r="S2659" s="14"/>
      <c r="T2659" s="14"/>
      <c r="U2659" s="14"/>
      <c r="V2659" s="4"/>
      <c r="W2659" s="53"/>
      <c r="X2659" s="14"/>
      <c r="Y2659" s="153"/>
      <c r="Z2659" s="10"/>
      <c r="AA2659" s="51"/>
      <c r="AB2659" s="3"/>
      <c r="AC2659" s="1"/>
      <c r="AD2659" s="10"/>
      <c r="AE2659" s="3"/>
      <c r="AF2659" s="3"/>
      <c r="AG2659" s="3"/>
      <c r="AH2659" s="10"/>
      <c r="AI2659" s="11"/>
      <c r="AJ2659" s="10"/>
      <c r="AK2659" s="2"/>
      <c r="AL2659" s="2"/>
      <c r="AM2659" s="2"/>
      <c r="AN2659" s="2"/>
      <c r="AO2659" s="2"/>
      <c r="AP2659" s="2"/>
      <c r="AQ2659" s="1"/>
      <c r="AR2659" s="15"/>
      <c r="AS2659" s="15"/>
      <c r="AT2659" s="15"/>
      <c r="AU2659" s="1"/>
      <c r="AV2659" s="1"/>
      <c r="AW2659" s="15"/>
      <c r="AX2659" s="15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</row>
    <row r="2660" spans="1:164" x14ac:dyDescent="0.15">
      <c r="A2660" s="67"/>
      <c r="B2660" s="128"/>
      <c r="C2660" s="7"/>
      <c r="D2660" s="7"/>
      <c r="E2660" s="13"/>
      <c r="F2660" s="14"/>
      <c r="G2660" s="14"/>
      <c r="H2660" s="14"/>
      <c r="I2660" s="14"/>
      <c r="J2660" s="13"/>
      <c r="K2660" s="53"/>
      <c r="L2660" s="2"/>
      <c r="M2660" s="19"/>
      <c r="N2660" s="12"/>
      <c r="O2660" s="12"/>
      <c r="P2660" s="19"/>
      <c r="Q2660" s="14"/>
      <c r="R2660" s="28"/>
      <c r="S2660" s="14"/>
      <c r="T2660" s="14"/>
      <c r="U2660" s="14"/>
      <c r="V2660" s="4"/>
      <c r="W2660" s="53"/>
      <c r="X2660" s="14"/>
      <c r="Y2660" s="153"/>
      <c r="Z2660" s="10"/>
      <c r="AA2660" s="51"/>
      <c r="AB2660" s="3"/>
      <c r="AC2660" s="1"/>
      <c r="AD2660" s="10"/>
      <c r="AE2660" s="3"/>
      <c r="AF2660" s="3"/>
      <c r="AG2660" s="3"/>
      <c r="AH2660" s="10"/>
      <c r="AI2660" s="11"/>
      <c r="AJ2660" s="10"/>
      <c r="AK2660" s="2"/>
      <c r="AL2660" s="2"/>
      <c r="AM2660" s="2"/>
      <c r="AN2660" s="2"/>
      <c r="AO2660" s="2"/>
      <c r="AP2660" s="2"/>
      <c r="AQ2660" s="1"/>
      <c r="AR2660" s="15"/>
      <c r="AS2660" s="15"/>
      <c r="AT2660" s="15"/>
      <c r="AU2660" s="1"/>
      <c r="AV2660" s="1"/>
      <c r="AW2660" s="15"/>
      <c r="AX2660" s="15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</row>
    <row r="2661" spans="1:164" x14ac:dyDescent="0.15">
      <c r="A2661" s="67"/>
      <c r="B2661" s="128"/>
      <c r="C2661" s="7"/>
      <c r="D2661" s="7"/>
      <c r="E2661" s="13"/>
      <c r="F2661" s="14"/>
      <c r="G2661" s="14"/>
      <c r="H2661" s="14"/>
      <c r="I2661" s="14"/>
      <c r="J2661" s="13"/>
      <c r="K2661" s="53"/>
      <c r="L2661" s="2"/>
      <c r="M2661" s="19"/>
      <c r="N2661" s="12"/>
      <c r="O2661" s="12"/>
      <c r="P2661" s="19"/>
      <c r="Q2661" s="14"/>
      <c r="R2661" s="28"/>
      <c r="S2661" s="14"/>
      <c r="T2661" s="14"/>
      <c r="U2661" s="14"/>
      <c r="V2661" s="4"/>
      <c r="W2661" s="53"/>
      <c r="X2661" s="14"/>
      <c r="Y2661" s="153"/>
      <c r="Z2661" s="10"/>
      <c r="AA2661" s="51"/>
      <c r="AB2661" s="3"/>
      <c r="AC2661" s="1"/>
      <c r="AD2661" s="10"/>
      <c r="AE2661" s="3"/>
      <c r="AF2661" s="3"/>
      <c r="AG2661" s="3"/>
      <c r="AH2661" s="10"/>
      <c r="AI2661" s="11"/>
      <c r="AJ2661" s="10"/>
      <c r="AK2661" s="2"/>
      <c r="AL2661" s="2"/>
      <c r="AM2661" s="2"/>
      <c r="AN2661" s="2"/>
      <c r="AO2661" s="2"/>
      <c r="AP2661" s="2"/>
      <c r="AQ2661" s="1"/>
      <c r="AR2661" s="15"/>
      <c r="AS2661" s="15"/>
      <c r="AT2661" s="15"/>
      <c r="AU2661" s="1"/>
      <c r="AV2661" s="1"/>
      <c r="AW2661" s="15"/>
      <c r="AX2661" s="15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</row>
    <row r="2662" spans="1:164" x14ac:dyDescent="0.15">
      <c r="A2662" s="67"/>
      <c r="B2662" s="128"/>
      <c r="C2662" s="7"/>
      <c r="D2662" s="7"/>
      <c r="E2662" s="13"/>
      <c r="F2662" s="14"/>
      <c r="G2662" s="14"/>
      <c r="H2662" s="14"/>
      <c r="I2662" s="14"/>
      <c r="J2662" s="13"/>
      <c r="K2662" s="53"/>
      <c r="L2662" s="2"/>
      <c r="M2662" s="19"/>
      <c r="N2662" s="12"/>
      <c r="O2662" s="12"/>
      <c r="P2662" s="19"/>
      <c r="Q2662" s="14"/>
      <c r="R2662" s="28"/>
      <c r="S2662" s="14"/>
      <c r="T2662" s="14"/>
      <c r="U2662" s="14"/>
      <c r="V2662" s="4"/>
      <c r="W2662" s="53"/>
      <c r="X2662" s="14"/>
      <c r="Y2662" s="153"/>
      <c r="Z2662" s="10"/>
      <c r="AA2662" s="51"/>
      <c r="AB2662" s="3"/>
      <c r="AC2662" s="1"/>
      <c r="AD2662" s="10"/>
      <c r="AE2662" s="3"/>
      <c r="AF2662" s="3"/>
      <c r="AG2662" s="3"/>
      <c r="AH2662" s="10"/>
      <c r="AI2662" s="11"/>
      <c r="AJ2662" s="10"/>
      <c r="AK2662" s="2"/>
      <c r="AL2662" s="2"/>
      <c r="AM2662" s="2"/>
      <c r="AN2662" s="2"/>
      <c r="AO2662" s="2"/>
      <c r="AP2662" s="2"/>
      <c r="AQ2662" s="1"/>
      <c r="AR2662" s="15"/>
      <c r="AS2662" s="15"/>
      <c r="AT2662" s="15"/>
      <c r="AU2662" s="1"/>
      <c r="AV2662" s="1"/>
      <c r="AW2662" s="15"/>
      <c r="AX2662" s="15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</row>
    <row r="2663" spans="1:164" x14ac:dyDescent="0.15">
      <c r="A2663" s="67"/>
      <c r="B2663" s="128"/>
      <c r="C2663" s="7"/>
      <c r="D2663" s="7"/>
      <c r="E2663" s="13"/>
      <c r="F2663" s="14"/>
      <c r="G2663" s="14"/>
      <c r="H2663" s="14"/>
      <c r="I2663" s="14"/>
      <c r="J2663" s="13"/>
      <c r="K2663" s="53"/>
      <c r="L2663" s="2"/>
      <c r="M2663" s="19"/>
      <c r="N2663" s="12"/>
      <c r="O2663" s="12"/>
      <c r="P2663" s="19"/>
      <c r="Q2663" s="14"/>
      <c r="R2663" s="28"/>
      <c r="S2663" s="14"/>
      <c r="T2663" s="14"/>
      <c r="U2663" s="14"/>
      <c r="V2663" s="4"/>
      <c r="W2663" s="53"/>
      <c r="X2663" s="14"/>
      <c r="Y2663" s="153"/>
      <c r="Z2663" s="10"/>
      <c r="AA2663" s="51"/>
      <c r="AB2663" s="3"/>
      <c r="AC2663" s="1"/>
      <c r="AD2663" s="10"/>
      <c r="AE2663" s="3"/>
      <c r="AF2663" s="3"/>
      <c r="AG2663" s="3"/>
      <c r="AH2663" s="10"/>
      <c r="AI2663" s="11"/>
      <c r="AJ2663" s="10"/>
      <c r="AK2663" s="2"/>
      <c r="AL2663" s="2"/>
      <c r="AM2663" s="2"/>
      <c r="AN2663" s="2"/>
      <c r="AO2663" s="2"/>
      <c r="AP2663" s="2"/>
      <c r="AQ2663" s="1"/>
      <c r="AR2663" s="15"/>
      <c r="AS2663" s="15"/>
      <c r="AT2663" s="15"/>
      <c r="AU2663" s="1"/>
      <c r="AV2663" s="1"/>
      <c r="AW2663" s="15"/>
      <c r="AX2663" s="15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</row>
    <row r="2664" spans="1:164" x14ac:dyDescent="0.15">
      <c r="A2664" s="67"/>
      <c r="B2664" s="128"/>
      <c r="C2664" s="7"/>
      <c r="D2664" s="7"/>
      <c r="E2664" s="13"/>
      <c r="F2664" s="14"/>
      <c r="G2664" s="14"/>
      <c r="H2664" s="14"/>
      <c r="I2664" s="14"/>
      <c r="J2664" s="13"/>
      <c r="K2664" s="53"/>
      <c r="L2664" s="2"/>
      <c r="M2664" s="19"/>
      <c r="N2664" s="12"/>
      <c r="O2664" s="12"/>
      <c r="P2664" s="19"/>
      <c r="Q2664" s="14"/>
      <c r="R2664" s="28"/>
      <c r="S2664" s="14"/>
      <c r="T2664" s="14"/>
      <c r="U2664" s="14"/>
      <c r="V2664" s="4"/>
      <c r="W2664" s="53"/>
      <c r="X2664" s="14"/>
      <c r="Y2664" s="153"/>
      <c r="Z2664" s="10"/>
      <c r="AA2664" s="51"/>
      <c r="AB2664" s="3"/>
      <c r="AC2664" s="1"/>
      <c r="AD2664" s="10"/>
      <c r="AE2664" s="3"/>
      <c r="AF2664" s="3"/>
      <c r="AG2664" s="3"/>
      <c r="AH2664" s="10"/>
      <c r="AI2664" s="11"/>
      <c r="AJ2664" s="10"/>
      <c r="AK2664" s="2"/>
      <c r="AL2664" s="2"/>
      <c r="AM2664" s="2"/>
      <c r="AN2664" s="2"/>
      <c r="AO2664" s="2"/>
      <c r="AP2664" s="2"/>
      <c r="AQ2664" s="1"/>
      <c r="AR2664" s="15"/>
      <c r="AS2664" s="15"/>
      <c r="AT2664" s="15"/>
      <c r="AU2664" s="1"/>
      <c r="AV2664" s="1"/>
      <c r="AW2664" s="15"/>
      <c r="AX2664" s="15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</row>
    <row r="2665" spans="1:164" x14ac:dyDescent="0.15">
      <c r="A2665" s="67"/>
      <c r="B2665" s="128"/>
      <c r="C2665" s="7"/>
      <c r="D2665" s="7"/>
      <c r="E2665" s="13"/>
      <c r="F2665" s="14"/>
      <c r="G2665" s="14"/>
      <c r="H2665" s="14"/>
      <c r="I2665" s="14"/>
      <c r="J2665" s="13"/>
      <c r="K2665" s="53"/>
      <c r="L2665" s="2"/>
      <c r="M2665" s="19"/>
      <c r="N2665" s="12"/>
      <c r="O2665" s="12"/>
      <c r="P2665" s="19"/>
      <c r="Q2665" s="14"/>
      <c r="R2665" s="28"/>
      <c r="S2665" s="14"/>
      <c r="T2665" s="14"/>
      <c r="U2665" s="14"/>
      <c r="V2665" s="4"/>
      <c r="W2665" s="53"/>
      <c r="X2665" s="14"/>
      <c r="Y2665" s="153"/>
      <c r="Z2665" s="10"/>
      <c r="AA2665" s="51"/>
      <c r="AB2665" s="3"/>
      <c r="AC2665" s="1"/>
      <c r="AD2665" s="10"/>
      <c r="AE2665" s="3"/>
      <c r="AF2665" s="3"/>
      <c r="AG2665" s="3"/>
      <c r="AH2665" s="10"/>
      <c r="AI2665" s="11"/>
      <c r="AJ2665" s="10"/>
      <c r="AK2665" s="2"/>
      <c r="AL2665" s="2"/>
      <c r="AM2665" s="2"/>
      <c r="AN2665" s="2"/>
      <c r="AO2665" s="2"/>
      <c r="AP2665" s="2"/>
      <c r="AQ2665" s="1"/>
      <c r="AR2665" s="15"/>
      <c r="AS2665" s="15"/>
      <c r="AT2665" s="15"/>
      <c r="AU2665" s="1"/>
      <c r="AV2665" s="1"/>
      <c r="AW2665" s="15"/>
      <c r="AX2665" s="15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</row>
    <row r="2666" spans="1:164" x14ac:dyDescent="0.15">
      <c r="A2666" s="67"/>
      <c r="B2666" s="128"/>
      <c r="C2666" s="7"/>
      <c r="D2666" s="7"/>
      <c r="E2666" s="13"/>
      <c r="F2666" s="14"/>
      <c r="G2666" s="14"/>
      <c r="H2666" s="14"/>
      <c r="I2666" s="14"/>
      <c r="J2666" s="13"/>
      <c r="K2666" s="53"/>
      <c r="L2666" s="2"/>
      <c r="M2666" s="19"/>
      <c r="N2666" s="12"/>
      <c r="O2666" s="12"/>
      <c r="P2666" s="19"/>
      <c r="Q2666" s="14"/>
      <c r="R2666" s="28"/>
      <c r="S2666" s="14"/>
      <c r="T2666" s="14"/>
      <c r="U2666" s="14"/>
      <c r="V2666" s="4"/>
      <c r="W2666" s="53"/>
      <c r="X2666" s="14"/>
      <c r="Y2666" s="153"/>
      <c r="Z2666" s="10"/>
      <c r="AA2666" s="51"/>
      <c r="AB2666" s="3"/>
      <c r="AC2666" s="1"/>
      <c r="AD2666" s="10"/>
      <c r="AE2666" s="3"/>
      <c r="AF2666" s="3"/>
      <c r="AG2666" s="3"/>
      <c r="AH2666" s="10"/>
      <c r="AI2666" s="11"/>
      <c r="AJ2666" s="10"/>
      <c r="AK2666" s="2"/>
      <c r="AL2666" s="2"/>
      <c r="AM2666" s="2"/>
      <c r="AN2666" s="2"/>
      <c r="AO2666" s="2"/>
      <c r="AP2666" s="2"/>
      <c r="AQ2666" s="1"/>
      <c r="AR2666" s="15"/>
      <c r="AS2666" s="15"/>
      <c r="AT2666" s="15"/>
      <c r="AU2666" s="1"/>
      <c r="AV2666" s="1"/>
      <c r="AW2666" s="15"/>
      <c r="AX2666" s="15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</row>
    <row r="2667" spans="1:164" x14ac:dyDescent="0.15">
      <c r="A2667" s="67"/>
      <c r="B2667" s="128"/>
      <c r="C2667" s="7"/>
      <c r="D2667" s="7"/>
      <c r="E2667" s="13"/>
      <c r="F2667" s="14"/>
      <c r="G2667" s="14"/>
      <c r="H2667" s="14"/>
      <c r="I2667" s="14"/>
      <c r="J2667" s="13"/>
      <c r="K2667" s="53"/>
      <c r="L2667" s="2"/>
      <c r="M2667" s="19"/>
      <c r="N2667" s="12"/>
      <c r="O2667" s="12"/>
      <c r="P2667" s="19"/>
      <c r="Q2667" s="14"/>
      <c r="R2667" s="28"/>
      <c r="S2667" s="14"/>
      <c r="T2667" s="14"/>
      <c r="U2667" s="14"/>
      <c r="V2667" s="4"/>
      <c r="W2667" s="53"/>
      <c r="X2667" s="14"/>
      <c r="Y2667" s="153"/>
      <c r="Z2667" s="10"/>
      <c r="AA2667" s="51"/>
      <c r="AB2667" s="3"/>
      <c r="AC2667" s="1"/>
      <c r="AD2667" s="10"/>
      <c r="AE2667" s="3"/>
      <c r="AF2667" s="3"/>
      <c r="AG2667" s="3"/>
      <c r="AH2667" s="10"/>
      <c r="AI2667" s="11"/>
      <c r="AJ2667" s="10"/>
      <c r="AK2667" s="2"/>
      <c r="AL2667" s="2"/>
      <c r="AM2667" s="2"/>
      <c r="AN2667" s="2"/>
      <c r="AO2667" s="2"/>
      <c r="AP2667" s="2"/>
      <c r="AQ2667" s="1"/>
      <c r="AR2667" s="15"/>
      <c r="AS2667" s="15"/>
      <c r="AT2667" s="15"/>
      <c r="AU2667" s="1"/>
      <c r="AV2667" s="1"/>
      <c r="AW2667" s="15"/>
      <c r="AX2667" s="15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</row>
    <row r="2668" spans="1:164" x14ac:dyDescent="0.15">
      <c r="A2668" s="67"/>
      <c r="B2668" s="128"/>
      <c r="C2668" s="7"/>
      <c r="D2668" s="7"/>
      <c r="E2668" s="13"/>
      <c r="F2668" s="14"/>
      <c r="G2668" s="14"/>
      <c r="H2668" s="14"/>
      <c r="I2668" s="14"/>
      <c r="J2668" s="13"/>
      <c r="K2668" s="53"/>
      <c r="L2668" s="2"/>
      <c r="M2668" s="19"/>
      <c r="N2668" s="12"/>
      <c r="O2668" s="12"/>
      <c r="P2668" s="19"/>
      <c r="Q2668" s="14"/>
      <c r="R2668" s="28"/>
      <c r="S2668" s="14"/>
      <c r="T2668" s="14"/>
      <c r="U2668" s="14"/>
      <c r="V2668" s="4"/>
      <c r="W2668" s="53"/>
      <c r="X2668" s="14"/>
      <c r="Y2668" s="153"/>
      <c r="Z2668" s="10"/>
      <c r="AA2668" s="51"/>
      <c r="AB2668" s="3"/>
      <c r="AC2668" s="1"/>
      <c r="AD2668" s="10"/>
      <c r="AE2668" s="3"/>
      <c r="AF2668" s="3"/>
      <c r="AG2668" s="3"/>
      <c r="AH2668" s="10"/>
      <c r="AI2668" s="11"/>
      <c r="AJ2668" s="10"/>
      <c r="AK2668" s="2"/>
      <c r="AL2668" s="2"/>
      <c r="AM2668" s="2"/>
      <c r="AN2668" s="2"/>
      <c r="AO2668" s="2"/>
      <c r="AP2668" s="2"/>
      <c r="AQ2668" s="1"/>
      <c r="AR2668" s="15"/>
      <c r="AS2668" s="15"/>
      <c r="AT2668" s="15"/>
      <c r="AU2668" s="1"/>
      <c r="AV2668" s="1"/>
      <c r="AW2668" s="15"/>
      <c r="AX2668" s="15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</row>
    <row r="2669" spans="1:164" x14ac:dyDescent="0.15">
      <c r="A2669" s="67"/>
      <c r="B2669" s="128"/>
      <c r="C2669" s="7"/>
      <c r="D2669" s="7"/>
      <c r="E2669" s="13"/>
      <c r="F2669" s="14"/>
      <c r="G2669" s="14"/>
      <c r="H2669" s="14"/>
      <c r="I2669" s="14"/>
      <c r="J2669" s="13"/>
      <c r="K2669" s="53"/>
      <c r="L2669" s="2"/>
      <c r="M2669" s="19"/>
      <c r="N2669" s="12"/>
      <c r="O2669" s="12"/>
      <c r="P2669" s="19"/>
      <c r="Q2669" s="14"/>
      <c r="R2669" s="28"/>
      <c r="S2669" s="14"/>
      <c r="T2669" s="14"/>
      <c r="U2669" s="14"/>
      <c r="V2669" s="4"/>
      <c r="W2669" s="53"/>
      <c r="X2669" s="14"/>
      <c r="Y2669" s="153"/>
      <c r="Z2669" s="10"/>
      <c r="AA2669" s="51"/>
      <c r="AB2669" s="3"/>
      <c r="AC2669" s="1"/>
      <c r="AD2669" s="10"/>
      <c r="AE2669" s="3"/>
      <c r="AF2669" s="3"/>
      <c r="AG2669" s="3"/>
      <c r="AH2669" s="10"/>
      <c r="AI2669" s="11"/>
      <c r="AJ2669" s="10"/>
      <c r="AK2669" s="2"/>
      <c r="AL2669" s="2"/>
      <c r="AM2669" s="2"/>
      <c r="AN2669" s="2"/>
      <c r="AO2669" s="2"/>
      <c r="AP2669" s="2"/>
      <c r="AQ2669" s="1"/>
      <c r="AR2669" s="15"/>
      <c r="AS2669" s="15"/>
      <c r="AT2669" s="15"/>
      <c r="AU2669" s="1"/>
      <c r="AV2669" s="1"/>
      <c r="AW2669" s="15"/>
      <c r="AX2669" s="15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</row>
    <row r="2670" spans="1:164" x14ac:dyDescent="0.15">
      <c r="A2670" s="67"/>
      <c r="B2670" s="128"/>
      <c r="C2670" s="7"/>
      <c r="D2670" s="7"/>
      <c r="E2670" s="13"/>
      <c r="F2670" s="14"/>
      <c r="G2670" s="14"/>
      <c r="H2670" s="14"/>
      <c r="I2670" s="14"/>
      <c r="J2670" s="13"/>
      <c r="K2670" s="53"/>
      <c r="L2670" s="2"/>
      <c r="M2670" s="19"/>
      <c r="N2670" s="12"/>
      <c r="O2670" s="12"/>
      <c r="P2670" s="19"/>
      <c r="Q2670" s="14"/>
      <c r="R2670" s="28"/>
      <c r="S2670" s="14"/>
      <c r="T2670" s="14"/>
      <c r="U2670" s="14"/>
      <c r="V2670" s="4"/>
      <c r="W2670" s="53"/>
      <c r="X2670" s="14"/>
      <c r="Y2670" s="153"/>
      <c r="Z2670" s="10"/>
      <c r="AA2670" s="51"/>
      <c r="AB2670" s="3"/>
      <c r="AC2670" s="1"/>
      <c r="AD2670" s="10"/>
      <c r="AE2670" s="3"/>
      <c r="AF2670" s="3"/>
      <c r="AG2670" s="3"/>
      <c r="AH2670" s="10"/>
      <c r="AI2670" s="11"/>
      <c r="AJ2670" s="10"/>
      <c r="AK2670" s="2"/>
      <c r="AL2670" s="2"/>
      <c r="AM2670" s="2"/>
      <c r="AN2670" s="2"/>
      <c r="AO2670" s="2"/>
      <c r="AP2670" s="2"/>
      <c r="AQ2670" s="1"/>
      <c r="AR2670" s="15"/>
      <c r="AS2670" s="15"/>
      <c r="AT2670" s="15"/>
      <c r="AU2670" s="1"/>
      <c r="AV2670" s="1"/>
      <c r="AW2670" s="15"/>
      <c r="AX2670" s="15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</row>
    <row r="2671" spans="1:164" x14ac:dyDescent="0.15">
      <c r="A2671" s="67"/>
      <c r="B2671" s="128"/>
      <c r="C2671" s="7"/>
      <c r="D2671" s="7"/>
      <c r="E2671" s="13"/>
      <c r="F2671" s="14"/>
      <c r="G2671" s="14"/>
      <c r="H2671" s="14"/>
      <c r="I2671" s="14"/>
      <c r="J2671" s="13"/>
      <c r="K2671" s="53"/>
      <c r="L2671" s="2"/>
      <c r="M2671" s="19"/>
      <c r="N2671" s="12"/>
      <c r="O2671" s="12"/>
      <c r="P2671" s="19"/>
      <c r="Q2671" s="14"/>
      <c r="R2671" s="28"/>
      <c r="S2671" s="14"/>
      <c r="T2671" s="14"/>
      <c r="U2671" s="14"/>
      <c r="V2671" s="4"/>
      <c r="W2671" s="53"/>
      <c r="X2671" s="14"/>
      <c r="Y2671" s="153"/>
      <c r="Z2671" s="10"/>
      <c r="AA2671" s="51"/>
      <c r="AB2671" s="3"/>
      <c r="AC2671" s="1"/>
      <c r="AD2671" s="10"/>
      <c r="AE2671" s="3"/>
      <c r="AF2671" s="3"/>
      <c r="AG2671" s="3"/>
      <c r="AH2671" s="10"/>
      <c r="AI2671" s="11"/>
      <c r="AJ2671" s="10"/>
      <c r="AK2671" s="2"/>
      <c r="AL2671" s="2"/>
      <c r="AM2671" s="2"/>
      <c r="AN2671" s="2"/>
      <c r="AO2671" s="2"/>
      <c r="AP2671" s="2"/>
      <c r="AQ2671" s="1"/>
      <c r="AR2671" s="15"/>
      <c r="AS2671" s="15"/>
      <c r="AT2671" s="15"/>
      <c r="AU2671" s="1"/>
      <c r="AV2671" s="1"/>
      <c r="AW2671" s="15"/>
      <c r="AX2671" s="15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</row>
    <row r="2672" spans="1:164" x14ac:dyDescent="0.15">
      <c r="A2672" s="67"/>
      <c r="B2672" s="128"/>
      <c r="C2672" s="7"/>
      <c r="D2672" s="7"/>
      <c r="E2672" s="13"/>
      <c r="F2672" s="14"/>
      <c r="G2672" s="14"/>
      <c r="H2672" s="14"/>
      <c r="I2672" s="14"/>
      <c r="J2672" s="13"/>
      <c r="K2672" s="53"/>
      <c r="L2672" s="2"/>
      <c r="M2672" s="19"/>
      <c r="N2672" s="12"/>
      <c r="O2672" s="12"/>
      <c r="P2672" s="19"/>
      <c r="Q2672" s="14"/>
      <c r="R2672" s="28"/>
      <c r="S2672" s="14"/>
      <c r="T2672" s="14"/>
      <c r="U2672" s="14"/>
      <c r="V2672" s="4"/>
      <c r="W2672" s="53"/>
      <c r="X2672" s="14"/>
      <c r="Y2672" s="153"/>
      <c r="Z2672" s="10"/>
      <c r="AA2672" s="51"/>
      <c r="AB2672" s="3"/>
      <c r="AC2672" s="1"/>
      <c r="AD2672" s="10"/>
      <c r="AE2672" s="3"/>
      <c r="AF2672" s="3"/>
      <c r="AG2672" s="3"/>
      <c r="AH2672" s="10"/>
      <c r="AI2672" s="11"/>
      <c r="AJ2672" s="10"/>
      <c r="AK2672" s="2"/>
      <c r="AL2672" s="2"/>
      <c r="AM2672" s="2"/>
      <c r="AN2672" s="2"/>
      <c r="AO2672" s="2"/>
      <c r="AP2672" s="2"/>
      <c r="AQ2672" s="1"/>
      <c r="AR2672" s="15"/>
      <c r="AS2672" s="15"/>
      <c r="AT2672" s="15"/>
      <c r="AU2672" s="1"/>
      <c r="AV2672" s="1"/>
      <c r="AW2672" s="15"/>
      <c r="AX2672" s="15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</row>
    <row r="2673" spans="1:164" x14ac:dyDescent="0.15">
      <c r="A2673" s="67"/>
      <c r="B2673" s="128"/>
      <c r="C2673" s="7"/>
      <c r="D2673" s="7"/>
      <c r="E2673" s="13"/>
      <c r="F2673" s="14"/>
      <c r="G2673" s="14"/>
      <c r="H2673" s="14"/>
      <c r="I2673" s="14"/>
      <c r="J2673" s="13"/>
      <c r="K2673" s="53"/>
      <c r="L2673" s="2"/>
      <c r="M2673" s="19"/>
      <c r="N2673" s="12"/>
      <c r="O2673" s="12"/>
      <c r="P2673" s="19"/>
      <c r="Q2673" s="14"/>
      <c r="R2673" s="28"/>
      <c r="S2673" s="14"/>
      <c r="T2673" s="14"/>
      <c r="U2673" s="14"/>
      <c r="V2673" s="4"/>
      <c r="W2673" s="53"/>
      <c r="X2673" s="14"/>
      <c r="Y2673" s="153"/>
      <c r="Z2673" s="10"/>
      <c r="AA2673" s="51"/>
      <c r="AB2673" s="3"/>
      <c r="AC2673" s="1"/>
      <c r="AD2673" s="10"/>
      <c r="AE2673" s="3"/>
      <c r="AF2673" s="3"/>
      <c r="AG2673" s="3"/>
      <c r="AH2673" s="10"/>
      <c r="AI2673" s="11"/>
      <c r="AJ2673" s="10"/>
      <c r="AK2673" s="2"/>
      <c r="AL2673" s="2"/>
      <c r="AM2673" s="2"/>
      <c r="AN2673" s="2"/>
      <c r="AO2673" s="2"/>
      <c r="AP2673" s="2"/>
      <c r="AQ2673" s="1"/>
      <c r="AR2673" s="15"/>
      <c r="AS2673" s="15"/>
      <c r="AT2673" s="15"/>
      <c r="AU2673" s="1"/>
      <c r="AV2673" s="1"/>
      <c r="AW2673" s="15"/>
      <c r="AX2673" s="15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</row>
    <row r="2674" spans="1:164" x14ac:dyDescent="0.15">
      <c r="A2674" s="67"/>
      <c r="B2674" s="128"/>
      <c r="C2674" s="7"/>
      <c r="D2674" s="7"/>
      <c r="E2674" s="13"/>
      <c r="F2674" s="14"/>
      <c r="G2674" s="14"/>
      <c r="H2674" s="14"/>
      <c r="I2674" s="14"/>
      <c r="J2674" s="13"/>
      <c r="K2674" s="53"/>
      <c r="L2674" s="2"/>
      <c r="M2674" s="19"/>
      <c r="N2674" s="12"/>
      <c r="O2674" s="12"/>
      <c r="P2674" s="19"/>
      <c r="Q2674" s="14"/>
      <c r="R2674" s="28"/>
      <c r="S2674" s="14"/>
      <c r="T2674" s="14"/>
      <c r="U2674" s="14"/>
      <c r="V2674" s="4"/>
      <c r="W2674" s="53"/>
      <c r="X2674" s="14"/>
      <c r="Y2674" s="153"/>
      <c r="Z2674" s="10"/>
      <c r="AA2674" s="51"/>
      <c r="AB2674" s="3"/>
      <c r="AC2674" s="1"/>
      <c r="AD2674" s="10"/>
      <c r="AE2674" s="3"/>
      <c r="AF2674" s="3"/>
      <c r="AG2674" s="3"/>
      <c r="AH2674" s="10"/>
      <c r="AI2674" s="11"/>
      <c r="AJ2674" s="10"/>
      <c r="AK2674" s="2"/>
      <c r="AL2674" s="2"/>
      <c r="AM2674" s="2"/>
      <c r="AN2674" s="2"/>
      <c r="AO2674" s="2"/>
      <c r="AP2674" s="2"/>
      <c r="AQ2674" s="1"/>
      <c r="AR2674" s="15"/>
      <c r="AS2674" s="15"/>
      <c r="AT2674" s="15"/>
      <c r="AU2674" s="1"/>
      <c r="AV2674" s="1"/>
      <c r="AW2674" s="15"/>
      <c r="AX2674" s="15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</row>
    <row r="2675" spans="1:164" x14ac:dyDescent="0.15">
      <c r="A2675" s="67"/>
      <c r="B2675" s="128"/>
      <c r="C2675" s="7"/>
      <c r="D2675" s="7"/>
      <c r="E2675" s="13"/>
      <c r="F2675" s="14"/>
      <c r="G2675" s="14"/>
      <c r="H2675" s="14"/>
      <c r="I2675" s="14"/>
      <c r="J2675" s="13"/>
      <c r="K2675" s="53"/>
      <c r="L2675" s="2"/>
      <c r="M2675" s="19"/>
      <c r="N2675" s="12"/>
      <c r="O2675" s="12"/>
      <c r="P2675" s="19"/>
      <c r="Q2675" s="14"/>
      <c r="R2675" s="28"/>
      <c r="S2675" s="14"/>
      <c r="T2675" s="14"/>
      <c r="U2675" s="14"/>
      <c r="V2675" s="4"/>
      <c r="W2675" s="53"/>
      <c r="X2675" s="14"/>
      <c r="Y2675" s="153"/>
      <c r="Z2675" s="10"/>
      <c r="AA2675" s="51"/>
      <c r="AB2675" s="3"/>
      <c r="AC2675" s="1"/>
      <c r="AD2675" s="10"/>
      <c r="AE2675" s="3"/>
      <c r="AF2675" s="3"/>
      <c r="AG2675" s="3"/>
      <c r="AH2675" s="10"/>
      <c r="AI2675" s="11"/>
      <c r="AJ2675" s="10"/>
      <c r="AK2675" s="2"/>
      <c r="AL2675" s="2"/>
      <c r="AM2675" s="2"/>
      <c r="AN2675" s="2"/>
      <c r="AO2675" s="2"/>
      <c r="AP2675" s="2"/>
      <c r="AQ2675" s="1"/>
      <c r="AR2675" s="15"/>
      <c r="AS2675" s="15"/>
      <c r="AT2675" s="15"/>
      <c r="AU2675" s="1"/>
      <c r="AV2675" s="1"/>
      <c r="AW2675" s="15"/>
      <c r="AX2675" s="15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</row>
    <row r="2676" spans="1:164" x14ac:dyDescent="0.15">
      <c r="A2676" s="67"/>
      <c r="B2676" s="128"/>
      <c r="C2676" s="7"/>
      <c r="D2676" s="7"/>
      <c r="E2676" s="13"/>
      <c r="F2676" s="14"/>
      <c r="G2676" s="14"/>
      <c r="H2676" s="14"/>
      <c r="I2676" s="14"/>
      <c r="J2676" s="13"/>
      <c r="K2676" s="53"/>
      <c r="L2676" s="2"/>
      <c r="M2676" s="19"/>
      <c r="N2676" s="12"/>
      <c r="O2676" s="12"/>
      <c r="P2676" s="19"/>
      <c r="Q2676" s="14"/>
      <c r="R2676" s="28"/>
      <c r="S2676" s="14"/>
      <c r="T2676" s="14"/>
      <c r="U2676" s="14"/>
      <c r="V2676" s="4"/>
      <c r="W2676" s="53"/>
      <c r="X2676" s="14"/>
      <c r="Y2676" s="153"/>
      <c r="Z2676" s="10"/>
      <c r="AA2676" s="51"/>
      <c r="AB2676" s="3"/>
      <c r="AC2676" s="1"/>
      <c r="AD2676" s="10"/>
      <c r="AE2676" s="3"/>
      <c r="AF2676" s="3"/>
      <c r="AG2676" s="3"/>
      <c r="AH2676" s="10"/>
      <c r="AI2676" s="11"/>
      <c r="AJ2676" s="10"/>
      <c r="AK2676" s="2"/>
      <c r="AL2676" s="2"/>
      <c r="AM2676" s="2"/>
      <c r="AN2676" s="2"/>
      <c r="AO2676" s="2"/>
      <c r="AP2676" s="2"/>
      <c r="AQ2676" s="1"/>
      <c r="AR2676" s="15"/>
      <c r="AS2676" s="15"/>
      <c r="AT2676" s="15"/>
      <c r="AU2676" s="1"/>
      <c r="AV2676" s="1"/>
      <c r="AW2676" s="15"/>
      <c r="AX2676" s="15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</row>
    <row r="2677" spans="1:164" x14ac:dyDescent="0.15">
      <c r="A2677" s="67"/>
      <c r="B2677" s="128"/>
      <c r="C2677" s="7"/>
      <c r="D2677" s="7"/>
      <c r="E2677" s="13"/>
      <c r="F2677" s="14"/>
      <c r="G2677" s="14"/>
      <c r="H2677" s="14"/>
      <c r="I2677" s="14"/>
      <c r="J2677" s="13"/>
      <c r="K2677" s="53"/>
      <c r="L2677" s="2"/>
      <c r="M2677" s="19"/>
      <c r="N2677" s="12"/>
      <c r="O2677" s="12"/>
      <c r="P2677" s="19"/>
      <c r="Q2677" s="14"/>
      <c r="R2677" s="28"/>
      <c r="S2677" s="14"/>
      <c r="T2677" s="14"/>
      <c r="U2677" s="14"/>
      <c r="V2677" s="4"/>
      <c r="W2677" s="53"/>
      <c r="X2677" s="14"/>
      <c r="Y2677" s="153"/>
      <c r="Z2677" s="10"/>
      <c r="AA2677" s="51"/>
      <c r="AB2677" s="3"/>
      <c r="AC2677" s="1"/>
      <c r="AD2677" s="10"/>
      <c r="AE2677" s="3"/>
      <c r="AF2677" s="3"/>
      <c r="AG2677" s="3"/>
      <c r="AH2677" s="10"/>
      <c r="AI2677" s="11"/>
      <c r="AJ2677" s="10"/>
      <c r="AK2677" s="2"/>
      <c r="AL2677" s="2"/>
      <c r="AM2677" s="2"/>
      <c r="AN2677" s="2"/>
      <c r="AO2677" s="2"/>
      <c r="AP2677" s="2"/>
      <c r="AQ2677" s="1"/>
      <c r="AR2677" s="15"/>
      <c r="AS2677" s="15"/>
      <c r="AT2677" s="15"/>
      <c r="AU2677" s="1"/>
      <c r="AV2677" s="1"/>
      <c r="AW2677" s="15"/>
      <c r="AX2677" s="15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</row>
    <row r="2678" spans="1:164" x14ac:dyDescent="0.15">
      <c r="A2678" s="67"/>
      <c r="B2678" s="128"/>
      <c r="C2678" s="7"/>
      <c r="D2678" s="7"/>
      <c r="E2678" s="13"/>
      <c r="F2678" s="14"/>
      <c r="G2678" s="14"/>
      <c r="H2678" s="14"/>
      <c r="I2678" s="14"/>
      <c r="J2678" s="13"/>
      <c r="K2678" s="53"/>
      <c r="L2678" s="2"/>
      <c r="M2678" s="19"/>
      <c r="N2678" s="12"/>
      <c r="O2678" s="12"/>
      <c r="P2678" s="19"/>
      <c r="Q2678" s="14"/>
      <c r="R2678" s="28"/>
      <c r="S2678" s="14"/>
      <c r="T2678" s="14"/>
      <c r="U2678" s="14"/>
      <c r="V2678" s="4"/>
      <c r="W2678" s="53"/>
      <c r="X2678" s="14"/>
      <c r="Y2678" s="153"/>
      <c r="Z2678" s="10"/>
      <c r="AA2678" s="51"/>
      <c r="AB2678" s="3"/>
      <c r="AC2678" s="1"/>
      <c r="AD2678" s="10"/>
      <c r="AE2678" s="3"/>
      <c r="AF2678" s="3"/>
      <c r="AG2678" s="3"/>
      <c r="AH2678" s="10"/>
      <c r="AI2678" s="11"/>
      <c r="AJ2678" s="10"/>
      <c r="AK2678" s="2"/>
      <c r="AL2678" s="2"/>
      <c r="AM2678" s="2"/>
      <c r="AN2678" s="2"/>
      <c r="AO2678" s="2"/>
      <c r="AP2678" s="2"/>
      <c r="AQ2678" s="1"/>
      <c r="AR2678" s="15"/>
      <c r="AS2678" s="15"/>
      <c r="AT2678" s="15"/>
      <c r="AU2678" s="1"/>
      <c r="AV2678" s="1"/>
      <c r="AW2678" s="15"/>
      <c r="AX2678" s="15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</row>
    <row r="2679" spans="1:164" x14ac:dyDescent="0.15">
      <c r="A2679" s="67"/>
      <c r="B2679" s="128"/>
      <c r="C2679" s="7"/>
      <c r="D2679" s="7"/>
      <c r="E2679" s="13"/>
      <c r="F2679" s="14"/>
      <c r="G2679" s="14"/>
      <c r="H2679" s="14"/>
      <c r="I2679" s="14"/>
      <c r="J2679" s="13"/>
      <c r="K2679" s="53"/>
      <c r="L2679" s="2"/>
      <c r="M2679" s="19"/>
      <c r="N2679" s="12"/>
      <c r="O2679" s="12"/>
      <c r="P2679" s="19"/>
      <c r="Q2679" s="14"/>
      <c r="R2679" s="28"/>
      <c r="S2679" s="14"/>
      <c r="T2679" s="14"/>
      <c r="U2679" s="14"/>
      <c r="V2679" s="4"/>
      <c r="W2679" s="53"/>
      <c r="X2679" s="14"/>
      <c r="Y2679" s="153"/>
      <c r="Z2679" s="10"/>
      <c r="AA2679" s="51"/>
      <c r="AB2679" s="3"/>
      <c r="AC2679" s="1"/>
      <c r="AD2679" s="10"/>
      <c r="AE2679" s="3"/>
      <c r="AF2679" s="3"/>
      <c r="AG2679" s="3"/>
      <c r="AH2679" s="10"/>
      <c r="AI2679" s="11"/>
      <c r="AJ2679" s="10"/>
      <c r="AK2679" s="2"/>
      <c r="AL2679" s="2"/>
      <c r="AM2679" s="2"/>
      <c r="AN2679" s="2"/>
      <c r="AO2679" s="2"/>
      <c r="AP2679" s="2"/>
      <c r="AQ2679" s="1"/>
      <c r="AR2679" s="15"/>
      <c r="AS2679" s="15"/>
      <c r="AT2679" s="15"/>
      <c r="AU2679" s="1"/>
      <c r="AV2679" s="1"/>
      <c r="AW2679" s="15"/>
      <c r="AX2679" s="15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</row>
    <row r="2680" spans="1:164" x14ac:dyDescent="0.15">
      <c r="A2680" s="67"/>
      <c r="B2680" s="128"/>
      <c r="C2680" s="7"/>
      <c r="D2680" s="7"/>
      <c r="E2680" s="13"/>
      <c r="F2680" s="14"/>
      <c r="G2680" s="14"/>
      <c r="H2680" s="14"/>
      <c r="I2680" s="14"/>
      <c r="J2680" s="13"/>
      <c r="K2680" s="53"/>
      <c r="L2680" s="2"/>
      <c r="M2680" s="19"/>
      <c r="N2680" s="12"/>
      <c r="O2680" s="12"/>
      <c r="P2680" s="19"/>
      <c r="Q2680" s="14"/>
      <c r="R2680" s="28"/>
      <c r="S2680" s="14"/>
      <c r="T2680" s="14"/>
      <c r="U2680" s="14"/>
      <c r="V2680" s="4"/>
      <c r="W2680" s="53"/>
      <c r="X2680" s="14"/>
      <c r="Y2680" s="153"/>
      <c r="Z2680" s="10"/>
      <c r="AA2680" s="51"/>
      <c r="AB2680" s="3"/>
      <c r="AC2680" s="1"/>
      <c r="AD2680" s="10"/>
      <c r="AE2680" s="3"/>
      <c r="AF2680" s="3"/>
      <c r="AG2680" s="3"/>
      <c r="AH2680" s="10"/>
      <c r="AI2680" s="11"/>
      <c r="AJ2680" s="10"/>
      <c r="AK2680" s="2"/>
      <c r="AL2680" s="2"/>
      <c r="AM2680" s="2"/>
      <c r="AN2680" s="2"/>
      <c r="AO2680" s="2"/>
      <c r="AP2680" s="2"/>
      <c r="AQ2680" s="1"/>
      <c r="AR2680" s="15"/>
      <c r="AS2680" s="15"/>
      <c r="AT2680" s="15"/>
      <c r="AU2680" s="1"/>
      <c r="AV2680" s="1"/>
      <c r="AW2680" s="15"/>
      <c r="AX2680" s="15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</row>
    <row r="2681" spans="1:164" x14ac:dyDescent="0.15">
      <c r="A2681" s="67"/>
      <c r="B2681" s="128"/>
      <c r="C2681" s="7"/>
      <c r="D2681" s="7"/>
      <c r="E2681" s="13"/>
      <c r="F2681" s="14"/>
      <c r="G2681" s="14"/>
      <c r="H2681" s="14"/>
      <c r="I2681" s="14"/>
      <c r="J2681" s="13"/>
      <c r="K2681" s="53"/>
      <c r="L2681" s="2"/>
      <c r="M2681" s="19"/>
      <c r="N2681" s="12"/>
      <c r="O2681" s="12"/>
      <c r="P2681" s="19"/>
      <c r="Q2681" s="14"/>
      <c r="R2681" s="28"/>
      <c r="S2681" s="14"/>
      <c r="T2681" s="14"/>
      <c r="U2681" s="14"/>
      <c r="V2681" s="4"/>
      <c r="W2681" s="53"/>
      <c r="X2681" s="14"/>
      <c r="Y2681" s="153"/>
      <c r="Z2681" s="10"/>
      <c r="AA2681" s="51"/>
      <c r="AB2681" s="3"/>
      <c r="AC2681" s="1"/>
      <c r="AD2681" s="10"/>
      <c r="AE2681" s="3"/>
      <c r="AF2681" s="3"/>
      <c r="AG2681" s="3"/>
      <c r="AH2681" s="10"/>
      <c r="AI2681" s="11"/>
      <c r="AJ2681" s="10"/>
      <c r="AK2681" s="2"/>
      <c r="AL2681" s="2"/>
      <c r="AM2681" s="2"/>
      <c r="AN2681" s="2"/>
      <c r="AO2681" s="2"/>
      <c r="AP2681" s="2"/>
      <c r="AQ2681" s="1"/>
      <c r="AR2681" s="15"/>
      <c r="AS2681" s="15"/>
      <c r="AT2681" s="15"/>
      <c r="AU2681" s="1"/>
      <c r="AV2681" s="1"/>
      <c r="AW2681" s="15"/>
      <c r="AX2681" s="15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</row>
    <row r="2682" spans="1:164" x14ac:dyDescent="0.15">
      <c r="A2682" s="67"/>
      <c r="B2682" s="128"/>
      <c r="C2682" s="7"/>
      <c r="D2682" s="7"/>
      <c r="E2682" s="13"/>
      <c r="F2682" s="14"/>
      <c r="G2682" s="14"/>
      <c r="H2682" s="14"/>
      <c r="I2682" s="14"/>
      <c r="J2682" s="13"/>
      <c r="K2682" s="53"/>
      <c r="L2682" s="2"/>
      <c r="M2682" s="19"/>
      <c r="N2682" s="12"/>
      <c r="O2682" s="12"/>
      <c r="P2682" s="19"/>
      <c r="Q2682" s="14"/>
      <c r="R2682" s="28"/>
      <c r="S2682" s="14"/>
      <c r="T2682" s="14"/>
      <c r="U2682" s="14"/>
      <c r="V2682" s="4"/>
      <c r="W2682" s="53"/>
      <c r="X2682" s="14"/>
      <c r="Y2682" s="153"/>
      <c r="Z2682" s="10"/>
      <c r="AA2682" s="51"/>
      <c r="AB2682" s="3"/>
      <c r="AC2682" s="1"/>
      <c r="AD2682" s="10"/>
      <c r="AE2682" s="3"/>
      <c r="AF2682" s="3"/>
      <c r="AG2682" s="3"/>
      <c r="AH2682" s="10"/>
      <c r="AI2682" s="11"/>
      <c r="AJ2682" s="10"/>
      <c r="AK2682" s="2"/>
      <c r="AL2682" s="2"/>
      <c r="AM2682" s="2"/>
      <c r="AN2682" s="2"/>
      <c r="AO2682" s="2"/>
      <c r="AP2682" s="2"/>
      <c r="AQ2682" s="1"/>
      <c r="AR2682" s="15"/>
      <c r="AS2682" s="15"/>
      <c r="AT2682" s="15"/>
      <c r="AU2682" s="1"/>
      <c r="AV2682" s="1"/>
      <c r="AW2682" s="15"/>
      <c r="AX2682" s="15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</row>
    <row r="2683" spans="1:164" x14ac:dyDescent="0.15">
      <c r="A2683" s="67"/>
      <c r="B2683" s="128"/>
      <c r="C2683" s="7"/>
      <c r="D2683" s="7"/>
      <c r="E2683" s="13"/>
      <c r="F2683" s="14"/>
      <c r="G2683" s="14"/>
      <c r="H2683" s="14"/>
      <c r="I2683" s="14"/>
      <c r="J2683" s="13"/>
      <c r="K2683" s="53"/>
      <c r="L2683" s="2"/>
      <c r="M2683" s="19"/>
      <c r="N2683" s="12"/>
      <c r="O2683" s="12"/>
      <c r="P2683" s="19"/>
      <c r="Q2683" s="14"/>
      <c r="R2683" s="28"/>
      <c r="S2683" s="14"/>
      <c r="T2683" s="14"/>
      <c r="U2683" s="14"/>
      <c r="V2683" s="4"/>
      <c r="W2683" s="53"/>
      <c r="X2683" s="14"/>
      <c r="Y2683" s="153"/>
      <c r="Z2683" s="10"/>
      <c r="AA2683" s="51"/>
      <c r="AB2683" s="3"/>
      <c r="AC2683" s="1"/>
      <c r="AD2683" s="10"/>
      <c r="AE2683" s="3"/>
      <c r="AF2683" s="3"/>
      <c r="AG2683" s="3"/>
      <c r="AH2683" s="10"/>
      <c r="AI2683" s="11"/>
      <c r="AJ2683" s="10"/>
      <c r="AK2683" s="2"/>
      <c r="AL2683" s="2"/>
      <c r="AM2683" s="2"/>
      <c r="AN2683" s="2"/>
      <c r="AO2683" s="2"/>
      <c r="AP2683" s="2"/>
      <c r="AQ2683" s="1"/>
      <c r="AR2683" s="15"/>
      <c r="AS2683" s="15"/>
      <c r="AT2683" s="15"/>
      <c r="AU2683" s="1"/>
      <c r="AV2683" s="1"/>
      <c r="AW2683" s="15"/>
      <c r="AX2683" s="15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</row>
    <row r="2684" spans="1:164" x14ac:dyDescent="0.15">
      <c r="A2684" s="67"/>
      <c r="B2684" s="128"/>
      <c r="C2684" s="7"/>
      <c r="D2684" s="7"/>
      <c r="E2684" s="13"/>
      <c r="F2684" s="14"/>
      <c r="G2684" s="14"/>
      <c r="H2684" s="14"/>
      <c r="I2684" s="14"/>
      <c r="J2684" s="13"/>
      <c r="K2684" s="53"/>
      <c r="L2684" s="2"/>
      <c r="M2684" s="19"/>
      <c r="N2684" s="12"/>
      <c r="O2684" s="12"/>
      <c r="P2684" s="19"/>
      <c r="Q2684" s="14"/>
      <c r="R2684" s="28"/>
      <c r="S2684" s="14"/>
      <c r="T2684" s="14"/>
      <c r="U2684" s="14"/>
      <c r="V2684" s="4"/>
      <c r="W2684" s="53"/>
      <c r="X2684" s="14"/>
      <c r="Y2684" s="153"/>
      <c r="Z2684" s="10"/>
      <c r="AA2684" s="51"/>
      <c r="AB2684" s="3"/>
      <c r="AC2684" s="1"/>
      <c r="AD2684" s="10"/>
      <c r="AE2684" s="3"/>
      <c r="AF2684" s="3"/>
      <c r="AG2684" s="3"/>
      <c r="AH2684" s="10"/>
      <c r="AI2684" s="11"/>
      <c r="AJ2684" s="10"/>
      <c r="AK2684" s="2"/>
      <c r="AL2684" s="2"/>
      <c r="AM2684" s="2"/>
      <c r="AN2684" s="2"/>
      <c r="AO2684" s="2"/>
      <c r="AP2684" s="2"/>
      <c r="AQ2684" s="1"/>
      <c r="AR2684" s="15"/>
      <c r="AS2684" s="15"/>
      <c r="AT2684" s="15"/>
      <c r="AU2684" s="1"/>
      <c r="AV2684" s="1"/>
      <c r="AW2684" s="15"/>
      <c r="AX2684" s="15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</row>
    <row r="2685" spans="1:164" x14ac:dyDescent="0.15">
      <c r="A2685" s="67"/>
      <c r="B2685" s="128"/>
      <c r="C2685" s="7"/>
      <c r="D2685" s="7"/>
      <c r="E2685" s="13"/>
      <c r="F2685" s="14"/>
      <c r="G2685" s="14"/>
      <c r="H2685" s="14"/>
      <c r="I2685" s="14"/>
      <c r="J2685" s="13"/>
      <c r="K2685" s="53"/>
      <c r="L2685" s="2"/>
      <c r="M2685" s="19"/>
      <c r="N2685" s="12"/>
      <c r="O2685" s="12"/>
      <c r="P2685" s="19"/>
      <c r="Q2685" s="14"/>
      <c r="R2685" s="28"/>
      <c r="S2685" s="14"/>
      <c r="T2685" s="14"/>
      <c r="U2685" s="14"/>
      <c r="V2685" s="4"/>
      <c r="W2685" s="53"/>
      <c r="X2685" s="14"/>
      <c r="Y2685" s="153"/>
      <c r="Z2685" s="10"/>
      <c r="AA2685" s="51"/>
      <c r="AB2685" s="3"/>
      <c r="AC2685" s="1"/>
      <c r="AD2685" s="10"/>
      <c r="AE2685" s="3"/>
      <c r="AF2685" s="3"/>
      <c r="AG2685" s="3"/>
      <c r="AH2685" s="10"/>
      <c r="AI2685" s="11"/>
      <c r="AJ2685" s="10"/>
      <c r="AK2685" s="2"/>
      <c r="AL2685" s="2"/>
      <c r="AM2685" s="2"/>
      <c r="AN2685" s="2"/>
      <c r="AO2685" s="2"/>
      <c r="AP2685" s="2"/>
      <c r="AQ2685" s="1"/>
      <c r="AR2685" s="15"/>
      <c r="AS2685" s="15"/>
      <c r="AT2685" s="15"/>
      <c r="AU2685" s="1"/>
      <c r="AV2685" s="1"/>
      <c r="AW2685" s="15"/>
      <c r="AX2685" s="15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</row>
    <row r="2686" spans="1:164" x14ac:dyDescent="0.15">
      <c r="A2686" s="67"/>
      <c r="B2686" s="128"/>
      <c r="C2686" s="7"/>
      <c r="D2686" s="7"/>
      <c r="E2686" s="13"/>
      <c r="F2686" s="14"/>
      <c r="G2686" s="14"/>
      <c r="H2686" s="14"/>
      <c r="I2686" s="14"/>
      <c r="J2686" s="13"/>
      <c r="K2686" s="53"/>
      <c r="L2686" s="2"/>
      <c r="M2686" s="19"/>
      <c r="N2686" s="12"/>
      <c r="O2686" s="12"/>
      <c r="P2686" s="19"/>
      <c r="Q2686" s="14"/>
      <c r="R2686" s="28"/>
      <c r="S2686" s="14"/>
      <c r="T2686" s="14"/>
      <c r="U2686" s="14"/>
      <c r="V2686" s="4"/>
      <c r="W2686" s="53"/>
      <c r="X2686" s="14"/>
      <c r="Y2686" s="153"/>
      <c r="Z2686" s="10"/>
      <c r="AA2686" s="51"/>
      <c r="AB2686" s="3"/>
      <c r="AC2686" s="1"/>
      <c r="AD2686" s="10"/>
      <c r="AE2686" s="3"/>
      <c r="AF2686" s="3"/>
      <c r="AG2686" s="3"/>
      <c r="AH2686" s="10"/>
      <c r="AI2686" s="11"/>
      <c r="AJ2686" s="10"/>
      <c r="AK2686" s="2"/>
      <c r="AL2686" s="2"/>
      <c r="AM2686" s="2"/>
      <c r="AN2686" s="2"/>
      <c r="AO2686" s="2"/>
      <c r="AP2686" s="2"/>
      <c r="AQ2686" s="1"/>
      <c r="AR2686" s="15"/>
      <c r="AS2686" s="15"/>
      <c r="AT2686" s="15"/>
      <c r="AU2686" s="1"/>
      <c r="AV2686" s="1"/>
      <c r="AW2686" s="15"/>
      <c r="AX2686" s="15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</row>
    <row r="2687" spans="1:164" x14ac:dyDescent="0.15">
      <c r="A2687" s="67"/>
      <c r="B2687" s="128"/>
      <c r="C2687" s="7"/>
      <c r="D2687" s="7"/>
      <c r="E2687" s="13"/>
      <c r="F2687" s="14"/>
      <c r="G2687" s="14"/>
      <c r="H2687" s="14"/>
      <c r="I2687" s="14"/>
      <c r="J2687" s="13"/>
      <c r="K2687" s="53"/>
      <c r="L2687" s="2"/>
      <c r="M2687" s="19"/>
      <c r="N2687" s="12"/>
      <c r="O2687" s="12"/>
      <c r="P2687" s="19"/>
      <c r="Q2687" s="14"/>
      <c r="R2687" s="28"/>
      <c r="S2687" s="14"/>
      <c r="T2687" s="14"/>
      <c r="U2687" s="14"/>
      <c r="V2687" s="4"/>
      <c r="W2687" s="53"/>
      <c r="X2687" s="14"/>
      <c r="Y2687" s="153"/>
      <c r="Z2687" s="10"/>
      <c r="AA2687" s="51"/>
      <c r="AB2687" s="3"/>
      <c r="AC2687" s="1"/>
      <c r="AD2687" s="10"/>
      <c r="AE2687" s="3"/>
      <c r="AF2687" s="3"/>
      <c r="AG2687" s="3"/>
      <c r="AH2687" s="10"/>
      <c r="AI2687" s="11"/>
      <c r="AJ2687" s="10"/>
      <c r="AK2687" s="2"/>
      <c r="AL2687" s="2"/>
      <c r="AM2687" s="2"/>
      <c r="AN2687" s="2"/>
      <c r="AO2687" s="2"/>
      <c r="AP2687" s="2"/>
      <c r="AQ2687" s="1"/>
      <c r="AR2687" s="15"/>
      <c r="AS2687" s="15"/>
      <c r="AT2687" s="15"/>
      <c r="AU2687" s="1"/>
      <c r="AV2687" s="1"/>
      <c r="AW2687" s="15"/>
      <c r="AX2687" s="15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</row>
    <row r="2688" spans="1:164" x14ac:dyDescent="0.15">
      <c r="A2688" s="67"/>
      <c r="B2688" s="128"/>
      <c r="C2688" s="7"/>
      <c r="D2688" s="7"/>
      <c r="E2688" s="13"/>
      <c r="F2688" s="14"/>
      <c r="G2688" s="14"/>
      <c r="H2688" s="14"/>
      <c r="I2688" s="14"/>
      <c r="J2688" s="13"/>
      <c r="K2688" s="53"/>
      <c r="L2688" s="2"/>
      <c r="M2688" s="19"/>
      <c r="N2688" s="12"/>
      <c r="O2688" s="12"/>
      <c r="P2688" s="19"/>
      <c r="Q2688" s="14"/>
      <c r="R2688" s="28"/>
      <c r="S2688" s="14"/>
      <c r="T2688" s="14"/>
      <c r="U2688" s="14"/>
      <c r="V2688" s="4"/>
      <c r="W2688" s="53"/>
      <c r="X2688" s="14"/>
      <c r="Y2688" s="153"/>
      <c r="Z2688" s="10"/>
      <c r="AA2688" s="51"/>
      <c r="AB2688" s="3"/>
      <c r="AC2688" s="1"/>
      <c r="AD2688" s="10"/>
      <c r="AE2688" s="3"/>
      <c r="AF2688" s="3"/>
      <c r="AG2688" s="3"/>
      <c r="AH2688" s="10"/>
      <c r="AI2688" s="11"/>
      <c r="AJ2688" s="10"/>
      <c r="AK2688" s="2"/>
      <c r="AL2688" s="2"/>
      <c r="AM2688" s="2"/>
      <c r="AN2688" s="2"/>
      <c r="AO2688" s="2"/>
      <c r="AP2688" s="2"/>
      <c r="AQ2688" s="1"/>
      <c r="AR2688" s="15"/>
      <c r="AS2688" s="15"/>
      <c r="AT2688" s="15"/>
      <c r="AU2688" s="1"/>
      <c r="AV2688" s="1"/>
      <c r="AW2688" s="15"/>
      <c r="AX2688" s="15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</row>
    <row r="2689" spans="1:164" x14ac:dyDescent="0.15">
      <c r="A2689" s="67"/>
      <c r="B2689" s="128"/>
      <c r="C2689" s="7"/>
      <c r="D2689" s="7"/>
      <c r="E2689" s="13"/>
      <c r="F2689" s="14"/>
      <c r="G2689" s="14"/>
      <c r="H2689" s="14"/>
      <c r="I2689" s="14"/>
      <c r="J2689" s="13"/>
      <c r="K2689" s="53"/>
      <c r="L2689" s="2"/>
      <c r="M2689" s="19"/>
      <c r="N2689" s="12"/>
      <c r="O2689" s="12"/>
      <c r="P2689" s="19"/>
      <c r="Q2689" s="14"/>
      <c r="R2689" s="28"/>
      <c r="S2689" s="14"/>
      <c r="T2689" s="14"/>
      <c r="U2689" s="14"/>
      <c r="V2689" s="4"/>
      <c r="W2689" s="53"/>
      <c r="X2689" s="14"/>
      <c r="Y2689" s="153"/>
      <c r="Z2689" s="10"/>
      <c r="AA2689" s="51"/>
      <c r="AB2689" s="3"/>
      <c r="AC2689" s="1"/>
      <c r="AD2689" s="10"/>
      <c r="AE2689" s="3"/>
      <c r="AF2689" s="3"/>
      <c r="AG2689" s="3"/>
      <c r="AH2689" s="10"/>
      <c r="AI2689" s="11"/>
      <c r="AJ2689" s="10"/>
      <c r="AK2689" s="2"/>
      <c r="AL2689" s="2"/>
      <c r="AM2689" s="2"/>
      <c r="AN2689" s="2"/>
      <c r="AO2689" s="2"/>
      <c r="AP2689" s="2"/>
      <c r="AQ2689" s="1"/>
      <c r="AR2689" s="15"/>
      <c r="AS2689" s="15"/>
      <c r="AT2689" s="15"/>
      <c r="AU2689" s="1"/>
      <c r="AV2689" s="1"/>
      <c r="AW2689" s="15"/>
      <c r="AX2689" s="15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</row>
    <row r="2690" spans="1:164" x14ac:dyDescent="0.15">
      <c r="A2690" s="67"/>
      <c r="B2690" s="128"/>
      <c r="C2690" s="7"/>
      <c r="D2690" s="7"/>
      <c r="E2690" s="13"/>
      <c r="F2690" s="14"/>
      <c r="G2690" s="14"/>
      <c r="H2690" s="14"/>
      <c r="I2690" s="14"/>
      <c r="J2690" s="13"/>
      <c r="K2690" s="53"/>
      <c r="L2690" s="2"/>
      <c r="M2690" s="19"/>
      <c r="N2690" s="12"/>
      <c r="O2690" s="12"/>
      <c r="P2690" s="19"/>
      <c r="Q2690" s="14"/>
      <c r="R2690" s="28"/>
      <c r="S2690" s="14"/>
      <c r="T2690" s="14"/>
      <c r="U2690" s="14"/>
      <c r="V2690" s="4"/>
      <c r="W2690" s="53"/>
      <c r="X2690" s="14"/>
      <c r="Y2690" s="153"/>
      <c r="Z2690" s="10"/>
      <c r="AA2690" s="51"/>
      <c r="AB2690" s="3"/>
      <c r="AC2690" s="1"/>
      <c r="AD2690" s="10"/>
      <c r="AE2690" s="3"/>
      <c r="AF2690" s="3"/>
      <c r="AG2690" s="3"/>
      <c r="AH2690" s="10"/>
      <c r="AI2690" s="11"/>
      <c r="AJ2690" s="10"/>
      <c r="AK2690" s="2"/>
      <c r="AL2690" s="2"/>
      <c r="AM2690" s="2"/>
      <c r="AN2690" s="2"/>
      <c r="AO2690" s="2"/>
      <c r="AP2690" s="2"/>
      <c r="AQ2690" s="1"/>
      <c r="AR2690" s="15"/>
      <c r="AS2690" s="15"/>
      <c r="AT2690" s="15"/>
      <c r="AU2690" s="1"/>
      <c r="AV2690" s="1"/>
      <c r="AW2690" s="15"/>
      <c r="AX2690" s="15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</row>
    <row r="2691" spans="1:164" x14ac:dyDescent="0.15">
      <c r="A2691" s="67"/>
      <c r="B2691" s="128"/>
      <c r="C2691" s="7"/>
      <c r="D2691" s="7"/>
      <c r="E2691" s="13"/>
      <c r="F2691" s="14"/>
      <c r="G2691" s="14"/>
      <c r="H2691" s="14"/>
      <c r="I2691" s="14"/>
      <c r="J2691" s="13"/>
      <c r="K2691" s="53"/>
      <c r="L2691" s="2"/>
      <c r="M2691" s="19"/>
      <c r="N2691" s="12"/>
      <c r="O2691" s="12"/>
      <c r="P2691" s="19"/>
      <c r="Q2691" s="14"/>
      <c r="R2691" s="28"/>
      <c r="S2691" s="14"/>
      <c r="T2691" s="14"/>
      <c r="U2691" s="14"/>
      <c r="V2691" s="4"/>
      <c r="W2691" s="53"/>
      <c r="X2691" s="14"/>
      <c r="Y2691" s="153"/>
      <c r="Z2691" s="10"/>
      <c r="AA2691" s="51"/>
      <c r="AB2691" s="3"/>
      <c r="AC2691" s="1"/>
      <c r="AD2691" s="10"/>
      <c r="AE2691" s="3"/>
      <c r="AF2691" s="3"/>
      <c r="AG2691" s="3"/>
      <c r="AH2691" s="10"/>
      <c r="AI2691" s="11"/>
      <c r="AJ2691" s="10"/>
      <c r="AK2691" s="2"/>
      <c r="AL2691" s="2"/>
      <c r="AM2691" s="2"/>
      <c r="AN2691" s="2"/>
      <c r="AO2691" s="2"/>
      <c r="AP2691" s="2"/>
      <c r="AQ2691" s="1"/>
      <c r="AR2691" s="15"/>
      <c r="AS2691" s="15"/>
      <c r="AT2691" s="15"/>
      <c r="AU2691" s="1"/>
      <c r="AV2691" s="1"/>
      <c r="AW2691" s="15"/>
      <c r="AX2691" s="15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</row>
    <row r="2692" spans="1:164" x14ac:dyDescent="0.15">
      <c r="A2692" s="67"/>
      <c r="B2692" s="128"/>
      <c r="C2692" s="7"/>
      <c r="D2692" s="7"/>
      <c r="E2692" s="13"/>
      <c r="F2692" s="14"/>
      <c r="G2692" s="14"/>
      <c r="H2692" s="14"/>
      <c r="I2692" s="14"/>
      <c r="J2692" s="13"/>
      <c r="K2692" s="53"/>
      <c r="L2692" s="2"/>
      <c r="M2692" s="19"/>
      <c r="N2692" s="12"/>
      <c r="O2692" s="12"/>
      <c r="P2692" s="19"/>
      <c r="Q2692" s="14"/>
      <c r="R2692" s="28"/>
      <c r="S2692" s="14"/>
      <c r="T2692" s="14"/>
      <c r="U2692" s="14"/>
      <c r="V2692" s="4"/>
      <c r="W2692" s="53"/>
      <c r="X2692" s="14"/>
      <c r="Y2692" s="153"/>
      <c r="Z2692" s="10"/>
      <c r="AA2692" s="51"/>
      <c r="AB2692" s="3"/>
      <c r="AC2692" s="1"/>
      <c r="AD2692" s="10"/>
      <c r="AE2692" s="3"/>
      <c r="AF2692" s="3"/>
      <c r="AG2692" s="3"/>
      <c r="AH2692" s="10"/>
      <c r="AI2692" s="11"/>
      <c r="AJ2692" s="10"/>
      <c r="AK2692" s="2"/>
      <c r="AL2692" s="2"/>
      <c r="AM2692" s="2"/>
      <c r="AN2692" s="2"/>
      <c r="AO2692" s="2"/>
      <c r="AP2692" s="2"/>
      <c r="AQ2692" s="1"/>
      <c r="AR2692" s="15"/>
      <c r="AS2692" s="15"/>
      <c r="AT2692" s="15"/>
      <c r="AU2692" s="1"/>
      <c r="AV2692" s="1"/>
      <c r="AW2692" s="15"/>
      <c r="AX2692" s="15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</row>
    <row r="2693" spans="1:164" x14ac:dyDescent="0.15">
      <c r="A2693" s="67"/>
      <c r="B2693" s="128"/>
      <c r="C2693" s="7"/>
      <c r="D2693" s="7"/>
      <c r="E2693" s="13"/>
      <c r="F2693" s="14"/>
      <c r="G2693" s="14"/>
      <c r="H2693" s="14"/>
      <c r="I2693" s="14"/>
      <c r="J2693" s="13"/>
      <c r="K2693" s="53"/>
      <c r="L2693" s="2"/>
      <c r="M2693" s="19"/>
      <c r="N2693" s="12"/>
      <c r="O2693" s="12"/>
      <c r="P2693" s="19"/>
      <c r="Q2693" s="14"/>
      <c r="R2693" s="28"/>
      <c r="S2693" s="14"/>
      <c r="T2693" s="14"/>
      <c r="U2693" s="14"/>
      <c r="V2693" s="4"/>
      <c r="W2693" s="53"/>
      <c r="X2693" s="14"/>
      <c r="Y2693" s="153"/>
      <c r="Z2693" s="10"/>
      <c r="AA2693" s="51"/>
      <c r="AB2693" s="3"/>
      <c r="AC2693" s="1"/>
      <c r="AD2693" s="10"/>
      <c r="AE2693" s="3"/>
      <c r="AF2693" s="3"/>
      <c r="AG2693" s="3"/>
      <c r="AH2693" s="10"/>
      <c r="AI2693" s="11"/>
      <c r="AJ2693" s="10"/>
      <c r="AK2693" s="2"/>
      <c r="AL2693" s="2"/>
      <c r="AM2693" s="2"/>
      <c r="AN2693" s="2"/>
      <c r="AO2693" s="2"/>
      <c r="AP2693" s="2"/>
      <c r="AQ2693" s="1"/>
      <c r="AR2693" s="15"/>
      <c r="AS2693" s="15"/>
      <c r="AT2693" s="15"/>
      <c r="AU2693" s="1"/>
      <c r="AV2693" s="1"/>
      <c r="AW2693" s="15"/>
      <c r="AX2693" s="15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</row>
    <row r="2694" spans="1:164" x14ac:dyDescent="0.15">
      <c r="A2694" s="67"/>
      <c r="B2694" s="128"/>
      <c r="C2694" s="7"/>
      <c r="D2694" s="7"/>
      <c r="E2694" s="13"/>
      <c r="F2694" s="14"/>
      <c r="G2694" s="14"/>
      <c r="H2694" s="14"/>
      <c r="I2694" s="14"/>
      <c r="J2694" s="13"/>
      <c r="K2694" s="53"/>
      <c r="L2694" s="2"/>
      <c r="M2694" s="19"/>
      <c r="N2694" s="12"/>
      <c r="O2694" s="12"/>
      <c r="P2694" s="19"/>
      <c r="Q2694" s="14"/>
      <c r="R2694" s="28"/>
      <c r="S2694" s="14"/>
      <c r="T2694" s="14"/>
      <c r="U2694" s="14"/>
      <c r="V2694" s="4"/>
      <c r="W2694" s="53"/>
      <c r="X2694" s="14"/>
      <c r="Y2694" s="153"/>
      <c r="Z2694" s="10"/>
      <c r="AA2694" s="51"/>
      <c r="AB2694" s="3"/>
      <c r="AC2694" s="1"/>
      <c r="AD2694" s="10"/>
      <c r="AE2694" s="3"/>
      <c r="AF2694" s="3"/>
      <c r="AG2694" s="3"/>
      <c r="AH2694" s="10"/>
      <c r="AI2694" s="11"/>
      <c r="AJ2694" s="10"/>
      <c r="AK2694" s="2"/>
      <c r="AL2694" s="2"/>
      <c r="AM2694" s="2"/>
      <c r="AN2694" s="2"/>
      <c r="AO2694" s="2"/>
      <c r="AP2694" s="2"/>
      <c r="AQ2694" s="1"/>
      <c r="AR2694" s="15"/>
      <c r="AS2694" s="15"/>
      <c r="AT2694" s="15"/>
      <c r="AU2694" s="1"/>
      <c r="AV2694" s="1"/>
      <c r="AW2694" s="15"/>
      <c r="AX2694" s="15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</row>
    <row r="2695" spans="1:164" x14ac:dyDescent="0.15">
      <c r="A2695" s="67"/>
      <c r="B2695" s="128"/>
      <c r="C2695" s="7"/>
      <c r="D2695" s="7"/>
      <c r="E2695" s="13"/>
      <c r="F2695" s="14"/>
      <c r="G2695" s="14"/>
      <c r="H2695" s="14"/>
      <c r="I2695" s="14"/>
      <c r="J2695" s="13"/>
      <c r="K2695" s="53"/>
      <c r="L2695" s="2"/>
      <c r="M2695" s="19"/>
      <c r="N2695" s="12"/>
      <c r="O2695" s="12"/>
      <c r="P2695" s="19"/>
      <c r="Q2695" s="14"/>
      <c r="R2695" s="28"/>
      <c r="S2695" s="14"/>
      <c r="T2695" s="14"/>
      <c r="U2695" s="14"/>
      <c r="V2695" s="4"/>
      <c r="W2695" s="53"/>
      <c r="X2695" s="14"/>
      <c r="Y2695" s="153"/>
      <c r="Z2695" s="10"/>
      <c r="AA2695" s="51"/>
      <c r="AB2695" s="3"/>
      <c r="AC2695" s="1"/>
      <c r="AD2695" s="10"/>
      <c r="AE2695" s="3"/>
      <c r="AF2695" s="3"/>
      <c r="AG2695" s="3"/>
      <c r="AH2695" s="10"/>
      <c r="AI2695" s="11"/>
      <c r="AJ2695" s="10"/>
      <c r="AK2695" s="2"/>
      <c r="AL2695" s="2"/>
      <c r="AM2695" s="2"/>
      <c r="AN2695" s="2"/>
      <c r="AO2695" s="2"/>
      <c r="AP2695" s="2"/>
      <c r="AQ2695" s="1"/>
      <c r="AR2695" s="15"/>
      <c r="AS2695" s="15"/>
      <c r="AT2695" s="15"/>
      <c r="AU2695" s="1"/>
      <c r="AV2695" s="1"/>
      <c r="AW2695" s="15"/>
      <c r="AX2695" s="15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</row>
    <row r="2696" spans="1:164" x14ac:dyDescent="0.15">
      <c r="A2696" s="67"/>
      <c r="B2696" s="128"/>
      <c r="C2696" s="7"/>
      <c r="D2696" s="7"/>
      <c r="E2696" s="13"/>
      <c r="F2696" s="14"/>
      <c r="G2696" s="14"/>
      <c r="H2696" s="14"/>
      <c r="I2696" s="14"/>
      <c r="J2696" s="13"/>
      <c r="K2696" s="53"/>
      <c r="L2696" s="2"/>
      <c r="M2696" s="19"/>
      <c r="N2696" s="12"/>
      <c r="O2696" s="12"/>
      <c r="P2696" s="19"/>
      <c r="Q2696" s="14"/>
      <c r="R2696" s="28"/>
      <c r="S2696" s="14"/>
      <c r="T2696" s="14"/>
      <c r="U2696" s="14"/>
      <c r="V2696" s="4"/>
      <c r="W2696" s="53"/>
      <c r="X2696" s="14"/>
      <c r="Y2696" s="153"/>
      <c r="Z2696" s="10"/>
      <c r="AA2696" s="51"/>
      <c r="AB2696" s="3"/>
      <c r="AC2696" s="1"/>
      <c r="AD2696" s="10"/>
      <c r="AE2696" s="3"/>
      <c r="AF2696" s="3"/>
      <c r="AG2696" s="3"/>
      <c r="AH2696" s="10"/>
      <c r="AI2696" s="11"/>
      <c r="AJ2696" s="10"/>
      <c r="AK2696" s="2"/>
      <c r="AL2696" s="2"/>
      <c r="AM2696" s="2"/>
      <c r="AN2696" s="2"/>
      <c r="AO2696" s="2"/>
      <c r="AP2696" s="2"/>
      <c r="AQ2696" s="1"/>
      <c r="AR2696" s="15"/>
      <c r="AS2696" s="15"/>
      <c r="AT2696" s="15"/>
      <c r="AU2696" s="1"/>
      <c r="AV2696" s="1"/>
      <c r="AW2696" s="15"/>
      <c r="AX2696" s="15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</row>
    <row r="2697" spans="1:164" x14ac:dyDescent="0.15">
      <c r="A2697" s="67"/>
      <c r="B2697" s="128"/>
      <c r="C2697" s="7"/>
      <c r="D2697" s="7"/>
      <c r="E2697" s="13"/>
      <c r="F2697" s="14"/>
      <c r="G2697" s="14"/>
      <c r="H2697" s="14"/>
      <c r="I2697" s="14"/>
      <c r="J2697" s="13"/>
      <c r="K2697" s="53"/>
      <c r="L2697" s="2"/>
      <c r="M2697" s="19"/>
      <c r="N2697" s="12"/>
      <c r="O2697" s="12"/>
      <c r="P2697" s="19"/>
      <c r="Q2697" s="14"/>
      <c r="R2697" s="28"/>
      <c r="S2697" s="14"/>
      <c r="T2697" s="14"/>
      <c r="U2697" s="14"/>
      <c r="V2697" s="4"/>
      <c r="W2697" s="53"/>
      <c r="X2697" s="14"/>
      <c r="Y2697" s="153"/>
      <c r="Z2697" s="10"/>
      <c r="AA2697" s="51"/>
      <c r="AB2697" s="3"/>
      <c r="AC2697" s="1"/>
      <c r="AD2697" s="10"/>
      <c r="AE2697" s="3"/>
      <c r="AF2697" s="3"/>
      <c r="AG2697" s="3"/>
      <c r="AH2697" s="10"/>
      <c r="AI2697" s="11"/>
      <c r="AJ2697" s="10"/>
      <c r="AK2697" s="2"/>
      <c r="AL2697" s="2"/>
      <c r="AM2697" s="2"/>
      <c r="AN2697" s="2"/>
      <c r="AO2697" s="2"/>
      <c r="AP2697" s="2"/>
      <c r="AQ2697" s="1"/>
      <c r="AR2697" s="15"/>
      <c r="AS2697" s="15"/>
      <c r="AT2697" s="15"/>
      <c r="AU2697" s="1"/>
      <c r="AV2697" s="1"/>
      <c r="AW2697" s="15"/>
      <c r="AX2697" s="15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</row>
    <row r="2698" spans="1:164" x14ac:dyDescent="0.15">
      <c r="A2698" s="67"/>
      <c r="B2698" s="128"/>
      <c r="C2698" s="7"/>
      <c r="D2698" s="7"/>
      <c r="E2698" s="13"/>
      <c r="F2698" s="14"/>
      <c r="G2698" s="14"/>
      <c r="H2698" s="14"/>
      <c r="I2698" s="14"/>
      <c r="J2698" s="13"/>
      <c r="K2698" s="53"/>
      <c r="L2698" s="2"/>
      <c r="M2698" s="19"/>
      <c r="N2698" s="12"/>
      <c r="O2698" s="12"/>
      <c r="P2698" s="19"/>
      <c r="Q2698" s="14"/>
      <c r="R2698" s="28"/>
      <c r="S2698" s="14"/>
      <c r="T2698" s="14"/>
      <c r="U2698" s="14"/>
      <c r="V2698" s="4"/>
      <c r="W2698" s="53"/>
      <c r="X2698" s="14"/>
      <c r="Y2698" s="153"/>
      <c r="Z2698" s="10"/>
      <c r="AA2698" s="51"/>
      <c r="AB2698" s="3"/>
      <c r="AC2698" s="1"/>
      <c r="AD2698" s="10"/>
      <c r="AE2698" s="3"/>
      <c r="AF2698" s="3"/>
      <c r="AG2698" s="3"/>
      <c r="AH2698" s="10"/>
      <c r="AI2698" s="11"/>
      <c r="AJ2698" s="10"/>
      <c r="AK2698" s="2"/>
      <c r="AL2698" s="2"/>
      <c r="AM2698" s="2"/>
      <c r="AN2698" s="2"/>
      <c r="AO2698" s="2"/>
      <c r="AP2698" s="2"/>
      <c r="AQ2698" s="1"/>
      <c r="AR2698" s="15"/>
      <c r="AS2698" s="15"/>
      <c r="AT2698" s="15"/>
      <c r="AU2698" s="1"/>
      <c r="AV2698" s="1"/>
      <c r="AW2698" s="15"/>
      <c r="AX2698" s="15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</row>
    <row r="2699" spans="1:164" x14ac:dyDescent="0.15">
      <c r="A2699" s="67"/>
      <c r="B2699" s="128"/>
      <c r="C2699" s="7"/>
      <c r="D2699" s="7"/>
      <c r="E2699" s="13"/>
      <c r="F2699" s="14"/>
      <c r="G2699" s="14"/>
      <c r="H2699" s="14"/>
      <c r="I2699" s="14"/>
      <c r="J2699" s="13"/>
      <c r="K2699" s="53"/>
      <c r="L2699" s="2"/>
      <c r="M2699" s="19"/>
      <c r="N2699" s="12"/>
      <c r="O2699" s="12"/>
      <c r="P2699" s="19"/>
      <c r="Q2699" s="14"/>
      <c r="R2699" s="28"/>
      <c r="S2699" s="14"/>
      <c r="T2699" s="14"/>
      <c r="U2699" s="14"/>
      <c r="V2699" s="4"/>
      <c r="W2699" s="53"/>
      <c r="X2699" s="14"/>
      <c r="Y2699" s="153"/>
      <c r="Z2699" s="10"/>
      <c r="AA2699" s="51"/>
      <c r="AB2699" s="3"/>
      <c r="AC2699" s="1"/>
      <c r="AD2699" s="10"/>
      <c r="AE2699" s="3"/>
      <c r="AF2699" s="3"/>
      <c r="AG2699" s="3"/>
      <c r="AH2699" s="10"/>
      <c r="AI2699" s="11"/>
      <c r="AJ2699" s="10"/>
      <c r="AK2699" s="2"/>
      <c r="AL2699" s="2"/>
      <c r="AM2699" s="2"/>
      <c r="AN2699" s="2"/>
      <c r="AO2699" s="2"/>
      <c r="AP2699" s="2"/>
      <c r="AQ2699" s="1"/>
      <c r="AR2699" s="15"/>
      <c r="AS2699" s="15"/>
      <c r="AT2699" s="15"/>
      <c r="AU2699" s="1"/>
      <c r="AV2699" s="1"/>
      <c r="AW2699" s="15"/>
      <c r="AX2699" s="15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</row>
    <row r="2700" spans="1:164" x14ac:dyDescent="0.15">
      <c r="A2700" s="67"/>
      <c r="B2700" s="128"/>
      <c r="C2700" s="7"/>
      <c r="D2700" s="7"/>
      <c r="E2700" s="13"/>
      <c r="F2700" s="14"/>
      <c r="G2700" s="14"/>
      <c r="H2700" s="14"/>
      <c r="I2700" s="14"/>
      <c r="J2700" s="13"/>
      <c r="K2700" s="53"/>
      <c r="L2700" s="2"/>
      <c r="M2700" s="19"/>
      <c r="N2700" s="12"/>
      <c r="O2700" s="12"/>
      <c r="P2700" s="19"/>
      <c r="Q2700" s="14"/>
      <c r="R2700" s="28"/>
      <c r="S2700" s="14"/>
      <c r="T2700" s="14"/>
      <c r="U2700" s="14"/>
      <c r="V2700" s="4"/>
      <c r="W2700" s="53"/>
      <c r="X2700" s="14"/>
      <c r="Y2700" s="153"/>
      <c r="Z2700" s="10"/>
      <c r="AA2700" s="51"/>
      <c r="AB2700" s="3"/>
      <c r="AC2700" s="1"/>
      <c r="AD2700" s="10"/>
      <c r="AE2700" s="3"/>
      <c r="AF2700" s="3"/>
      <c r="AG2700" s="3"/>
      <c r="AH2700" s="10"/>
      <c r="AI2700" s="11"/>
      <c r="AJ2700" s="10"/>
      <c r="AK2700" s="2"/>
      <c r="AL2700" s="2"/>
      <c r="AM2700" s="2"/>
      <c r="AN2700" s="2"/>
      <c r="AO2700" s="2"/>
      <c r="AP2700" s="2"/>
      <c r="AQ2700" s="1"/>
      <c r="AR2700" s="15"/>
      <c r="AS2700" s="15"/>
      <c r="AT2700" s="15"/>
      <c r="AU2700" s="1"/>
      <c r="AV2700" s="1"/>
      <c r="AW2700" s="15"/>
      <c r="AX2700" s="15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</row>
    <row r="2701" spans="1:164" x14ac:dyDescent="0.15">
      <c r="A2701" s="67"/>
      <c r="B2701" s="128"/>
      <c r="C2701" s="7"/>
      <c r="D2701" s="7"/>
      <c r="E2701" s="13"/>
      <c r="F2701" s="14"/>
      <c r="G2701" s="14"/>
      <c r="H2701" s="14"/>
      <c r="I2701" s="14"/>
      <c r="J2701" s="13"/>
      <c r="K2701" s="53"/>
      <c r="L2701" s="2"/>
      <c r="M2701" s="19"/>
      <c r="N2701" s="12"/>
      <c r="O2701" s="12"/>
      <c r="P2701" s="19"/>
      <c r="Q2701" s="14"/>
      <c r="R2701" s="28"/>
      <c r="S2701" s="14"/>
      <c r="T2701" s="14"/>
      <c r="U2701" s="14"/>
      <c r="V2701" s="4"/>
      <c r="W2701" s="53"/>
      <c r="X2701" s="14"/>
      <c r="Y2701" s="153"/>
      <c r="Z2701" s="10"/>
      <c r="AA2701" s="51"/>
      <c r="AB2701" s="3"/>
      <c r="AC2701" s="1"/>
      <c r="AD2701" s="10"/>
      <c r="AE2701" s="3"/>
      <c r="AF2701" s="3"/>
      <c r="AG2701" s="3"/>
      <c r="AH2701" s="10"/>
      <c r="AI2701" s="11"/>
      <c r="AJ2701" s="10"/>
      <c r="AK2701" s="2"/>
      <c r="AL2701" s="2"/>
      <c r="AM2701" s="2"/>
      <c r="AN2701" s="2"/>
      <c r="AO2701" s="2"/>
      <c r="AP2701" s="2"/>
      <c r="AQ2701" s="1"/>
      <c r="AR2701" s="15"/>
      <c r="AS2701" s="15"/>
      <c r="AT2701" s="15"/>
      <c r="AU2701" s="1"/>
      <c r="AV2701" s="1"/>
      <c r="AW2701" s="15"/>
      <c r="AX2701" s="15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</row>
    <row r="2702" spans="1:164" x14ac:dyDescent="0.15">
      <c r="A2702" s="67"/>
      <c r="B2702" s="128"/>
      <c r="C2702" s="7"/>
      <c r="D2702" s="7"/>
      <c r="E2702" s="13"/>
      <c r="F2702" s="14"/>
      <c r="G2702" s="14"/>
      <c r="H2702" s="14"/>
      <c r="I2702" s="14"/>
      <c r="J2702" s="13"/>
      <c r="K2702" s="53"/>
      <c r="L2702" s="2"/>
      <c r="M2702" s="19"/>
      <c r="N2702" s="12"/>
      <c r="O2702" s="12"/>
      <c r="P2702" s="19"/>
      <c r="Q2702" s="14"/>
      <c r="R2702" s="28"/>
      <c r="S2702" s="14"/>
      <c r="T2702" s="14"/>
      <c r="U2702" s="14"/>
      <c r="V2702" s="4"/>
      <c r="W2702" s="53"/>
      <c r="X2702" s="14"/>
      <c r="Y2702" s="153"/>
      <c r="Z2702" s="10"/>
      <c r="AA2702" s="51"/>
      <c r="AB2702" s="3"/>
      <c r="AC2702" s="1"/>
      <c r="AD2702" s="10"/>
      <c r="AE2702" s="3"/>
      <c r="AF2702" s="3"/>
      <c r="AG2702" s="3"/>
      <c r="AH2702" s="10"/>
      <c r="AI2702" s="11"/>
      <c r="AJ2702" s="10"/>
      <c r="AK2702" s="2"/>
      <c r="AL2702" s="2"/>
      <c r="AM2702" s="2"/>
      <c r="AN2702" s="2"/>
      <c r="AO2702" s="2"/>
      <c r="AP2702" s="2"/>
      <c r="AQ2702" s="1"/>
      <c r="AR2702" s="15"/>
      <c r="AS2702" s="15"/>
      <c r="AT2702" s="15"/>
      <c r="AU2702" s="1"/>
      <c r="AV2702" s="1"/>
      <c r="AW2702" s="15"/>
      <c r="AX2702" s="15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</row>
    <row r="2703" spans="1:164" x14ac:dyDescent="0.15">
      <c r="A2703" s="67"/>
      <c r="B2703" s="128"/>
      <c r="C2703" s="7"/>
      <c r="D2703" s="7"/>
      <c r="E2703" s="13"/>
      <c r="F2703" s="14"/>
      <c r="G2703" s="14"/>
      <c r="H2703" s="14"/>
      <c r="I2703" s="14"/>
      <c r="J2703" s="13"/>
      <c r="K2703" s="53"/>
      <c r="L2703" s="2"/>
      <c r="M2703" s="19"/>
      <c r="N2703" s="12"/>
      <c r="O2703" s="12"/>
      <c r="P2703" s="19"/>
      <c r="Q2703" s="14"/>
      <c r="R2703" s="28"/>
      <c r="S2703" s="14"/>
      <c r="T2703" s="14"/>
      <c r="U2703" s="14"/>
      <c r="V2703" s="4"/>
      <c r="W2703" s="53"/>
      <c r="X2703" s="14"/>
      <c r="Y2703" s="153"/>
      <c r="Z2703" s="10"/>
      <c r="AA2703" s="51"/>
      <c r="AB2703" s="3"/>
      <c r="AC2703" s="1"/>
      <c r="AD2703" s="10"/>
      <c r="AE2703" s="3"/>
      <c r="AF2703" s="3"/>
      <c r="AG2703" s="3"/>
      <c r="AH2703" s="10"/>
      <c r="AI2703" s="11"/>
      <c r="AJ2703" s="10"/>
      <c r="AK2703" s="2"/>
      <c r="AL2703" s="2"/>
      <c r="AM2703" s="2"/>
      <c r="AN2703" s="2"/>
      <c r="AO2703" s="2"/>
      <c r="AP2703" s="2"/>
      <c r="AQ2703" s="1"/>
      <c r="AR2703" s="15"/>
      <c r="AS2703" s="15"/>
      <c r="AT2703" s="15"/>
      <c r="AU2703" s="1"/>
      <c r="AV2703" s="1"/>
      <c r="AW2703" s="15"/>
      <c r="AX2703" s="15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</row>
    <row r="2704" spans="1:164" x14ac:dyDescent="0.15">
      <c r="A2704" s="67"/>
      <c r="B2704" s="128"/>
      <c r="C2704" s="7"/>
      <c r="D2704" s="7"/>
      <c r="E2704" s="13"/>
      <c r="F2704" s="14"/>
      <c r="G2704" s="14"/>
      <c r="H2704" s="14"/>
      <c r="I2704" s="14"/>
      <c r="J2704" s="13"/>
      <c r="K2704" s="53"/>
      <c r="L2704" s="2"/>
      <c r="M2704" s="19"/>
      <c r="N2704" s="12"/>
      <c r="O2704" s="12"/>
      <c r="P2704" s="19"/>
      <c r="Q2704" s="14"/>
      <c r="R2704" s="28"/>
      <c r="S2704" s="14"/>
      <c r="T2704" s="14"/>
      <c r="U2704" s="14"/>
      <c r="V2704" s="4"/>
      <c r="W2704" s="53"/>
      <c r="X2704" s="14"/>
      <c r="Y2704" s="153"/>
      <c r="Z2704" s="10"/>
      <c r="AA2704" s="51"/>
      <c r="AB2704" s="3"/>
      <c r="AC2704" s="1"/>
      <c r="AD2704" s="10"/>
      <c r="AE2704" s="3"/>
      <c r="AF2704" s="3"/>
      <c r="AG2704" s="3"/>
      <c r="AH2704" s="10"/>
      <c r="AI2704" s="11"/>
      <c r="AJ2704" s="10"/>
      <c r="AK2704" s="2"/>
      <c r="AL2704" s="2"/>
      <c r="AM2704" s="2"/>
      <c r="AN2704" s="2"/>
      <c r="AO2704" s="2"/>
      <c r="AP2704" s="2"/>
      <c r="AQ2704" s="1"/>
      <c r="AR2704" s="15"/>
      <c r="AS2704" s="15"/>
      <c r="AT2704" s="15"/>
      <c r="AU2704" s="1"/>
      <c r="AV2704" s="1"/>
      <c r="AW2704" s="15"/>
      <c r="AX2704" s="15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</row>
    <row r="2705" spans="1:164" x14ac:dyDescent="0.15">
      <c r="A2705" s="67"/>
      <c r="B2705" s="128"/>
      <c r="C2705" s="7"/>
      <c r="D2705" s="7"/>
      <c r="E2705" s="13"/>
      <c r="F2705" s="14"/>
      <c r="G2705" s="14"/>
      <c r="H2705" s="14"/>
      <c r="I2705" s="14"/>
      <c r="J2705" s="13"/>
      <c r="K2705" s="53"/>
      <c r="L2705" s="2"/>
      <c r="M2705" s="19"/>
      <c r="N2705" s="12"/>
      <c r="O2705" s="12"/>
      <c r="P2705" s="19"/>
      <c r="Q2705" s="14"/>
      <c r="R2705" s="28"/>
      <c r="S2705" s="14"/>
      <c r="T2705" s="14"/>
      <c r="U2705" s="14"/>
      <c r="V2705" s="4"/>
      <c r="W2705" s="53"/>
      <c r="X2705" s="14"/>
      <c r="Y2705" s="153"/>
      <c r="Z2705" s="10"/>
      <c r="AA2705" s="51"/>
      <c r="AB2705" s="3"/>
      <c r="AC2705" s="1"/>
      <c r="AD2705" s="10"/>
      <c r="AE2705" s="3"/>
      <c r="AF2705" s="3"/>
      <c r="AG2705" s="3"/>
      <c r="AH2705" s="10"/>
      <c r="AI2705" s="11"/>
      <c r="AJ2705" s="10"/>
      <c r="AK2705" s="2"/>
      <c r="AL2705" s="2"/>
      <c r="AM2705" s="2"/>
      <c r="AN2705" s="2"/>
      <c r="AO2705" s="2"/>
      <c r="AP2705" s="2"/>
      <c r="AQ2705" s="1"/>
      <c r="AR2705" s="15"/>
      <c r="AS2705" s="15"/>
      <c r="AT2705" s="15"/>
      <c r="AU2705" s="1"/>
      <c r="AV2705" s="1"/>
      <c r="AW2705" s="15"/>
      <c r="AX2705" s="15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</row>
    <row r="2706" spans="1:164" x14ac:dyDescent="0.15">
      <c r="A2706" s="67"/>
      <c r="B2706" s="128"/>
      <c r="C2706" s="7"/>
      <c r="D2706" s="7"/>
      <c r="E2706" s="13"/>
      <c r="F2706" s="14"/>
      <c r="G2706" s="14"/>
      <c r="H2706" s="14"/>
      <c r="I2706" s="14"/>
      <c r="J2706" s="13"/>
      <c r="K2706" s="53"/>
      <c r="L2706" s="2"/>
      <c r="M2706" s="19"/>
      <c r="N2706" s="12"/>
      <c r="O2706" s="12"/>
      <c r="P2706" s="19"/>
      <c r="Q2706" s="14"/>
      <c r="R2706" s="28"/>
      <c r="S2706" s="14"/>
      <c r="T2706" s="14"/>
      <c r="U2706" s="14"/>
      <c r="V2706" s="4"/>
      <c r="W2706" s="53"/>
      <c r="X2706" s="14"/>
      <c r="Y2706" s="153"/>
      <c r="Z2706" s="10"/>
      <c r="AA2706" s="51"/>
      <c r="AB2706" s="3"/>
      <c r="AC2706" s="1"/>
      <c r="AD2706" s="10"/>
      <c r="AE2706" s="3"/>
      <c r="AF2706" s="3"/>
      <c r="AG2706" s="3"/>
      <c r="AH2706" s="10"/>
      <c r="AI2706" s="11"/>
      <c r="AJ2706" s="10"/>
      <c r="AK2706" s="2"/>
      <c r="AL2706" s="2"/>
      <c r="AM2706" s="2"/>
      <c r="AN2706" s="2"/>
      <c r="AO2706" s="2"/>
      <c r="AP2706" s="2"/>
      <c r="AQ2706" s="1"/>
      <c r="AR2706" s="15"/>
      <c r="AS2706" s="15"/>
      <c r="AT2706" s="15"/>
      <c r="AU2706" s="1"/>
      <c r="AV2706" s="1"/>
      <c r="AW2706" s="15"/>
      <c r="AX2706" s="15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</row>
    <row r="2707" spans="1:164" x14ac:dyDescent="0.15">
      <c r="A2707" s="67"/>
      <c r="B2707" s="128"/>
      <c r="C2707" s="7"/>
      <c r="D2707" s="7"/>
      <c r="E2707" s="13"/>
      <c r="F2707" s="14"/>
      <c r="G2707" s="14"/>
      <c r="H2707" s="14"/>
      <c r="I2707" s="14"/>
      <c r="J2707" s="13"/>
      <c r="K2707" s="53"/>
      <c r="L2707" s="2"/>
      <c r="M2707" s="19"/>
      <c r="N2707" s="12"/>
      <c r="O2707" s="12"/>
      <c r="P2707" s="19"/>
      <c r="Q2707" s="14"/>
      <c r="R2707" s="28"/>
      <c r="S2707" s="14"/>
      <c r="T2707" s="14"/>
      <c r="U2707" s="14"/>
      <c r="V2707" s="4"/>
      <c r="W2707" s="53"/>
      <c r="X2707" s="14"/>
      <c r="Y2707" s="153"/>
      <c r="Z2707" s="10"/>
      <c r="AA2707" s="51"/>
      <c r="AB2707" s="3"/>
      <c r="AC2707" s="1"/>
      <c r="AD2707" s="10"/>
      <c r="AE2707" s="3"/>
      <c r="AF2707" s="3"/>
      <c r="AG2707" s="3"/>
      <c r="AH2707" s="10"/>
      <c r="AI2707" s="11"/>
      <c r="AJ2707" s="10"/>
      <c r="AK2707" s="2"/>
      <c r="AL2707" s="2"/>
      <c r="AM2707" s="2"/>
      <c r="AN2707" s="2"/>
      <c r="AO2707" s="2"/>
      <c r="AP2707" s="2"/>
      <c r="AQ2707" s="1"/>
      <c r="AR2707" s="15"/>
      <c r="AS2707" s="15"/>
      <c r="AT2707" s="15"/>
      <c r="AU2707" s="1"/>
      <c r="AV2707" s="1"/>
      <c r="AW2707" s="15"/>
      <c r="AX2707" s="15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</row>
    <row r="2708" spans="1:164" x14ac:dyDescent="0.15">
      <c r="A2708" s="67"/>
      <c r="B2708" s="128"/>
      <c r="C2708" s="7"/>
      <c r="D2708" s="7"/>
      <c r="E2708" s="13"/>
      <c r="F2708" s="14"/>
      <c r="G2708" s="14"/>
      <c r="H2708" s="14"/>
      <c r="I2708" s="14"/>
      <c r="J2708" s="13"/>
      <c r="K2708" s="53"/>
      <c r="L2708" s="2"/>
      <c r="M2708" s="19"/>
      <c r="N2708" s="12"/>
      <c r="O2708" s="12"/>
      <c r="P2708" s="19"/>
      <c r="Q2708" s="14"/>
      <c r="R2708" s="28"/>
      <c r="S2708" s="14"/>
      <c r="T2708" s="14"/>
      <c r="U2708" s="14"/>
      <c r="V2708" s="4"/>
      <c r="W2708" s="53"/>
      <c r="X2708" s="14"/>
      <c r="Y2708" s="153"/>
      <c r="Z2708" s="10"/>
      <c r="AA2708" s="51"/>
      <c r="AB2708" s="3"/>
      <c r="AC2708" s="1"/>
      <c r="AD2708" s="10"/>
      <c r="AE2708" s="3"/>
      <c r="AF2708" s="3"/>
      <c r="AG2708" s="3"/>
      <c r="AH2708" s="10"/>
      <c r="AI2708" s="11"/>
      <c r="AJ2708" s="10"/>
      <c r="AK2708" s="2"/>
      <c r="AL2708" s="2"/>
      <c r="AM2708" s="2"/>
      <c r="AN2708" s="2"/>
      <c r="AO2708" s="2"/>
      <c r="AP2708" s="2"/>
      <c r="AQ2708" s="1"/>
      <c r="AR2708" s="15"/>
      <c r="AS2708" s="15"/>
      <c r="AT2708" s="15"/>
      <c r="AU2708" s="1"/>
      <c r="AV2708" s="1"/>
      <c r="AW2708" s="15"/>
      <c r="AX2708" s="15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</row>
    <row r="2709" spans="1:164" x14ac:dyDescent="0.15">
      <c r="A2709" s="67"/>
      <c r="B2709" s="128"/>
      <c r="C2709" s="7"/>
      <c r="D2709" s="7"/>
      <c r="E2709" s="13"/>
      <c r="F2709" s="14"/>
      <c r="G2709" s="14"/>
      <c r="H2709" s="14"/>
      <c r="I2709" s="14"/>
      <c r="J2709" s="13"/>
      <c r="K2709" s="53"/>
      <c r="L2709" s="2"/>
      <c r="M2709" s="19"/>
      <c r="N2709" s="12"/>
      <c r="O2709" s="12"/>
      <c r="P2709" s="19"/>
      <c r="Q2709" s="14"/>
      <c r="R2709" s="28"/>
      <c r="S2709" s="14"/>
      <c r="T2709" s="14"/>
      <c r="U2709" s="14"/>
      <c r="V2709" s="4"/>
      <c r="W2709" s="53"/>
      <c r="X2709" s="14"/>
      <c r="Y2709" s="153"/>
      <c r="Z2709" s="10"/>
      <c r="AA2709" s="51"/>
      <c r="AB2709" s="3"/>
      <c r="AC2709" s="1"/>
      <c r="AD2709" s="10"/>
      <c r="AE2709" s="3"/>
      <c r="AF2709" s="3"/>
      <c r="AG2709" s="3"/>
      <c r="AH2709" s="10"/>
      <c r="AI2709" s="11"/>
      <c r="AJ2709" s="10"/>
      <c r="AK2709" s="2"/>
      <c r="AL2709" s="2"/>
      <c r="AM2709" s="2"/>
      <c r="AN2709" s="2"/>
      <c r="AO2709" s="2"/>
      <c r="AP2709" s="2"/>
      <c r="AQ2709" s="1"/>
      <c r="AR2709" s="15"/>
      <c r="AS2709" s="15"/>
      <c r="AT2709" s="15"/>
      <c r="AU2709" s="1"/>
      <c r="AV2709" s="1"/>
      <c r="AW2709" s="15"/>
      <c r="AX2709" s="15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</row>
    <row r="2710" spans="1:164" x14ac:dyDescent="0.15">
      <c r="A2710" s="67"/>
      <c r="B2710" s="128"/>
      <c r="C2710" s="7"/>
      <c r="D2710" s="7"/>
      <c r="E2710" s="13"/>
      <c r="F2710" s="14"/>
      <c r="G2710" s="14"/>
      <c r="H2710" s="14"/>
      <c r="I2710" s="14"/>
      <c r="J2710" s="13"/>
      <c r="K2710" s="53"/>
      <c r="L2710" s="2"/>
      <c r="M2710" s="19"/>
      <c r="N2710" s="12"/>
      <c r="O2710" s="12"/>
      <c r="P2710" s="19"/>
      <c r="Q2710" s="14"/>
      <c r="R2710" s="28"/>
      <c r="S2710" s="14"/>
      <c r="T2710" s="14"/>
      <c r="U2710" s="14"/>
      <c r="V2710" s="4"/>
      <c r="W2710" s="53"/>
      <c r="X2710" s="14"/>
      <c r="Y2710" s="153"/>
      <c r="Z2710" s="10"/>
      <c r="AA2710" s="51"/>
      <c r="AB2710" s="3"/>
      <c r="AC2710" s="1"/>
      <c r="AD2710" s="10"/>
      <c r="AE2710" s="3"/>
      <c r="AF2710" s="3"/>
      <c r="AG2710" s="3"/>
      <c r="AH2710" s="10"/>
      <c r="AI2710" s="11"/>
      <c r="AJ2710" s="10"/>
      <c r="AK2710" s="2"/>
      <c r="AL2710" s="2"/>
      <c r="AM2710" s="2"/>
      <c r="AN2710" s="2"/>
      <c r="AO2710" s="2"/>
      <c r="AP2710" s="2"/>
      <c r="AQ2710" s="1"/>
      <c r="AR2710" s="15"/>
      <c r="AS2710" s="15"/>
      <c r="AT2710" s="15"/>
      <c r="AU2710" s="1"/>
      <c r="AV2710" s="1"/>
      <c r="AW2710" s="15"/>
      <c r="AX2710" s="15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</row>
    <row r="2711" spans="1:164" x14ac:dyDescent="0.15">
      <c r="A2711" s="67"/>
      <c r="B2711" s="128"/>
      <c r="C2711" s="7"/>
      <c r="D2711" s="7"/>
      <c r="E2711" s="13"/>
      <c r="F2711" s="14"/>
      <c r="G2711" s="14"/>
      <c r="H2711" s="14"/>
      <c r="I2711" s="14"/>
      <c r="J2711" s="13"/>
      <c r="K2711" s="53"/>
      <c r="L2711" s="2"/>
      <c r="M2711" s="19"/>
      <c r="N2711" s="12"/>
      <c r="O2711" s="12"/>
      <c r="P2711" s="19"/>
      <c r="Q2711" s="14"/>
      <c r="R2711" s="28"/>
      <c r="S2711" s="14"/>
      <c r="T2711" s="14"/>
      <c r="U2711" s="14"/>
      <c r="V2711" s="4"/>
      <c r="W2711" s="53"/>
      <c r="X2711" s="14"/>
      <c r="Y2711" s="153"/>
      <c r="Z2711" s="10"/>
      <c r="AA2711" s="51"/>
      <c r="AB2711" s="3"/>
      <c r="AC2711" s="1"/>
      <c r="AD2711" s="10"/>
      <c r="AE2711" s="3"/>
      <c r="AF2711" s="3"/>
      <c r="AG2711" s="3"/>
      <c r="AH2711" s="10"/>
      <c r="AI2711" s="11"/>
      <c r="AJ2711" s="10"/>
      <c r="AK2711" s="2"/>
      <c r="AL2711" s="2"/>
      <c r="AM2711" s="2"/>
      <c r="AN2711" s="2"/>
      <c r="AO2711" s="2"/>
      <c r="AP2711" s="2"/>
      <c r="AQ2711" s="1"/>
      <c r="AR2711" s="15"/>
      <c r="AS2711" s="15"/>
      <c r="AT2711" s="15"/>
      <c r="AU2711" s="1"/>
      <c r="AV2711" s="1"/>
      <c r="AW2711" s="15"/>
      <c r="AX2711" s="15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</row>
    <row r="2712" spans="1:164" x14ac:dyDescent="0.15">
      <c r="A2712" s="67"/>
      <c r="B2712" s="128"/>
      <c r="C2712" s="7"/>
      <c r="D2712" s="7"/>
      <c r="E2712" s="13"/>
      <c r="F2712" s="14"/>
      <c r="G2712" s="14"/>
      <c r="H2712" s="14"/>
      <c r="I2712" s="14"/>
      <c r="J2712" s="13"/>
      <c r="K2712" s="53"/>
      <c r="L2712" s="2"/>
      <c r="M2712" s="19"/>
      <c r="N2712" s="12"/>
      <c r="O2712" s="12"/>
      <c r="P2712" s="19"/>
      <c r="Q2712" s="14"/>
      <c r="R2712" s="28"/>
      <c r="S2712" s="14"/>
      <c r="T2712" s="14"/>
      <c r="U2712" s="14"/>
      <c r="V2712" s="4"/>
      <c r="W2712" s="53"/>
      <c r="X2712" s="14"/>
      <c r="Y2712" s="153"/>
      <c r="Z2712" s="10"/>
      <c r="AA2712" s="51"/>
      <c r="AB2712" s="3"/>
      <c r="AC2712" s="1"/>
      <c r="AD2712" s="10"/>
      <c r="AE2712" s="3"/>
      <c r="AF2712" s="3"/>
      <c r="AG2712" s="3"/>
      <c r="AH2712" s="10"/>
      <c r="AI2712" s="11"/>
      <c r="AJ2712" s="10"/>
      <c r="AK2712" s="2"/>
      <c r="AL2712" s="2"/>
      <c r="AM2712" s="2"/>
      <c r="AN2712" s="2"/>
      <c r="AO2712" s="2"/>
      <c r="AP2712" s="2"/>
      <c r="AQ2712" s="1"/>
      <c r="AR2712" s="15"/>
      <c r="AS2712" s="15"/>
      <c r="AT2712" s="15"/>
      <c r="AU2712" s="1"/>
      <c r="AV2712" s="1"/>
      <c r="AW2712" s="15"/>
      <c r="AX2712" s="15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</row>
    <row r="2713" spans="1:164" x14ac:dyDescent="0.15">
      <c r="A2713" s="67"/>
      <c r="B2713" s="128"/>
      <c r="C2713" s="7"/>
      <c r="D2713" s="7"/>
      <c r="E2713" s="13"/>
      <c r="F2713" s="14"/>
      <c r="G2713" s="14"/>
      <c r="H2713" s="14"/>
      <c r="I2713" s="14"/>
      <c r="J2713" s="13"/>
      <c r="K2713" s="53"/>
      <c r="L2713" s="2"/>
      <c r="M2713" s="19"/>
      <c r="N2713" s="12"/>
      <c r="O2713" s="12"/>
      <c r="P2713" s="19"/>
      <c r="Q2713" s="14"/>
      <c r="R2713" s="28"/>
      <c r="S2713" s="14"/>
      <c r="T2713" s="14"/>
      <c r="U2713" s="14"/>
      <c r="V2713" s="4"/>
      <c r="W2713" s="53"/>
      <c r="X2713" s="14"/>
      <c r="Y2713" s="153"/>
      <c r="Z2713" s="10"/>
      <c r="AA2713" s="51"/>
      <c r="AB2713" s="3"/>
      <c r="AC2713" s="1"/>
      <c r="AD2713" s="10"/>
      <c r="AE2713" s="3"/>
      <c r="AF2713" s="3"/>
      <c r="AG2713" s="3"/>
      <c r="AH2713" s="10"/>
      <c r="AI2713" s="11"/>
      <c r="AJ2713" s="10"/>
      <c r="AK2713" s="2"/>
      <c r="AL2713" s="2"/>
      <c r="AM2713" s="2"/>
      <c r="AN2713" s="2"/>
      <c r="AO2713" s="2"/>
      <c r="AP2713" s="2"/>
      <c r="AQ2713" s="1"/>
      <c r="AR2713" s="15"/>
      <c r="AS2713" s="15"/>
      <c r="AT2713" s="15"/>
      <c r="AU2713" s="1"/>
      <c r="AV2713" s="1"/>
      <c r="AW2713" s="15"/>
      <c r="AX2713" s="15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</row>
    <row r="2714" spans="1:164" x14ac:dyDescent="0.15">
      <c r="A2714" s="67"/>
      <c r="B2714" s="128"/>
      <c r="C2714" s="7"/>
      <c r="D2714" s="7"/>
      <c r="E2714" s="13"/>
      <c r="F2714" s="14"/>
      <c r="G2714" s="14"/>
      <c r="H2714" s="14"/>
      <c r="I2714" s="14"/>
      <c r="J2714" s="13"/>
      <c r="K2714" s="53"/>
      <c r="L2714" s="2"/>
      <c r="M2714" s="19"/>
      <c r="N2714" s="12"/>
      <c r="O2714" s="12"/>
      <c r="P2714" s="19"/>
      <c r="Q2714" s="14"/>
      <c r="R2714" s="28"/>
      <c r="S2714" s="14"/>
      <c r="T2714" s="14"/>
      <c r="U2714" s="14"/>
      <c r="V2714" s="4"/>
      <c r="W2714" s="53"/>
      <c r="X2714" s="14"/>
      <c r="Y2714" s="153"/>
      <c r="Z2714" s="10"/>
      <c r="AA2714" s="51"/>
      <c r="AB2714" s="3"/>
      <c r="AC2714" s="1"/>
      <c r="AD2714" s="10"/>
      <c r="AE2714" s="3"/>
      <c r="AF2714" s="3"/>
      <c r="AG2714" s="3"/>
      <c r="AH2714" s="10"/>
      <c r="AI2714" s="11"/>
      <c r="AJ2714" s="10"/>
      <c r="AK2714" s="2"/>
      <c r="AL2714" s="2"/>
      <c r="AM2714" s="2"/>
      <c r="AN2714" s="2"/>
      <c r="AO2714" s="2"/>
      <c r="AP2714" s="2"/>
      <c r="AQ2714" s="1"/>
      <c r="AR2714" s="15"/>
      <c r="AS2714" s="15"/>
      <c r="AT2714" s="15"/>
      <c r="AU2714" s="1"/>
      <c r="AV2714" s="1"/>
      <c r="AW2714" s="15"/>
      <c r="AX2714" s="15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</row>
    <row r="2715" spans="1:164" x14ac:dyDescent="0.15">
      <c r="A2715" s="67"/>
      <c r="B2715" s="128"/>
      <c r="C2715" s="7"/>
      <c r="D2715" s="7"/>
      <c r="E2715" s="13"/>
      <c r="F2715" s="14"/>
      <c r="G2715" s="14"/>
      <c r="H2715" s="14"/>
      <c r="I2715" s="14"/>
      <c r="J2715" s="13"/>
      <c r="K2715" s="53"/>
      <c r="L2715" s="2"/>
      <c r="M2715" s="19"/>
      <c r="N2715" s="12"/>
      <c r="O2715" s="12"/>
      <c r="P2715" s="19"/>
      <c r="Q2715" s="14"/>
      <c r="R2715" s="28"/>
      <c r="S2715" s="14"/>
      <c r="T2715" s="14"/>
      <c r="U2715" s="14"/>
      <c r="V2715" s="4"/>
      <c r="W2715" s="53"/>
      <c r="X2715" s="14"/>
      <c r="Y2715" s="153"/>
      <c r="Z2715" s="10"/>
      <c r="AA2715" s="51"/>
      <c r="AB2715" s="3"/>
      <c r="AC2715" s="1"/>
      <c r="AD2715" s="10"/>
      <c r="AE2715" s="3"/>
      <c r="AF2715" s="3"/>
      <c r="AG2715" s="3"/>
      <c r="AH2715" s="10"/>
      <c r="AI2715" s="11"/>
      <c r="AJ2715" s="10"/>
      <c r="AK2715" s="2"/>
      <c r="AL2715" s="2"/>
      <c r="AM2715" s="2"/>
      <c r="AN2715" s="2"/>
      <c r="AO2715" s="2"/>
      <c r="AP2715" s="2"/>
      <c r="AQ2715" s="1"/>
      <c r="AR2715" s="15"/>
      <c r="AS2715" s="15"/>
      <c r="AT2715" s="15"/>
      <c r="AU2715" s="1"/>
      <c r="AV2715" s="1"/>
      <c r="AW2715" s="15"/>
      <c r="AX2715" s="15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</row>
    <row r="2716" spans="1:164" x14ac:dyDescent="0.15">
      <c r="A2716" s="67"/>
      <c r="B2716" s="128"/>
      <c r="C2716" s="7"/>
      <c r="D2716" s="7"/>
      <c r="E2716" s="13"/>
      <c r="F2716" s="14"/>
      <c r="G2716" s="14"/>
      <c r="H2716" s="14"/>
      <c r="I2716" s="14"/>
      <c r="J2716" s="13"/>
      <c r="K2716" s="53"/>
      <c r="L2716" s="2"/>
      <c r="M2716" s="19"/>
      <c r="N2716" s="12"/>
      <c r="O2716" s="12"/>
      <c r="P2716" s="19"/>
      <c r="Q2716" s="14"/>
      <c r="R2716" s="28"/>
      <c r="S2716" s="14"/>
      <c r="T2716" s="14"/>
      <c r="U2716" s="14"/>
      <c r="V2716" s="4"/>
      <c r="W2716" s="53"/>
      <c r="X2716" s="14"/>
      <c r="Y2716" s="153"/>
      <c r="Z2716" s="10"/>
      <c r="AA2716" s="51"/>
      <c r="AB2716" s="3"/>
      <c r="AC2716" s="1"/>
      <c r="AD2716" s="10"/>
      <c r="AE2716" s="3"/>
      <c r="AF2716" s="3"/>
      <c r="AG2716" s="3"/>
      <c r="AH2716" s="10"/>
      <c r="AI2716" s="11"/>
      <c r="AJ2716" s="10"/>
      <c r="AK2716" s="2"/>
      <c r="AL2716" s="2"/>
      <c r="AM2716" s="2"/>
      <c r="AN2716" s="2"/>
      <c r="AO2716" s="2"/>
      <c r="AP2716" s="2"/>
      <c r="AQ2716" s="1"/>
      <c r="AR2716" s="15"/>
      <c r="AS2716" s="15"/>
      <c r="AT2716" s="15"/>
      <c r="AU2716" s="1"/>
      <c r="AV2716" s="1"/>
      <c r="AW2716" s="15"/>
      <c r="AX2716" s="15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</row>
    <row r="2717" spans="1:164" x14ac:dyDescent="0.15">
      <c r="A2717" s="67"/>
      <c r="B2717" s="128"/>
      <c r="C2717" s="7"/>
      <c r="D2717" s="7"/>
      <c r="E2717" s="13"/>
      <c r="F2717" s="14"/>
      <c r="G2717" s="14"/>
      <c r="H2717" s="14"/>
      <c r="I2717" s="14"/>
      <c r="J2717" s="13"/>
      <c r="K2717" s="53"/>
      <c r="L2717" s="2"/>
      <c r="M2717" s="19"/>
      <c r="N2717" s="12"/>
      <c r="O2717" s="12"/>
      <c r="P2717" s="19"/>
      <c r="Q2717" s="14"/>
      <c r="R2717" s="28"/>
      <c r="S2717" s="14"/>
      <c r="T2717" s="14"/>
      <c r="U2717" s="14"/>
      <c r="V2717" s="4"/>
      <c r="W2717" s="53"/>
      <c r="X2717" s="14"/>
      <c r="Y2717" s="153"/>
      <c r="Z2717" s="10"/>
      <c r="AA2717" s="51"/>
      <c r="AB2717" s="3"/>
      <c r="AC2717" s="1"/>
      <c r="AD2717" s="10"/>
      <c r="AE2717" s="3"/>
      <c r="AF2717" s="3"/>
      <c r="AG2717" s="3"/>
      <c r="AH2717" s="10"/>
      <c r="AI2717" s="11"/>
      <c r="AJ2717" s="10"/>
      <c r="AK2717" s="2"/>
      <c r="AL2717" s="2"/>
      <c r="AM2717" s="2"/>
      <c r="AN2717" s="2"/>
      <c r="AO2717" s="2"/>
      <c r="AP2717" s="2"/>
      <c r="AQ2717" s="1"/>
      <c r="AR2717" s="15"/>
      <c r="AS2717" s="15"/>
      <c r="AT2717" s="15"/>
      <c r="AU2717" s="1"/>
      <c r="AV2717" s="1"/>
      <c r="AW2717" s="15"/>
      <c r="AX2717" s="15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</row>
    <row r="2718" spans="1:164" x14ac:dyDescent="0.15">
      <c r="A2718" s="67"/>
      <c r="B2718" s="128"/>
      <c r="C2718" s="7"/>
      <c r="D2718" s="7"/>
      <c r="E2718" s="13"/>
      <c r="F2718" s="14"/>
      <c r="G2718" s="14"/>
      <c r="H2718" s="14"/>
      <c r="I2718" s="14"/>
      <c r="J2718" s="13"/>
      <c r="K2718" s="53"/>
      <c r="L2718" s="2"/>
      <c r="M2718" s="19"/>
      <c r="N2718" s="12"/>
      <c r="O2718" s="12"/>
      <c r="P2718" s="19"/>
      <c r="Q2718" s="14"/>
      <c r="R2718" s="28"/>
      <c r="S2718" s="14"/>
      <c r="T2718" s="14"/>
      <c r="U2718" s="14"/>
      <c r="V2718" s="4"/>
      <c r="W2718" s="53"/>
      <c r="X2718" s="14"/>
      <c r="Y2718" s="153"/>
      <c r="Z2718" s="10"/>
      <c r="AA2718" s="51"/>
      <c r="AB2718" s="3"/>
      <c r="AC2718" s="1"/>
      <c r="AD2718" s="10"/>
      <c r="AE2718" s="3"/>
      <c r="AF2718" s="3"/>
      <c r="AG2718" s="3"/>
      <c r="AH2718" s="10"/>
      <c r="AI2718" s="11"/>
      <c r="AJ2718" s="10"/>
      <c r="AK2718" s="2"/>
      <c r="AL2718" s="2"/>
      <c r="AM2718" s="2"/>
      <c r="AN2718" s="2"/>
      <c r="AO2718" s="2"/>
      <c r="AP2718" s="2"/>
      <c r="AQ2718" s="1"/>
      <c r="AR2718" s="15"/>
      <c r="AS2718" s="15"/>
      <c r="AT2718" s="15"/>
      <c r="AU2718" s="1"/>
      <c r="AV2718" s="1"/>
      <c r="AW2718" s="15"/>
      <c r="AX2718" s="15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</row>
    <row r="2719" spans="1:164" x14ac:dyDescent="0.15">
      <c r="A2719" s="67"/>
      <c r="B2719" s="128"/>
      <c r="C2719" s="7"/>
      <c r="D2719" s="7"/>
      <c r="E2719" s="13"/>
      <c r="F2719" s="14"/>
      <c r="G2719" s="14"/>
      <c r="H2719" s="14"/>
      <c r="I2719" s="14"/>
      <c r="J2719" s="13"/>
      <c r="K2719" s="53"/>
      <c r="L2719" s="2"/>
      <c r="M2719" s="19"/>
      <c r="N2719" s="12"/>
      <c r="O2719" s="12"/>
      <c r="P2719" s="19"/>
      <c r="Q2719" s="14"/>
      <c r="R2719" s="28"/>
      <c r="S2719" s="14"/>
      <c r="T2719" s="14"/>
      <c r="U2719" s="14"/>
      <c r="V2719" s="4"/>
      <c r="W2719" s="53"/>
      <c r="X2719" s="14"/>
      <c r="Y2719" s="153"/>
      <c r="Z2719" s="10"/>
      <c r="AA2719" s="51"/>
      <c r="AB2719" s="3"/>
      <c r="AC2719" s="1"/>
      <c r="AD2719" s="10"/>
      <c r="AE2719" s="3"/>
      <c r="AF2719" s="3"/>
      <c r="AG2719" s="3"/>
      <c r="AH2719" s="10"/>
      <c r="AI2719" s="11"/>
      <c r="AJ2719" s="10"/>
      <c r="AK2719" s="2"/>
      <c r="AL2719" s="2"/>
      <c r="AM2719" s="2"/>
      <c r="AN2719" s="2"/>
      <c r="AO2719" s="2"/>
      <c r="AP2719" s="2"/>
      <c r="AQ2719" s="1"/>
      <c r="AR2719" s="15"/>
      <c r="AS2719" s="15"/>
      <c r="AT2719" s="15"/>
      <c r="AU2719" s="1"/>
      <c r="AV2719" s="1"/>
      <c r="AW2719" s="15"/>
      <c r="AX2719" s="15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</row>
    <row r="2720" spans="1:164" x14ac:dyDescent="0.15">
      <c r="A2720" s="67"/>
      <c r="B2720" s="128"/>
      <c r="C2720" s="7"/>
      <c r="D2720" s="7"/>
      <c r="E2720" s="13"/>
      <c r="F2720" s="14"/>
      <c r="G2720" s="14"/>
      <c r="H2720" s="14"/>
      <c r="I2720" s="14"/>
      <c r="J2720" s="13"/>
      <c r="K2720" s="53"/>
      <c r="L2720" s="2"/>
      <c r="M2720" s="19"/>
      <c r="N2720" s="12"/>
      <c r="O2720" s="12"/>
      <c r="P2720" s="19"/>
      <c r="Q2720" s="14"/>
      <c r="R2720" s="28"/>
      <c r="S2720" s="14"/>
      <c r="T2720" s="14"/>
      <c r="U2720" s="14"/>
      <c r="V2720" s="4"/>
      <c r="W2720" s="53"/>
      <c r="X2720" s="14"/>
      <c r="Y2720" s="153"/>
      <c r="Z2720" s="10"/>
      <c r="AA2720" s="51"/>
      <c r="AB2720" s="3"/>
      <c r="AC2720" s="1"/>
      <c r="AD2720" s="10"/>
      <c r="AE2720" s="3"/>
      <c r="AF2720" s="3"/>
      <c r="AG2720" s="3"/>
      <c r="AH2720" s="10"/>
      <c r="AI2720" s="11"/>
      <c r="AJ2720" s="10"/>
      <c r="AK2720" s="2"/>
      <c r="AL2720" s="2"/>
      <c r="AM2720" s="2"/>
      <c r="AN2720" s="2"/>
      <c r="AO2720" s="2"/>
      <c r="AP2720" s="2"/>
      <c r="AQ2720" s="1"/>
      <c r="AR2720" s="15"/>
      <c r="AS2720" s="15"/>
      <c r="AT2720" s="15"/>
      <c r="AU2720" s="1"/>
      <c r="AV2720" s="1"/>
      <c r="AW2720" s="15"/>
      <c r="AX2720" s="15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  <c r="FE2720" s="1"/>
      <c r="FF2720" s="1"/>
      <c r="FG2720" s="1"/>
      <c r="FH2720" s="1"/>
    </row>
    <row r="2721" spans="1:164" x14ac:dyDescent="0.15">
      <c r="A2721" s="67"/>
      <c r="B2721" s="128"/>
      <c r="C2721" s="7"/>
      <c r="D2721" s="7"/>
      <c r="E2721" s="13"/>
      <c r="F2721" s="14"/>
      <c r="G2721" s="14"/>
      <c r="H2721" s="14"/>
      <c r="I2721" s="14"/>
      <c r="J2721" s="13"/>
      <c r="K2721" s="53"/>
      <c r="L2721" s="2"/>
      <c r="M2721" s="19"/>
      <c r="N2721" s="12"/>
      <c r="O2721" s="12"/>
      <c r="P2721" s="19"/>
      <c r="Q2721" s="14"/>
      <c r="R2721" s="28"/>
      <c r="S2721" s="14"/>
      <c r="T2721" s="14"/>
      <c r="U2721" s="14"/>
      <c r="V2721" s="4"/>
      <c r="W2721" s="53"/>
      <c r="X2721" s="14"/>
      <c r="Y2721" s="153"/>
      <c r="Z2721" s="10"/>
      <c r="AA2721" s="51"/>
      <c r="AB2721" s="3"/>
      <c r="AC2721" s="1"/>
      <c r="AD2721" s="10"/>
      <c r="AE2721" s="3"/>
      <c r="AF2721" s="3"/>
      <c r="AG2721" s="3"/>
      <c r="AH2721" s="10"/>
      <c r="AI2721" s="11"/>
      <c r="AJ2721" s="10"/>
      <c r="AK2721" s="2"/>
      <c r="AL2721" s="2"/>
      <c r="AM2721" s="2"/>
      <c r="AN2721" s="2"/>
      <c r="AO2721" s="2"/>
      <c r="AP2721" s="2"/>
      <c r="AQ2721" s="1"/>
      <c r="AR2721" s="15"/>
      <c r="AS2721" s="15"/>
      <c r="AT2721" s="15"/>
      <c r="AU2721" s="1"/>
      <c r="AV2721" s="1"/>
      <c r="AW2721" s="15"/>
      <c r="AX2721" s="15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  <c r="FE2721" s="1"/>
      <c r="FF2721" s="1"/>
      <c r="FG2721" s="1"/>
      <c r="FH2721" s="1"/>
    </row>
    <row r="2722" spans="1:164" x14ac:dyDescent="0.15">
      <c r="A2722" s="67"/>
      <c r="B2722" s="128"/>
      <c r="C2722" s="7"/>
      <c r="D2722" s="7"/>
      <c r="E2722" s="13"/>
      <c r="F2722" s="14"/>
      <c r="G2722" s="14"/>
      <c r="H2722" s="14"/>
      <c r="I2722" s="14"/>
      <c r="J2722" s="13"/>
      <c r="K2722" s="53"/>
      <c r="L2722" s="2"/>
      <c r="M2722" s="19"/>
      <c r="N2722" s="12"/>
      <c r="O2722" s="12"/>
      <c r="P2722" s="19"/>
      <c r="Q2722" s="14"/>
      <c r="R2722" s="28"/>
      <c r="S2722" s="14"/>
      <c r="T2722" s="14"/>
      <c r="U2722" s="14"/>
      <c r="V2722" s="4"/>
      <c r="W2722" s="53"/>
      <c r="X2722" s="14"/>
      <c r="Y2722" s="153"/>
      <c r="Z2722" s="10"/>
      <c r="AA2722" s="51"/>
      <c r="AB2722" s="3"/>
      <c r="AC2722" s="1"/>
      <c r="AD2722" s="10"/>
      <c r="AE2722" s="3"/>
      <c r="AF2722" s="3"/>
      <c r="AG2722" s="3"/>
      <c r="AH2722" s="10"/>
      <c r="AI2722" s="11"/>
      <c r="AJ2722" s="10"/>
      <c r="AK2722" s="2"/>
      <c r="AL2722" s="2"/>
      <c r="AM2722" s="2"/>
      <c r="AN2722" s="2"/>
      <c r="AO2722" s="2"/>
      <c r="AP2722" s="2"/>
      <c r="AQ2722" s="1"/>
      <c r="AR2722" s="15"/>
      <c r="AS2722" s="15"/>
      <c r="AT2722" s="15"/>
      <c r="AU2722" s="1"/>
      <c r="AV2722" s="1"/>
      <c r="AW2722" s="15"/>
      <c r="AX2722" s="15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  <c r="FE2722" s="1"/>
      <c r="FF2722" s="1"/>
      <c r="FG2722" s="1"/>
      <c r="FH2722" s="1"/>
    </row>
    <row r="2723" spans="1:164" x14ac:dyDescent="0.15">
      <c r="A2723" s="67"/>
      <c r="B2723" s="128"/>
      <c r="C2723" s="7"/>
      <c r="D2723" s="7"/>
      <c r="E2723" s="13"/>
      <c r="F2723" s="14"/>
      <c r="G2723" s="14"/>
      <c r="H2723" s="14"/>
      <c r="I2723" s="14"/>
      <c r="J2723" s="13"/>
      <c r="K2723" s="53"/>
      <c r="L2723" s="2"/>
      <c r="M2723" s="19"/>
      <c r="N2723" s="12"/>
      <c r="O2723" s="12"/>
      <c r="P2723" s="19"/>
      <c r="Q2723" s="14"/>
      <c r="R2723" s="28"/>
      <c r="S2723" s="14"/>
      <c r="T2723" s="14"/>
      <c r="U2723" s="14"/>
      <c r="V2723" s="4"/>
      <c r="W2723" s="53"/>
      <c r="X2723" s="14"/>
      <c r="Y2723" s="153"/>
      <c r="Z2723" s="10"/>
      <c r="AA2723" s="51"/>
      <c r="AB2723" s="3"/>
      <c r="AC2723" s="1"/>
      <c r="AD2723" s="10"/>
      <c r="AE2723" s="3"/>
      <c r="AF2723" s="3"/>
      <c r="AG2723" s="3"/>
      <c r="AH2723" s="10"/>
      <c r="AI2723" s="11"/>
      <c r="AJ2723" s="10"/>
      <c r="AK2723" s="2"/>
      <c r="AL2723" s="2"/>
      <c r="AM2723" s="2"/>
      <c r="AN2723" s="2"/>
      <c r="AO2723" s="2"/>
      <c r="AP2723" s="2"/>
      <c r="AQ2723" s="1"/>
      <c r="AR2723" s="15"/>
      <c r="AS2723" s="15"/>
      <c r="AT2723" s="15"/>
      <c r="AU2723" s="1"/>
      <c r="AV2723" s="1"/>
      <c r="AW2723" s="15"/>
      <c r="AX2723" s="15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  <c r="FE2723" s="1"/>
      <c r="FF2723" s="1"/>
      <c r="FG2723" s="1"/>
      <c r="FH2723" s="1"/>
    </row>
    <row r="2724" spans="1:164" x14ac:dyDescent="0.15">
      <c r="A2724" s="67"/>
      <c r="B2724" s="128"/>
      <c r="C2724" s="7"/>
      <c r="D2724" s="7"/>
      <c r="E2724" s="13"/>
      <c r="F2724" s="14"/>
      <c r="G2724" s="14"/>
      <c r="H2724" s="14"/>
      <c r="I2724" s="14"/>
      <c r="J2724" s="13"/>
      <c r="K2724" s="53"/>
      <c r="L2724" s="2"/>
      <c r="M2724" s="19"/>
      <c r="N2724" s="12"/>
      <c r="O2724" s="12"/>
      <c r="P2724" s="19"/>
      <c r="Q2724" s="14"/>
      <c r="R2724" s="28"/>
      <c r="S2724" s="14"/>
      <c r="T2724" s="14"/>
      <c r="U2724" s="14"/>
      <c r="V2724" s="4"/>
      <c r="W2724" s="53"/>
      <c r="X2724" s="14"/>
      <c r="Y2724" s="153"/>
      <c r="Z2724" s="10"/>
      <c r="AA2724" s="51"/>
      <c r="AB2724" s="3"/>
      <c r="AC2724" s="1"/>
      <c r="AD2724" s="10"/>
      <c r="AE2724" s="3"/>
      <c r="AF2724" s="3"/>
      <c r="AG2724" s="3"/>
      <c r="AH2724" s="10"/>
      <c r="AI2724" s="11"/>
      <c r="AJ2724" s="10"/>
      <c r="AK2724" s="2"/>
      <c r="AL2724" s="2"/>
      <c r="AM2724" s="2"/>
      <c r="AN2724" s="2"/>
      <c r="AO2724" s="2"/>
      <c r="AP2724" s="2"/>
      <c r="AQ2724" s="1"/>
      <c r="AR2724" s="15"/>
      <c r="AS2724" s="15"/>
      <c r="AT2724" s="15"/>
      <c r="AU2724" s="1"/>
      <c r="AV2724" s="1"/>
      <c r="AW2724" s="15"/>
      <c r="AX2724" s="15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  <c r="FE2724" s="1"/>
      <c r="FF2724" s="1"/>
      <c r="FG2724" s="1"/>
      <c r="FH2724" s="1"/>
    </row>
    <row r="2725" spans="1:164" x14ac:dyDescent="0.15">
      <c r="A2725" s="67"/>
      <c r="B2725" s="128"/>
      <c r="C2725" s="7"/>
      <c r="D2725" s="7"/>
      <c r="E2725" s="13"/>
      <c r="F2725" s="14"/>
      <c r="G2725" s="14"/>
      <c r="H2725" s="14"/>
      <c r="I2725" s="14"/>
      <c r="J2725" s="13"/>
      <c r="K2725" s="53"/>
      <c r="L2725" s="2"/>
      <c r="M2725" s="19"/>
      <c r="N2725" s="12"/>
      <c r="O2725" s="12"/>
      <c r="P2725" s="19"/>
      <c r="Q2725" s="14"/>
      <c r="R2725" s="28"/>
      <c r="S2725" s="14"/>
      <c r="T2725" s="14"/>
      <c r="U2725" s="14"/>
      <c r="V2725" s="4"/>
      <c r="W2725" s="53"/>
      <c r="X2725" s="14"/>
      <c r="Y2725" s="153"/>
      <c r="Z2725" s="10"/>
      <c r="AA2725" s="51"/>
      <c r="AB2725" s="3"/>
      <c r="AC2725" s="1"/>
      <c r="AD2725" s="10"/>
      <c r="AE2725" s="3"/>
      <c r="AF2725" s="3"/>
      <c r="AG2725" s="3"/>
      <c r="AH2725" s="10"/>
      <c r="AI2725" s="11"/>
      <c r="AJ2725" s="10"/>
      <c r="AK2725" s="2"/>
      <c r="AL2725" s="2"/>
      <c r="AM2725" s="2"/>
      <c r="AN2725" s="2"/>
      <c r="AO2725" s="2"/>
      <c r="AP2725" s="2"/>
      <c r="AQ2725" s="1"/>
      <c r="AR2725" s="15"/>
      <c r="AS2725" s="15"/>
      <c r="AT2725" s="15"/>
      <c r="AU2725" s="1"/>
      <c r="AV2725" s="1"/>
      <c r="AW2725" s="15"/>
      <c r="AX2725" s="15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  <c r="FE2725" s="1"/>
      <c r="FF2725" s="1"/>
      <c r="FG2725" s="1"/>
      <c r="FH2725" s="1"/>
    </row>
    <row r="2726" spans="1:164" x14ac:dyDescent="0.15">
      <c r="A2726" s="67"/>
      <c r="B2726" s="128"/>
      <c r="C2726" s="7"/>
      <c r="D2726" s="7"/>
      <c r="E2726" s="13"/>
      <c r="F2726" s="14"/>
      <c r="G2726" s="14"/>
      <c r="H2726" s="14"/>
      <c r="I2726" s="14"/>
      <c r="J2726" s="13"/>
      <c r="K2726" s="53"/>
      <c r="L2726" s="2"/>
      <c r="M2726" s="19"/>
      <c r="N2726" s="12"/>
      <c r="O2726" s="12"/>
      <c r="P2726" s="19"/>
      <c r="Q2726" s="14"/>
      <c r="R2726" s="28"/>
      <c r="S2726" s="14"/>
      <c r="T2726" s="14"/>
      <c r="U2726" s="14"/>
      <c r="V2726" s="4"/>
      <c r="W2726" s="53"/>
      <c r="X2726" s="14"/>
      <c r="Y2726" s="153"/>
      <c r="Z2726" s="10"/>
      <c r="AA2726" s="51"/>
      <c r="AB2726" s="3"/>
      <c r="AC2726" s="1"/>
      <c r="AD2726" s="10"/>
      <c r="AE2726" s="3"/>
      <c r="AF2726" s="3"/>
      <c r="AG2726" s="3"/>
      <c r="AH2726" s="10"/>
      <c r="AI2726" s="11"/>
      <c r="AJ2726" s="10"/>
      <c r="AK2726" s="2"/>
      <c r="AL2726" s="2"/>
      <c r="AM2726" s="2"/>
      <c r="AN2726" s="2"/>
      <c r="AO2726" s="2"/>
      <c r="AP2726" s="2"/>
      <c r="AQ2726" s="1"/>
      <c r="AR2726" s="15"/>
      <c r="AS2726" s="15"/>
      <c r="AT2726" s="15"/>
      <c r="AU2726" s="1"/>
      <c r="AV2726" s="1"/>
      <c r="AW2726" s="15"/>
      <c r="AX2726" s="15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  <c r="FE2726" s="1"/>
      <c r="FF2726" s="1"/>
      <c r="FG2726" s="1"/>
      <c r="FH2726" s="1"/>
    </row>
    <row r="2727" spans="1:164" x14ac:dyDescent="0.15">
      <c r="A2727" s="67"/>
      <c r="B2727" s="128"/>
      <c r="C2727" s="7"/>
      <c r="D2727" s="7"/>
      <c r="E2727" s="13"/>
      <c r="F2727" s="14"/>
      <c r="G2727" s="14"/>
      <c r="H2727" s="14"/>
      <c r="I2727" s="14"/>
      <c r="J2727" s="13"/>
      <c r="K2727" s="53"/>
      <c r="L2727" s="2"/>
      <c r="M2727" s="19"/>
      <c r="N2727" s="12"/>
      <c r="O2727" s="12"/>
      <c r="P2727" s="19"/>
      <c r="Q2727" s="14"/>
      <c r="R2727" s="28"/>
      <c r="S2727" s="14"/>
      <c r="T2727" s="14"/>
      <c r="U2727" s="14"/>
      <c r="V2727" s="4"/>
      <c r="W2727" s="53"/>
      <c r="X2727" s="14"/>
      <c r="Y2727" s="153"/>
      <c r="Z2727" s="10"/>
      <c r="AA2727" s="51"/>
      <c r="AB2727" s="3"/>
      <c r="AC2727" s="1"/>
      <c r="AD2727" s="10"/>
      <c r="AE2727" s="3"/>
      <c r="AF2727" s="3"/>
      <c r="AG2727" s="3"/>
      <c r="AH2727" s="10"/>
      <c r="AI2727" s="11"/>
      <c r="AJ2727" s="10"/>
      <c r="AK2727" s="2"/>
      <c r="AL2727" s="2"/>
      <c r="AM2727" s="2"/>
      <c r="AN2727" s="2"/>
      <c r="AO2727" s="2"/>
      <c r="AP2727" s="2"/>
      <c r="AQ2727" s="1"/>
      <c r="AR2727" s="15"/>
      <c r="AS2727" s="15"/>
      <c r="AT2727" s="15"/>
      <c r="AU2727" s="1"/>
      <c r="AV2727" s="1"/>
      <c r="AW2727" s="15"/>
      <c r="AX2727" s="15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  <c r="FE2727" s="1"/>
      <c r="FF2727" s="1"/>
      <c r="FG2727" s="1"/>
      <c r="FH2727" s="1"/>
    </row>
    <row r="2728" spans="1:164" x14ac:dyDescent="0.15">
      <c r="A2728" s="67"/>
      <c r="B2728" s="128"/>
      <c r="C2728" s="7"/>
      <c r="D2728" s="7"/>
      <c r="E2728" s="13"/>
      <c r="F2728" s="14"/>
      <c r="G2728" s="14"/>
      <c r="H2728" s="14"/>
      <c r="I2728" s="14"/>
      <c r="J2728" s="13"/>
      <c r="K2728" s="53"/>
      <c r="L2728" s="2"/>
      <c r="M2728" s="19"/>
      <c r="N2728" s="12"/>
      <c r="O2728" s="12"/>
      <c r="P2728" s="19"/>
      <c r="Q2728" s="14"/>
      <c r="R2728" s="28"/>
      <c r="S2728" s="14"/>
      <c r="T2728" s="14"/>
      <c r="U2728" s="14"/>
      <c r="V2728" s="4"/>
      <c r="W2728" s="53"/>
      <c r="X2728" s="14"/>
      <c r="Y2728" s="153"/>
      <c r="Z2728" s="10"/>
      <c r="AA2728" s="51"/>
      <c r="AB2728" s="3"/>
      <c r="AC2728" s="1"/>
      <c r="AD2728" s="10"/>
      <c r="AE2728" s="3"/>
      <c r="AF2728" s="3"/>
      <c r="AG2728" s="3"/>
      <c r="AH2728" s="10"/>
      <c r="AI2728" s="11"/>
      <c r="AJ2728" s="10"/>
      <c r="AK2728" s="2"/>
      <c r="AL2728" s="2"/>
      <c r="AM2728" s="2"/>
      <c r="AN2728" s="2"/>
      <c r="AO2728" s="2"/>
      <c r="AP2728" s="2"/>
      <c r="AQ2728" s="1"/>
      <c r="AR2728" s="15"/>
      <c r="AS2728" s="15"/>
      <c r="AT2728" s="15"/>
      <c r="AU2728" s="1"/>
      <c r="AV2728" s="1"/>
      <c r="AW2728" s="15"/>
      <c r="AX2728" s="15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  <c r="FE2728" s="1"/>
      <c r="FF2728" s="1"/>
      <c r="FG2728" s="1"/>
      <c r="FH2728" s="1"/>
    </row>
    <row r="2729" spans="1:164" x14ac:dyDescent="0.15">
      <c r="A2729" s="67"/>
      <c r="B2729" s="128"/>
      <c r="C2729" s="7"/>
      <c r="D2729" s="7"/>
      <c r="E2729" s="13"/>
      <c r="F2729" s="14"/>
      <c r="G2729" s="14"/>
      <c r="H2729" s="14"/>
      <c r="I2729" s="14"/>
      <c r="J2729" s="13"/>
      <c r="K2729" s="53"/>
      <c r="L2729" s="2"/>
      <c r="M2729" s="19"/>
      <c r="N2729" s="12"/>
      <c r="O2729" s="12"/>
      <c r="P2729" s="19"/>
      <c r="Q2729" s="14"/>
      <c r="R2729" s="28"/>
      <c r="S2729" s="14"/>
      <c r="T2729" s="14"/>
      <c r="U2729" s="14"/>
      <c r="V2729" s="4"/>
      <c r="W2729" s="53"/>
      <c r="X2729" s="14"/>
      <c r="Y2729" s="153"/>
      <c r="Z2729" s="10"/>
      <c r="AA2729" s="51"/>
      <c r="AB2729" s="3"/>
      <c r="AC2729" s="1"/>
      <c r="AD2729" s="10"/>
      <c r="AE2729" s="3"/>
      <c r="AF2729" s="3"/>
      <c r="AG2729" s="3"/>
      <c r="AH2729" s="10"/>
      <c r="AI2729" s="11"/>
      <c r="AJ2729" s="10"/>
      <c r="AK2729" s="2"/>
      <c r="AL2729" s="2"/>
      <c r="AM2729" s="2"/>
      <c r="AN2729" s="2"/>
      <c r="AO2729" s="2"/>
      <c r="AP2729" s="2"/>
      <c r="AQ2729" s="1"/>
      <c r="AR2729" s="15"/>
      <c r="AS2729" s="15"/>
      <c r="AT2729" s="15"/>
      <c r="AU2729" s="1"/>
      <c r="AV2729" s="1"/>
      <c r="AW2729" s="15"/>
      <c r="AX2729" s="15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  <c r="FE2729" s="1"/>
      <c r="FF2729" s="1"/>
      <c r="FG2729" s="1"/>
      <c r="FH2729" s="1"/>
    </row>
    <row r="2730" spans="1:164" x14ac:dyDescent="0.15">
      <c r="A2730" s="67"/>
      <c r="B2730" s="128"/>
      <c r="C2730" s="7"/>
      <c r="D2730" s="7"/>
      <c r="E2730" s="13"/>
      <c r="F2730" s="14"/>
      <c r="G2730" s="14"/>
      <c r="H2730" s="14"/>
      <c r="I2730" s="14"/>
      <c r="J2730" s="13"/>
      <c r="K2730" s="53"/>
      <c r="L2730" s="2"/>
      <c r="M2730" s="19"/>
      <c r="N2730" s="12"/>
      <c r="O2730" s="12"/>
      <c r="P2730" s="19"/>
      <c r="Q2730" s="14"/>
      <c r="R2730" s="28"/>
      <c r="S2730" s="14"/>
      <c r="T2730" s="14"/>
      <c r="U2730" s="14"/>
      <c r="V2730" s="4"/>
      <c r="W2730" s="53"/>
      <c r="X2730" s="14"/>
      <c r="Y2730" s="153"/>
      <c r="Z2730" s="10"/>
      <c r="AA2730" s="51"/>
      <c r="AB2730" s="3"/>
      <c r="AC2730" s="1"/>
      <c r="AD2730" s="10"/>
      <c r="AE2730" s="3"/>
      <c r="AF2730" s="3"/>
      <c r="AG2730" s="3"/>
      <c r="AH2730" s="10"/>
      <c r="AI2730" s="11"/>
      <c r="AJ2730" s="10"/>
      <c r="AK2730" s="2"/>
      <c r="AL2730" s="2"/>
      <c r="AM2730" s="2"/>
      <c r="AN2730" s="2"/>
      <c r="AO2730" s="2"/>
      <c r="AP2730" s="2"/>
      <c r="AQ2730" s="1"/>
      <c r="AR2730" s="15"/>
      <c r="AS2730" s="15"/>
      <c r="AT2730" s="15"/>
      <c r="AU2730" s="1"/>
      <c r="AV2730" s="1"/>
      <c r="AW2730" s="15"/>
      <c r="AX2730" s="15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  <c r="FC2730" s="1"/>
      <c r="FD2730" s="1"/>
      <c r="FE2730" s="1"/>
      <c r="FF2730" s="1"/>
      <c r="FG2730" s="1"/>
      <c r="FH2730" s="1"/>
    </row>
    <row r="2731" spans="1:164" x14ac:dyDescent="0.15">
      <c r="A2731" s="67"/>
      <c r="B2731" s="128"/>
      <c r="C2731" s="7"/>
      <c r="D2731" s="7"/>
      <c r="E2731" s="13"/>
      <c r="F2731" s="14"/>
      <c r="G2731" s="14"/>
      <c r="H2731" s="14"/>
      <c r="I2731" s="14"/>
      <c r="J2731" s="13"/>
      <c r="K2731" s="53"/>
      <c r="L2731" s="2"/>
      <c r="M2731" s="19"/>
      <c r="N2731" s="12"/>
      <c r="O2731" s="12"/>
      <c r="P2731" s="19"/>
      <c r="Q2731" s="14"/>
      <c r="R2731" s="28"/>
      <c r="S2731" s="14"/>
      <c r="T2731" s="14"/>
      <c r="U2731" s="14"/>
      <c r="V2731" s="4"/>
      <c r="W2731" s="53"/>
      <c r="X2731" s="14"/>
      <c r="Y2731" s="153"/>
      <c r="Z2731" s="10"/>
      <c r="AA2731" s="51"/>
      <c r="AB2731" s="3"/>
      <c r="AC2731" s="1"/>
      <c r="AD2731" s="10"/>
      <c r="AE2731" s="3"/>
      <c r="AF2731" s="3"/>
      <c r="AG2731" s="3"/>
      <c r="AH2731" s="10"/>
      <c r="AI2731" s="11"/>
      <c r="AJ2731" s="10"/>
      <c r="AK2731" s="2"/>
      <c r="AL2731" s="2"/>
      <c r="AM2731" s="2"/>
      <c r="AN2731" s="2"/>
      <c r="AO2731" s="2"/>
      <c r="AP2731" s="2"/>
      <c r="AQ2731" s="1"/>
      <c r="AR2731" s="15"/>
      <c r="AS2731" s="15"/>
      <c r="AT2731" s="15"/>
      <c r="AU2731" s="1"/>
      <c r="AV2731" s="1"/>
      <c r="AW2731" s="15"/>
      <c r="AX2731" s="15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  <c r="FE2731" s="1"/>
      <c r="FF2731" s="1"/>
      <c r="FG2731" s="1"/>
      <c r="FH2731" s="1"/>
    </row>
    <row r="2732" spans="1:164" x14ac:dyDescent="0.15">
      <c r="A2732" s="67"/>
      <c r="B2732" s="128"/>
      <c r="C2732" s="7"/>
      <c r="D2732" s="7"/>
      <c r="E2732" s="13"/>
      <c r="F2732" s="14"/>
      <c r="G2732" s="14"/>
      <c r="H2732" s="14"/>
      <c r="I2732" s="14"/>
      <c r="J2732" s="13"/>
      <c r="K2732" s="53"/>
      <c r="L2732" s="2"/>
      <c r="M2732" s="19"/>
      <c r="N2732" s="12"/>
      <c r="O2732" s="12"/>
      <c r="P2732" s="19"/>
      <c r="Q2732" s="14"/>
      <c r="R2732" s="28"/>
      <c r="S2732" s="14"/>
      <c r="T2732" s="14"/>
      <c r="U2732" s="14"/>
      <c r="V2732" s="4"/>
      <c r="W2732" s="53"/>
      <c r="X2732" s="14"/>
      <c r="Y2732" s="153"/>
      <c r="Z2732" s="10"/>
      <c r="AA2732" s="51"/>
      <c r="AB2732" s="3"/>
      <c r="AC2732" s="1"/>
      <c r="AD2732" s="10"/>
      <c r="AE2732" s="3"/>
      <c r="AF2732" s="3"/>
      <c r="AG2732" s="3"/>
      <c r="AH2732" s="10"/>
      <c r="AI2732" s="11"/>
      <c r="AJ2732" s="10"/>
      <c r="AK2732" s="2"/>
      <c r="AL2732" s="2"/>
      <c r="AM2732" s="2"/>
      <c r="AN2732" s="2"/>
      <c r="AO2732" s="2"/>
      <c r="AP2732" s="2"/>
      <c r="AQ2732" s="1"/>
      <c r="AR2732" s="15"/>
      <c r="AS2732" s="15"/>
      <c r="AT2732" s="15"/>
      <c r="AU2732" s="1"/>
      <c r="AV2732" s="1"/>
      <c r="AW2732" s="15"/>
      <c r="AX2732" s="15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  <c r="FE2732" s="1"/>
      <c r="FF2732" s="1"/>
      <c r="FG2732" s="1"/>
      <c r="FH2732" s="1"/>
    </row>
    <row r="2733" spans="1:164" x14ac:dyDescent="0.15">
      <c r="A2733" s="67"/>
      <c r="B2733" s="128"/>
      <c r="C2733" s="7"/>
      <c r="D2733" s="7"/>
      <c r="E2733" s="13"/>
      <c r="F2733" s="14"/>
      <c r="G2733" s="14"/>
      <c r="H2733" s="14"/>
      <c r="I2733" s="14"/>
      <c r="J2733" s="13"/>
      <c r="K2733" s="53"/>
      <c r="L2733" s="2"/>
      <c r="M2733" s="19"/>
      <c r="N2733" s="12"/>
      <c r="O2733" s="12"/>
      <c r="P2733" s="19"/>
      <c r="Q2733" s="14"/>
      <c r="R2733" s="28"/>
      <c r="S2733" s="14"/>
      <c r="T2733" s="14"/>
      <c r="U2733" s="14"/>
      <c r="V2733" s="4"/>
      <c r="W2733" s="53"/>
      <c r="X2733" s="14"/>
      <c r="Y2733" s="153"/>
      <c r="Z2733" s="10"/>
      <c r="AA2733" s="51"/>
      <c r="AB2733" s="3"/>
      <c r="AC2733" s="1"/>
      <c r="AD2733" s="10"/>
      <c r="AE2733" s="3"/>
      <c r="AF2733" s="3"/>
      <c r="AG2733" s="3"/>
      <c r="AH2733" s="10"/>
      <c r="AI2733" s="11"/>
      <c r="AJ2733" s="10"/>
      <c r="AK2733" s="2"/>
      <c r="AL2733" s="2"/>
      <c r="AM2733" s="2"/>
      <c r="AN2733" s="2"/>
      <c r="AO2733" s="2"/>
      <c r="AP2733" s="2"/>
      <c r="AQ2733" s="1"/>
      <c r="AR2733" s="15"/>
      <c r="AS2733" s="15"/>
      <c r="AT2733" s="15"/>
      <c r="AU2733" s="1"/>
      <c r="AV2733" s="1"/>
      <c r="AW2733" s="15"/>
      <c r="AX2733" s="15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  <c r="FE2733" s="1"/>
      <c r="FF2733" s="1"/>
      <c r="FG2733" s="1"/>
      <c r="FH2733" s="1"/>
    </row>
    <row r="2734" spans="1:164" x14ac:dyDescent="0.15">
      <c r="A2734" s="67"/>
      <c r="B2734" s="128"/>
      <c r="C2734" s="7"/>
      <c r="D2734" s="7"/>
      <c r="E2734" s="13"/>
      <c r="F2734" s="14"/>
      <c r="G2734" s="14"/>
      <c r="H2734" s="14"/>
      <c r="I2734" s="14"/>
      <c r="J2734" s="13"/>
      <c r="K2734" s="53"/>
      <c r="L2734" s="2"/>
      <c r="M2734" s="19"/>
      <c r="N2734" s="12"/>
      <c r="O2734" s="12"/>
      <c r="P2734" s="19"/>
      <c r="Q2734" s="14"/>
      <c r="R2734" s="28"/>
      <c r="S2734" s="14"/>
      <c r="T2734" s="14"/>
      <c r="U2734" s="14"/>
      <c r="V2734" s="4"/>
      <c r="W2734" s="53"/>
      <c r="X2734" s="14"/>
      <c r="Y2734" s="153"/>
      <c r="Z2734" s="10"/>
      <c r="AA2734" s="51"/>
      <c r="AB2734" s="3"/>
      <c r="AC2734" s="1"/>
      <c r="AD2734" s="10"/>
      <c r="AE2734" s="3"/>
      <c r="AF2734" s="3"/>
      <c r="AG2734" s="3"/>
      <c r="AH2734" s="10"/>
      <c r="AI2734" s="11"/>
      <c r="AJ2734" s="10"/>
      <c r="AK2734" s="2"/>
      <c r="AL2734" s="2"/>
      <c r="AM2734" s="2"/>
      <c r="AN2734" s="2"/>
      <c r="AO2734" s="2"/>
      <c r="AP2734" s="2"/>
      <c r="AQ2734" s="1"/>
      <c r="AR2734" s="15"/>
      <c r="AS2734" s="15"/>
      <c r="AT2734" s="15"/>
      <c r="AU2734" s="1"/>
      <c r="AV2734" s="1"/>
      <c r="AW2734" s="15"/>
      <c r="AX2734" s="15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  <c r="FE2734" s="1"/>
      <c r="FF2734" s="1"/>
      <c r="FG2734" s="1"/>
      <c r="FH2734" s="1"/>
    </row>
    <row r="2735" spans="1:164" x14ac:dyDescent="0.15">
      <c r="A2735" s="67"/>
      <c r="B2735" s="128"/>
      <c r="C2735" s="7"/>
      <c r="D2735" s="7"/>
      <c r="E2735" s="13"/>
      <c r="F2735" s="14"/>
      <c r="G2735" s="14"/>
      <c r="H2735" s="14"/>
      <c r="I2735" s="14"/>
      <c r="J2735" s="13"/>
      <c r="K2735" s="53"/>
      <c r="L2735" s="2"/>
      <c r="M2735" s="19"/>
      <c r="N2735" s="12"/>
      <c r="O2735" s="12"/>
      <c r="P2735" s="19"/>
      <c r="Q2735" s="14"/>
      <c r="R2735" s="28"/>
      <c r="S2735" s="14"/>
      <c r="T2735" s="14"/>
      <c r="U2735" s="14"/>
      <c r="V2735" s="4"/>
      <c r="W2735" s="53"/>
      <c r="X2735" s="14"/>
      <c r="Y2735" s="153"/>
      <c r="Z2735" s="10"/>
      <c r="AA2735" s="51"/>
      <c r="AB2735" s="3"/>
      <c r="AC2735" s="1"/>
      <c r="AD2735" s="10"/>
      <c r="AE2735" s="3"/>
      <c r="AF2735" s="3"/>
      <c r="AG2735" s="3"/>
      <c r="AH2735" s="10"/>
      <c r="AI2735" s="11"/>
      <c r="AJ2735" s="10"/>
      <c r="AK2735" s="2"/>
      <c r="AL2735" s="2"/>
      <c r="AM2735" s="2"/>
      <c r="AN2735" s="2"/>
      <c r="AO2735" s="2"/>
      <c r="AP2735" s="2"/>
      <c r="AQ2735" s="1"/>
      <c r="AR2735" s="15"/>
      <c r="AS2735" s="15"/>
      <c r="AT2735" s="15"/>
      <c r="AU2735" s="1"/>
      <c r="AV2735" s="1"/>
      <c r="AW2735" s="15"/>
      <c r="AX2735" s="15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  <c r="FE2735" s="1"/>
      <c r="FF2735" s="1"/>
      <c r="FG2735" s="1"/>
      <c r="FH2735" s="1"/>
    </row>
    <row r="2736" spans="1:164" x14ac:dyDescent="0.15">
      <c r="A2736" s="67"/>
      <c r="B2736" s="128"/>
      <c r="C2736" s="7"/>
      <c r="D2736" s="7"/>
      <c r="E2736" s="13"/>
      <c r="F2736" s="14"/>
      <c r="G2736" s="14"/>
      <c r="H2736" s="14"/>
      <c r="I2736" s="14"/>
      <c r="J2736" s="13"/>
      <c r="K2736" s="53"/>
      <c r="L2736" s="2"/>
      <c r="M2736" s="19"/>
      <c r="N2736" s="12"/>
      <c r="O2736" s="12"/>
      <c r="P2736" s="19"/>
      <c r="Q2736" s="14"/>
      <c r="R2736" s="28"/>
      <c r="S2736" s="14"/>
      <c r="T2736" s="14"/>
      <c r="U2736" s="14"/>
      <c r="V2736" s="4"/>
      <c r="W2736" s="53"/>
      <c r="X2736" s="14"/>
      <c r="Y2736" s="153"/>
      <c r="Z2736" s="10"/>
      <c r="AA2736" s="51"/>
      <c r="AB2736" s="3"/>
      <c r="AC2736" s="1"/>
      <c r="AD2736" s="10"/>
      <c r="AE2736" s="3"/>
      <c r="AF2736" s="3"/>
      <c r="AG2736" s="3"/>
      <c r="AH2736" s="10"/>
      <c r="AI2736" s="11"/>
      <c r="AJ2736" s="10"/>
      <c r="AK2736" s="2"/>
      <c r="AL2736" s="2"/>
      <c r="AM2736" s="2"/>
      <c r="AN2736" s="2"/>
      <c r="AO2736" s="2"/>
      <c r="AP2736" s="2"/>
      <c r="AQ2736" s="1"/>
      <c r="AR2736" s="15"/>
      <c r="AS2736" s="15"/>
      <c r="AT2736" s="15"/>
      <c r="AU2736" s="1"/>
      <c r="AV2736" s="1"/>
      <c r="AW2736" s="15"/>
      <c r="AX2736" s="15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  <c r="FE2736" s="1"/>
      <c r="FF2736" s="1"/>
      <c r="FG2736" s="1"/>
      <c r="FH2736" s="1"/>
    </row>
    <row r="2737" spans="1:164" x14ac:dyDescent="0.15">
      <c r="A2737" s="67"/>
      <c r="B2737" s="128"/>
      <c r="C2737" s="7"/>
      <c r="D2737" s="7"/>
      <c r="E2737" s="13"/>
      <c r="F2737" s="14"/>
      <c r="G2737" s="14"/>
      <c r="H2737" s="14"/>
      <c r="I2737" s="14"/>
      <c r="J2737" s="13"/>
      <c r="K2737" s="53"/>
      <c r="L2737" s="2"/>
      <c r="M2737" s="19"/>
      <c r="N2737" s="12"/>
      <c r="O2737" s="12"/>
      <c r="P2737" s="19"/>
      <c r="Q2737" s="14"/>
      <c r="R2737" s="28"/>
      <c r="S2737" s="14"/>
      <c r="T2737" s="14"/>
      <c r="U2737" s="14"/>
      <c r="V2737" s="4"/>
      <c r="W2737" s="53"/>
      <c r="X2737" s="14"/>
      <c r="Y2737" s="153"/>
      <c r="Z2737" s="10"/>
      <c r="AA2737" s="51"/>
      <c r="AB2737" s="3"/>
      <c r="AC2737" s="1"/>
      <c r="AD2737" s="10"/>
      <c r="AE2737" s="3"/>
      <c r="AF2737" s="3"/>
      <c r="AG2737" s="3"/>
      <c r="AH2737" s="10"/>
      <c r="AI2737" s="11"/>
      <c r="AJ2737" s="10"/>
      <c r="AK2737" s="2"/>
      <c r="AL2737" s="2"/>
      <c r="AM2737" s="2"/>
      <c r="AN2737" s="2"/>
      <c r="AO2737" s="2"/>
      <c r="AP2737" s="2"/>
      <c r="AQ2737" s="1"/>
      <c r="AR2737" s="15"/>
      <c r="AS2737" s="15"/>
      <c r="AT2737" s="15"/>
      <c r="AU2737" s="1"/>
      <c r="AV2737" s="1"/>
      <c r="AW2737" s="15"/>
      <c r="AX2737" s="15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  <c r="FE2737" s="1"/>
      <c r="FF2737" s="1"/>
      <c r="FG2737" s="1"/>
      <c r="FH2737" s="1"/>
    </row>
    <row r="2738" spans="1:164" x14ac:dyDescent="0.15">
      <c r="A2738" s="67"/>
      <c r="B2738" s="128"/>
      <c r="C2738" s="7"/>
      <c r="D2738" s="7"/>
      <c r="E2738" s="13"/>
      <c r="F2738" s="14"/>
      <c r="G2738" s="14"/>
      <c r="H2738" s="14"/>
      <c r="I2738" s="14"/>
      <c r="J2738" s="13"/>
      <c r="K2738" s="53"/>
      <c r="L2738" s="2"/>
      <c r="M2738" s="19"/>
      <c r="N2738" s="12"/>
      <c r="O2738" s="12"/>
      <c r="P2738" s="19"/>
      <c r="Q2738" s="14"/>
      <c r="R2738" s="28"/>
      <c r="S2738" s="14"/>
      <c r="T2738" s="14"/>
      <c r="U2738" s="14"/>
      <c r="V2738" s="4"/>
      <c r="W2738" s="53"/>
      <c r="X2738" s="14"/>
      <c r="Y2738" s="153"/>
      <c r="Z2738" s="10"/>
      <c r="AA2738" s="51"/>
      <c r="AB2738" s="3"/>
      <c r="AC2738" s="1"/>
      <c r="AD2738" s="10"/>
      <c r="AE2738" s="3"/>
      <c r="AF2738" s="3"/>
      <c r="AG2738" s="3"/>
      <c r="AH2738" s="10"/>
      <c r="AI2738" s="11"/>
      <c r="AJ2738" s="10"/>
      <c r="AK2738" s="2"/>
      <c r="AL2738" s="2"/>
      <c r="AM2738" s="2"/>
      <c r="AN2738" s="2"/>
      <c r="AO2738" s="2"/>
      <c r="AP2738" s="2"/>
      <c r="AQ2738" s="1"/>
      <c r="AR2738" s="15"/>
      <c r="AS2738" s="15"/>
      <c r="AT2738" s="15"/>
      <c r="AU2738" s="1"/>
      <c r="AV2738" s="1"/>
      <c r="AW2738" s="15"/>
      <c r="AX2738" s="15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  <c r="FE2738" s="1"/>
      <c r="FF2738" s="1"/>
      <c r="FG2738" s="1"/>
      <c r="FH2738" s="1"/>
    </row>
    <row r="2739" spans="1:164" x14ac:dyDescent="0.15">
      <c r="A2739" s="67"/>
      <c r="B2739" s="128"/>
      <c r="C2739" s="7"/>
      <c r="D2739" s="7"/>
      <c r="E2739" s="13"/>
      <c r="F2739" s="14"/>
      <c r="G2739" s="14"/>
      <c r="H2739" s="14"/>
      <c r="I2739" s="14"/>
      <c r="J2739" s="13"/>
      <c r="K2739" s="53"/>
      <c r="L2739" s="2"/>
      <c r="M2739" s="19"/>
      <c r="N2739" s="12"/>
      <c r="O2739" s="12"/>
      <c r="P2739" s="19"/>
      <c r="Q2739" s="14"/>
      <c r="R2739" s="28"/>
      <c r="S2739" s="14"/>
      <c r="T2739" s="14"/>
      <c r="U2739" s="14"/>
      <c r="V2739" s="4"/>
      <c r="W2739" s="53"/>
      <c r="X2739" s="14"/>
      <c r="Y2739" s="153"/>
      <c r="Z2739" s="10"/>
      <c r="AA2739" s="51"/>
      <c r="AB2739" s="3"/>
      <c r="AC2739" s="1"/>
      <c r="AD2739" s="10"/>
      <c r="AE2739" s="3"/>
      <c r="AF2739" s="3"/>
      <c r="AG2739" s="3"/>
      <c r="AH2739" s="10"/>
      <c r="AI2739" s="11"/>
      <c r="AJ2739" s="10"/>
      <c r="AK2739" s="2"/>
      <c r="AL2739" s="2"/>
      <c r="AM2739" s="2"/>
      <c r="AN2739" s="2"/>
      <c r="AO2739" s="2"/>
      <c r="AP2739" s="2"/>
      <c r="AQ2739" s="1"/>
      <c r="AR2739" s="15"/>
      <c r="AS2739" s="15"/>
      <c r="AT2739" s="15"/>
      <c r="AU2739" s="1"/>
      <c r="AV2739" s="1"/>
      <c r="AW2739" s="15"/>
      <c r="AX2739" s="15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  <c r="FE2739" s="1"/>
      <c r="FF2739" s="1"/>
      <c r="FG2739" s="1"/>
      <c r="FH2739" s="1"/>
    </row>
    <row r="2740" spans="1:164" x14ac:dyDescent="0.15">
      <c r="A2740" s="67"/>
      <c r="B2740" s="128"/>
      <c r="C2740" s="7"/>
      <c r="D2740" s="7"/>
      <c r="E2740" s="13"/>
      <c r="F2740" s="14"/>
      <c r="G2740" s="14"/>
      <c r="H2740" s="14"/>
      <c r="I2740" s="14"/>
      <c r="J2740" s="13"/>
      <c r="K2740" s="53"/>
      <c r="L2740" s="2"/>
      <c r="M2740" s="19"/>
      <c r="N2740" s="12"/>
      <c r="O2740" s="12"/>
      <c r="P2740" s="19"/>
      <c r="Q2740" s="14"/>
      <c r="R2740" s="28"/>
      <c r="S2740" s="14"/>
      <c r="T2740" s="14"/>
      <c r="U2740" s="14"/>
      <c r="V2740" s="4"/>
      <c r="W2740" s="53"/>
      <c r="X2740" s="14"/>
      <c r="Y2740" s="153"/>
      <c r="Z2740" s="10"/>
      <c r="AA2740" s="51"/>
      <c r="AB2740" s="3"/>
      <c r="AC2740" s="1"/>
      <c r="AD2740" s="10"/>
      <c r="AE2740" s="3"/>
      <c r="AF2740" s="3"/>
      <c r="AG2740" s="3"/>
      <c r="AH2740" s="10"/>
      <c r="AI2740" s="11"/>
      <c r="AJ2740" s="10"/>
      <c r="AK2740" s="2"/>
      <c r="AL2740" s="2"/>
      <c r="AM2740" s="2"/>
      <c r="AN2740" s="2"/>
      <c r="AO2740" s="2"/>
      <c r="AP2740" s="2"/>
      <c r="AQ2740" s="1"/>
      <c r="AR2740" s="15"/>
      <c r="AS2740" s="15"/>
      <c r="AT2740" s="15"/>
      <c r="AU2740" s="1"/>
      <c r="AV2740" s="1"/>
      <c r="AW2740" s="15"/>
      <c r="AX2740" s="15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  <c r="FE2740" s="1"/>
      <c r="FF2740" s="1"/>
      <c r="FG2740" s="1"/>
      <c r="FH2740" s="1"/>
    </row>
    <row r="2741" spans="1:164" x14ac:dyDescent="0.15">
      <c r="A2741" s="67"/>
      <c r="B2741" s="128"/>
      <c r="C2741" s="7"/>
      <c r="D2741" s="7"/>
      <c r="E2741" s="13"/>
      <c r="F2741" s="14"/>
      <c r="G2741" s="14"/>
      <c r="H2741" s="14"/>
      <c r="I2741" s="14"/>
      <c r="J2741" s="13"/>
      <c r="K2741" s="53"/>
      <c r="L2741" s="2"/>
      <c r="M2741" s="19"/>
      <c r="N2741" s="12"/>
      <c r="O2741" s="12"/>
      <c r="P2741" s="19"/>
      <c r="Q2741" s="14"/>
      <c r="R2741" s="28"/>
      <c r="S2741" s="14"/>
      <c r="T2741" s="14"/>
      <c r="U2741" s="14"/>
      <c r="V2741" s="4"/>
      <c r="W2741" s="53"/>
      <c r="X2741" s="14"/>
      <c r="Y2741" s="153"/>
      <c r="Z2741" s="10"/>
      <c r="AA2741" s="51"/>
      <c r="AB2741" s="3"/>
      <c r="AC2741" s="1"/>
      <c r="AD2741" s="10"/>
      <c r="AE2741" s="3"/>
      <c r="AF2741" s="3"/>
      <c r="AG2741" s="3"/>
      <c r="AH2741" s="10"/>
      <c r="AI2741" s="11"/>
      <c r="AJ2741" s="10"/>
      <c r="AK2741" s="2"/>
      <c r="AL2741" s="2"/>
      <c r="AM2741" s="2"/>
      <c r="AN2741" s="2"/>
      <c r="AO2741" s="2"/>
      <c r="AP2741" s="2"/>
      <c r="AQ2741" s="1"/>
      <c r="AR2741" s="15"/>
      <c r="AS2741" s="15"/>
      <c r="AT2741" s="15"/>
      <c r="AU2741" s="1"/>
      <c r="AV2741" s="1"/>
      <c r="AW2741" s="15"/>
      <c r="AX2741" s="15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  <c r="FE2741" s="1"/>
      <c r="FF2741" s="1"/>
      <c r="FG2741" s="1"/>
      <c r="FH2741" s="1"/>
    </row>
    <row r="2742" spans="1:164" x14ac:dyDescent="0.15">
      <c r="A2742" s="67"/>
      <c r="B2742" s="128"/>
      <c r="C2742" s="7"/>
      <c r="D2742" s="7"/>
      <c r="E2742" s="13"/>
      <c r="F2742" s="14"/>
      <c r="G2742" s="14"/>
      <c r="H2742" s="14"/>
      <c r="I2742" s="14"/>
      <c r="J2742" s="13"/>
      <c r="K2742" s="53"/>
      <c r="L2742" s="2"/>
      <c r="M2742" s="19"/>
      <c r="N2742" s="12"/>
      <c r="O2742" s="12"/>
      <c r="P2742" s="19"/>
      <c r="Q2742" s="14"/>
      <c r="R2742" s="28"/>
      <c r="S2742" s="14"/>
      <c r="T2742" s="14"/>
      <c r="U2742" s="14"/>
      <c r="V2742" s="4"/>
      <c r="W2742" s="53"/>
      <c r="X2742" s="14"/>
      <c r="Y2742" s="153"/>
      <c r="Z2742" s="10"/>
      <c r="AA2742" s="51"/>
      <c r="AB2742" s="3"/>
      <c r="AC2742" s="1"/>
      <c r="AD2742" s="10"/>
      <c r="AE2742" s="3"/>
      <c r="AF2742" s="3"/>
      <c r="AG2742" s="3"/>
      <c r="AH2742" s="10"/>
      <c r="AI2742" s="11"/>
      <c r="AJ2742" s="10"/>
      <c r="AK2742" s="2"/>
      <c r="AL2742" s="2"/>
      <c r="AM2742" s="2"/>
      <c r="AN2742" s="2"/>
      <c r="AO2742" s="2"/>
      <c r="AP2742" s="2"/>
      <c r="AQ2742" s="1"/>
      <c r="AR2742" s="15"/>
      <c r="AS2742" s="15"/>
      <c r="AT2742" s="15"/>
      <c r="AU2742" s="1"/>
      <c r="AV2742" s="1"/>
      <c r="AW2742" s="15"/>
      <c r="AX2742" s="15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  <c r="FG2742" s="1"/>
      <c r="FH2742" s="1"/>
    </row>
    <row r="2743" spans="1:164" x14ac:dyDescent="0.15">
      <c r="A2743" s="67"/>
      <c r="B2743" s="128"/>
      <c r="C2743" s="7"/>
      <c r="D2743" s="7"/>
      <c r="E2743" s="13"/>
      <c r="F2743" s="14"/>
      <c r="G2743" s="14"/>
      <c r="H2743" s="14"/>
      <c r="I2743" s="14"/>
      <c r="J2743" s="13"/>
      <c r="K2743" s="53"/>
      <c r="L2743" s="2"/>
      <c r="M2743" s="19"/>
      <c r="N2743" s="12"/>
      <c r="O2743" s="12"/>
      <c r="P2743" s="19"/>
      <c r="Q2743" s="14"/>
      <c r="R2743" s="28"/>
      <c r="S2743" s="14"/>
      <c r="T2743" s="14"/>
      <c r="U2743" s="14"/>
      <c r="V2743" s="4"/>
      <c r="W2743" s="53"/>
      <c r="X2743" s="14"/>
      <c r="Y2743" s="153"/>
      <c r="Z2743" s="10"/>
      <c r="AA2743" s="51"/>
      <c r="AB2743" s="3"/>
      <c r="AC2743" s="1"/>
      <c r="AD2743" s="10"/>
      <c r="AE2743" s="3"/>
      <c r="AF2743" s="3"/>
      <c r="AG2743" s="3"/>
      <c r="AH2743" s="10"/>
      <c r="AI2743" s="11"/>
      <c r="AJ2743" s="10"/>
      <c r="AK2743" s="2"/>
      <c r="AL2743" s="2"/>
      <c r="AM2743" s="2"/>
      <c r="AN2743" s="2"/>
      <c r="AO2743" s="2"/>
      <c r="AP2743" s="2"/>
      <c r="AQ2743" s="1"/>
      <c r="AR2743" s="15"/>
      <c r="AS2743" s="15"/>
      <c r="AT2743" s="15"/>
      <c r="AU2743" s="1"/>
      <c r="AV2743" s="1"/>
      <c r="AW2743" s="15"/>
      <c r="AX2743" s="15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  <c r="FE2743" s="1"/>
      <c r="FF2743" s="1"/>
      <c r="FG2743" s="1"/>
      <c r="FH2743" s="1"/>
    </row>
    <row r="2744" spans="1:164" x14ac:dyDescent="0.15">
      <c r="A2744" s="67"/>
      <c r="B2744" s="128"/>
      <c r="C2744" s="7"/>
      <c r="D2744" s="7"/>
      <c r="E2744" s="13"/>
      <c r="F2744" s="14"/>
      <c r="G2744" s="14"/>
      <c r="H2744" s="14"/>
      <c r="I2744" s="14"/>
      <c r="J2744" s="13"/>
      <c r="K2744" s="53"/>
      <c r="L2744" s="2"/>
      <c r="M2744" s="19"/>
      <c r="N2744" s="12"/>
      <c r="O2744" s="12"/>
      <c r="P2744" s="19"/>
      <c r="Q2744" s="14"/>
      <c r="R2744" s="28"/>
      <c r="S2744" s="14"/>
      <c r="T2744" s="14"/>
      <c r="U2744" s="14"/>
      <c r="V2744" s="4"/>
      <c r="W2744" s="53"/>
      <c r="X2744" s="14"/>
      <c r="Y2744" s="153"/>
      <c r="Z2744" s="10"/>
      <c r="AA2744" s="51"/>
      <c r="AB2744" s="3"/>
      <c r="AC2744" s="1"/>
      <c r="AD2744" s="10"/>
      <c r="AE2744" s="3"/>
      <c r="AF2744" s="3"/>
      <c r="AG2744" s="3"/>
      <c r="AH2744" s="10"/>
      <c r="AI2744" s="11"/>
      <c r="AJ2744" s="10"/>
      <c r="AK2744" s="2"/>
      <c r="AL2744" s="2"/>
      <c r="AM2744" s="2"/>
      <c r="AN2744" s="2"/>
      <c r="AO2744" s="2"/>
      <c r="AP2744" s="2"/>
      <c r="AQ2744" s="1"/>
      <c r="AR2744" s="15"/>
      <c r="AS2744" s="15"/>
      <c r="AT2744" s="15"/>
      <c r="AU2744" s="1"/>
      <c r="AV2744" s="1"/>
      <c r="AW2744" s="15"/>
      <c r="AX2744" s="15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  <c r="FE2744" s="1"/>
      <c r="FF2744" s="1"/>
      <c r="FG2744" s="1"/>
      <c r="FH2744" s="1"/>
    </row>
    <row r="2745" spans="1:164" x14ac:dyDescent="0.15">
      <c r="A2745" s="67"/>
      <c r="B2745" s="128"/>
      <c r="C2745" s="7"/>
      <c r="D2745" s="7"/>
      <c r="E2745" s="13"/>
      <c r="F2745" s="14"/>
      <c r="G2745" s="14"/>
      <c r="H2745" s="14"/>
      <c r="I2745" s="14"/>
      <c r="J2745" s="13"/>
      <c r="K2745" s="53"/>
      <c r="L2745" s="2"/>
      <c r="M2745" s="19"/>
      <c r="N2745" s="12"/>
      <c r="O2745" s="12"/>
      <c r="P2745" s="19"/>
      <c r="Q2745" s="14"/>
      <c r="R2745" s="28"/>
      <c r="S2745" s="14"/>
      <c r="T2745" s="14"/>
      <c r="U2745" s="14"/>
      <c r="V2745" s="4"/>
      <c r="W2745" s="53"/>
      <c r="X2745" s="14"/>
      <c r="Y2745" s="153"/>
      <c r="Z2745" s="10"/>
      <c r="AA2745" s="51"/>
      <c r="AB2745" s="3"/>
      <c r="AC2745" s="1"/>
      <c r="AD2745" s="10"/>
      <c r="AE2745" s="3"/>
      <c r="AF2745" s="3"/>
      <c r="AG2745" s="3"/>
      <c r="AH2745" s="10"/>
      <c r="AI2745" s="11"/>
      <c r="AJ2745" s="10"/>
      <c r="AK2745" s="2"/>
      <c r="AL2745" s="2"/>
      <c r="AM2745" s="2"/>
      <c r="AN2745" s="2"/>
      <c r="AO2745" s="2"/>
      <c r="AP2745" s="2"/>
      <c r="AQ2745" s="1"/>
      <c r="AR2745" s="15"/>
      <c r="AS2745" s="15"/>
      <c r="AT2745" s="15"/>
      <c r="AU2745" s="1"/>
      <c r="AV2745" s="1"/>
      <c r="AW2745" s="15"/>
      <c r="AX2745" s="15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  <c r="FE2745" s="1"/>
      <c r="FF2745" s="1"/>
      <c r="FG2745" s="1"/>
      <c r="FH2745" s="1"/>
    </row>
    <row r="2746" spans="1:164" x14ac:dyDescent="0.15">
      <c r="A2746" s="67"/>
      <c r="B2746" s="128"/>
      <c r="C2746" s="7"/>
      <c r="D2746" s="7"/>
      <c r="E2746" s="13"/>
      <c r="F2746" s="14"/>
      <c r="G2746" s="14"/>
      <c r="H2746" s="14"/>
      <c r="I2746" s="14"/>
      <c r="J2746" s="13"/>
      <c r="K2746" s="53"/>
      <c r="L2746" s="2"/>
      <c r="M2746" s="19"/>
      <c r="N2746" s="12"/>
      <c r="O2746" s="12"/>
      <c r="P2746" s="19"/>
      <c r="Q2746" s="14"/>
      <c r="R2746" s="28"/>
      <c r="S2746" s="14"/>
      <c r="T2746" s="14"/>
      <c r="U2746" s="14"/>
      <c r="V2746" s="4"/>
      <c r="W2746" s="53"/>
      <c r="X2746" s="14"/>
      <c r="Y2746" s="153"/>
      <c r="Z2746" s="10"/>
      <c r="AA2746" s="51"/>
      <c r="AB2746" s="3"/>
      <c r="AC2746" s="1"/>
      <c r="AD2746" s="10"/>
      <c r="AE2746" s="3"/>
      <c r="AF2746" s="3"/>
      <c r="AG2746" s="3"/>
      <c r="AH2746" s="10"/>
      <c r="AI2746" s="11"/>
      <c r="AJ2746" s="10"/>
      <c r="AK2746" s="2"/>
      <c r="AL2746" s="2"/>
      <c r="AM2746" s="2"/>
      <c r="AN2746" s="2"/>
      <c r="AO2746" s="2"/>
      <c r="AP2746" s="2"/>
      <c r="AQ2746" s="1"/>
      <c r="AR2746" s="15"/>
      <c r="AS2746" s="15"/>
      <c r="AT2746" s="15"/>
      <c r="AU2746" s="1"/>
      <c r="AV2746" s="1"/>
      <c r="AW2746" s="15"/>
      <c r="AX2746" s="15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  <c r="FE2746" s="1"/>
      <c r="FF2746" s="1"/>
      <c r="FG2746" s="1"/>
      <c r="FH2746" s="1"/>
    </row>
    <row r="2747" spans="1:164" x14ac:dyDescent="0.15">
      <c r="A2747" s="67"/>
      <c r="B2747" s="128"/>
      <c r="C2747" s="7"/>
      <c r="D2747" s="7"/>
      <c r="E2747" s="13"/>
      <c r="F2747" s="14"/>
      <c r="G2747" s="14"/>
      <c r="H2747" s="14"/>
      <c r="I2747" s="14"/>
      <c r="J2747" s="13"/>
      <c r="K2747" s="53"/>
      <c r="L2747" s="2"/>
      <c r="M2747" s="19"/>
      <c r="N2747" s="12"/>
      <c r="O2747" s="12"/>
      <c r="P2747" s="19"/>
      <c r="Q2747" s="14"/>
      <c r="R2747" s="28"/>
      <c r="S2747" s="14"/>
      <c r="T2747" s="14"/>
      <c r="U2747" s="14"/>
      <c r="V2747" s="4"/>
      <c r="W2747" s="53"/>
      <c r="X2747" s="14"/>
      <c r="Y2747" s="153"/>
      <c r="Z2747" s="10"/>
      <c r="AA2747" s="51"/>
      <c r="AB2747" s="3"/>
      <c r="AC2747" s="1"/>
      <c r="AD2747" s="10"/>
      <c r="AE2747" s="3"/>
      <c r="AF2747" s="3"/>
      <c r="AG2747" s="3"/>
      <c r="AH2747" s="10"/>
      <c r="AI2747" s="11"/>
      <c r="AJ2747" s="10"/>
      <c r="AK2747" s="2"/>
      <c r="AL2747" s="2"/>
      <c r="AM2747" s="2"/>
      <c r="AN2747" s="2"/>
      <c r="AO2747" s="2"/>
      <c r="AP2747" s="2"/>
      <c r="AQ2747" s="1"/>
      <c r="AR2747" s="15"/>
      <c r="AS2747" s="15"/>
      <c r="AT2747" s="15"/>
      <c r="AU2747" s="1"/>
      <c r="AV2747" s="1"/>
      <c r="AW2747" s="15"/>
      <c r="AX2747" s="15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  <c r="FE2747" s="1"/>
      <c r="FF2747" s="1"/>
      <c r="FG2747" s="1"/>
      <c r="FH2747" s="1"/>
    </row>
    <row r="2748" spans="1:164" x14ac:dyDescent="0.15">
      <c r="A2748" s="67"/>
      <c r="B2748" s="128"/>
      <c r="C2748" s="7"/>
      <c r="D2748" s="7"/>
      <c r="E2748" s="13"/>
      <c r="F2748" s="14"/>
      <c r="G2748" s="14"/>
      <c r="H2748" s="14"/>
      <c r="I2748" s="14"/>
      <c r="J2748" s="13"/>
      <c r="K2748" s="53"/>
      <c r="L2748" s="2"/>
      <c r="M2748" s="19"/>
      <c r="N2748" s="12"/>
      <c r="O2748" s="12"/>
      <c r="P2748" s="19"/>
      <c r="Q2748" s="14"/>
      <c r="R2748" s="28"/>
      <c r="S2748" s="14"/>
      <c r="T2748" s="14"/>
      <c r="U2748" s="14"/>
      <c r="V2748" s="4"/>
      <c r="W2748" s="53"/>
      <c r="X2748" s="14"/>
      <c r="Y2748" s="153"/>
      <c r="Z2748" s="10"/>
      <c r="AA2748" s="51"/>
      <c r="AB2748" s="3"/>
      <c r="AC2748" s="1"/>
      <c r="AD2748" s="10"/>
      <c r="AE2748" s="3"/>
      <c r="AF2748" s="3"/>
      <c r="AG2748" s="3"/>
      <c r="AH2748" s="10"/>
      <c r="AI2748" s="11"/>
      <c r="AJ2748" s="10"/>
      <c r="AK2748" s="2"/>
      <c r="AL2748" s="2"/>
      <c r="AM2748" s="2"/>
      <c r="AN2748" s="2"/>
      <c r="AO2748" s="2"/>
      <c r="AP2748" s="2"/>
      <c r="AQ2748" s="1"/>
      <c r="AR2748" s="15"/>
      <c r="AS2748" s="15"/>
      <c r="AT2748" s="15"/>
      <c r="AU2748" s="1"/>
      <c r="AV2748" s="1"/>
      <c r="AW2748" s="15"/>
      <c r="AX2748" s="15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  <c r="FE2748" s="1"/>
      <c r="FF2748" s="1"/>
      <c r="FG2748" s="1"/>
      <c r="FH2748" s="1"/>
    </row>
    <row r="2749" spans="1:164" x14ac:dyDescent="0.15">
      <c r="A2749" s="67"/>
      <c r="B2749" s="128"/>
      <c r="C2749" s="7"/>
      <c r="D2749" s="7"/>
      <c r="E2749" s="13"/>
      <c r="F2749" s="14"/>
      <c r="G2749" s="14"/>
      <c r="H2749" s="14"/>
      <c r="I2749" s="14"/>
      <c r="J2749" s="13"/>
      <c r="K2749" s="53"/>
      <c r="L2749" s="2"/>
      <c r="M2749" s="19"/>
      <c r="N2749" s="12"/>
      <c r="O2749" s="12"/>
      <c r="P2749" s="19"/>
      <c r="Q2749" s="14"/>
      <c r="R2749" s="28"/>
      <c r="S2749" s="14"/>
      <c r="T2749" s="14"/>
      <c r="U2749" s="14"/>
      <c r="V2749" s="4"/>
      <c r="W2749" s="53"/>
      <c r="X2749" s="14"/>
      <c r="Y2749" s="153"/>
      <c r="Z2749" s="10"/>
      <c r="AA2749" s="51"/>
      <c r="AB2749" s="3"/>
      <c r="AC2749" s="1"/>
      <c r="AD2749" s="10"/>
      <c r="AE2749" s="3"/>
      <c r="AF2749" s="3"/>
      <c r="AG2749" s="3"/>
      <c r="AH2749" s="10"/>
      <c r="AI2749" s="11"/>
      <c r="AJ2749" s="10"/>
      <c r="AK2749" s="2"/>
      <c r="AL2749" s="2"/>
      <c r="AM2749" s="2"/>
      <c r="AN2749" s="2"/>
      <c r="AO2749" s="2"/>
      <c r="AP2749" s="2"/>
      <c r="AQ2749" s="1"/>
      <c r="AR2749" s="15"/>
      <c r="AS2749" s="15"/>
      <c r="AT2749" s="15"/>
      <c r="AU2749" s="1"/>
      <c r="AV2749" s="1"/>
      <c r="AW2749" s="15"/>
      <c r="AX2749" s="15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  <c r="FE2749" s="1"/>
      <c r="FF2749" s="1"/>
      <c r="FG2749" s="1"/>
      <c r="FH2749" s="1"/>
    </row>
    <row r="2750" spans="1:164" x14ac:dyDescent="0.15">
      <c r="A2750" s="67"/>
      <c r="B2750" s="128"/>
      <c r="C2750" s="7"/>
      <c r="D2750" s="7"/>
      <c r="E2750" s="13"/>
      <c r="F2750" s="14"/>
      <c r="G2750" s="14"/>
      <c r="H2750" s="14"/>
      <c r="I2750" s="14"/>
      <c r="J2750" s="13"/>
      <c r="K2750" s="53"/>
      <c r="L2750" s="2"/>
      <c r="M2750" s="19"/>
      <c r="N2750" s="12"/>
      <c r="O2750" s="12"/>
      <c r="P2750" s="19"/>
      <c r="Q2750" s="14"/>
      <c r="R2750" s="28"/>
      <c r="S2750" s="14"/>
      <c r="T2750" s="14"/>
      <c r="U2750" s="14"/>
      <c r="V2750" s="4"/>
      <c r="W2750" s="53"/>
      <c r="X2750" s="37"/>
      <c r="Y2750" s="156"/>
      <c r="Z2750" s="47"/>
      <c r="AA2750" s="60"/>
      <c r="AB2750" s="35"/>
      <c r="AC2750" s="40"/>
      <c r="AD2750" s="47"/>
      <c r="AE2750" s="35"/>
      <c r="AF2750" s="35"/>
      <c r="AG2750" s="35"/>
      <c r="AH2750" s="47"/>
      <c r="AI2750" s="36"/>
      <c r="AJ2750" s="47"/>
      <c r="AK2750" s="38"/>
      <c r="AL2750" s="38"/>
      <c r="AM2750" s="38"/>
      <c r="AN2750" s="38"/>
      <c r="AO2750" s="38"/>
      <c r="AP2750" s="38"/>
      <c r="AQ2750" s="40"/>
      <c r="AR2750" s="41"/>
      <c r="AS2750" s="41"/>
      <c r="AT2750" s="41"/>
      <c r="AU2750" s="40"/>
      <c r="AV2750" s="40"/>
      <c r="AW2750" s="41"/>
      <c r="AX2750" s="41"/>
      <c r="AY2750" s="40"/>
      <c r="AZ2750" s="40"/>
      <c r="BA2750" s="40"/>
      <c r="BB2750" s="40"/>
      <c r="BC2750" s="40"/>
      <c r="BD2750" s="40"/>
      <c r="BE2750" s="40"/>
      <c r="BF2750" s="40"/>
      <c r="BG2750" s="40"/>
      <c r="BH2750" s="40"/>
      <c r="BI2750" s="40"/>
      <c r="BJ2750" s="40"/>
      <c r="BK2750" s="40"/>
      <c r="BL2750" s="40"/>
      <c r="BM2750" s="40"/>
      <c r="BN2750" s="40"/>
      <c r="BO2750" s="40"/>
      <c r="BP2750" s="40"/>
      <c r="BQ2750" s="40"/>
      <c r="BR2750" s="40"/>
      <c r="BS2750" s="40"/>
      <c r="BT2750" s="40"/>
      <c r="BU2750" s="40"/>
      <c r="BV2750" s="40"/>
      <c r="BW2750" s="40"/>
      <c r="BX2750" s="40"/>
      <c r="BY2750" s="40"/>
      <c r="BZ2750" s="40"/>
      <c r="CA2750" s="40"/>
      <c r="CB2750" s="40"/>
      <c r="CC2750" s="40"/>
      <c r="CD2750" s="40"/>
      <c r="CE2750" s="40"/>
      <c r="CF2750" s="40"/>
      <c r="CG2750" s="40"/>
      <c r="CH2750" s="40"/>
      <c r="CI2750" s="40"/>
      <c r="CJ2750" s="40"/>
      <c r="CK2750" s="40"/>
      <c r="CL2750" s="40"/>
      <c r="CM2750" s="40"/>
      <c r="CN2750" s="40"/>
      <c r="CO2750" s="40"/>
      <c r="CP2750" s="40"/>
      <c r="CQ2750" s="40"/>
      <c r="CR2750" s="40"/>
      <c r="CS2750" s="40"/>
      <c r="CT2750" s="40"/>
      <c r="CU2750" s="40"/>
      <c r="CV2750" s="40"/>
      <c r="CW2750" s="40"/>
      <c r="CX2750" s="40"/>
      <c r="CY2750" s="40"/>
      <c r="CZ2750" s="40"/>
      <c r="DA2750" s="40"/>
      <c r="DB2750" s="40"/>
      <c r="DC2750" s="40"/>
      <c r="DD2750" s="40"/>
      <c r="DE2750" s="40"/>
      <c r="DF2750" s="40"/>
      <c r="DG2750" s="40"/>
      <c r="DH2750" s="40"/>
      <c r="DI2750" s="40"/>
      <c r="DJ2750" s="40"/>
      <c r="DK2750" s="40"/>
      <c r="DL2750" s="40"/>
      <c r="DM2750" s="40"/>
      <c r="DN2750" s="40"/>
      <c r="DO2750" s="40"/>
      <c r="DP2750" s="40"/>
      <c r="DQ2750" s="40"/>
      <c r="DR2750" s="40"/>
      <c r="DS2750" s="40"/>
      <c r="DT2750" s="40"/>
      <c r="DU2750" s="40"/>
      <c r="DV2750" s="40"/>
      <c r="DW2750" s="40"/>
      <c r="DX2750" s="40"/>
      <c r="DY2750" s="40"/>
      <c r="DZ2750" s="40"/>
      <c r="EA2750" s="40"/>
      <c r="EB2750" s="40"/>
      <c r="EC2750" s="40"/>
      <c r="ED2750" s="40"/>
      <c r="EE2750" s="40"/>
      <c r="EF2750" s="40"/>
      <c r="EG2750" s="40"/>
      <c r="EH2750" s="40"/>
      <c r="EI2750" s="40"/>
      <c r="EJ2750" s="40"/>
      <c r="EK2750" s="40"/>
      <c r="EL2750" s="40"/>
      <c r="EM2750" s="40"/>
      <c r="EN2750" s="40"/>
      <c r="EO2750" s="40"/>
      <c r="EP2750" s="40"/>
      <c r="EQ2750" s="40"/>
      <c r="ER2750" s="40"/>
      <c r="ES2750" s="40"/>
      <c r="ET2750" s="40"/>
      <c r="EU2750" s="40"/>
      <c r="EV2750" s="40"/>
      <c r="EW2750" s="40"/>
      <c r="EX2750" s="40"/>
      <c r="EY2750" s="40"/>
      <c r="EZ2750" s="40"/>
      <c r="FA2750" s="40"/>
      <c r="FB2750" s="40"/>
      <c r="FC2750" s="40"/>
      <c r="FD2750" s="40"/>
      <c r="FE2750" s="40"/>
      <c r="FF2750" s="40"/>
      <c r="FG2750" s="40"/>
      <c r="FH2750" s="40"/>
    </row>
    <row r="2751" spans="1:164" x14ac:dyDescent="0.15">
      <c r="A2751" s="67"/>
      <c r="B2751" s="128"/>
      <c r="C2751" s="7"/>
      <c r="D2751" s="7"/>
      <c r="E2751" s="13"/>
      <c r="F2751" s="14"/>
      <c r="G2751" s="14"/>
      <c r="H2751" s="14"/>
      <c r="I2751" s="14"/>
      <c r="J2751" s="13"/>
      <c r="K2751" s="53"/>
      <c r="L2751" s="2"/>
      <c r="M2751" s="19"/>
      <c r="N2751" s="12"/>
      <c r="O2751" s="12"/>
      <c r="P2751" s="19"/>
      <c r="Q2751" s="14"/>
      <c r="R2751" s="28"/>
      <c r="S2751" s="14"/>
      <c r="T2751" s="14"/>
      <c r="U2751" s="14"/>
      <c r="V2751" s="4"/>
      <c r="W2751" s="53"/>
      <c r="X2751" s="37"/>
      <c r="Y2751" s="156"/>
      <c r="Z2751" s="47"/>
      <c r="AA2751" s="60"/>
      <c r="AB2751" s="35"/>
      <c r="AC2751" s="40"/>
      <c r="AD2751" s="47"/>
      <c r="AE2751" s="35"/>
      <c r="AF2751" s="35"/>
      <c r="AG2751" s="35"/>
      <c r="AH2751" s="47"/>
      <c r="AI2751" s="36"/>
      <c r="AJ2751" s="47"/>
      <c r="AK2751" s="38"/>
      <c r="AL2751" s="38"/>
      <c r="AM2751" s="38"/>
      <c r="AN2751" s="38"/>
      <c r="AO2751" s="38"/>
      <c r="AP2751" s="38"/>
      <c r="AQ2751" s="40"/>
      <c r="AR2751" s="41"/>
      <c r="AS2751" s="41"/>
      <c r="AT2751" s="41"/>
      <c r="AU2751" s="40"/>
      <c r="AV2751" s="40"/>
      <c r="AW2751" s="41"/>
      <c r="AX2751" s="41"/>
      <c r="AY2751" s="40"/>
      <c r="AZ2751" s="40"/>
      <c r="BA2751" s="40"/>
      <c r="BB2751" s="40"/>
      <c r="BC2751" s="40"/>
      <c r="BD2751" s="40"/>
      <c r="BE2751" s="40"/>
      <c r="BF2751" s="40"/>
      <c r="BG2751" s="40"/>
      <c r="BH2751" s="40"/>
      <c r="BI2751" s="40"/>
      <c r="BJ2751" s="40"/>
      <c r="BK2751" s="40"/>
      <c r="BL2751" s="40"/>
      <c r="BM2751" s="40"/>
      <c r="BN2751" s="40"/>
      <c r="BO2751" s="40"/>
      <c r="BP2751" s="40"/>
      <c r="BQ2751" s="40"/>
      <c r="BR2751" s="40"/>
      <c r="BS2751" s="40"/>
      <c r="BT2751" s="40"/>
      <c r="BU2751" s="40"/>
      <c r="BV2751" s="40"/>
      <c r="BW2751" s="40"/>
      <c r="BX2751" s="40"/>
      <c r="BY2751" s="40"/>
      <c r="BZ2751" s="40"/>
      <c r="CA2751" s="40"/>
      <c r="CB2751" s="40"/>
      <c r="CC2751" s="40"/>
      <c r="CD2751" s="40"/>
      <c r="CE2751" s="40"/>
      <c r="CF2751" s="40"/>
      <c r="CG2751" s="40"/>
      <c r="CH2751" s="40"/>
      <c r="CI2751" s="40"/>
      <c r="CJ2751" s="40"/>
      <c r="CK2751" s="40"/>
      <c r="CL2751" s="40"/>
      <c r="CM2751" s="40"/>
      <c r="CN2751" s="40"/>
      <c r="CO2751" s="40"/>
      <c r="CP2751" s="40"/>
      <c r="CQ2751" s="40"/>
      <c r="CR2751" s="40"/>
      <c r="CS2751" s="40"/>
      <c r="CT2751" s="40"/>
      <c r="CU2751" s="40"/>
      <c r="CV2751" s="40"/>
      <c r="CW2751" s="40"/>
      <c r="CX2751" s="40"/>
      <c r="CY2751" s="40"/>
      <c r="CZ2751" s="40"/>
      <c r="DA2751" s="40"/>
      <c r="DB2751" s="40"/>
      <c r="DC2751" s="40"/>
      <c r="DD2751" s="40"/>
      <c r="DE2751" s="40"/>
      <c r="DF2751" s="40"/>
      <c r="DG2751" s="40"/>
      <c r="DH2751" s="40"/>
      <c r="DI2751" s="40"/>
      <c r="DJ2751" s="40"/>
      <c r="DK2751" s="40"/>
      <c r="DL2751" s="40"/>
      <c r="DM2751" s="40"/>
      <c r="DN2751" s="40"/>
      <c r="DO2751" s="40"/>
      <c r="DP2751" s="40"/>
      <c r="DQ2751" s="40"/>
      <c r="DR2751" s="40"/>
      <c r="DS2751" s="40"/>
      <c r="DT2751" s="40"/>
      <c r="DU2751" s="40"/>
      <c r="DV2751" s="40"/>
      <c r="DW2751" s="40"/>
      <c r="DX2751" s="40"/>
      <c r="DY2751" s="40"/>
      <c r="DZ2751" s="40"/>
      <c r="EA2751" s="40"/>
      <c r="EB2751" s="40"/>
      <c r="EC2751" s="40"/>
      <c r="ED2751" s="40"/>
      <c r="EE2751" s="40"/>
      <c r="EF2751" s="40"/>
      <c r="EG2751" s="40"/>
      <c r="EH2751" s="40"/>
      <c r="EI2751" s="40"/>
      <c r="EJ2751" s="40"/>
      <c r="EK2751" s="40"/>
      <c r="EL2751" s="40"/>
      <c r="EM2751" s="40"/>
      <c r="EN2751" s="40"/>
      <c r="EO2751" s="40"/>
      <c r="EP2751" s="40"/>
      <c r="EQ2751" s="40"/>
      <c r="ER2751" s="40"/>
      <c r="ES2751" s="40"/>
      <c r="ET2751" s="40"/>
      <c r="EU2751" s="40"/>
      <c r="EV2751" s="40"/>
      <c r="EW2751" s="40"/>
      <c r="EX2751" s="40"/>
      <c r="EY2751" s="40"/>
      <c r="EZ2751" s="40"/>
      <c r="FA2751" s="40"/>
      <c r="FB2751" s="40"/>
      <c r="FC2751" s="40"/>
      <c r="FD2751" s="40"/>
      <c r="FE2751" s="40"/>
      <c r="FF2751" s="40"/>
      <c r="FG2751" s="40"/>
      <c r="FH2751" s="40"/>
    </row>
    <row r="2752" spans="1:164" x14ac:dyDescent="0.15">
      <c r="A2752" s="67"/>
      <c r="B2752" s="128"/>
      <c r="C2752" s="7"/>
      <c r="D2752" s="7"/>
      <c r="E2752" s="13"/>
      <c r="F2752" s="14"/>
      <c r="G2752" s="14"/>
      <c r="H2752" s="14"/>
      <c r="I2752" s="14"/>
      <c r="J2752" s="13"/>
      <c r="K2752" s="53"/>
      <c r="L2752" s="2"/>
      <c r="M2752" s="19"/>
      <c r="N2752" s="12"/>
      <c r="O2752" s="12"/>
      <c r="P2752" s="19"/>
      <c r="Q2752" s="14"/>
      <c r="R2752" s="28"/>
      <c r="S2752" s="14"/>
      <c r="T2752" s="14"/>
      <c r="U2752" s="14"/>
      <c r="V2752" s="4"/>
      <c r="W2752" s="53"/>
      <c r="X2752" s="14"/>
      <c r="Y2752" s="153"/>
      <c r="Z2752" s="10"/>
      <c r="AA2752" s="51"/>
      <c r="AB2752" s="3"/>
      <c r="AC2752" s="1"/>
      <c r="AD2752" s="10"/>
      <c r="AE2752" s="3"/>
      <c r="AF2752" s="3"/>
      <c r="AG2752" s="3"/>
      <c r="AH2752" s="10"/>
      <c r="AI2752" s="11"/>
      <c r="AJ2752" s="10"/>
      <c r="AK2752" s="2"/>
      <c r="AL2752" s="2"/>
      <c r="AM2752" s="2"/>
      <c r="AN2752" s="2"/>
      <c r="AO2752" s="2"/>
      <c r="AP2752" s="2"/>
      <c r="AQ2752" s="1"/>
      <c r="AR2752" s="15"/>
      <c r="AS2752" s="15"/>
      <c r="AT2752" s="15"/>
      <c r="AU2752" s="1"/>
      <c r="AV2752" s="1"/>
      <c r="AW2752" s="15"/>
      <c r="AX2752" s="15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  <c r="FA2752" s="1"/>
      <c r="FB2752" s="1"/>
      <c r="FC2752" s="1"/>
      <c r="FD2752" s="1"/>
      <c r="FE2752" s="1"/>
      <c r="FF2752" s="1"/>
      <c r="FG2752" s="1"/>
      <c r="FH2752" s="1"/>
    </row>
    <row r="2753" spans="1:164" x14ac:dyDescent="0.15">
      <c r="A2753" s="67"/>
      <c r="B2753" s="128"/>
      <c r="C2753" s="7"/>
      <c r="D2753" s="7"/>
      <c r="E2753" s="13"/>
      <c r="F2753" s="14"/>
      <c r="G2753" s="14"/>
      <c r="H2753" s="14"/>
      <c r="I2753" s="14"/>
      <c r="J2753" s="13"/>
      <c r="K2753" s="53"/>
      <c r="L2753" s="2"/>
      <c r="M2753" s="19"/>
      <c r="N2753" s="12"/>
      <c r="O2753" s="12"/>
      <c r="P2753" s="19"/>
      <c r="Q2753" s="14"/>
      <c r="R2753" s="28"/>
      <c r="S2753" s="14"/>
      <c r="T2753" s="14"/>
      <c r="U2753" s="14"/>
      <c r="V2753" s="4"/>
      <c r="W2753" s="53"/>
      <c r="X2753" s="14"/>
      <c r="Y2753" s="153"/>
      <c r="Z2753" s="10"/>
      <c r="AA2753" s="51"/>
      <c r="AB2753" s="3"/>
      <c r="AC2753" s="1"/>
      <c r="AD2753" s="10"/>
      <c r="AE2753" s="3"/>
      <c r="AF2753" s="3"/>
      <c r="AG2753" s="3"/>
      <c r="AH2753" s="10"/>
      <c r="AI2753" s="11"/>
      <c r="AJ2753" s="10"/>
      <c r="AK2753" s="2"/>
      <c r="AL2753" s="2"/>
      <c r="AM2753" s="2"/>
      <c r="AN2753" s="2"/>
      <c r="AO2753" s="2"/>
      <c r="AP2753" s="2"/>
      <c r="AQ2753" s="1"/>
      <c r="AR2753" s="15"/>
      <c r="AS2753" s="15"/>
      <c r="AT2753" s="15"/>
      <c r="AU2753" s="1"/>
      <c r="AV2753" s="1"/>
      <c r="AW2753" s="15"/>
      <c r="AX2753" s="15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  <c r="FB2753" s="1"/>
      <c r="FC2753" s="1"/>
      <c r="FD2753" s="1"/>
      <c r="FE2753" s="1"/>
      <c r="FF2753" s="1"/>
      <c r="FG2753" s="1"/>
      <c r="FH2753" s="1"/>
    </row>
    <row r="2754" spans="1:164" x14ac:dyDescent="0.15">
      <c r="A2754" s="67"/>
      <c r="B2754" s="128"/>
      <c r="C2754" s="7"/>
      <c r="D2754" s="7"/>
      <c r="E2754" s="13"/>
      <c r="F2754" s="14"/>
      <c r="G2754" s="14"/>
      <c r="H2754" s="14"/>
      <c r="I2754" s="14"/>
      <c r="J2754" s="13"/>
      <c r="K2754" s="53"/>
      <c r="L2754" s="2"/>
      <c r="M2754" s="19"/>
      <c r="N2754" s="12"/>
      <c r="O2754" s="12"/>
      <c r="P2754" s="19"/>
      <c r="Q2754" s="14"/>
      <c r="R2754" s="28"/>
      <c r="S2754" s="14"/>
      <c r="T2754" s="14"/>
      <c r="U2754" s="14"/>
      <c r="V2754" s="4"/>
      <c r="W2754" s="53"/>
      <c r="X2754" s="37"/>
      <c r="Y2754" s="156"/>
      <c r="Z2754" s="47"/>
      <c r="AA2754" s="60"/>
      <c r="AB2754" s="35"/>
      <c r="AC2754" s="40"/>
      <c r="AD2754" s="47"/>
      <c r="AE2754" s="35"/>
      <c r="AF2754" s="35"/>
      <c r="AG2754" s="35"/>
      <c r="AH2754" s="47"/>
      <c r="AI2754" s="36"/>
      <c r="AJ2754" s="47"/>
      <c r="AK2754" s="38"/>
      <c r="AL2754" s="38"/>
      <c r="AM2754" s="38"/>
      <c r="AN2754" s="38"/>
      <c r="AO2754" s="38"/>
      <c r="AP2754" s="38"/>
      <c r="AQ2754" s="40"/>
      <c r="AR2754" s="41"/>
      <c r="AS2754" s="41"/>
      <c r="AT2754" s="41"/>
      <c r="AU2754" s="40"/>
      <c r="AV2754" s="40"/>
      <c r="AW2754" s="41"/>
      <c r="AX2754" s="41"/>
      <c r="AY2754" s="40"/>
      <c r="AZ2754" s="40"/>
      <c r="BA2754" s="40"/>
      <c r="BB2754" s="40"/>
      <c r="BC2754" s="40"/>
      <c r="BD2754" s="40"/>
      <c r="BE2754" s="40"/>
      <c r="BF2754" s="40"/>
      <c r="BG2754" s="40"/>
      <c r="BH2754" s="40"/>
      <c r="BI2754" s="40"/>
      <c r="BJ2754" s="40"/>
      <c r="BK2754" s="40"/>
      <c r="BL2754" s="40"/>
      <c r="BM2754" s="40"/>
      <c r="BN2754" s="40"/>
      <c r="BO2754" s="40"/>
      <c r="BP2754" s="40"/>
      <c r="BQ2754" s="40"/>
      <c r="BR2754" s="40"/>
      <c r="BS2754" s="40"/>
      <c r="BT2754" s="40"/>
      <c r="BU2754" s="40"/>
      <c r="BV2754" s="40"/>
      <c r="BW2754" s="40"/>
      <c r="BX2754" s="40"/>
      <c r="BY2754" s="40"/>
      <c r="BZ2754" s="40"/>
      <c r="CA2754" s="40"/>
      <c r="CB2754" s="40"/>
      <c r="CC2754" s="40"/>
      <c r="CD2754" s="40"/>
      <c r="CE2754" s="40"/>
      <c r="CF2754" s="40"/>
      <c r="CG2754" s="40"/>
      <c r="CH2754" s="40"/>
      <c r="CI2754" s="40"/>
      <c r="CJ2754" s="40"/>
      <c r="CK2754" s="40"/>
      <c r="CL2754" s="40"/>
      <c r="CM2754" s="40"/>
      <c r="CN2754" s="40"/>
      <c r="CO2754" s="40"/>
      <c r="CP2754" s="40"/>
      <c r="CQ2754" s="40"/>
      <c r="CR2754" s="40"/>
      <c r="CS2754" s="40"/>
      <c r="CT2754" s="40"/>
      <c r="CU2754" s="40"/>
      <c r="CV2754" s="40"/>
      <c r="CW2754" s="40"/>
      <c r="CX2754" s="40"/>
      <c r="CY2754" s="40"/>
      <c r="CZ2754" s="40"/>
      <c r="DA2754" s="40"/>
      <c r="DB2754" s="40"/>
      <c r="DC2754" s="40"/>
      <c r="DD2754" s="40"/>
      <c r="DE2754" s="40"/>
      <c r="DF2754" s="40"/>
      <c r="DG2754" s="40"/>
      <c r="DH2754" s="40"/>
      <c r="DI2754" s="40"/>
      <c r="DJ2754" s="40"/>
      <c r="DK2754" s="40"/>
      <c r="DL2754" s="40"/>
      <c r="DM2754" s="40"/>
      <c r="DN2754" s="40"/>
      <c r="DO2754" s="40"/>
      <c r="DP2754" s="40"/>
      <c r="DQ2754" s="40"/>
      <c r="DR2754" s="40"/>
      <c r="DS2754" s="40"/>
      <c r="DT2754" s="40"/>
      <c r="DU2754" s="40"/>
      <c r="DV2754" s="40"/>
      <c r="DW2754" s="40"/>
      <c r="DX2754" s="40"/>
      <c r="DY2754" s="40"/>
      <c r="DZ2754" s="40"/>
      <c r="EA2754" s="40"/>
      <c r="EB2754" s="40"/>
      <c r="EC2754" s="40"/>
      <c r="ED2754" s="40"/>
      <c r="EE2754" s="40"/>
      <c r="EF2754" s="40"/>
      <c r="EG2754" s="40"/>
      <c r="EH2754" s="40"/>
      <c r="EI2754" s="40"/>
      <c r="EJ2754" s="40"/>
      <c r="EK2754" s="40"/>
      <c r="EL2754" s="40"/>
      <c r="EM2754" s="40"/>
      <c r="EN2754" s="40"/>
      <c r="EO2754" s="40"/>
      <c r="EP2754" s="40"/>
      <c r="EQ2754" s="40"/>
      <c r="ER2754" s="40"/>
      <c r="ES2754" s="40"/>
      <c r="ET2754" s="40"/>
      <c r="EU2754" s="40"/>
      <c r="EV2754" s="40"/>
      <c r="EW2754" s="40"/>
      <c r="EX2754" s="40"/>
      <c r="EY2754" s="40"/>
      <c r="EZ2754" s="40"/>
      <c r="FA2754" s="40"/>
      <c r="FB2754" s="40"/>
      <c r="FC2754" s="40"/>
      <c r="FD2754" s="40"/>
      <c r="FE2754" s="40"/>
      <c r="FF2754" s="40"/>
      <c r="FG2754" s="40"/>
      <c r="FH2754" s="40"/>
    </row>
    <row r="2755" spans="1:164" x14ac:dyDescent="0.15">
      <c r="A2755" s="67"/>
      <c r="B2755" s="128"/>
      <c r="C2755" s="7"/>
      <c r="D2755" s="7"/>
      <c r="E2755" s="13"/>
      <c r="F2755" s="14"/>
      <c r="G2755" s="14"/>
      <c r="H2755" s="14"/>
      <c r="I2755" s="14"/>
      <c r="J2755" s="13"/>
      <c r="K2755" s="53"/>
      <c r="L2755" s="2"/>
      <c r="M2755" s="19"/>
      <c r="N2755" s="12"/>
      <c r="O2755" s="12"/>
      <c r="P2755" s="19"/>
      <c r="Q2755" s="14"/>
      <c r="R2755" s="28"/>
      <c r="S2755" s="14"/>
      <c r="T2755" s="14"/>
      <c r="U2755" s="14"/>
      <c r="V2755" s="4"/>
      <c r="W2755" s="53"/>
      <c r="X2755" s="14"/>
      <c r="Y2755" s="153"/>
      <c r="Z2755" s="10"/>
      <c r="AA2755" s="51"/>
      <c r="AB2755" s="3"/>
      <c r="AC2755" s="1"/>
      <c r="AD2755" s="10"/>
      <c r="AE2755" s="3"/>
      <c r="AF2755" s="3"/>
      <c r="AG2755" s="3"/>
      <c r="AH2755" s="10"/>
      <c r="AI2755" s="11"/>
      <c r="AJ2755" s="10"/>
      <c r="AK2755" s="2"/>
      <c r="AL2755" s="2"/>
      <c r="AM2755" s="2"/>
      <c r="AN2755" s="2"/>
      <c r="AO2755" s="2"/>
      <c r="AP2755" s="2"/>
      <c r="AQ2755" s="1"/>
      <c r="AR2755" s="15"/>
      <c r="AS2755" s="15"/>
      <c r="AT2755" s="15"/>
      <c r="AU2755" s="1"/>
      <c r="AV2755" s="1"/>
      <c r="AW2755" s="15"/>
      <c r="AX2755" s="15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  <c r="FA2755" s="1"/>
      <c r="FB2755" s="1"/>
      <c r="FC2755" s="1"/>
      <c r="FD2755" s="1"/>
      <c r="FE2755" s="1"/>
      <c r="FF2755" s="1"/>
      <c r="FG2755" s="1"/>
      <c r="FH2755" s="1"/>
    </row>
    <row r="2756" spans="1:164" x14ac:dyDescent="0.15">
      <c r="A2756" s="67"/>
      <c r="B2756" s="128"/>
      <c r="C2756" s="7"/>
      <c r="D2756" s="7"/>
      <c r="E2756" s="13"/>
      <c r="F2756" s="14"/>
      <c r="G2756" s="14"/>
      <c r="H2756" s="14"/>
      <c r="I2756" s="14"/>
      <c r="J2756" s="13"/>
      <c r="K2756" s="53"/>
      <c r="L2756" s="2"/>
      <c r="M2756" s="19"/>
      <c r="N2756" s="12"/>
      <c r="O2756" s="12"/>
      <c r="P2756" s="19"/>
      <c r="Q2756" s="14"/>
      <c r="R2756" s="28"/>
      <c r="S2756" s="14"/>
      <c r="T2756" s="14"/>
      <c r="U2756" s="14"/>
      <c r="V2756" s="4"/>
      <c r="W2756" s="53"/>
      <c r="X2756" s="14"/>
      <c r="Y2756" s="153"/>
      <c r="Z2756" s="10"/>
      <c r="AA2756" s="51"/>
      <c r="AB2756" s="3"/>
      <c r="AC2756" s="1"/>
      <c r="AD2756" s="10"/>
      <c r="AE2756" s="3"/>
      <c r="AF2756" s="3"/>
      <c r="AG2756" s="3"/>
      <c r="AH2756" s="10"/>
      <c r="AI2756" s="11"/>
      <c r="AJ2756" s="10"/>
      <c r="AK2756" s="2"/>
      <c r="AL2756" s="2"/>
      <c r="AM2756" s="2"/>
      <c r="AN2756" s="2"/>
      <c r="AO2756" s="2"/>
      <c r="AP2756" s="2"/>
      <c r="AQ2756" s="1"/>
      <c r="AR2756" s="15"/>
      <c r="AS2756" s="15"/>
      <c r="AT2756" s="15"/>
      <c r="AU2756" s="1"/>
      <c r="AV2756" s="1"/>
      <c r="AW2756" s="15"/>
      <c r="AX2756" s="15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  <c r="FA2756" s="1"/>
      <c r="FB2756" s="1"/>
      <c r="FC2756" s="1"/>
      <c r="FD2756" s="1"/>
      <c r="FE2756" s="1"/>
      <c r="FF2756" s="1"/>
      <c r="FG2756" s="1"/>
      <c r="FH2756" s="1"/>
    </row>
    <row r="2757" spans="1:164" x14ac:dyDescent="0.15">
      <c r="A2757" s="67"/>
      <c r="B2757" s="128"/>
      <c r="C2757" s="7"/>
      <c r="D2757" s="7"/>
      <c r="E2757" s="13"/>
      <c r="F2757" s="14"/>
      <c r="G2757" s="14"/>
      <c r="H2757" s="14"/>
      <c r="I2757" s="14"/>
      <c r="J2757" s="13"/>
      <c r="K2757" s="53"/>
      <c r="L2757" s="2"/>
      <c r="M2757" s="19"/>
      <c r="N2757" s="12"/>
      <c r="O2757" s="12"/>
      <c r="P2757" s="19"/>
      <c r="Q2757" s="14"/>
      <c r="R2757" s="28"/>
      <c r="S2757" s="14"/>
      <c r="T2757" s="14"/>
      <c r="U2757" s="14"/>
      <c r="V2757" s="4"/>
      <c r="W2757" s="53"/>
      <c r="X2757" s="14"/>
      <c r="Y2757" s="153"/>
      <c r="Z2757" s="10"/>
      <c r="AA2757" s="51"/>
      <c r="AB2757" s="3"/>
      <c r="AC2757" s="1"/>
      <c r="AD2757" s="10"/>
      <c r="AE2757" s="3"/>
      <c r="AF2757" s="3"/>
      <c r="AG2757" s="3"/>
      <c r="AH2757" s="10"/>
      <c r="AI2757" s="11"/>
      <c r="AJ2757" s="10"/>
      <c r="AK2757" s="2"/>
      <c r="AL2757" s="2"/>
      <c r="AM2757" s="2"/>
      <c r="AN2757" s="2"/>
      <c r="AO2757" s="2"/>
      <c r="AP2757" s="2"/>
      <c r="AQ2757" s="1"/>
      <c r="AR2757" s="15"/>
      <c r="AS2757" s="15"/>
      <c r="AT2757" s="15"/>
      <c r="AU2757" s="1"/>
      <c r="AV2757" s="1"/>
      <c r="AW2757" s="15"/>
      <c r="AX2757" s="15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  <c r="FA2757" s="1"/>
      <c r="FB2757" s="1"/>
      <c r="FC2757" s="1"/>
      <c r="FD2757" s="1"/>
      <c r="FE2757" s="1"/>
      <c r="FF2757" s="1"/>
      <c r="FG2757" s="1"/>
      <c r="FH2757" s="1"/>
    </row>
    <row r="2758" spans="1:164" x14ac:dyDescent="0.15">
      <c r="A2758" s="67"/>
      <c r="B2758" s="128"/>
      <c r="C2758" s="7"/>
      <c r="D2758" s="7"/>
      <c r="E2758" s="13"/>
      <c r="F2758" s="14"/>
      <c r="G2758" s="14"/>
      <c r="H2758" s="14"/>
      <c r="I2758" s="14"/>
      <c r="J2758" s="13"/>
      <c r="K2758" s="53"/>
      <c r="L2758" s="2"/>
      <c r="M2758" s="19"/>
      <c r="N2758" s="12"/>
      <c r="O2758" s="12"/>
      <c r="P2758" s="19"/>
      <c r="Q2758" s="14"/>
      <c r="R2758" s="28"/>
      <c r="S2758" s="14"/>
      <c r="T2758" s="14"/>
      <c r="U2758" s="14"/>
      <c r="V2758" s="4"/>
      <c r="W2758" s="53"/>
      <c r="X2758" s="14"/>
      <c r="Y2758" s="153"/>
      <c r="Z2758" s="10"/>
      <c r="AA2758" s="51"/>
      <c r="AB2758" s="3"/>
      <c r="AC2758" s="1"/>
      <c r="AD2758" s="10"/>
      <c r="AE2758" s="3"/>
      <c r="AF2758" s="3"/>
      <c r="AG2758" s="3"/>
      <c r="AH2758" s="10"/>
      <c r="AI2758" s="11"/>
      <c r="AJ2758" s="10"/>
      <c r="AK2758" s="2"/>
      <c r="AL2758" s="2"/>
      <c r="AM2758" s="2"/>
      <c r="AN2758" s="2"/>
      <c r="AO2758" s="2"/>
      <c r="AP2758" s="2"/>
      <c r="AQ2758" s="1"/>
      <c r="AR2758" s="15"/>
      <c r="AS2758" s="15"/>
      <c r="AT2758" s="15"/>
      <c r="AU2758" s="1"/>
      <c r="AV2758" s="1"/>
      <c r="AW2758" s="15"/>
      <c r="AX2758" s="15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  <c r="FA2758" s="1"/>
      <c r="FB2758" s="1"/>
      <c r="FC2758" s="1"/>
      <c r="FD2758" s="1"/>
      <c r="FE2758" s="1"/>
      <c r="FF2758" s="1"/>
      <c r="FG2758" s="1"/>
      <c r="FH2758" s="1"/>
    </row>
    <row r="2759" spans="1:164" x14ac:dyDescent="0.15">
      <c r="A2759" s="67"/>
      <c r="B2759" s="128"/>
      <c r="C2759" s="7"/>
      <c r="D2759" s="7"/>
      <c r="E2759" s="13"/>
      <c r="F2759" s="14"/>
      <c r="G2759" s="14"/>
      <c r="H2759" s="14"/>
      <c r="I2759" s="14"/>
      <c r="J2759" s="13"/>
      <c r="K2759" s="53"/>
      <c r="L2759" s="2"/>
      <c r="M2759" s="19"/>
      <c r="N2759" s="12"/>
      <c r="O2759" s="12"/>
      <c r="P2759" s="19"/>
      <c r="Q2759" s="14"/>
      <c r="R2759" s="28"/>
      <c r="S2759" s="14"/>
      <c r="T2759" s="14"/>
      <c r="U2759" s="14"/>
      <c r="V2759" s="4"/>
      <c r="W2759" s="53"/>
      <c r="X2759" s="14"/>
      <c r="Y2759" s="153"/>
      <c r="Z2759" s="10"/>
      <c r="AA2759" s="51"/>
      <c r="AB2759" s="3"/>
      <c r="AC2759" s="1"/>
      <c r="AD2759" s="10"/>
      <c r="AE2759" s="3"/>
      <c r="AF2759" s="3"/>
      <c r="AG2759" s="3"/>
      <c r="AH2759" s="10"/>
      <c r="AI2759" s="11"/>
      <c r="AJ2759" s="10"/>
      <c r="AK2759" s="2"/>
      <c r="AL2759" s="2"/>
      <c r="AM2759" s="2"/>
      <c r="AN2759" s="2"/>
      <c r="AO2759" s="2"/>
      <c r="AP2759" s="2"/>
      <c r="AQ2759" s="1"/>
      <c r="AR2759" s="15"/>
      <c r="AS2759" s="15"/>
      <c r="AT2759" s="15"/>
      <c r="AU2759" s="1"/>
      <c r="AV2759" s="1"/>
      <c r="AW2759" s="15"/>
      <c r="AX2759" s="15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  <c r="FA2759" s="1"/>
      <c r="FB2759" s="1"/>
      <c r="FC2759" s="1"/>
      <c r="FD2759" s="1"/>
      <c r="FE2759" s="1"/>
      <c r="FF2759" s="1"/>
      <c r="FG2759" s="1"/>
      <c r="FH2759" s="1"/>
    </row>
    <row r="2760" spans="1:164" x14ac:dyDescent="0.15">
      <c r="A2760" s="67"/>
      <c r="B2760" s="128"/>
      <c r="C2760" s="7"/>
      <c r="D2760" s="7"/>
      <c r="E2760" s="13"/>
      <c r="F2760" s="14"/>
      <c r="G2760" s="14"/>
      <c r="H2760" s="14"/>
      <c r="I2760" s="14"/>
      <c r="J2760" s="13"/>
      <c r="K2760" s="53"/>
      <c r="L2760" s="2"/>
      <c r="M2760" s="19"/>
      <c r="N2760" s="12"/>
      <c r="O2760" s="12"/>
      <c r="P2760" s="19"/>
      <c r="Q2760" s="14"/>
      <c r="R2760" s="28"/>
      <c r="S2760" s="14"/>
      <c r="T2760" s="14"/>
      <c r="U2760" s="14"/>
      <c r="V2760" s="4"/>
      <c r="W2760" s="53"/>
      <c r="X2760" s="14"/>
      <c r="Y2760" s="153"/>
      <c r="Z2760" s="10"/>
      <c r="AA2760" s="51"/>
      <c r="AB2760" s="3"/>
      <c r="AC2760" s="1"/>
      <c r="AD2760" s="10"/>
      <c r="AE2760" s="3"/>
      <c r="AF2760" s="3"/>
      <c r="AG2760" s="3"/>
      <c r="AH2760" s="10"/>
      <c r="AI2760" s="11"/>
      <c r="AJ2760" s="10"/>
      <c r="AK2760" s="2"/>
      <c r="AL2760" s="2"/>
      <c r="AM2760" s="2"/>
      <c r="AN2760" s="2"/>
      <c r="AO2760" s="2"/>
      <c r="AP2760" s="2"/>
      <c r="AQ2760" s="1"/>
      <c r="AR2760" s="15"/>
      <c r="AS2760" s="15"/>
      <c r="AT2760" s="15"/>
      <c r="AU2760" s="1"/>
      <c r="AV2760" s="1"/>
      <c r="AW2760" s="15"/>
      <c r="AX2760" s="15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  <c r="FA2760" s="1"/>
      <c r="FB2760" s="1"/>
      <c r="FC2760" s="1"/>
      <c r="FD2760" s="1"/>
      <c r="FE2760" s="1"/>
      <c r="FF2760" s="1"/>
      <c r="FG2760" s="1"/>
      <c r="FH2760" s="1"/>
    </row>
    <row r="2761" spans="1:164" x14ac:dyDescent="0.15">
      <c r="A2761" s="67"/>
      <c r="B2761" s="128"/>
      <c r="C2761" s="7"/>
      <c r="D2761" s="7"/>
      <c r="E2761" s="13"/>
      <c r="F2761" s="14"/>
      <c r="G2761" s="14"/>
      <c r="H2761" s="14"/>
      <c r="I2761" s="14"/>
      <c r="J2761" s="13"/>
      <c r="K2761" s="53"/>
      <c r="L2761" s="2"/>
      <c r="M2761" s="19"/>
      <c r="N2761" s="12"/>
      <c r="O2761" s="12"/>
      <c r="P2761" s="19"/>
      <c r="Q2761" s="14"/>
      <c r="R2761" s="28"/>
      <c r="S2761" s="14"/>
      <c r="T2761" s="14"/>
      <c r="U2761" s="14"/>
      <c r="V2761" s="4"/>
      <c r="W2761" s="53"/>
      <c r="X2761" s="14"/>
      <c r="Y2761" s="153"/>
      <c r="Z2761" s="10"/>
      <c r="AA2761" s="51"/>
      <c r="AB2761" s="3"/>
      <c r="AC2761" s="1"/>
      <c r="AD2761" s="10"/>
      <c r="AE2761" s="3"/>
      <c r="AF2761" s="3"/>
      <c r="AG2761" s="3"/>
      <c r="AH2761" s="10"/>
      <c r="AI2761" s="11"/>
      <c r="AJ2761" s="10"/>
      <c r="AK2761" s="2"/>
      <c r="AL2761" s="2"/>
      <c r="AM2761" s="2"/>
      <c r="AN2761" s="2"/>
      <c r="AO2761" s="2"/>
      <c r="AP2761" s="2"/>
      <c r="AQ2761" s="1"/>
      <c r="AR2761" s="15"/>
      <c r="AS2761" s="15"/>
      <c r="AT2761" s="15"/>
      <c r="AU2761" s="1"/>
      <c r="AV2761" s="1"/>
      <c r="AW2761" s="15"/>
      <c r="AX2761" s="15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  <c r="FA2761" s="1"/>
      <c r="FB2761" s="1"/>
      <c r="FC2761" s="1"/>
      <c r="FD2761" s="1"/>
      <c r="FE2761" s="1"/>
      <c r="FF2761" s="1"/>
      <c r="FG2761" s="1"/>
      <c r="FH2761" s="1"/>
    </row>
    <row r="2762" spans="1:164" x14ac:dyDescent="0.15">
      <c r="A2762" s="67"/>
      <c r="B2762" s="128"/>
      <c r="C2762" s="7"/>
      <c r="D2762" s="7"/>
      <c r="E2762" s="13"/>
      <c r="F2762" s="14"/>
      <c r="G2762" s="14"/>
      <c r="H2762" s="14"/>
      <c r="I2762" s="14"/>
      <c r="J2762" s="13"/>
      <c r="K2762" s="53"/>
      <c r="L2762" s="2"/>
      <c r="M2762" s="19"/>
      <c r="N2762" s="12"/>
      <c r="O2762" s="12"/>
      <c r="P2762" s="19"/>
      <c r="Q2762" s="14"/>
      <c r="R2762" s="28"/>
      <c r="S2762" s="14"/>
      <c r="T2762" s="14"/>
      <c r="U2762" s="14"/>
      <c r="V2762" s="4"/>
      <c r="W2762" s="53"/>
      <c r="X2762" s="14"/>
      <c r="Y2762" s="153"/>
      <c r="Z2762" s="10"/>
      <c r="AA2762" s="51"/>
      <c r="AB2762" s="3"/>
      <c r="AC2762" s="1"/>
      <c r="AD2762" s="10"/>
      <c r="AE2762" s="3"/>
      <c r="AF2762" s="3"/>
      <c r="AG2762" s="3"/>
      <c r="AH2762" s="10"/>
      <c r="AI2762" s="11"/>
      <c r="AJ2762" s="10"/>
      <c r="AK2762" s="2"/>
      <c r="AL2762" s="2"/>
      <c r="AM2762" s="2"/>
      <c r="AN2762" s="2"/>
      <c r="AO2762" s="2"/>
      <c r="AP2762" s="2"/>
      <c r="AQ2762" s="1"/>
      <c r="AR2762" s="15"/>
      <c r="AS2762" s="15"/>
      <c r="AT2762" s="15"/>
      <c r="AU2762" s="1"/>
      <c r="AV2762" s="1"/>
      <c r="AW2762" s="15"/>
      <c r="AX2762" s="15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  <c r="FA2762" s="1"/>
      <c r="FB2762" s="1"/>
      <c r="FC2762" s="1"/>
      <c r="FD2762" s="1"/>
      <c r="FE2762" s="1"/>
      <c r="FF2762" s="1"/>
      <c r="FG2762" s="1"/>
      <c r="FH2762" s="1"/>
    </row>
    <row r="2763" spans="1:164" x14ac:dyDescent="0.15">
      <c r="A2763" s="67"/>
      <c r="B2763" s="128"/>
      <c r="C2763" s="7"/>
      <c r="D2763" s="7"/>
      <c r="E2763" s="13"/>
      <c r="F2763" s="14"/>
      <c r="G2763" s="14"/>
      <c r="H2763" s="14"/>
      <c r="I2763" s="14"/>
      <c r="J2763" s="13"/>
      <c r="K2763" s="53"/>
      <c r="L2763" s="2"/>
      <c r="M2763" s="19"/>
      <c r="N2763" s="12"/>
      <c r="O2763" s="12"/>
      <c r="P2763" s="19"/>
      <c r="Q2763" s="14"/>
      <c r="R2763" s="28"/>
      <c r="S2763" s="14"/>
      <c r="T2763" s="14"/>
      <c r="U2763" s="14"/>
      <c r="V2763" s="4"/>
      <c r="W2763" s="53"/>
      <c r="X2763" s="14"/>
      <c r="Y2763" s="153"/>
      <c r="Z2763" s="10"/>
      <c r="AA2763" s="51"/>
      <c r="AB2763" s="3"/>
      <c r="AC2763" s="1"/>
      <c r="AD2763" s="10"/>
      <c r="AE2763" s="3"/>
      <c r="AF2763" s="3"/>
      <c r="AG2763" s="3"/>
      <c r="AH2763" s="10"/>
      <c r="AI2763" s="11"/>
      <c r="AJ2763" s="10"/>
      <c r="AK2763" s="2"/>
      <c r="AL2763" s="2"/>
      <c r="AM2763" s="2"/>
      <c r="AN2763" s="2"/>
      <c r="AO2763" s="2"/>
      <c r="AP2763" s="2"/>
      <c r="AQ2763" s="1"/>
      <c r="AR2763" s="15"/>
      <c r="AS2763" s="15"/>
      <c r="AT2763" s="15"/>
      <c r="AU2763" s="1"/>
      <c r="AV2763" s="1"/>
      <c r="AW2763" s="15"/>
      <c r="AX2763" s="15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  <c r="FA2763" s="1"/>
      <c r="FB2763" s="1"/>
      <c r="FC2763" s="1"/>
      <c r="FD2763" s="1"/>
      <c r="FE2763" s="1"/>
      <c r="FF2763" s="1"/>
      <c r="FG2763" s="1"/>
      <c r="FH2763" s="1"/>
    </row>
    <row r="2764" spans="1:164" x14ac:dyDescent="0.15">
      <c r="A2764" s="67"/>
      <c r="B2764" s="128"/>
      <c r="C2764" s="7"/>
      <c r="D2764" s="7"/>
      <c r="E2764" s="13"/>
      <c r="F2764" s="14"/>
      <c r="G2764" s="14"/>
      <c r="H2764" s="14"/>
      <c r="I2764" s="14"/>
      <c r="J2764" s="13"/>
      <c r="K2764" s="53"/>
      <c r="L2764" s="2"/>
      <c r="M2764" s="19"/>
      <c r="N2764" s="12"/>
      <c r="O2764" s="12"/>
      <c r="P2764" s="19"/>
      <c r="Q2764" s="14"/>
      <c r="R2764" s="28"/>
      <c r="S2764" s="14"/>
      <c r="T2764" s="14"/>
      <c r="U2764" s="14"/>
      <c r="V2764" s="4"/>
      <c r="W2764" s="53"/>
      <c r="X2764" s="14"/>
      <c r="Y2764" s="153"/>
      <c r="Z2764" s="10"/>
      <c r="AA2764" s="51"/>
      <c r="AB2764" s="3"/>
      <c r="AC2764" s="1"/>
      <c r="AD2764" s="10"/>
      <c r="AE2764" s="3"/>
      <c r="AF2764" s="3"/>
      <c r="AG2764" s="3"/>
      <c r="AH2764" s="10"/>
      <c r="AI2764" s="11"/>
      <c r="AJ2764" s="10"/>
      <c r="AK2764" s="2"/>
      <c r="AL2764" s="2"/>
      <c r="AM2764" s="2"/>
      <c r="AN2764" s="2"/>
      <c r="AO2764" s="2"/>
      <c r="AP2764" s="2"/>
      <c r="AQ2764" s="1"/>
      <c r="AR2764" s="15"/>
      <c r="AS2764" s="15"/>
      <c r="AT2764" s="15"/>
      <c r="AU2764" s="1"/>
      <c r="AV2764" s="1"/>
      <c r="AW2764" s="15"/>
      <c r="AX2764" s="15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  <c r="FA2764" s="1"/>
      <c r="FB2764" s="1"/>
      <c r="FC2764" s="1"/>
      <c r="FD2764" s="1"/>
      <c r="FE2764" s="1"/>
      <c r="FF2764" s="1"/>
      <c r="FG2764" s="1"/>
      <c r="FH2764" s="1"/>
    </row>
    <row r="2765" spans="1:164" x14ac:dyDescent="0.15">
      <c r="A2765" s="67"/>
      <c r="B2765" s="128"/>
      <c r="C2765" s="7"/>
      <c r="D2765" s="7"/>
      <c r="E2765" s="13"/>
      <c r="F2765" s="14"/>
      <c r="G2765" s="14"/>
      <c r="H2765" s="14"/>
      <c r="I2765" s="14"/>
      <c r="J2765" s="13"/>
      <c r="K2765" s="53"/>
      <c r="L2765" s="2"/>
      <c r="M2765" s="19"/>
      <c r="N2765" s="12"/>
      <c r="O2765" s="12"/>
      <c r="P2765" s="19"/>
      <c r="Q2765" s="14"/>
      <c r="R2765" s="28"/>
      <c r="S2765" s="14"/>
      <c r="T2765" s="14"/>
      <c r="U2765" s="14"/>
      <c r="V2765" s="4"/>
      <c r="W2765" s="53"/>
      <c r="X2765" s="14"/>
      <c r="Y2765" s="153"/>
      <c r="Z2765" s="10"/>
      <c r="AA2765" s="51"/>
      <c r="AB2765" s="3"/>
      <c r="AC2765" s="1"/>
      <c r="AD2765" s="10"/>
      <c r="AE2765" s="3"/>
      <c r="AF2765" s="3"/>
      <c r="AG2765" s="3"/>
      <c r="AH2765" s="10"/>
      <c r="AI2765" s="11"/>
      <c r="AJ2765" s="10"/>
      <c r="AK2765" s="2"/>
      <c r="AL2765" s="2"/>
      <c r="AM2765" s="2"/>
      <c r="AN2765" s="2"/>
      <c r="AO2765" s="2"/>
      <c r="AP2765" s="2"/>
      <c r="AQ2765" s="1"/>
      <c r="AR2765" s="15"/>
      <c r="AS2765" s="15"/>
      <c r="AT2765" s="15"/>
      <c r="AU2765" s="1"/>
      <c r="AV2765" s="1"/>
      <c r="AW2765" s="15"/>
      <c r="AX2765" s="15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  <c r="FA2765" s="1"/>
      <c r="FB2765" s="1"/>
      <c r="FC2765" s="1"/>
      <c r="FD2765" s="1"/>
      <c r="FE2765" s="1"/>
      <c r="FF2765" s="1"/>
      <c r="FG2765" s="1"/>
      <c r="FH2765" s="1"/>
    </row>
    <row r="2766" spans="1:164" x14ac:dyDescent="0.15">
      <c r="A2766" s="67"/>
      <c r="B2766" s="128"/>
      <c r="C2766" s="7"/>
      <c r="D2766" s="7"/>
      <c r="E2766" s="13"/>
      <c r="F2766" s="14"/>
      <c r="G2766" s="14"/>
      <c r="H2766" s="14"/>
      <c r="I2766" s="14"/>
      <c r="J2766" s="13"/>
      <c r="K2766" s="53"/>
      <c r="L2766" s="2"/>
      <c r="M2766" s="19"/>
      <c r="N2766" s="12"/>
      <c r="O2766" s="12"/>
      <c r="P2766" s="19"/>
      <c r="Q2766" s="14"/>
      <c r="R2766" s="28"/>
      <c r="S2766" s="14"/>
      <c r="T2766" s="14"/>
      <c r="U2766" s="14"/>
      <c r="V2766" s="4"/>
      <c r="W2766" s="53"/>
      <c r="X2766" s="14"/>
      <c r="Y2766" s="153"/>
      <c r="Z2766" s="10"/>
      <c r="AA2766" s="51"/>
      <c r="AB2766" s="3"/>
      <c r="AC2766" s="1"/>
      <c r="AD2766" s="10"/>
      <c r="AE2766" s="3"/>
      <c r="AF2766" s="3"/>
      <c r="AG2766" s="3"/>
      <c r="AH2766" s="10"/>
      <c r="AI2766" s="11"/>
      <c r="AJ2766" s="10"/>
      <c r="AK2766" s="2"/>
      <c r="AL2766" s="2"/>
      <c r="AM2766" s="2"/>
      <c r="AN2766" s="2"/>
      <c r="AO2766" s="2"/>
      <c r="AP2766" s="2"/>
      <c r="AQ2766" s="1"/>
      <c r="AR2766" s="15"/>
      <c r="AS2766" s="15"/>
      <c r="AT2766" s="15"/>
      <c r="AU2766" s="1"/>
      <c r="AV2766" s="1"/>
      <c r="AW2766" s="15"/>
      <c r="AX2766" s="15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  <c r="FA2766" s="1"/>
      <c r="FB2766" s="1"/>
      <c r="FC2766" s="1"/>
      <c r="FD2766" s="1"/>
      <c r="FE2766" s="1"/>
      <c r="FF2766" s="1"/>
      <c r="FG2766" s="1"/>
      <c r="FH2766" s="1"/>
    </row>
    <row r="2767" spans="1:164" x14ac:dyDescent="0.15">
      <c r="A2767" s="67"/>
      <c r="B2767" s="128"/>
      <c r="C2767" s="7"/>
      <c r="D2767" s="7"/>
      <c r="E2767" s="13"/>
      <c r="F2767" s="14"/>
      <c r="G2767" s="14"/>
      <c r="H2767" s="14"/>
      <c r="I2767" s="14"/>
      <c r="J2767" s="13"/>
      <c r="K2767" s="53"/>
      <c r="L2767" s="2"/>
      <c r="M2767" s="19"/>
      <c r="N2767" s="12"/>
      <c r="O2767" s="12"/>
      <c r="P2767" s="19"/>
      <c r="Q2767" s="14"/>
      <c r="R2767" s="28"/>
      <c r="S2767" s="14"/>
      <c r="T2767" s="14"/>
      <c r="U2767" s="14"/>
      <c r="V2767" s="4"/>
      <c r="W2767" s="53"/>
      <c r="X2767" s="14"/>
      <c r="Y2767" s="153"/>
      <c r="Z2767" s="10"/>
      <c r="AA2767" s="51"/>
      <c r="AB2767" s="3"/>
      <c r="AC2767" s="1"/>
      <c r="AD2767" s="10"/>
      <c r="AE2767" s="3"/>
      <c r="AF2767" s="3"/>
      <c r="AG2767" s="3"/>
      <c r="AH2767" s="10"/>
      <c r="AI2767" s="11"/>
      <c r="AJ2767" s="10"/>
      <c r="AK2767" s="2"/>
      <c r="AL2767" s="2"/>
      <c r="AM2767" s="2"/>
      <c r="AN2767" s="2"/>
      <c r="AO2767" s="2"/>
      <c r="AP2767" s="2"/>
      <c r="AQ2767" s="1"/>
      <c r="AR2767" s="15"/>
      <c r="AS2767" s="15"/>
      <c r="AT2767" s="15"/>
      <c r="AU2767" s="1"/>
      <c r="AV2767" s="1"/>
      <c r="AW2767" s="15"/>
      <c r="AX2767" s="15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  <c r="FA2767" s="1"/>
      <c r="FB2767" s="1"/>
      <c r="FC2767" s="1"/>
      <c r="FD2767" s="1"/>
      <c r="FE2767" s="1"/>
      <c r="FF2767" s="1"/>
      <c r="FG2767" s="1"/>
      <c r="FH2767" s="1"/>
    </row>
    <row r="2768" spans="1:164" x14ac:dyDescent="0.15">
      <c r="A2768" s="67"/>
      <c r="B2768" s="128"/>
      <c r="C2768" s="7"/>
      <c r="D2768" s="7"/>
      <c r="E2768" s="13"/>
      <c r="F2768" s="14"/>
      <c r="G2768" s="14"/>
      <c r="H2768" s="14"/>
      <c r="I2768" s="14"/>
      <c r="J2768" s="13"/>
      <c r="K2768" s="53"/>
      <c r="L2768" s="2"/>
      <c r="M2768" s="19"/>
      <c r="N2768" s="12"/>
      <c r="O2768" s="12"/>
      <c r="P2768" s="19"/>
      <c r="Q2768" s="14"/>
      <c r="R2768" s="28"/>
      <c r="S2768" s="14"/>
      <c r="T2768" s="14"/>
      <c r="U2768" s="14"/>
      <c r="V2768" s="4"/>
      <c r="W2768" s="53"/>
      <c r="X2768" s="14"/>
      <c r="Y2768" s="153"/>
      <c r="Z2768" s="10"/>
      <c r="AA2768" s="51"/>
      <c r="AB2768" s="3"/>
      <c r="AC2768" s="1"/>
      <c r="AD2768" s="10"/>
      <c r="AE2768" s="3"/>
      <c r="AF2768" s="3"/>
      <c r="AG2768" s="3"/>
      <c r="AH2768" s="10"/>
      <c r="AI2768" s="11"/>
      <c r="AJ2768" s="10"/>
      <c r="AK2768" s="2"/>
      <c r="AL2768" s="2"/>
      <c r="AM2768" s="2"/>
      <c r="AN2768" s="2"/>
      <c r="AO2768" s="2"/>
      <c r="AP2768" s="2"/>
      <c r="AQ2768" s="1"/>
      <c r="AR2768" s="15"/>
      <c r="AS2768" s="15"/>
      <c r="AT2768" s="15"/>
      <c r="AU2768" s="1"/>
      <c r="AV2768" s="1"/>
      <c r="AW2768" s="15"/>
      <c r="AX2768" s="15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  <c r="FA2768" s="1"/>
      <c r="FB2768" s="1"/>
      <c r="FC2768" s="1"/>
      <c r="FD2768" s="1"/>
      <c r="FE2768" s="1"/>
      <c r="FF2768" s="1"/>
      <c r="FG2768" s="1"/>
      <c r="FH2768" s="1"/>
    </row>
    <row r="2769" spans="1:164" x14ac:dyDescent="0.15">
      <c r="A2769" s="67"/>
      <c r="B2769" s="128"/>
      <c r="C2769" s="7"/>
      <c r="D2769" s="7"/>
      <c r="E2769" s="13"/>
      <c r="F2769" s="14"/>
      <c r="G2769" s="14"/>
      <c r="H2769" s="14"/>
      <c r="I2769" s="14"/>
      <c r="J2769" s="13"/>
      <c r="K2769" s="53"/>
      <c r="L2769" s="2"/>
      <c r="M2769" s="19"/>
      <c r="N2769" s="12"/>
      <c r="O2769" s="12"/>
      <c r="P2769" s="19"/>
      <c r="Q2769" s="14"/>
      <c r="R2769" s="28"/>
      <c r="S2769" s="14"/>
      <c r="T2769" s="14"/>
      <c r="U2769" s="14"/>
      <c r="V2769" s="4"/>
      <c r="W2769" s="53"/>
      <c r="X2769" s="14"/>
      <c r="Y2769" s="153"/>
      <c r="Z2769" s="10"/>
      <c r="AA2769" s="51"/>
      <c r="AB2769" s="3"/>
      <c r="AC2769" s="1"/>
      <c r="AD2769" s="10"/>
      <c r="AE2769" s="3"/>
      <c r="AF2769" s="3"/>
      <c r="AG2769" s="3"/>
      <c r="AH2769" s="10"/>
      <c r="AI2769" s="11"/>
      <c r="AJ2769" s="10"/>
      <c r="AK2769" s="2"/>
      <c r="AL2769" s="2"/>
      <c r="AM2769" s="2"/>
      <c r="AN2769" s="2"/>
      <c r="AO2769" s="2"/>
      <c r="AP2769" s="2"/>
      <c r="AQ2769" s="1"/>
      <c r="AR2769" s="15"/>
      <c r="AS2769" s="15"/>
      <c r="AT2769" s="15"/>
      <c r="AU2769" s="1"/>
      <c r="AV2769" s="1"/>
      <c r="AW2769" s="15"/>
      <c r="AX2769" s="15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  <c r="FA2769" s="1"/>
      <c r="FB2769" s="1"/>
      <c r="FC2769" s="1"/>
      <c r="FD2769" s="1"/>
      <c r="FE2769" s="1"/>
      <c r="FF2769" s="1"/>
      <c r="FG2769" s="1"/>
      <c r="FH2769" s="1"/>
    </row>
    <row r="2770" spans="1:164" x14ac:dyDescent="0.15">
      <c r="A2770" s="67"/>
      <c r="B2770" s="128"/>
      <c r="C2770" s="7"/>
      <c r="D2770" s="7"/>
      <c r="E2770" s="13"/>
      <c r="F2770" s="14"/>
      <c r="G2770" s="14"/>
      <c r="H2770" s="14"/>
      <c r="I2770" s="14"/>
      <c r="J2770" s="13"/>
      <c r="K2770" s="53"/>
      <c r="L2770" s="2"/>
      <c r="M2770" s="19"/>
      <c r="N2770" s="12"/>
      <c r="O2770" s="12"/>
      <c r="P2770" s="19"/>
      <c r="Q2770" s="14"/>
      <c r="R2770" s="28"/>
      <c r="S2770" s="14"/>
      <c r="T2770" s="14"/>
      <c r="U2770" s="14"/>
      <c r="V2770" s="4"/>
      <c r="W2770" s="53"/>
      <c r="X2770" s="14"/>
      <c r="Y2770" s="153"/>
      <c r="Z2770" s="10"/>
      <c r="AA2770" s="51"/>
      <c r="AB2770" s="3"/>
      <c r="AC2770" s="1"/>
      <c r="AD2770" s="10"/>
      <c r="AE2770" s="3"/>
      <c r="AF2770" s="3"/>
      <c r="AG2770" s="3"/>
      <c r="AH2770" s="10"/>
      <c r="AI2770" s="11"/>
      <c r="AJ2770" s="10"/>
      <c r="AK2770" s="2"/>
      <c r="AL2770" s="2"/>
      <c r="AM2770" s="2"/>
      <c r="AN2770" s="2"/>
      <c r="AO2770" s="2"/>
      <c r="AP2770" s="2"/>
      <c r="AQ2770" s="1"/>
      <c r="AR2770" s="15"/>
      <c r="AS2770" s="15"/>
      <c r="AT2770" s="15"/>
      <c r="AU2770" s="1"/>
      <c r="AV2770" s="1"/>
      <c r="AW2770" s="15"/>
      <c r="AX2770" s="15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  <c r="FA2770" s="1"/>
      <c r="FB2770" s="1"/>
      <c r="FC2770" s="1"/>
      <c r="FD2770" s="1"/>
      <c r="FE2770" s="1"/>
      <c r="FF2770" s="1"/>
      <c r="FG2770" s="1"/>
      <c r="FH2770" s="1"/>
    </row>
    <row r="2771" spans="1:164" x14ac:dyDescent="0.15">
      <c r="A2771" s="67"/>
      <c r="B2771" s="128"/>
      <c r="C2771" s="7"/>
      <c r="D2771" s="7"/>
      <c r="E2771" s="13"/>
      <c r="F2771" s="14"/>
      <c r="G2771" s="14"/>
      <c r="H2771" s="14"/>
      <c r="I2771" s="14"/>
      <c r="J2771" s="13"/>
      <c r="K2771" s="53"/>
      <c r="L2771" s="2"/>
      <c r="M2771" s="19"/>
      <c r="N2771" s="12"/>
      <c r="O2771" s="12"/>
      <c r="P2771" s="19"/>
      <c r="Q2771" s="14"/>
      <c r="R2771" s="28"/>
      <c r="S2771" s="14"/>
      <c r="T2771" s="14"/>
      <c r="U2771" s="14"/>
      <c r="V2771" s="4"/>
      <c r="W2771" s="53"/>
      <c r="X2771" s="14"/>
      <c r="Y2771" s="153"/>
      <c r="Z2771" s="10"/>
      <c r="AA2771" s="51"/>
      <c r="AB2771" s="3"/>
      <c r="AC2771" s="1"/>
      <c r="AD2771" s="10"/>
      <c r="AE2771" s="3"/>
      <c r="AF2771" s="3"/>
      <c r="AG2771" s="3"/>
      <c r="AH2771" s="10"/>
      <c r="AI2771" s="11"/>
      <c r="AJ2771" s="10"/>
      <c r="AK2771" s="2"/>
      <c r="AL2771" s="2"/>
      <c r="AM2771" s="2"/>
      <c r="AN2771" s="2"/>
      <c r="AO2771" s="2"/>
      <c r="AP2771" s="2"/>
      <c r="AQ2771" s="1"/>
      <c r="AR2771" s="15"/>
      <c r="AS2771" s="15"/>
      <c r="AT2771" s="15"/>
      <c r="AU2771" s="1"/>
      <c r="AV2771" s="1"/>
      <c r="AW2771" s="15"/>
      <c r="AX2771" s="15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  <c r="FA2771" s="1"/>
      <c r="FB2771" s="1"/>
      <c r="FC2771" s="1"/>
      <c r="FD2771" s="1"/>
      <c r="FE2771" s="1"/>
      <c r="FF2771" s="1"/>
      <c r="FG2771" s="1"/>
      <c r="FH2771" s="1"/>
    </row>
    <row r="2772" spans="1:164" x14ac:dyDescent="0.15">
      <c r="A2772" s="67"/>
      <c r="B2772" s="128"/>
      <c r="C2772" s="7"/>
      <c r="D2772" s="7"/>
      <c r="E2772" s="13"/>
      <c r="F2772" s="14"/>
      <c r="G2772" s="14"/>
      <c r="H2772" s="14"/>
      <c r="I2772" s="14"/>
      <c r="J2772" s="13"/>
      <c r="K2772" s="53"/>
      <c r="L2772" s="2"/>
      <c r="M2772" s="19"/>
      <c r="N2772" s="12"/>
      <c r="O2772" s="12"/>
      <c r="P2772" s="19"/>
      <c r="Q2772" s="14"/>
      <c r="R2772" s="28"/>
      <c r="S2772" s="14"/>
      <c r="T2772" s="14"/>
      <c r="U2772" s="14"/>
      <c r="V2772" s="4"/>
      <c r="W2772" s="53"/>
      <c r="X2772" s="14"/>
      <c r="Y2772" s="153"/>
      <c r="Z2772" s="10"/>
      <c r="AA2772" s="51"/>
      <c r="AB2772" s="3"/>
      <c r="AC2772" s="1"/>
      <c r="AD2772" s="10"/>
      <c r="AE2772" s="3"/>
      <c r="AF2772" s="3"/>
      <c r="AG2772" s="3"/>
      <c r="AH2772" s="10"/>
      <c r="AI2772" s="11"/>
      <c r="AJ2772" s="10"/>
      <c r="AK2772" s="2"/>
      <c r="AL2772" s="2"/>
      <c r="AM2772" s="2"/>
      <c r="AN2772" s="2"/>
      <c r="AO2772" s="2"/>
      <c r="AP2772" s="2"/>
      <c r="AQ2772" s="1"/>
      <c r="AR2772" s="15"/>
      <c r="AS2772" s="15"/>
      <c r="AT2772" s="15"/>
      <c r="AU2772" s="1"/>
      <c r="AV2772" s="1"/>
      <c r="AW2772" s="15"/>
      <c r="AX2772" s="15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  <c r="FA2772" s="1"/>
      <c r="FB2772" s="1"/>
      <c r="FC2772" s="1"/>
      <c r="FD2772" s="1"/>
      <c r="FE2772" s="1"/>
      <c r="FF2772" s="1"/>
      <c r="FG2772" s="1"/>
      <c r="FH2772" s="1"/>
    </row>
    <row r="2773" spans="1:164" x14ac:dyDescent="0.15">
      <c r="A2773" s="67"/>
      <c r="B2773" s="128"/>
      <c r="C2773" s="7"/>
      <c r="D2773" s="7"/>
      <c r="E2773" s="13"/>
      <c r="F2773" s="14"/>
      <c r="G2773" s="14"/>
      <c r="H2773" s="14"/>
      <c r="I2773" s="14"/>
      <c r="J2773" s="13"/>
      <c r="K2773" s="53"/>
      <c r="L2773" s="2"/>
      <c r="M2773" s="19"/>
      <c r="N2773" s="12"/>
      <c r="O2773" s="12"/>
      <c r="P2773" s="19"/>
      <c r="Q2773" s="14"/>
      <c r="R2773" s="28"/>
      <c r="S2773" s="14"/>
      <c r="T2773" s="14"/>
      <c r="U2773" s="14"/>
      <c r="V2773" s="4"/>
      <c r="W2773" s="53"/>
      <c r="X2773" s="14"/>
      <c r="Y2773" s="153"/>
      <c r="Z2773" s="10"/>
      <c r="AA2773" s="51"/>
      <c r="AB2773" s="3"/>
      <c r="AC2773" s="1"/>
      <c r="AD2773" s="10"/>
      <c r="AE2773" s="3"/>
      <c r="AF2773" s="3"/>
      <c r="AG2773" s="3"/>
      <c r="AH2773" s="10"/>
      <c r="AI2773" s="11"/>
      <c r="AJ2773" s="10"/>
      <c r="AK2773" s="2"/>
      <c r="AL2773" s="2"/>
      <c r="AM2773" s="2"/>
      <c r="AN2773" s="2"/>
      <c r="AO2773" s="2"/>
      <c r="AP2773" s="2"/>
      <c r="AQ2773" s="1"/>
      <c r="AR2773" s="15"/>
      <c r="AS2773" s="15"/>
      <c r="AT2773" s="15"/>
      <c r="AU2773" s="1"/>
      <c r="AV2773" s="1"/>
      <c r="AW2773" s="15"/>
      <c r="AX2773" s="15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  <c r="FA2773" s="1"/>
      <c r="FB2773" s="1"/>
      <c r="FC2773" s="1"/>
      <c r="FD2773" s="1"/>
      <c r="FE2773" s="1"/>
      <c r="FF2773" s="1"/>
      <c r="FG2773" s="1"/>
      <c r="FH2773" s="1"/>
    </row>
    <row r="2774" spans="1:164" x14ac:dyDescent="0.15">
      <c r="A2774" s="67"/>
      <c r="B2774" s="128"/>
      <c r="C2774" s="7"/>
      <c r="D2774" s="7"/>
      <c r="E2774" s="13"/>
      <c r="F2774" s="14"/>
      <c r="G2774" s="14"/>
      <c r="H2774" s="14"/>
      <c r="I2774" s="14"/>
      <c r="J2774" s="13"/>
      <c r="K2774" s="53"/>
      <c r="L2774" s="2"/>
      <c r="M2774" s="19"/>
      <c r="N2774" s="12"/>
      <c r="O2774" s="12"/>
      <c r="P2774" s="19"/>
      <c r="Q2774" s="14"/>
      <c r="R2774" s="28"/>
      <c r="S2774" s="14"/>
      <c r="T2774" s="14"/>
      <c r="U2774" s="14"/>
      <c r="V2774" s="4"/>
      <c r="W2774" s="53"/>
      <c r="X2774" s="14"/>
      <c r="Y2774" s="153"/>
      <c r="Z2774" s="10"/>
      <c r="AA2774" s="51"/>
      <c r="AB2774" s="3"/>
      <c r="AC2774" s="1"/>
      <c r="AD2774" s="10"/>
      <c r="AE2774" s="3"/>
      <c r="AF2774" s="3"/>
      <c r="AG2774" s="3"/>
      <c r="AH2774" s="10"/>
      <c r="AI2774" s="11"/>
      <c r="AJ2774" s="10"/>
      <c r="AK2774" s="2"/>
      <c r="AL2774" s="2"/>
      <c r="AM2774" s="2"/>
      <c r="AN2774" s="2"/>
      <c r="AO2774" s="2"/>
      <c r="AP2774" s="2"/>
      <c r="AQ2774" s="1"/>
      <c r="AR2774" s="15"/>
      <c r="AS2774" s="15"/>
      <c r="AT2774" s="15"/>
      <c r="AU2774" s="1"/>
      <c r="AV2774" s="1"/>
      <c r="AW2774" s="15"/>
      <c r="AX2774" s="15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  <c r="FA2774" s="1"/>
      <c r="FB2774" s="1"/>
      <c r="FC2774" s="1"/>
      <c r="FD2774" s="1"/>
      <c r="FE2774" s="1"/>
      <c r="FF2774" s="1"/>
      <c r="FG2774" s="1"/>
      <c r="FH2774" s="1"/>
    </row>
    <row r="2775" spans="1:164" x14ac:dyDescent="0.15">
      <c r="A2775" s="67"/>
      <c r="B2775" s="128"/>
      <c r="C2775" s="7"/>
      <c r="D2775" s="7"/>
      <c r="E2775" s="13"/>
      <c r="F2775" s="14"/>
      <c r="G2775" s="14"/>
      <c r="H2775" s="14"/>
      <c r="I2775" s="14"/>
      <c r="J2775" s="13"/>
      <c r="K2775" s="53"/>
      <c r="L2775" s="2"/>
      <c r="M2775" s="19"/>
      <c r="N2775" s="12"/>
      <c r="O2775" s="12"/>
      <c r="P2775" s="19"/>
      <c r="Q2775" s="14"/>
      <c r="R2775" s="28"/>
      <c r="S2775" s="14"/>
      <c r="T2775" s="14"/>
      <c r="U2775" s="14"/>
      <c r="V2775" s="4"/>
      <c r="W2775" s="53"/>
      <c r="X2775" s="14"/>
      <c r="Y2775" s="153"/>
      <c r="Z2775" s="10"/>
      <c r="AA2775" s="51"/>
      <c r="AB2775" s="3"/>
      <c r="AC2775" s="1"/>
      <c r="AD2775" s="10"/>
      <c r="AE2775" s="3"/>
      <c r="AF2775" s="3"/>
      <c r="AG2775" s="3"/>
      <c r="AH2775" s="10"/>
      <c r="AI2775" s="11"/>
      <c r="AJ2775" s="10"/>
      <c r="AK2775" s="2"/>
      <c r="AL2775" s="2"/>
      <c r="AM2775" s="2"/>
      <c r="AN2775" s="2"/>
      <c r="AO2775" s="2"/>
      <c r="AP2775" s="2"/>
      <c r="AQ2775" s="1"/>
      <c r="AR2775" s="15"/>
      <c r="AS2775" s="15"/>
      <c r="AT2775" s="15"/>
      <c r="AU2775" s="1"/>
      <c r="AV2775" s="1"/>
      <c r="AW2775" s="15"/>
      <c r="AX2775" s="15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  <c r="FA2775" s="1"/>
      <c r="FB2775" s="1"/>
      <c r="FC2775" s="1"/>
      <c r="FD2775" s="1"/>
      <c r="FE2775" s="1"/>
      <c r="FF2775" s="1"/>
      <c r="FG2775" s="1"/>
      <c r="FH2775" s="1"/>
    </row>
    <row r="2776" spans="1:164" x14ac:dyDescent="0.15">
      <c r="A2776" s="67"/>
      <c r="B2776" s="128"/>
      <c r="C2776" s="7"/>
      <c r="D2776" s="7"/>
      <c r="E2776" s="13"/>
      <c r="F2776" s="14"/>
      <c r="G2776" s="14"/>
      <c r="H2776" s="14"/>
      <c r="I2776" s="14"/>
      <c r="J2776" s="13"/>
      <c r="K2776" s="53"/>
      <c r="L2776" s="2"/>
      <c r="M2776" s="19"/>
      <c r="N2776" s="12"/>
      <c r="O2776" s="12"/>
      <c r="P2776" s="19"/>
      <c r="Q2776" s="14"/>
      <c r="R2776" s="28"/>
      <c r="S2776" s="14"/>
      <c r="T2776" s="14"/>
      <c r="U2776" s="14"/>
      <c r="V2776" s="4"/>
      <c r="W2776" s="53"/>
      <c r="X2776" s="14"/>
      <c r="Y2776" s="153"/>
      <c r="Z2776" s="10"/>
      <c r="AA2776" s="51"/>
      <c r="AB2776" s="3"/>
      <c r="AC2776" s="1"/>
      <c r="AD2776" s="10"/>
      <c r="AE2776" s="3"/>
      <c r="AF2776" s="3"/>
      <c r="AG2776" s="3"/>
      <c r="AH2776" s="10"/>
      <c r="AI2776" s="11"/>
      <c r="AJ2776" s="10"/>
      <c r="AK2776" s="2"/>
      <c r="AL2776" s="2"/>
      <c r="AM2776" s="2"/>
      <c r="AN2776" s="2"/>
      <c r="AO2776" s="2"/>
      <c r="AP2776" s="2"/>
      <c r="AQ2776" s="1"/>
      <c r="AR2776" s="15"/>
      <c r="AS2776" s="15"/>
      <c r="AT2776" s="15"/>
      <c r="AU2776" s="1"/>
      <c r="AV2776" s="1"/>
      <c r="AW2776" s="15"/>
      <c r="AX2776" s="15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  <c r="FA2776" s="1"/>
      <c r="FB2776" s="1"/>
      <c r="FC2776" s="1"/>
      <c r="FD2776" s="1"/>
      <c r="FE2776" s="1"/>
      <c r="FF2776" s="1"/>
      <c r="FG2776" s="1"/>
      <c r="FH2776" s="1"/>
    </row>
    <row r="2777" spans="1:164" x14ac:dyDescent="0.15">
      <c r="A2777" s="67"/>
      <c r="B2777" s="128"/>
      <c r="C2777" s="7"/>
      <c r="D2777" s="7"/>
      <c r="E2777" s="13"/>
      <c r="F2777" s="14"/>
      <c r="G2777" s="14"/>
      <c r="H2777" s="14"/>
      <c r="I2777" s="14"/>
      <c r="J2777" s="13"/>
      <c r="K2777" s="53"/>
      <c r="L2777" s="2"/>
      <c r="M2777" s="19"/>
      <c r="N2777" s="12"/>
      <c r="O2777" s="12"/>
      <c r="P2777" s="19"/>
      <c r="Q2777" s="14"/>
      <c r="R2777" s="28"/>
      <c r="S2777" s="14"/>
      <c r="T2777" s="14"/>
      <c r="U2777" s="14"/>
      <c r="V2777" s="4"/>
      <c r="W2777" s="53"/>
      <c r="X2777" s="14"/>
      <c r="Y2777" s="153"/>
      <c r="Z2777" s="10"/>
      <c r="AA2777" s="51"/>
      <c r="AB2777" s="3"/>
      <c r="AC2777" s="1"/>
      <c r="AD2777" s="10"/>
      <c r="AE2777" s="3"/>
      <c r="AF2777" s="3"/>
      <c r="AG2777" s="3"/>
      <c r="AH2777" s="10"/>
      <c r="AI2777" s="11"/>
      <c r="AJ2777" s="10"/>
      <c r="AK2777" s="2"/>
      <c r="AL2777" s="2"/>
      <c r="AM2777" s="2"/>
      <c r="AN2777" s="2"/>
      <c r="AO2777" s="2"/>
      <c r="AP2777" s="2"/>
      <c r="AQ2777" s="1"/>
      <c r="AR2777" s="15"/>
      <c r="AS2777" s="15"/>
      <c r="AT2777" s="15"/>
      <c r="AU2777" s="1"/>
      <c r="AV2777" s="1"/>
      <c r="AW2777" s="15"/>
      <c r="AX2777" s="15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  <c r="FA2777" s="1"/>
      <c r="FB2777" s="1"/>
      <c r="FC2777" s="1"/>
      <c r="FD2777" s="1"/>
      <c r="FE2777" s="1"/>
      <c r="FF2777" s="1"/>
      <c r="FG2777" s="1"/>
      <c r="FH2777" s="1"/>
    </row>
    <row r="2778" spans="1:164" x14ac:dyDescent="0.15">
      <c r="A2778" s="67"/>
      <c r="B2778" s="128"/>
      <c r="C2778" s="7"/>
      <c r="D2778" s="7"/>
      <c r="E2778" s="13"/>
      <c r="F2778" s="14"/>
      <c r="G2778" s="14"/>
      <c r="H2778" s="14"/>
      <c r="I2778" s="14"/>
      <c r="J2778" s="13"/>
      <c r="K2778" s="53"/>
      <c r="L2778" s="2"/>
      <c r="M2778" s="19"/>
      <c r="N2778" s="12"/>
      <c r="O2778" s="12"/>
      <c r="P2778" s="19"/>
      <c r="Q2778" s="14"/>
      <c r="R2778" s="28"/>
      <c r="S2778" s="14"/>
      <c r="T2778" s="14"/>
      <c r="U2778" s="14"/>
      <c r="V2778" s="4"/>
      <c r="W2778" s="53"/>
      <c r="X2778" s="14"/>
      <c r="Y2778" s="153"/>
      <c r="Z2778" s="10"/>
      <c r="AA2778" s="51"/>
      <c r="AB2778" s="3"/>
      <c r="AC2778" s="1"/>
      <c r="AD2778" s="10"/>
      <c r="AE2778" s="3"/>
      <c r="AF2778" s="3"/>
      <c r="AG2778" s="3"/>
      <c r="AH2778" s="10"/>
      <c r="AI2778" s="11"/>
      <c r="AJ2778" s="10"/>
      <c r="AK2778" s="2"/>
      <c r="AL2778" s="2"/>
      <c r="AM2778" s="2"/>
      <c r="AN2778" s="2"/>
      <c r="AO2778" s="2"/>
      <c r="AP2778" s="2"/>
      <c r="AQ2778" s="1"/>
      <c r="AR2778" s="15"/>
      <c r="AS2778" s="15"/>
      <c r="AT2778" s="15"/>
      <c r="AU2778" s="1"/>
      <c r="AV2778" s="1"/>
      <c r="AW2778" s="15"/>
      <c r="AX2778" s="15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  <c r="FA2778" s="1"/>
      <c r="FB2778" s="1"/>
      <c r="FC2778" s="1"/>
      <c r="FD2778" s="1"/>
      <c r="FE2778" s="1"/>
      <c r="FF2778" s="1"/>
      <c r="FG2778" s="1"/>
      <c r="FH2778" s="1"/>
    </row>
    <row r="2779" spans="1:164" x14ac:dyDescent="0.15">
      <c r="A2779" s="67"/>
      <c r="B2779" s="128"/>
      <c r="C2779" s="7"/>
      <c r="D2779" s="7"/>
      <c r="E2779" s="13"/>
      <c r="F2779" s="14"/>
      <c r="G2779" s="14"/>
      <c r="H2779" s="14"/>
      <c r="I2779" s="14"/>
      <c r="J2779" s="13"/>
      <c r="K2779" s="53"/>
      <c r="L2779" s="2"/>
      <c r="M2779" s="19"/>
      <c r="N2779" s="12"/>
      <c r="O2779" s="12"/>
      <c r="P2779" s="19"/>
      <c r="Q2779" s="14"/>
      <c r="R2779" s="28"/>
      <c r="S2779" s="14"/>
      <c r="T2779" s="14"/>
      <c r="U2779" s="14"/>
      <c r="V2779" s="4"/>
      <c r="W2779" s="53"/>
      <c r="X2779" s="14"/>
      <c r="Y2779" s="153"/>
      <c r="Z2779" s="10"/>
      <c r="AA2779" s="51"/>
      <c r="AB2779" s="3"/>
      <c r="AC2779" s="1"/>
      <c r="AD2779" s="10"/>
      <c r="AE2779" s="3"/>
      <c r="AF2779" s="3"/>
      <c r="AG2779" s="3"/>
      <c r="AH2779" s="10"/>
      <c r="AI2779" s="11"/>
      <c r="AJ2779" s="10"/>
      <c r="AK2779" s="2"/>
      <c r="AL2779" s="2"/>
      <c r="AM2779" s="2"/>
      <c r="AN2779" s="2"/>
      <c r="AO2779" s="2"/>
      <c r="AP2779" s="2"/>
      <c r="AQ2779" s="1"/>
      <c r="AR2779" s="15"/>
      <c r="AS2779" s="15"/>
      <c r="AT2779" s="15"/>
      <c r="AU2779" s="1"/>
      <c r="AV2779" s="1"/>
      <c r="AW2779" s="15"/>
      <c r="AX2779" s="15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  <c r="FA2779" s="1"/>
      <c r="FB2779" s="1"/>
      <c r="FC2779" s="1"/>
      <c r="FD2779" s="1"/>
      <c r="FE2779" s="1"/>
      <c r="FF2779" s="1"/>
      <c r="FG2779" s="1"/>
      <c r="FH2779" s="1"/>
    </row>
    <row r="2780" spans="1:164" x14ac:dyDescent="0.15">
      <c r="A2780" s="67"/>
      <c r="B2780" s="128"/>
      <c r="C2780" s="7"/>
      <c r="D2780" s="7"/>
      <c r="E2780" s="13"/>
      <c r="F2780" s="14"/>
      <c r="G2780" s="14"/>
      <c r="H2780" s="14"/>
      <c r="I2780" s="14"/>
      <c r="J2780" s="13"/>
      <c r="K2780" s="53"/>
      <c r="L2780" s="2"/>
      <c r="M2780" s="19"/>
      <c r="N2780" s="12"/>
      <c r="O2780" s="12"/>
      <c r="P2780" s="19"/>
      <c r="Q2780" s="14"/>
      <c r="R2780" s="28"/>
      <c r="S2780" s="14"/>
      <c r="T2780" s="14"/>
      <c r="U2780" s="14"/>
      <c r="V2780" s="4"/>
      <c r="W2780" s="53"/>
      <c r="X2780" s="14"/>
      <c r="Y2780" s="153"/>
      <c r="Z2780" s="10"/>
      <c r="AA2780" s="51"/>
      <c r="AB2780" s="3"/>
      <c r="AC2780" s="1"/>
      <c r="AD2780" s="10"/>
      <c r="AE2780" s="3"/>
      <c r="AF2780" s="3"/>
      <c r="AG2780" s="3"/>
      <c r="AH2780" s="10"/>
      <c r="AI2780" s="11"/>
      <c r="AJ2780" s="10"/>
      <c r="AK2780" s="2"/>
      <c r="AL2780" s="2"/>
      <c r="AM2780" s="2"/>
      <c r="AN2780" s="2"/>
      <c r="AO2780" s="2"/>
      <c r="AP2780" s="2"/>
      <c r="AQ2780" s="1"/>
      <c r="AR2780" s="15"/>
      <c r="AS2780" s="15"/>
      <c r="AT2780" s="15"/>
      <c r="AU2780" s="1"/>
      <c r="AV2780" s="1"/>
      <c r="AW2780" s="15"/>
      <c r="AX2780" s="15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  <c r="FA2780" s="1"/>
      <c r="FB2780" s="1"/>
      <c r="FC2780" s="1"/>
      <c r="FD2780" s="1"/>
      <c r="FE2780" s="1"/>
      <c r="FF2780" s="1"/>
      <c r="FG2780" s="1"/>
      <c r="FH2780" s="1"/>
    </row>
    <row r="2781" spans="1:164" x14ac:dyDescent="0.15">
      <c r="A2781" s="67"/>
      <c r="B2781" s="128"/>
      <c r="C2781" s="7"/>
      <c r="D2781" s="7"/>
      <c r="E2781" s="13"/>
      <c r="F2781" s="14"/>
      <c r="G2781" s="14"/>
      <c r="H2781" s="14"/>
      <c r="I2781" s="14"/>
      <c r="J2781" s="13"/>
      <c r="K2781" s="53"/>
      <c r="L2781" s="2"/>
      <c r="M2781" s="19"/>
      <c r="N2781" s="12"/>
      <c r="O2781" s="12"/>
      <c r="P2781" s="19"/>
      <c r="Q2781" s="14"/>
      <c r="R2781" s="28"/>
      <c r="S2781" s="14"/>
      <c r="T2781" s="14"/>
      <c r="U2781" s="14"/>
      <c r="V2781" s="4"/>
      <c r="W2781" s="53"/>
      <c r="X2781" s="14"/>
      <c r="Y2781" s="153"/>
      <c r="Z2781" s="10"/>
      <c r="AA2781" s="51"/>
      <c r="AB2781" s="3"/>
      <c r="AC2781" s="1"/>
      <c r="AD2781" s="10"/>
      <c r="AE2781" s="3"/>
      <c r="AF2781" s="3"/>
      <c r="AG2781" s="3"/>
      <c r="AH2781" s="10"/>
      <c r="AI2781" s="11"/>
      <c r="AJ2781" s="10"/>
      <c r="AK2781" s="2"/>
      <c r="AL2781" s="2"/>
      <c r="AM2781" s="2"/>
      <c r="AN2781" s="2"/>
      <c r="AO2781" s="2"/>
      <c r="AP2781" s="2"/>
      <c r="AQ2781" s="1"/>
      <c r="AR2781" s="15"/>
      <c r="AS2781" s="15"/>
      <c r="AT2781" s="15"/>
      <c r="AU2781" s="1"/>
      <c r="AV2781" s="1"/>
      <c r="AW2781" s="15"/>
      <c r="AX2781" s="15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  <c r="FA2781" s="1"/>
      <c r="FB2781" s="1"/>
      <c r="FC2781" s="1"/>
      <c r="FD2781" s="1"/>
      <c r="FE2781" s="1"/>
      <c r="FF2781" s="1"/>
      <c r="FG2781" s="1"/>
      <c r="FH2781" s="1"/>
    </row>
    <row r="2782" spans="1:164" x14ac:dyDescent="0.15">
      <c r="A2782" s="67"/>
      <c r="B2782" s="128"/>
      <c r="C2782" s="7"/>
      <c r="D2782" s="7"/>
      <c r="E2782" s="13"/>
      <c r="F2782" s="14"/>
      <c r="G2782" s="14"/>
      <c r="H2782" s="14"/>
      <c r="I2782" s="14"/>
      <c r="J2782" s="13"/>
      <c r="K2782" s="53"/>
      <c r="L2782" s="2"/>
      <c r="M2782" s="19"/>
      <c r="N2782" s="12"/>
      <c r="O2782" s="12"/>
      <c r="P2782" s="19"/>
      <c r="Q2782" s="14"/>
      <c r="R2782" s="28"/>
      <c r="S2782" s="14"/>
      <c r="T2782" s="14"/>
      <c r="U2782" s="14"/>
      <c r="V2782" s="4"/>
      <c r="W2782" s="53"/>
      <c r="X2782" s="14"/>
      <c r="Y2782" s="153"/>
      <c r="Z2782" s="10"/>
      <c r="AA2782" s="51"/>
      <c r="AB2782" s="3"/>
      <c r="AC2782" s="1"/>
      <c r="AD2782" s="10"/>
      <c r="AE2782" s="3"/>
      <c r="AF2782" s="3"/>
      <c r="AG2782" s="3"/>
      <c r="AH2782" s="10"/>
      <c r="AI2782" s="11"/>
      <c r="AJ2782" s="10"/>
      <c r="AK2782" s="2"/>
      <c r="AL2782" s="2"/>
      <c r="AM2782" s="2"/>
      <c r="AN2782" s="2"/>
      <c r="AO2782" s="2"/>
      <c r="AP2782" s="2"/>
      <c r="AQ2782" s="1"/>
      <c r="AR2782" s="15"/>
      <c r="AS2782" s="15"/>
      <c r="AT2782" s="15"/>
      <c r="AU2782" s="1"/>
      <c r="AV2782" s="1"/>
      <c r="AW2782" s="15"/>
      <c r="AX2782" s="15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  <c r="FA2782" s="1"/>
      <c r="FB2782" s="1"/>
      <c r="FC2782" s="1"/>
      <c r="FD2782" s="1"/>
      <c r="FE2782" s="1"/>
      <c r="FF2782" s="1"/>
      <c r="FG2782" s="1"/>
      <c r="FH2782" s="1"/>
    </row>
    <row r="2783" spans="1:164" x14ac:dyDescent="0.15">
      <c r="A2783" s="67"/>
      <c r="B2783" s="128"/>
      <c r="C2783" s="7"/>
      <c r="D2783" s="7"/>
      <c r="E2783" s="13"/>
      <c r="F2783" s="14"/>
      <c r="G2783" s="14"/>
      <c r="H2783" s="14"/>
      <c r="I2783" s="14"/>
      <c r="J2783" s="13"/>
      <c r="K2783" s="53"/>
      <c r="L2783" s="2"/>
      <c r="M2783" s="19"/>
      <c r="N2783" s="12"/>
      <c r="O2783" s="12"/>
      <c r="P2783" s="19"/>
      <c r="Q2783" s="14"/>
      <c r="R2783" s="28"/>
      <c r="S2783" s="14"/>
      <c r="T2783" s="14"/>
      <c r="U2783" s="14"/>
      <c r="V2783" s="4"/>
      <c r="W2783" s="53"/>
      <c r="X2783" s="14"/>
      <c r="Y2783" s="153"/>
      <c r="Z2783" s="10"/>
      <c r="AA2783" s="51"/>
      <c r="AB2783" s="3"/>
      <c r="AC2783" s="1"/>
      <c r="AD2783" s="10"/>
      <c r="AE2783" s="3"/>
      <c r="AF2783" s="3"/>
      <c r="AG2783" s="3"/>
      <c r="AH2783" s="10"/>
      <c r="AI2783" s="11"/>
      <c r="AJ2783" s="10"/>
      <c r="AK2783" s="2"/>
      <c r="AL2783" s="2"/>
      <c r="AM2783" s="2"/>
      <c r="AN2783" s="2"/>
      <c r="AO2783" s="2"/>
      <c r="AP2783" s="2"/>
      <c r="AQ2783" s="1"/>
      <c r="AR2783" s="15"/>
      <c r="AS2783" s="15"/>
      <c r="AT2783" s="15"/>
      <c r="AU2783" s="1"/>
      <c r="AV2783" s="1"/>
      <c r="AW2783" s="15"/>
      <c r="AX2783" s="15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  <c r="FA2783" s="1"/>
      <c r="FB2783" s="1"/>
      <c r="FC2783" s="1"/>
      <c r="FD2783" s="1"/>
      <c r="FE2783" s="1"/>
      <c r="FF2783" s="1"/>
      <c r="FG2783" s="1"/>
      <c r="FH2783" s="1"/>
    </row>
    <row r="2784" spans="1:164" x14ac:dyDescent="0.15">
      <c r="A2784" s="67"/>
      <c r="B2784" s="128"/>
      <c r="C2784" s="7"/>
      <c r="D2784" s="7"/>
      <c r="E2784" s="13"/>
      <c r="F2784" s="14"/>
      <c r="G2784" s="14"/>
      <c r="H2784" s="14"/>
      <c r="I2784" s="14"/>
      <c r="J2784" s="13"/>
      <c r="K2784" s="53"/>
      <c r="L2784" s="2"/>
      <c r="M2784" s="19"/>
      <c r="N2784" s="12"/>
      <c r="O2784" s="12"/>
      <c r="P2784" s="19"/>
      <c r="Q2784" s="14"/>
      <c r="R2784" s="28"/>
      <c r="S2784" s="14"/>
      <c r="T2784" s="14"/>
      <c r="U2784" s="14"/>
      <c r="V2784" s="4"/>
      <c r="W2784" s="53"/>
      <c r="X2784" s="14"/>
      <c r="Y2784" s="153"/>
      <c r="Z2784" s="10"/>
      <c r="AA2784" s="51"/>
      <c r="AB2784" s="3"/>
      <c r="AC2784" s="1"/>
      <c r="AD2784" s="10"/>
      <c r="AE2784" s="3"/>
      <c r="AF2784" s="3"/>
      <c r="AG2784" s="3"/>
      <c r="AH2784" s="10"/>
      <c r="AI2784" s="11"/>
      <c r="AJ2784" s="10"/>
      <c r="AK2784" s="2"/>
      <c r="AL2784" s="2"/>
      <c r="AM2784" s="2"/>
      <c r="AN2784" s="2"/>
      <c r="AO2784" s="2"/>
      <c r="AP2784" s="2"/>
      <c r="AQ2784" s="1"/>
      <c r="AR2784" s="15"/>
      <c r="AS2784" s="15"/>
      <c r="AT2784" s="15"/>
      <c r="AU2784" s="1"/>
      <c r="AV2784" s="1"/>
      <c r="AW2784" s="15"/>
      <c r="AX2784" s="15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  <c r="FA2784" s="1"/>
      <c r="FB2784" s="1"/>
      <c r="FC2784" s="1"/>
      <c r="FD2784" s="1"/>
      <c r="FE2784" s="1"/>
      <c r="FF2784" s="1"/>
      <c r="FG2784" s="1"/>
      <c r="FH2784" s="1"/>
    </row>
    <row r="2785" spans="1:164" x14ac:dyDescent="0.15">
      <c r="A2785" s="67"/>
      <c r="B2785" s="128"/>
      <c r="C2785" s="7"/>
      <c r="D2785" s="7"/>
      <c r="E2785" s="13"/>
      <c r="F2785" s="14"/>
      <c r="G2785" s="14"/>
      <c r="H2785" s="14"/>
      <c r="I2785" s="14"/>
      <c r="J2785" s="13"/>
      <c r="K2785" s="53"/>
      <c r="L2785" s="2"/>
      <c r="M2785" s="19"/>
      <c r="N2785" s="12"/>
      <c r="O2785" s="12"/>
      <c r="P2785" s="19"/>
      <c r="Q2785" s="14"/>
      <c r="R2785" s="28"/>
      <c r="S2785" s="14"/>
      <c r="T2785" s="14"/>
      <c r="U2785" s="14"/>
      <c r="V2785" s="4"/>
      <c r="W2785" s="53"/>
      <c r="X2785" s="14"/>
      <c r="Y2785" s="153"/>
      <c r="Z2785" s="10"/>
      <c r="AA2785" s="51"/>
      <c r="AB2785" s="3"/>
      <c r="AC2785" s="1"/>
      <c r="AD2785" s="10"/>
      <c r="AE2785" s="3"/>
      <c r="AF2785" s="3"/>
      <c r="AG2785" s="3"/>
      <c r="AH2785" s="10"/>
      <c r="AI2785" s="11"/>
      <c r="AJ2785" s="10"/>
      <c r="AK2785" s="2"/>
      <c r="AL2785" s="2"/>
      <c r="AM2785" s="2"/>
      <c r="AN2785" s="2"/>
      <c r="AO2785" s="2"/>
      <c r="AP2785" s="2"/>
      <c r="AQ2785" s="1"/>
      <c r="AR2785" s="15"/>
      <c r="AS2785" s="15"/>
      <c r="AT2785" s="15"/>
      <c r="AU2785" s="1"/>
      <c r="AV2785" s="1"/>
      <c r="AW2785" s="15"/>
      <c r="AX2785" s="15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  <c r="FA2785" s="1"/>
      <c r="FB2785" s="1"/>
      <c r="FC2785" s="1"/>
      <c r="FD2785" s="1"/>
      <c r="FE2785" s="1"/>
      <c r="FF2785" s="1"/>
      <c r="FG2785" s="1"/>
      <c r="FH2785" s="1"/>
    </row>
    <row r="2786" spans="1:164" x14ac:dyDescent="0.15">
      <c r="A2786" s="67"/>
      <c r="B2786" s="128"/>
      <c r="C2786" s="7"/>
      <c r="D2786" s="7"/>
      <c r="E2786" s="13"/>
      <c r="F2786" s="14"/>
      <c r="G2786" s="14"/>
      <c r="H2786" s="14"/>
      <c r="I2786" s="14"/>
      <c r="J2786" s="13"/>
      <c r="K2786" s="53"/>
      <c r="L2786" s="2"/>
      <c r="M2786" s="19"/>
      <c r="N2786" s="12"/>
      <c r="O2786" s="12"/>
      <c r="P2786" s="19"/>
      <c r="Q2786" s="14"/>
      <c r="R2786" s="28"/>
      <c r="S2786" s="14"/>
      <c r="T2786" s="14"/>
      <c r="U2786" s="14"/>
      <c r="V2786" s="4"/>
      <c r="W2786" s="53"/>
      <c r="X2786" s="14"/>
      <c r="Y2786" s="153"/>
      <c r="Z2786" s="10"/>
      <c r="AA2786" s="51"/>
      <c r="AB2786" s="3"/>
      <c r="AC2786" s="1"/>
      <c r="AD2786" s="10"/>
      <c r="AE2786" s="3"/>
      <c r="AF2786" s="3"/>
      <c r="AG2786" s="3"/>
      <c r="AH2786" s="10"/>
      <c r="AI2786" s="11"/>
      <c r="AJ2786" s="10"/>
      <c r="AK2786" s="2"/>
      <c r="AL2786" s="2"/>
      <c r="AM2786" s="2"/>
      <c r="AN2786" s="2"/>
      <c r="AO2786" s="2"/>
      <c r="AP2786" s="2"/>
      <c r="AQ2786" s="1"/>
      <c r="AR2786" s="15"/>
      <c r="AS2786" s="15"/>
      <c r="AT2786" s="15"/>
      <c r="AU2786" s="1"/>
      <c r="AV2786" s="1"/>
      <c r="AW2786" s="15"/>
      <c r="AX2786" s="15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  <c r="FA2786" s="1"/>
      <c r="FB2786" s="1"/>
      <c r="FC2786" s="1"/>
      <c r="FD2786" s="1"/>
      <c r="FE2786" s="1"/>
      <c r="FF2786" s="1"/>
      <c r="FG2786" s="1"/>
      <c r="FH2786" s="1"/>
    </row>
    <row r="2787" spans="1:164" x14ac:dyDescent="0.15">
      <c r="A2787" s="67"/>
      <c r="B2787" s="128"/>
      <c r="C2787" s="7"/>
      <c r="D2787" s="7"/>
      <c r="E2787" s="13"/>
      <c r="F2787" s="14"/>
      <c r="G2787" s="14"/>
      <c r="H2787" s="14"/>
      <c r="I2787" s="14"/>
      <c r="J2787" s="13"/>
      <c r="K2787" s="53"/>
      <c r="L2787" s="2"/>
      <c r="M2787" s="19"/>
      <c r="N2787" s="12"/>
      <c r="O2787" s="12"/>
      <c r="P2787" s="19"/>
      <c r="Q2787" s="14"/>
      <c r="R2787" s="28"/>
      <c r="S2787" s="14"/>
      <c r="T2787" s="14"/>
      <c r="U2787" s="14"/>
      <c r="V2787" s="4"/>
      <c r="W2787" s="53"/>
      <c r="X2787" s="14"/>
      <c r="Y2787" s="153"/>
      <c r="Z2787" s="10"/>
      <c r="AA2787" s="51"/>
      <c r="AB2787" s="3"/>
      <c r="AC2787" s="1"/>
      <c r="AD2787" s="10"/>
      <c r="AE2787" s="3"/>
      <c r="AF2787" s="3"/>
      <c r="AG2787" s="3"/>
      <c r="AH2787" s="10"/>
      <c r="AI2787" s="11"/>
      <c r="AJ2787" s="10"/>
      <c r="AK2787" s="2"/>
      <c r="AL2787" s="2"/>
      <c r="AM2787" s="2"/>
      <c r="AN2787" s="2"/>
      <c r="AO2787" s="2"/>
      <c r="AP2787" s="2"/>
      <c r="AQ2787" s="1"/>
      <c r="AR2787" s="15"/>
      <c r="AS2787" s="15"/>
      <c r="AT2787" s="15"/>
      <c r="AU2787" s="1"/>
      <c r="AV2787" s="1"/>
      <c r="AW2787" s="15"/>
      <c r="AX2787" s="15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  <c r="FA2787" s="1"/>
      <c r="FB2787" s="1"/>
      <c r="FC2787" s="1"/>
      <c r="FD2787" s="1"/>
      <c r="FE2787" s="1"/>
      <c r="FF2787" s="1"/>
      <c r="FG2787" s="1"/>
      <c r="FH2787" s="1"/>
    </row>
    <row r="2788" spans="1:164" x14ac:dyDescent="0.15">
      <c r="A2788" s="67"/>
      <c r="B2788" s="128"/>
      <c r="C2788" s="7"/>
      <c r="D2788" s="7"/>
      <c r="E2788" s="13"/>
      <c r="F2788" s="14"/>
      <c r="G2788" s="14"/>
      <c r="H2788" s="14"/>
      <c r="I2788" s="14"/>
      <c r="J2788" s="13"/>
      <c r="K2788" s="53"/>
      <c r="L2788" s="2"/>
      <c r="M2788" s="19"/>
      <c r="N2788" s="12"/>
      <c r="O2788" s="12"/>
      <c r="P2788" s="19"/>
      <c r="Q2788" s="14"/>
      <c r="R2788" s="28"/>
      <c r="S2788" s="14"/>
      <c r="T2788" s="14"/>
      <c r="U2788" s="14"/>
      <c r="V2788" s="4"/>
      <c r="W2788" s="53"/>
      <c r="X2788" s="14"/>
      <c r="Y2788" s="153"/>
      <c r="Z2788" s="10"/>
      <c r="AA2788" s="51"/>
      <c r="AB2788" s="3"/>
      <c r="AC2788" s="1"/>
      <c r="AD2788" s="10"/>
      <c r="AE2788" s="3"/>
      <c r="AF2788" s="3"/>
      <c r="AG2788" s="3"/>
      <c r="AH2788" s="10"/>
      <c r="AI2788" s="11"/>
      <c r="AJ2788" s="10"/>
      <c r="AK2788" s="2"/>
      <c r="AL2788" s="2"/>
      <c r="AM2788" s="2"/>
      <c r="AN2788" s="2"/>
      <c r="AO2788" s="2"/>
      <c r="AP2788" s="2"/>
      <c r="AQ2788" s="1"/>
      <c r="AR2788" s="15"/>
      <c r="AS2788" s="15"/>
      <c r="AT2788" s="15"/>
      <c r="AU2788" s="1"/>
      <c r="AV2788" s="1"/>
      <c r="AW2788" s="15"/>
      <c r="AX2788" s="15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  <c r="FA2788" s="1"/>
      <c r="FB2788" s="1"/>
      <c r="FC2788" s="1"/>
      <c r="FD2788" s="1"/>
      <c r="FE2788" s="1"/>
      <c r="FF2788" s="1"/>
      <c r="FG2788" s="1"/>
      <c r="FH2788" s="1"/>
    </row>
    <row r="2789" spans="1:164" x14ac:dyDescent="0.15">
      <c r="A2789" s="67"/>
      <c r="B2789" s="128"/>
      <c r="C2789" s="7"/>
      <c r="D2789" s="7"/>
      <c r="E2789" s="13"/>
      <c r="F2789" s="14"/>
      <c r="G2789" s="14"/>
      <c r="H2789" s="14"/>
      <c r="I2789" s="14"/>
      <c r="J2789" s="13"/>
      <c r="K2789" s="53"/>
      <c r="L2789" s="2"/>
      <c r="M2789" s="19"/>
      <c r="N2789" s="12"/>
      <c r="O2789" s="12"/>
      <c r="P2789" s="19"/>
      <c r="Q2789" s="14"/>
      <c r="R2789" s="28"/>
      <c r="S2789" s="14"/>
      <c r="T2789" s="14"/>
      <c r="U2789" s="14"/>
      <c r="V2789" s="4"/>
      <c r="W2789" s="53"/>
      <c r="X2789" s="14"/>
      <c r="Y2789" s="153"/>
      <c r="Z2789" s="10"/>
      <c r="AA2789" s="51"/>
      <c r="AB2789" s="3"/>
      <c r="AC2789" s="1"/>
      <c r="AD2789" s="10"/>
      <c r="AE2789" s="3"/>
      <c r="AF2789" s="3"/>
      <c r="AG2789" s="3"/>
      <c r="AH2789" s="10"/>
      <c r="AI2789" s="11"/>
      <c r="AJ2789" s="10"/>
      <c r="AK2789" s="2"/>
      <c r="AL2789" s="2"/>
      <c r="AM2789" s="2"/>
      <c r="AN2789" s="2"/>
      <c r="AO2789" s="2"/>
      <c r="AP2789" s="2"/>
      <c r="AQ2789" s="1"/>
      <c r="AR2789" s="15"/>
      <c r="AS2789" s="15"/>
      <c r="AT2789" s="15"/>
      <c r="AU2789" s="1"/>
      <c r="AV2789" s="1"/>
      <c r="AW2789" s="15"/>
      <c r="AX2789" s="15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  <c r="FA2789" s="1"/>
      <c r="FB2789" s="1"/>
      <c r="FC2789" s="1"/>
      <c r="FD2789" s="1"/>
      <c r="FE2789" s="1"/>
      <c r="FF2789" s="1"/>
      <c r="FG2789" s="1"/>
      <c r="FH2789" s="1"/>
    </row>
    <row r="2790" spans="1:164" x14ac:dyDescent="0.15">
      <c r="A2790" s="67"/>
      <c r="B2790" s="128"/>
      <c r="C2790" s="7"/>
      <c r="D2790" s="7"/>
      <c r="E2790" s="13"/>
      <c r="F2790" s="14"/>
      <c r="G2790" s="14"/>
      <c r="H2790" s="14"/>
      <c r="I2790" s="14"/>
      <c r="J2790" s="13"/>
      <c r="K2790" s="53"/>
      <c r="L2790" s="2"/>
      <c r="M2790" s="19"/>
      <c r="N2790" s="12"/>
      <c r="O2790" s="12"/>
      <c r="P2790" s="19"/>
      <c r="Q2790" s="14"/>
      <c r="R2790" s="28"/>
      <c r="S2790" s="14"/>
      <c r="T2790" s="14"/>
      <c r="U2790" s="14"/>
      <c r="V2790" s="4"/>
      <c r="W2790" s="53"/>
      <c r="X2790" s="14"/>
      <c r="Y2790" s="153"/>
      <c r="Z2790" s="10"/>
      <c r="AA2790" s="51"/>
      <c r="AB2790" s="3"/>
      <c r="AC2790" s="1"/>
      <c r="AD2790" s="10"/>
      <c r="AE2790" s="3"/>
      <c r="AF2790" s="3"/>
      <c r="AG2790" s="3"/>
      <c r="AH2790" s="10"/>
      <c r="AI2790" s="11"/>
      <c r="AJ2790" s="10"/>
      <c r="AK2790" s="2"/>
      <c r="AL2790" s="2"/>
      <c r="AM2790" s="2"/>
      <c r="AN2790" s="2"/>
      <c r="AO2790" s="2"/>
      <c r="AP2790" s="2"/>
      <c r="AQ2790" s="1"/>
      <c r="AR2790" s="15"/>
      <c r="AS2790" s="15"/>
      <c r="AT2790" s="15"/>
      <c r="AU2790" s="1"/>
      <c r="AV2790" s="1"/>
      <c r="AW2790" s="15"/>
      <c r="AX2790" s="15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  <c r="FA2790" s="1"/>
      <c r="FB2790" s="1"/>
      <c r="FC2790" s="1"/>
      <c r="FD2790" s="1"/>
      <c r="FE2790" s="1"/>
      <c r="FF2790" s="1"/>
      <c r="FG2790" s="1"/>
      <c r="FH2790" s="1"/>
    </row>
    <row r="2791" spans="1:164" x14ac:dyDescent="0.15">
      <c r="A2791" s="67"/>
      <c r="B2791" s="128"/>
      <c r="C2791" s="7"/>
      <c r="D2791" s="7"/>
      <c r="E2791" s="13"/>
      <c r="F2791" s="14"/>
      <c r="G2791" s="14"/>
      <c r="H2791" s="14"/>
      <c r="I2791" s="14"/>
      <c r="J2791" s="13"/>
      <c r="K2791" s="53"/>
      <c r="L2791" s="2"/>
      <c r="M2791" s="19"/>
      <c r="N2791" s="12"/>
      <c r="O2791" s="12"/>
      <c r="P2791" s="19"/>
      <c r="Q2791" s="14"/>
      <c r="R2791" s="28"/>
      <c r="S2791" s="14"/>
      <c r="T2791" s="14"/>
      <c r="U2791" s="14"/>
      <c r="V2791" s="4"/>
      <c r="W2791" s="53"/>
      <c r="X2791" s="14"/>
      <c r="Y2791" s="153"/>
      <c r="Z2791" s="10"/>
      <c r="AA2791" s="51"/>
      <c r="AB2791" s="3"/>
      <c r="AC2791" s="1"/>
      <c r="AD2791" s="10"/>
      <c r="AE2791" s="3"/>
      <c r="AF2791" s="3"/>
      <c r="AG2791" s="3"/>
      <c r="AH2791" s="10"/>
      <c r="AI2791" s="11"/>
      <c r="AJ2791" s="10"/>
      <c r="AK2791" s="2"/>
      <c r="AL2791" s="2"/>
      <c r="AM2791" s="2"/>
      <c r="AN2791" s="2"/>
      <c r="AO2791" s="2"/>
      <c r="AP2791" s="2"/>
      <c r="AQ2791" s="1"/>
      <c r="AR2791" s="15"/>
      <c r="AS2791" s="15"/>
      <c r="AT2791" s="15"/>
      <c r="AU2791" s="1"/>
      <c r="AV2791" s="1"/>
      <c r="AW2791" s="15"/>
      <c r="AX2791" s="15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  <c r="FA2791" s="1"/>
      <c r="FB2791" s="1"/>
      <c r="FC2791" s="1"/>
      <c r="FD2791" s="1"/>
      <c r="FE2791" s="1"/>
      <c r="FF2791" s="1"/>
      <c r="FG2791" s="1"/>
      <c r="FH2791" s="1"/>
    </row>
    <row r="2792" spans="1:164" x14ac:dyDescent="0.15">
      <c r="A2792" s="67"/>
      <c r="B2792" s="128"/>
      <c r="C2792" s="7"/>
      <c r="D2792" s="7"/>
      <c r="E2792" s="13"/>
      <c r="F2792" s="14"/>
      <c r="G2792" s="14"/>
      <c r="H2792" s="14"/>
      <c r="I2792" s="14"/>
      <c r="J2792" s="13"/>
      <c r="K2792" s="53"/>
      <c r="L2792" s="2"/>
      <c r="M2792" s="19"/>
      <c r="N2792" s="12"/>
      <c r="O2792" s="12"/>
      <c r="P2792" s="19"/>
      <c r="Q2792" s="14"/>
      <c r="R2792" s="28"/>
      <c r="S2792" s="14"/>
      <c r="T2792" s="14"/>
      <c r="U2792" s="14"/>
      <c r="V2792" s="4"/>
      <c r="W2792" s="53"/>
      <c r="X2792" s="14"/>
      <c r="Y2792" s="153"/>
      <c r="Z2792" s="10"/>
      <c r="AA2792" s="51"/>
      <c r="AB2792" s="3"/>
      <c r="AC2792" s="1"/>
      <c r="AD2792" s="10"/>
      <c r="AE2792" s="3"/>
      <c r="AF2792" s="3"/>
      <c r="AG2792" s="3"/>
      <c r="AH2792" s="10"/>
      <c r="AI2792" s="11"/>
      <c r="AJ2792" s="10"/>
      <c r="AK2792" s="2"/>
      <c r="AL2792" s="2"/>
      <c r="AM2792" s="2"/>
      <c r="AN2792" s="2"/>
      <c r="AO2792" s="2"/>
      <c r="AP2792" s="2"/>
      <c r="AQ2792" s="1"/>
      <c r="AR2792" s="15"/>
      <c r="AS2792" s="15"/>
      <c r="AT2792" s="15"/>
      <c r="AU2792" s="1"/>
      <c r="AV2792" s="1"/>
      <c r="AW2792" s="15"/>
      <c r="AX2792" s="15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  <c r="FA2792" s="1"/>
      <c r="FB2792" s="1"/>
      <c r="FC2792" s="1"/>
      <c r="FD2792" s="1"/>
      <c r="FE2792" s="1"/>
      <c r="FF2792" s="1"/>
      <c r="FG2792" s="1"/>
      <c r="FH2792" s="1"/>
    </row>
    <row r="2793" spans="1:164" x14ac:dyDescent="0.15">
      <c r="A2793" s="67"/>
      <c r="B2793" s="128"/>
      <c r="C2793" s="7"/>
      <c r="D2793" s="7"/>
      <c r="E2793" s="13"/>
      <c r="F2793" s="14"/>
      <c r="G2793" s="14"/>
      <c r="H2793" s="14"/>
      <c r="I2793" s="14"/>
      <c r="J2793" s="13"/>
      <c r="K2793" s="53"/>
      <c r="L2793" s="2"/>
      <c r="M2793" s="19"/>
      <c r="N2793" s="12"/>
      <c r="O2793" s="12"/>
      <c r="P2793" s="19"/>
      <c r="Q2793" s="14"/>
      <c r="R2793" s="28"/>
      <c r="S2793" s="14"/>
      <c r="T2793" s="14"/>
      <c r="U2793" s="14"/>
      <c r="V2793" s="4"/>
      <c r="W2793" s="53"/>
      <c r="X2793" s="14"/>
      <c r="Y2793" s="153"/>
      <c r="Z2793" s="10"/>
      <c r="AA2793" s="51"/>
      <c r="AB2793" s="3"/>
      <c r="AC2793" s="1"/>
      <c r="AD2793" s="10"/>
      <c r="AE2793" s="3"/>
      <c r="AF2793" s="3"/>
      <c r="AG2793" s="3"/>
      <c r="AH2793" s="10"/>
      <c r="AI2793" s="11"/>
      <c r="AJ2793" s="10"/>
      <c r="AK2793" s="2"/>
      <c r="AL2793" s="2"/>
      <c r="AM2793" s="2"/>
      <c r="AN2793" s="2"/>
      <c r="AO2793" s="2"/>
      <c r="AP2793" s="2"/>
      <c r="AQ2793" s="1"/>
      <c r="AR2793" s="15"/>
      <c r="AS2793" s="15"/>
      <c r="AT2793" s="15"/>
      <c r="AU2793" s="1"/>
      <c r="AV2793" s="1"/>
      <c r="AW2793" s="15"/>
      <c r="AX2793" s="15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  <c r="FA2793" s="1"/>
      <c r="FB2793" s="1"/>
      <c r="FC2793" s="1"/>
      <c r="FD2793" s="1"/>
      <c r="FE2793" s="1"/>
      <c r="FF2793" s="1"/>
      <c r="FG2793" s="1"/>
      <c r="FH2793" s="1"/>
    </row>
    <row r="2794" spans="1:164" x14ac:dyDescent="0.15">
      <c r="A2794" s="67"/>
      <c r="B2794" s="128"/>
      <c r="C2794" s="7"/>
      <c r="D2794" s="7"/>
      <c r="E2794" s="13"/>
      <c r="F2794" s="14"/>
      <c r="G2794" s="14"/>
      <c r="H2794" s="14"/>
      <c r="I2794" s="14"/>
      <c r="J2794" s="13"/>
      <c r="K2794" s="53"/>
      <c r="L2794" s="2"/>
      <c r="M2794" s="19"/>
      <c r="N2794" s="12"/>
      <c r="O2794" s="12"/>
      <c r="P2794" s="19"/>
      <c r="Q2794" s="14"/>
      <c r="R2794" s="28"/>
      <c r="S2794" s="14"/>
      <c r="T2794" s="14"/>
      <c r="U2794" s="14"/>
      <c r="V2794" s="4"/>
      <c r="W2794" s="53"/>
      <c r="X2794" s="14"/>
      <c r="Y2794" s="153"/>
      <c r="Z2794" s="10"/>
      <c r="AA2794" s="51"/>
      <c r="AB2794" s="3"/>
      <c r="AC2794" s="1"/>
      <c r="AD2794" s="10"/>
      <c r="AE2794" s="3"/>
      <c r="AF2794" s="3"/>
      <c r="AG2794" s="3"/>
      <c r="AH2794" s="10"/>
      <c r="AI2794" s="11"/>
      <c r="AJ2794" s="10"/>
      <c r="AK2794" s="2"/>
      <c r="AL2794" s="2"/>
      <c r="AM2794" s="2"/>
      <c r="AN2794" s="2"/>
      <c r="AO2794" s="2"/>
      <c r="AP2794" s="2"/>
      <c r="AQ2794" s="1"/>
      <c r="AR2794" s="15"/>
      <c r="AS2794" s="15"/>
      <c r="AT2794" s="15"/>
      <c r="AU2794" s="1"/>
      <c r="AV2794" s="1"/>
      <c r="AW2794" s="15"/>
      <c r="AX2794" s="15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  <c r="FA2794" s="1"/>
      <c r="FB2794" s="1"/>
      <c r="FC2794" s="1"/>
      <c r="FD2794" s="1"/>
      <c r="FE2794" s="1"/>
      <c r="FF2794" s="1"/>
      <c r="FG2794" s="1"/>
      <c r="FH2794" s="1"/>
    </row>
    <row r="2795" spans="1:164" x14ac:dyDescent="0.15">
      <c r="A2795" s="67"/>
      <c r="B2795" s="128"/>
      <c r="C2795" s="7"/>
      <c r="D2795" s="7"/>
      <c r="E2795" s="13"/>
      <c r="F2795" s="14"/>
      <c r="G2795" s="14"/>
      <c r="H2795" s="14"/>
      <c r="I2795" s="14"/>
      <c r="J2795" s="13"/>
      <c r="K2795" s="53"/>
      <c r="L2795" s="2"/>
      <c r="M2795" s="19"/>
      <c r="N2795" s="12"/>
      <c r="O2795" s="12"/>
      <c r="P2795" s="19"/>
      <c r="Q2795" s="14"/>
      <c r="R2795" s="28"/>
      <c r="S2795" s="14"/>
      <c r="T2795" s="14"/>
      <c r="U2795" s="14"/>
      <c r="V2795" s="4"/>
      <c r="W2795" s="53"/>
      <c r="X2795" s="14"/>
      <c r="Y2795" s="153"/>
      <c r="Z2795" s="10"/>
      <c r="AA2795" s="51"/>
      <c r="AB2795" s="3"/>
      <c r="AC2795" s="1"/>
      <c r="AD2795" s="10"/>
      <c r="AE2795" s="3"/>
      <c r="AF2795" s="3"/>
      <c r="AG2795" s="3"/>
      <c r="AH2795" s="10"/>
      <c r="AI2795" s="11"/>
      <c r="AJ2795" s="10"/>
      <c r="AK2795" s="2"/>
      <c r="AL2795" s="2"/>
      <c r="AM2795" s="2"/>
      <c r="AN2795" s="2"/>
      <c r="AO2795" s="2"/>
      <c r="AP2795" s="2"/>
      <c r="AQ2795" s="1"/>
      <c r="AR2795" s="15"/>
      <c r="AS2795" s="15"/>
      <c r="AT2795" s="15"/>
      <c r="AU2795" s="1"/>
      <c r="AV2795" s="1"/>
      <c r="AW2795" s="15"/>
      <c r="AX2795" s="15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  <c r="FA2795" s="1"/>
      <c r="FB2795" s="1"/>
      <c r="FC2795" s="1"/>
      <c r="FD2795" s="1"/>
      <c r="FE2795" s="1"/>
      <c r="FF2795" s="1"/>
      <c r="FG2795" s="1"/>
      <c r="FH2795" s="1"/>
    </row>
    <row r="2796" spans="1:164" x14ac:dyDescent="0.15">
      <c r="A2796" s="67"/>
      <c r="B2796" s="128"/>
      <c r="C2796" s="7"/>
      <c r="D2796" s="7"/>
      <c r="E2796" s="13"/>
      <c r="F2796" s="14"/>
      <c r="G2796" s="14"/>
      <c r="H2796" s="14"/>
      <c r="I2796" s="14"/>
      <c r="J2796" s="13"/>
      <c r="K2796" s="53"/>
      <c r="L2796" s="2"/>
      <c r="M2796" s="19"/>
      <c r="N2796" s="12"/>
      <c r="O2796" s="12"/>
      <c r="P2796" s="19"/>
      <c r="Q2796" s="14"/>
      <c r="R2796" s="28"/>
      <c r="S2796" s="14"/>
      <c r="T2796" s="14"/>
      <c r="U2796" s="14"/>
      <c r="V2796" s="4"/>
      <c r="W2796" s="53"/>
      <c r="X2796" s="14"/>
      <c r="Y2796" s="153"/>
      <c r="Z2796" s="10"/>
      <c r="AA2796" s="51"/>
      <c r="AB2796" s="3"/>
      <c r="AC2796" s="1"/>
      <c r="AD2796" s="10"/>
      <c r="AE2796" s="3"/>
      <c r="AF2796" s="3"/>
      <c r="AG2796" s="3"/>
      <c r="AH2796" s="10"/>
      <c r="AI2796" s="11"/>
      <c r="AJ2796" s="10"/>
      <c r="AK2796" s="2"/>
      <c r="AL2796" s="2"/>
      <c r="AM2796" s="2"/>
      <c r="AN2796" s="2"/>
      <c r="AO2796" s="2"/>
      <c r="AP2796" s="2"/>
      <c r="AQ2796" s="1"/>
      <c r="AR2796" s="15"/>
      <c r="AS2796" s="15"/>
      <c r="AT2796" s="15"/>
      <c r="AU2796" s="1"/>
      <c r="AV2796" s="1"/>
      <c r="AW2796" s="15"/>
      <c r="AX2796" s="15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  <c r="FA2796" s="1"/>
      <c r="FB2796" s="1"/>
      <c r="FC2796" s="1"/>
      <c r="FD2796" s="1"/>
      <c r="FE2796" s="1"/>
      <c r="FF2796" s="1"/>
      <c r="FG2796" s="1"/>
      <c r="FH2796" s="1"/>
    </row>
    <row r="2797" spans="1:164" x14ac:dyDescent="0.15">
      <c r="A2797" s="67"/>
      <c r="B2797" s="128"/>
      <c r="C2797" s="7"/>
      <c r="D2797" s="7"/>
      <c r="E2797" s="13"/>
      <c r="F2797" s="14"/>
      <c r="G2797" s="14"/>
      <c r="H2797" s="14"/>
      <c r="I2797" s="14"/>
      <c r="J2797" s="13"/>
      <c r="K2797" s="53"/>
      <c r="L2797" s="2"/>
      <c r="M2797" s="19"/>
      <c r="N2797" s="12"/>
      <c r="O2797" s="12"/>
      <c r="P2797" s="19"/>
      <c r="Q2797" s="14"/>
      <c r="R2797" s="28"/>
      <c r="S2797" s="14"/>
      <c r="T2797" s="14"/>
      <c r="U2797" s="14"/>
      <c r="V2797" s="4"/>
      <c r="W2797" s="53"/>
      <c r="X2797" s="14"/>
      <c r="Y2797" s="153"/>
      <c r="Z2797" s="10"/>
      <c r="AA2797" s="51"/>
      <c r="AB2797" s="3"/>
      <c r="AC2797" s="1"/>
      <c r="AD2797" s="10"/>
      <c r="AE2797" s="3"/>
      <c r="AF2797" s="3"/>
      <c r="AG2797" s="3"/>
      <c r="AH2797" s="10"/>
      <c r="AI2797" s="11"/>
      <c r="AJ2797" s="10"/>
      <c r="AK2797" s="2"/>
      <c r="AL2797" s="2"/>
      <c r="AM2797" s="2"/>
      <c r="AN2797" s="2"/>
      <c r="AO2797" s="2"/>
      <c r="AP2797" s="2"/>
      <c r="AQ2797" s="1"/>
      <c r="AR2797" s="15"/>
      <c r="AS2797" s="15"/>
      <c r="AT2797" s="15"/>
      <c r="AU2797" s="1"/>
      <c r="AV2797" s="1"/>
      <c r="AW2797" s="15"/>
      <c r="AX2797" s="15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  <c r="FA2797" s="1"/>
      <c r="FB2797" s="1"/>
      <c r="FC2797" s="1"/>
      <c r="FD2797" s="1"/>
      <c r="FE2797" s="1"/>
      <c r="FF2797" s="1"/>
      <c r="FG2797" s="1"/>
      <c r="FH2797" s="1"/>
    </row>
    <row r="2798" spans="1:164" x14ac:dyDescent="0.15">
      <c r="A2798" s="67"/>
      <c r="B2798" s="128"/>
      <c r="C2798" s="7"/>
      <c r="D2798" s="7"/>
      <c r="E2798" s="13"/>
      <c r="F2798" s="14"/>
      <c r="G2798" s="14"/>
      <c r="H2798" s="14"/>
      <c r="I2798" s="14"/>
      <c r="J2798" s="13"/>
      <c r="K2798" s="53"/>
      <c r="L2798" s="2"/>
      <c r="M2798" s="19"/>
      <c r="N2798" s="12"/>
      <c r="O2798" s="12"/>
      <c r="P2798" s="19"/>
      <c r="Q2798" s="14"/>
      <c r="R2798" s="28"/>
      <c r="S2798" s="14"/>
      <c r="T2798" s="14"/>
      <c r="U2798" s="14"/>
      <c r="V2798" s="4"/>
      <c r="W2798" s="53"/>
      <c r="X2798" s="14"/>
      <c r="Y2798" s="153"/>
      <c r="Z2798" s="10"/>
      <c r="AA2798" s="51"/>
      <c r="AB2798" s="3"/>
      <c r="AC2798" s="1"/>
      <c r="AD2798" s="10"/>
      <c r="AE2798" s="3"/>
      <c r="AF2798" s="3"/>
      <c r="AG2798" s="3"/>
      <c r="AH2798" s="10"/>
      <c r="AI2798" s="11"/>
      <c r="AJ2798" s="10"/>
      <c r="AK2798" s="2"/>
      <c r="AL2798" s="2"/>
      <c r="AM2798" s="2"/>
      <c r="AN2798" s="2"/>
      <c r="AO2798" s="2"/>
      <c r="AP2798" s="2"/>
      <c r="AQ2798" s="1"/>
      <c r="AR2798" s="15"/>
      <c r="AS2798" s="15"/>
      <c r="AT2798" s="15"/>
      <c r="AU2798" s="1"/>
      <c r="AV2798" s="1"/>
      <c r="AW2798" s="15"/>
      <c r="AX2798" s="15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  <c r="FA2798" s="1"/>
      <c r="FB2798" s="1"/>
      <c r="FC2798" s="1"/>
      <c r="FD2798" s="1"/>
      <c r="FE2798" s="1"/>
      <c r="FF2798" s="1"/>
      <c r="FG2798" s="1"/>
      <c r="FH2798" s="1"/>
    </row>
    <row r="2799" spans="1:164" x14ac:dyDescent="0.15">
      <c r="A2799" s="67"/>
      <c r="B2799" s="128"/>
      <c r="C2799" s="7"/>
      <c r="D2799" s="7"/>
      <c r="E2799" s="13"/>
      <c r="F2799" s="14"/>
      <c r="G2799" s="14"/>
      <c r="H2799" s="14"/>
      <c r="I2799" s="14"/>
      <c r="J2799" s="13"/>
      <c r="K2799" s="53"/>
      <c r="L2799" s="2"/>
      <c r="M2799" s="19"/>
      <c r="N2799" s="12"/>
      <c r="O2799" s="12"/>
      <c r="P2799" s="19"/>
      <c r="Q2799" s="14"/>
      <c r="R2799" s="28"/>
      <c r="S2799" s="14"/>
      <c r="T2799" s="14"/>
      <c r="U2799" s="14"/>
      <c r="V2799" s="4"/>
      <c r="W2799" s="53"/>
      <c r="X2799" s="14"/>
      <c r="Y2799" s="153"/>
      <c r="Z2799" s="10"/>
      <c r="AA2799" s="51"/>
      <c r="AB2799" s="3"/>
      <c r="AC2799" s="1"/>
      <c r="AD2799" s="10"/>
      <c r="AE2799" s="3"/>
      <c r="AF2799" s="3"/>
      <c r="AG2799" s="3"/>
      <c r="AH2799" s="10"/>
      <c r="AI2799" s="11"/>
      <c r="AJ2799" s="10"/>
      <c r="AK2799" s="2"/>
      <c r="AL2799" s="2"/>
      <c r="AM2799" s="2"/>
      <c r="AN2799" s="2"/>
      <c r="AO2799" s="2"/>
      <c r="AP2799" s="2"/>
      <c r="AQ2799" s="1"/>
      <c r="AR2799" s="15"/>
      <c r="AS2799" s="15"/>
      <c r="AT2799" s="15"/>
      <c r="AU2799" s="1"/>
      <c r="AV2799" s="1"/>
      <c r="AW2799" s="15"/>
      <c r="AX2799" s="15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  <c r="FA2799" s="1"/>
      <c r="FB2799" s="1"/>
      <c r="FC2799" s="1"/>
      <c r="FD2799" s="1"/>
      <c r="FE2799" s="1"/>
      <c r="FF2799" s="1"/>
      <c r="FG2799" s="1"/>
      <c r="FH2799" s="1"/>
    </row>
    <row r="2800" spans="1:164" x14ac:dyDescent="0.15">
      <c r="A2800" s="67"/>
      <c r="B2800" s="128"/>
      <c r="C2800" s="7"/>
      <c r="D2800" s="7"/>
      <c r="E2800" s="13"/>
      <c r="F2800" s="14"/>
      <c r="G2800" s="14"/>
      <c r="H2800" s="14"/>
      <c r="I2800" s="14"/>
      <c r="J2800" s="13"/>
      <c r="K2800" s="53"/>
      <c r="L2800" s="2"/>
      <c r="M2800" s="19"/>
      <c r="N2800" s="12"/>
      <c r="O2800" s="12"/>
      <c r="P2800" s="19"/>
      <c r="Q2800" s="14"/>
      <c r="R2800" s="28"/>
      <c r="S2800" s="14"/>
      <c r="T2800" s="14"/>
      <c r="U2800" s="14"/>
      <c r="V2800" s="4"/>
      <c r="W2800" s="53"/>
      <c r="X2800" s="14"/>
      <c r="Y2800" s="153"/>
      <c r="Z2800" s="10"/>
      <c r="AA2800" s="51"/>
      <c r="AB2800" s="3"/>
      <c r="AC2800" s="1"/>
      <c r="AD2800" s="10"/>
      <c r="AE2800" s="3"/>
      <c r="AF2800" s="3"/>
      <c r="AG2800" s="3"/>
      <c r="AH2800" s="10"/>
      <c r="AI2800" s="11"/>
      <c r="AJ2800" s="10"/>
      <c r="AK2800" s="2"/>
      <c r="AL2800" s="2"/>
      <c r="AM2800" s="2"/>
      <c r="AN2800" s="2"/>
      <c r="AO2800" s="2"/>
      <c r="AP2800" s="2"/>
      <c r="AQ2800" s="1"/>
      <c r="AR2800" s="15"/>
      <c r="AS2800" s="15"/>
      <c r="AT2800" s="15"/>
      <c r="AU2800" s="1"/>
      <c r="AV2800" s="1"/>
      <c r="AW2800" s="15"/>
      <c r="AX2800" s="15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  <c r="FA2800" s="1"/>
      <c r="FB2800" s="1"/>
      <c r="FC2800" s="1"/>
      <c r="FD2800" s="1"/>
      <c r="FE2800" s="1"/>
      <c r="FF2800" s="1"/>
      <c r="FG2800" s="1"/>
      <c r="FH2800" s="1"/>
    </row>
    <row r="2801" spans="1:164" x14ac:dyDescent="0.15">
      <c r="A2801" s="67"/>
      <c r="B2801" s="128"/>
      <c r="C2801" s="7"/>
      <c r="D2801" s="7"/>
      <c r="E2801" s="13"/>
      <c r="F2801" s="14"/>
      <c r="G2801" s="14"/>
      <c r="H2801" s="14"/>
      <c r="I2801" s="14"/>
      <c r="J2801" s="13"/>
      <c r="K2801" s="53"/>
      <c r="L2801" s="2"/>
      <c r="M2801" s="19"/>
      <c r="N2801" s="12"/>
      <c r="O2801" s="12"/>
      <c r="P2801" s="19"/>
      <c r="Q2801" s="14"/>
      <c r="R2801" s="28"/>
      <c r="S2801" s="14"/>
      <c r="T2801" s="14"/>
      <c r="U2801" s="14"/>
      <c r="V2801" s="4"/>
      <c r="W2801" s="53"/>
      <c r="X2801" s="14"/>
      <c r="Y2801" s="153"/>
      <c r="Z2801" s="10"/>
      <c r="AA2801" s="51"/>
      <c r="AB2801" s="3"/>
      <c r="AC2801" s="1"/>
      <c r="AD2801" s="10"/>
      <c r="AE2801" s="3"/>
      <c r="AF2801" s="3"/>
      <c r="AG2801" s="3"/>
      <c r="AH2801" s="10"/>
      <c r="AI2801" s="11"/>
      <c r="AJ2801" s="10"/>
      <c r="AK2801" s="2"/>
      <c r="AL2801" s="2"/>
      <c r="AM2801" s="2"/>
      <c r="AN2801" s="2"/>
      <c r="AO2801" s="2"/>
      <c r="AP2801" s="2"/>
      <c r="AQ2801" s="1"/>
      <c r="AR2801" s="15"/>
      <c r="AS2801" s="15"/>
      <c r="AT2801" s="15"/>
      <c r="AU2801" s="1"/>
      <c r="AV2801" s="1"/>
      <c r="AW2801" s="15"/>
      <c r="AX2801" s="15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  <c r="FA2801" s="1"/>
      <c r="FB2801" s="1"/>
      <c r="FC2801" s="1"/>
      <c r="FD2801" s="1"/>
      <c r="FE2801" s="1"/>
      <c r="FF2801" s="1"/>
      <c r="FG2801" s="1"/>
      <c r="FH2801" s="1"/>
    </row>
    <row r="2802" spans="1:164" x14ac:dyDescent="0.15">
      <c r="A2802" s="67"/>
      <c r="B2802" s="128"/>
      <c r="C2802" s="7"/>
      <c r="D2802" s="7"/>
      <c r="E2802" s="13"/>
      <c r="F2802" s="14"/>
      <c r="G2802" s="14"/>
      <c r="H2802" s="14"/>
      <c r="I2802" s="14"/>
      <c r="J2802" s="13"/>
      <c r="K2802" s="53"/>
      <c r="L2802" s="2"/>
      <c r="M2802" s="19"/>
      <c r="N2802" s="12"/>
      <c r="O2802" s="12"/>
      <c r="P2802" s="19"/>
      <c r="Q2802" s="14"/>
      <c r="R2802" s="28"/>
      <c r="S2802" s="14"/>
      <c r="T2802" s="14"/>
      <c r="U2802" s="14"/>
      <c r="V2802" s="4"/>
      <c r="W2802" s="53"/>
      <c r="X2802" s="14"/>
      <c r="Y2802" s="153"/>
      <c r="Z2802" s="10"/>
      <c r="AA2802" s="51"/>
      <c r="AB2802" s="3"/>
      <c r="AC2802" s="1"/>
      <c r="AD2802" s="10"/>
      <c r="AE2802" s="3"/>
      <c r="AF2802" s="3"/>
      <c r="AG2802" s="3"/>
      <c r="AH2802" s="10"/>
      <c r="AI2802" s="11"/>
      <c r="AJ2802" s="10"/>
      <c r="AK2802" s="2"/>
      <c r="AL2802" s="2"/>
      <c r="AM2802" s="2"/>
      <c r="AN2802" s="2"/>
      <c r="AO2802" s="2"/>
      <c r="AP2802" s="2"/>
      <c r="AQ2802" s="1"/>
      <c r="AR2802" s="15"/>
      <c r="AS2802" s="15"/>
      <c r="AT2802" s="15"/>
      <c r="AU2802" s="1"/>
      <c r="AV2802" s="1"/>
      <c r="AW2802" s="15"/>
      <c r="AX2802" s="15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  <c r="FA2802" s="1"/>
      <c r="FB2802" s="1"/>
      <c r="FC2802" s="1"/>
      <c r="FD2802" s="1"/>
      <c r="FE2802" s="1"/>
      <c r="FF2802" s="1"/>
      <c r="FG2802" s="1"/>
      <c r="FH2802" s="1"/>
    </row>
    <row r="2803" spans="1:164" x14ac:dyDescent="0.15">
      <c r="A2803" s="67"/>
      <c r="B2803" s="128"/>
      <c r="C2803" s="7"/>
      <c r="D2803" s="7"/>
      <c r="E2803" s="13"/>
      <c r="F2803" s="14"/>
      <c r="G2803" s="14"/>
      <c r="H2803" s="14"/>
      <c r="I2803" s="14"/>
      <c r="J2803" s="13"/>
      <c r="K2803" s="53"/>
      <c r="L2803" s="2"/>
      <c r="M2803" s="19"/>
      <c r="N2803" s="12"/>
      <c r="O2803" s="12"/>
      <c r="P2803" s="19"/>
      <c r="Q2803" s="14"/>
      <c r="R2803" s="28"/>
      <c r="S2803" s="14"/>
      <c r="T2803" s="14"/>
      <c r="U2803" s="14"/>
      <c r="V2803" s="4"/>
      <c r="W2803" s="53"/>
      <c r="X2803" s="14"/>
      <c r="Y2803" s="153"/>
      <c r="Z2803" s="10"/>
      <c r="AA2803" s="51"/>
      <c r="AB2803" s="3"/>
      <c r="AC2803" s="1"/>
      <c r="AD2803" s="10"/>
      <c r="AE2803" s="3"/>
      <c r="AF2803" s="3"/>
      <c r="AG2803" s="3"/>
      <c r="AH2803" s="10"/>
      <c r="AI2803" s="11"/>
      <c r="AJ2803" s="10"/>
      <c r="AK2803" s="2"/>
      <c r="AL2803" s="2"/>
      <c r="AM2803" s="2"/>
      <c r="AN2803" s="2"/>
      <c r="AO2803" s="2"/>
      <c r="AP2803" s="2"/>
      <c r="AQ2803" s="1"/>
      <c r="AR2803" s="15"/>
      <c r="AS2803" s="15"/>
      <c r="AT2803" s="15"/>
      <c r="AU2803" s="1"/>
      <c r="AV2803" s="1"/>
      <c r="AW2803" s="15"/>
      <c r="AX2803" s="15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  <c r="FA2803" s="1"/>
      <c r="FB2803" s="1"/>
      <c r="FC2803" s="1"/>
      <c r="FD2803" s="1"/>
      <c r="FE2803" s="1"/>
      <c r="FF2803" s="1"/>
      <c r="FG2803" s="1"/>
      <c r="FH2803" s="1"/>
    </row>
    <row r="2804" spans="1:164" x14ac:dyDescent="0.15">
      <c r="A2804" s="67"/>
      <c r="B2804" s="128"/>
      <c r="C2804" s="7"/>
      <c r="D2804" s="7"/>
      <c r="E2804" s="13"/>
      <c r="F2804" s="14"/>
      <c r="G2804" s="14"/>
      <c r="H2804" s="14"/>
      <c r="I2804" s="14"/>
      <c r="J2804" s="13"/>
      <c r="K2804" s="53"/>
      <c r="L2804" s="2"/>
      <c r="M2804" s="19"/>
      <c r="N2804" s="12"/>
      <c r="O2804" s="12"/>
      <c r="P2804" s="19"/>
      <c r="Q2804" s="14"/>
      <c r="R2804" s="28"/>
      <c r="S2804" s="14"/>
      <c r="T2804" s="14"/>
      <c r="U2804" s="14"/>
      <c r="V2804" s="4"/>
      <c r="W2804" s="53"/>
      <c r="X2804" s="14"/>
      <c r="Y2804" s="153"/>
      <c r="Z2804" s="10"/>
      <c r="AA2804" s="51"/>
      <c r="AB2804" s="3"/>
      <c r="AC2804" s="1"/>
      <c r="AD2804" s="10"/>
      <c r="AE2804" s="3"/>
      <c r="AF2804" s="3"/>
      <c r="AG2804" s="3"/>
      <c r="AH2804" s="10"/>
      <c r="AI2804" s="11"/>
      <c r="AJ2804" s="10"/>
      <c r="AK2804" s="2"/>
      <c r="AL2804" s="2"/>
      <c r="AM2804" s="2"/>
      <c r="AN2804" s="2"/>
      <c r="AO2804" s="2"/>
      <c r="AP2804" s="2"/>
      <c r="AQ2804" s="1"/>
      <c r="AR2804" s="15"/>
      <c r="AS2804" s="15"/>
      <c r="AT2804" s="15"/>
      <c r="AU2804" s="1"/>
      <c r="AV2804" s="1"/>
      <c r="AW2804" s="15"/>
      <c r="AX2804" s="15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  <c r="FA2804" s="1"/>
      <c r="FB2804" s="1"/>
      <c r="FC2804" s="1"/>
      <c r="FD2804" s="1"/>
      <c r="FE2804" s="1"/>
      <c r="FF2804" s="1"/>
      <c r="FG2804" s="1"/>
      <c r="FH2804" s="1"/>
    </row>
    <row r="2805" spans="1:164" x14ac:dyDescent="0.15">
      <c r="A2805" s="67"/>
      <c r="B2805" s="128"/>
      <c r="C2805" s="7"/>
      <c r="D2805" s="7"/>
      <c r="E2805" s="13"/>
      <c r="F2805" s="14"/>
      <c r="G2805" s="14"/>
      <c r="H2805" s="14"/>
      <c r="I2805" s="14"/>
      <c r="J2805" s="13"/>
      <c r="K2805" s="53"/>
      <c r="L2805" s="2"/>
      <c r="M2805" s="19"/>
      <c r="N2805" s="12"/>
      <c r="O2805" s="12"/>
      <c r="P2805" s="19"/>
      <c r="Q2805" s="14"/>
      <c r="R2805" s="28"/>
      <c r="S2805" s="14"/>
      <c r="T2805" s="14"/>
      <c r="U2805" s="14"/>
      <c r="V2805" s="4"/>
      <c r="W2805" s="53"/>
      <c r="X2805" s="14"/>
      <c r="Y2805" s="153"/>
      <c r="Z2805" s="10"/>
      <c r="AA2805" s="51"/>
      <c r="AB2805" s="3"/>
      <c r="AC2805" s="1"/>
      <c r="AD2805" s="10"/>
      <c r="AE2805" s="3"/>
      <c r="AF2805" s="3"/>
      <c r="AG2805" s="3"/>
      <c r="AH2805" s="10"/>
      <c r="AI2805" s="11"/>
      <c r="AJ2805" s="10"/>
      <c r="AK2805" s="2"/>
      <c r="AL2805" s="2"/>
      <c r="AM2805" s="2"/>
      <c r="AN2805" s="2"/>
      <c r="AO2805" s="2"/>
      <c r="AP2805" s="2"/>
      <c r="AQ2805" s="1"/>
      <c r="AR2805" s="15"/>
      <c r="AS2805" s="15"/>
      <c r="AT2805" s="15"/>
      <c r="AU2805" s="1"/>
      <c r="AV2805" s="1"/>
      <c r="AW2805" s="15"/>
      <c r="AX2805" s="15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  <c r="FA2805" s="1"/>
      <c r="FB2805" s="1"/>
      <c r="FC2805" s="1"/>
      <c r="FD2805" s="1"/>
      <c r="FE2805" s="1"/>
      <c r="FF2805" s="1"/>
      <c r="FG2805" s="1"/>
      <c r="FH2805" s="1"/>
    </row>
    <row r="2806" spans="1:164" x14ac:dyDescent="0.15">
      <c r="A2806" s="67"/>
      <c r="B2806" s="128"/>
      <c r="C2806" s="7"/>
      <c r="D2806" s="7"/>
      <c r="E2806" s="13"/>
      <c r="F2806" s="14"/>
      <c r="G2806" s="14"/>
      <c r="H2806" s="14"/>
      <c r="I2806" s="14"/>
      <c r="J2806" s="13"/>
      <c r="K2806" s="53"/>
      <c r="L2806" s="2"/>
      <c r="M2806" s="19"/>
      <c r="N2806" s="12"/>
      <c r="O2806" s="12"/>
      <c r="P2806" s="19"/>
      <c r="Q2806" s="14"/>
      <c r="R2806" s="28"/>
      <c r="S2806" s="14"/>
      <c r="T2806" s="14"/>
      <c r="U2806" s="14"/>
      <c r="V2806" s="4"/>
      <c r="W2806" s="53"/>
      <c r="X2806" s="14"/>
      <c r="Y2806" s="153"/>
      <c r="Z2806" s="10"/>
      <c r="AA2806" s="51"/>
      <c r="AB2806" s="3"/>
      <c r="AC2806" s="1"/>
      <c r="AD2806" s="10"/>
      <c r="AE2806" s="3"/>
      <c r="AF2806" s="3"/>
      <c r="AG2806" s="3"/>
      <c r="AH2806" s="10"/>
      <c r="AI2806" s="11"/>
      <c r="AJ2806" s="10"/>
      <c r="AK2806" s="2"/>
      <c r="AL2806" s="2"/>
      <c r="AM2806" s="2"/>
      <c r="AN2806" s="2"/>
      <c r="AO2806" s="2"/>
      <c r="AP2806" s="2"/>
      <c r="AQ2806" s="1"/>
      <c r="AR2806" s="15"/>
      <c r="AS2806" s="15"/>
      <c r="AT2806" s="15"/>
      <c r="AU2806" s="1"/>
      <c r="AV2806" s="1"/>
      <c r="AW2806" s="15"/>
      <c r="AX2806" s="15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  <c r="FA2806" s="1"/>
      <c r="FB2806" s="1"/>
      <c r="FC2806" s="1"/>
      <c r="FD2806" s="1"/>
      <c r="FE2806" s="1"/>
      <c r="FF2806" s="1"/>
      <c r="FG2806" s="1"/>
      <c r="FH2806" s="1"/>
    </row>
    <row r="2807" spans="1:164" x14ac:dyDescent="0.15">
      <c r="A2807" s="67"/>
      <c r="B2807" s="128"/>
      <c r="C2807" s="7"/>
      <c r="D2807" s="7"/>
      <c r="E2807" s="13"/>
      <c r="F2807" s="14"/>
      <c r="G2807" s="14"/>
      <c r="H2807" s="14"/>
      <c r="I2807" s="14"/>
      <c r="J2807" s="13"/>
      <c r="K2807" s="53"/>
      <c r="L2807" s="2"/>
      <c r="M2807" s="19"/>
      <c r="N2807" s="12"/>
      <c r="O2807" s="12"/>
      <c r="P2807" s="19"/>
      <c r="Q2807" s="14"/>
      <c r="R2807" s="28"/>
      <c r="S2807" s="14"/>
      <c r="T2807" s="14"/>
      <c r="U2807" s="14"/>
      <c r="V2807" s="4"/>
      <c r="W2807" s="53"/>
      <c r="X2807" s="14"/>
      <c r="Y2807" s="153"/>
      <c r="Z2807" s="10"/>
      <c r="AA2807" s="51"/>
      <c r="AB2807" s="3"/>
      <c r="AC2807" s="1"/>
      <c r="AD2807" s="10"/>
      <c r="AE2807" s="3"/>
      <c r="AF2807" s="3"/>
      <c r="AG2807" s="3"/>
      <c r="AH2807" s="10"/>
      <c r="AI2807" s="11"/>
      <c r="AJ2807" s="10"/>
      <c r="AK2807" s="2"/>
      <c r="AL2807" s="2"/>
      <c r="AM2807" s="2"/>
      <c r="AN2807" s="2"/>
      <c r="AO2807" s="2"/>
      <c r="AP2807" s="2"/>
      <c r="AQ2807" s="1"/>
      <c r="AR2807" s="15"/>
      <c r="AS2807" s="15"/>
      <c r="AT2807" s="15"/>
      <c r="AU2807" s="1"/>
      <c r="AV2807" s="1"/>
      <c r="AW2807" s="15"/>
      <c r="AX2807" s="15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  <c r="FA2807" s="1"/>
      <c r="FB2807" s="1"/>
      <c r="FC2807" s="1"/>
      <c r="FD2807" s="1"/>
      <c r="FE2807" s="1"/>
      <c r="FF2807" s="1"/>
      <c r="FG2807" s="1"/>
      <c r="FH2807" s="1"/>
    </row>
    <row r="2808" spans="1:164" x14ac:dyDescent="0.15">
      <c r="A2808" s="67"/>
      <c r="B2808" s="128"/>
      <c r="C2808" s="7"/>
      <c r="D2808" s="7"/>
      <c r="E2808" s="13"/>
      <c r="F2808" s="14"/>
      <c r="G2808" s="14"/>
      <c r="H2808" s="14"/>
      <c r="I2808" s="14"/>
      <c r="J2808" s="13"/>
      <c r="K2808" s="53"/>
      <c r="L2808" s="2"/>
      <c r="M2808" s="19"/>
      <c r="N2808" s="12"/>
      <c r="O2808" s="12"/>
      <c r="P2808" s="19"/>
      <c r="Q2808" s="14"/>
      <c r="R2808" s="28"/>
      <c r="S2808" s="14"/>
      <c r="T2808" s="14"/>
      <c r="U2808" s="14"/>
      <c r="V2808" s="4"/>
      <c r="W2808" s="53"/>
      <c r="X2808" s="14"/>
      <c r="Y2808" s="153"/>
      <c r="Z2808" s="10"/>
      <c r="AA2808" s="51"/>
      <c r="AB2808" s="3"/>
      <c r="AC2808" s="1"/>
      <c r="AD2808" s="10"/>
      <c r="AE2808" s="3"/>
      <c r="AF2808" s="3"/>
      <c r="AG2808" s="3"/>
      <c r="AH2808" s="10"/>
      <c r="AI2808" s="11"/>
      <c r="AJ2808" s="10"/>
      <c r="AK2808" s="2"/>
      <c r="AL2808" s="2"/>
      <c r="AM2808" s="2"/>
      <c r="AN2808" s="2"/>
      <c r="AO2808" s="2"/>
      <c r="AP2808" s="2"/>
      <c r="AQ2808" s="1"/>
      <c r="AR2808" s="15"/>
      <c r="AS2808" s="15"/>
      <c r="AT2808" s="15"/>
      <c r="AU2808" s="1"/>
      <c r="AV2808" s="1"/>
      <c r="AW2808" s="15"/>
      <c r="AX2808" s="15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  <c r="FA2808" s="1"/>
      <c r="FB2808" s="1"/>
      <c r="FC2808" s="1"/>
      <c r="FD2808" s="1"/>
      <c r="FE2808" s="1"/>
      <c r="FF2808" s="1"/>
      <c r="FG2808" s="1"/>
      <c r="FH2808" s="1"/>
    </row>
    <row r="2809" spans="1:164" x14ac:dyDescent="0.15">
      <c r="A2809" s="67"/>
      <c r="B2809" s="128"/>
      <c r="C2809" s="7"/>
      <c r="D2809" s="7"/>
      <c r="E2809" s="13"/>
      <c r="F2809" s="14"/>
      <c r="G2809" s="14"/>
      <c r="H2809" s="14"/>
      <c r="I2809" s="14"/>
      <c r="J2809" s="13"/>
      <c r="K2809" s="53"/>
      <c r="L2809" s="2"/>
      <c r="M2809" s="19"/>
      <c r="N2809" s="12"/>
      <c r="O2809" s="12"/>
      <c r="P2809" s="19"/>
      <c r="Q2809" s="14"/>
      <c r="R2809" s="28"/>
      <c r="S2809" s="14"/>
      <c r="T2809" s="14"/>
      <c r="U2809" s="14"/>
      <c r="V2809" s="4"/>
      <c r="W2809" s="53"/>
      <c r="X2809" s="14"/>
      <c r="Y2809" s="153"/>
      <c r="Z2809" s="10"/>
      <c r="AA2809" s="51"/>
      <c r="AB2809" s="3"/>
      <c r="AC2809" s="1"/>
      <c r="AD2809" s="10"/>
      <c r="AE2809" s="3"/>
      <c r="AF2809" s="3"/>
      <c r="AG2809" s="3"/>
      <c r="AH2809" s="10"/>
      <c r="AI2809" s="11"/>
      <c r="AJ2809" s="10"/>
      <c r="AK2809" s="2"/>
      <c r="AL2809" s="2"/>
      <c r="AM2809" s="2"/>
      <c r="AN2809" s="2"/>
      <c r="AO2809" s="2"/>
      <c r="AP2809" s="2"/>
      <c r="AQ2809" s="1"/>
      <c r="AR2809" s="15"/>
      <c r="AS2809" s="15"/>
      <c r="AT2809" s="15"/>
      <c r="AU2809" s="1"/>
      <c r="AV2809" s="1"/>
      <c r="AW2809" s="15"/>
      <c r="AX2809" s="15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  <c r="FA2809" s="1"/>
      <c r="FB2809" s="1"/>
      <c r="FC2809" s="1"/>
      <c r="FD2809" s="1"/>
      <c r="FE2809" s="1"/>
      <c r="FF2809" s="1"/>
      <c r="FG2809" s="1"/>
      <c r="FH2809" s="1"/>
    </row>
    <row r="2810" spans="1:164" x14ac:dyDescent="0.15">
      <c r="A2810" s="67"/>
      <c r="B2810" s="128"/>
      <c r="C2810" s="7"/>
      <c r="D2810" s="7"/>
      <c r="E2810" s="13"/>
      <c r="F2810" s="14"/>
      <c r="G2810" s="14"/>
      <c r="H2810" s="14"/>
      <c r="I2810" s="14"/>
      <c r="J2810" s="13"/>
      <c r="K2810" s="53"/>
      <c r="L2810" s="2"/>
      <c r="M2810" s="19"/>
      <c r="N2810" s="12"/>
      <c r="O2810" s="12"/>
      <c r="P2810" s="19"/>
      <c r="Q2810" s="14"/>
      <c r="R2810" s="28"/>
      <c r="S2810" s="14"/>
      <c r="T2810" s="14"/>
      <c r="U2810" s="14"/>
      <c r="V2810" s="4"/>
      <c r="W2810" s="53"/>
      <c r="X2810" s="14"/>
      <c r="Y2810" s="153"/>
      <c r="Z2810" s="10"/>
      <c r="AA2810" s="51"/>
      <c r="AB2810" s="3"/>
      <c r="AC2810" s="1"/>
      <c r="AD2810" s="10"/>
      <c r="AE2810" s="3"/>
      <c r="AF2810" s="3"/>
      <c r="AG2810" s="3"/>
      <c r="AH2810" s="10"/>
      <c r="AI2810" s="11"/>
      <c r="AJ2810" s="10"/>
      <c r="AK2810" s="2"/>
      <c r="AL2810" s="2"/>
      <c r="AM2810" s="2"/>
      <c r="AN2810" s="2"/>
      <c r="AO2810" s="2"/>
      <c r="AP2810" s="2"/>
      <c r="AQ2810" s="1"/>
      <c r="AR2810" s="15"/>
      <c r="AS2810" s="15"/>
      <c r="AT2810" s="15"/>
      <c r="AU2810" s="1"/>
      <c r="AV2810" s="1"/>
      <c r="AW2810" s="15"/>
      <c r="AX2810" s="15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  <c r="FA2810" s="1"/>
      <c r="FB2810" s="1"/>
      <c r="FC2810" s="1"/>
      <c r="FD2810" s="1"/>
      <c r="FE2810" s="1"/>
      <c r="FF2810" s="1"/>
      <c r="FG2810" s="1"/>
      <c r="FH2810" s="1"/>
    </row>
    <row r="2811" spans="1:164" x14ac:dyDescent="0.15">
      <c r="A2811" s="67"/>
      <c r="B2811" s="128"/>
      <c r="C2811" s="7"/>
      <c r="D2811" s="7"/>
      <c r="E2811" s="13"/>
      <c r="F2811" s="14"/>
      <c r="G2811" s="14"/>
      <c r="H2811" s="14"/>
      <c r="I2811" s="14"/>
      <c r="J2811" s="13"/>
      <c r="K2811" s="53"/>
      <c r="L2811" s="2"/>
      <c r="M2811" s="19"/>
      <c r="N2811" s="12"/>
      <c r="O2811" s="12"/>
      <c r="P2811" s="19"/>
      <c r="Q2811" s="14"/>
      <c r="R2811" s="28"/>
      <c r="S2811" s="14"/>
      <c r="T2811" s="14"/>
      <c r="U2811" s="14"/>
      <c r="V2811" s="4"/>
      <c r="W2811" s="53"/>
      <c r="X2811" s="14"/>
      <c r="Y2811" s="153"/>
      <c r="Z2811" s="10"/>
      <c r="AA2811" s="51"/>
      <c r="AB2811" s="3"/>
      <c r="AC2811" s="1"/>
      <c r="AD2811" s="10"/>
      <c r="AE2811" s="3"/>
      <c r="AF2811" s="3"/>
      <c r="AG2811" s="3"/>
      <c r="AH2811" s="10"/>
      <c r="AI2811" s="11"/>
      <c r="AJ2811" s="10"/>
      <c r="AK2811" s="2"/>
      <c r="AL2811" s="2"/>
      <c r="AM2811" s="2"/>
      <c r="AN2811" s="2"/>
      <c r="AO2811" s="2"/>
      <c r="AP2811" s="2"/>
      <c r="AQ2811" s="1"/>
      <c r="AR2811" s="15"/>
      <c r="AS2811" s="15"/>
      <c r="AT2811" s="15"/>
      <c r="AU2811" s="1"/>
      <c r="AV2811" s="1"/>
      <c r="AW2811" s="15"/>
      <c r="AX2811" s="15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  <c r="FA2811" s="1"/>
      <c r="FB2811" s="1"/>
      <c r="FC2811" s="1"/>
      <c r="FD2811" s="1"/>
      <c r="FE2811" s="1"/>
      <c r="FF2811" s="1"/>
      <c r="FG2811" s="1"/>
      <c r="FH2811" s="1"/>
    </row>
    <row r="2812" spans="1:164" x14ac:dyDescent="0.15">
      <c r="A2812" s="67"/>
      <c r="B2812" s="128"/>
      <c r="C2812" s="7"/>
      <c r="D2812" s="7"/>
      <c r="E2812" s="13"/>
      <c r="F2812" s="14"/>
      <c r="G2812" s="14"/>
      <c r="H2812" s="14"/>
      <c r="I2812" s="14"/>
      <c r="J2812" s="13"/>
      <c r="K2812" s="53"/>
      <c r="L2812" s="2"/>
      <c r="M2812" s="19"/>
      <c r="N2812" s="12"/>
      <c r="O2812" s="12"/>
      <c r="P2812" s="19"/>
      <c r="Q2812" s="14"/>
      <c r="R2812" s="28"/>
      <c r="S2812" s="14"/>
      <c r="T2812" s="14"/>
      <c r="U2812" s="14"/>
      <c r="V2812" s="4"/>
      <c r="W2812" s="53"/>
      <c r="X2812" s="14"/>
      <c r="Y2812" s="153"/>
      <c r="Z2812" s="10"/>
      <c r="AA2812" s="51"/>
      <c r="AB2812" s="3"/>
      <c r="AC2812" s="1"/>
      <c r="AD2812" s="10"/>
      <c r="AE2812" s="3"/>
      <c r="AF2812" s="3"/>
      <c r="AG2812" s="3"/>
      <c r="AH2812" s="10"/>
      <c r="AI2812" s="11"/>
      <c r="AJ2812" s="10"/>
      <c r="AK2812" s="2"/>
      <c r="AL2812" s="2"/>
      <c r="AM2812" s="2"/>
      <c r="AN2812" s="2"/>
      <c r="AO2812" s="2"/>
      <c r="AP2812" s="2"/>
      <c r="AQ2812" s="1"/>
      <c r="AR2812" s="15"/>
      <c r="AS2812" s="15"/>
      <c r="AT2812" s="15"/>
      <c r="AU2812" s="1"/>
      <c r="AV2812" s="1"/>
      <c r="AW2812" s="15"/>
      <c r="AX2812" s="15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  <c r="FA2812" s="1"/>
      <c r="FB2812" s="1"/>
      <c r="FC2812" s="1"/>
      <c r="FD2812" s="1"/>
      <c r="FE2812" s="1"/>
      <c r="FF2812" s="1"/>
      <c r="FG2812" s="1"/>
      <c r="FH2812" s="1"/>
    </row>
    <row r="2813" spans="1:164" x14ac:dyDescent="0.15">
      <c r="A2813" s="67"/>
      <c r="B2813" s="128"/>
      <c r="C2813" s="7"/>
      <c r="D2813" s="7"/>
      <c r="E2813" s="13"/>
      <c r="F2813" s="14"/>
      <c r="G2813" s="14"/>
      <c r="H2813" s="14"/>
      <c r="I2813" s="14"/>
      <c r="J2813" s="13"/>
      <c r="K2813" s="53"/>
      <c r="L2813" s="2"/>
      <c r="M2813" s="19"/>
      <c r="N2813" s="12"/>
      <c r="O2813" s="12"/>
      <c r="P2813" s="19"/>
      <c r="Q2813" s="14"/>
      <c r="R2813" s="28"/>
      <c r="S2813" s="14"/>
      <c r="T2813" s="14"/>
      <c r="U2813" s="14"/>
      <c r="V2813" s="4"/>
      <c r="W2813" s="53"/>
      <c r="X2813" s="14"/>
      <c r="Y2813" s="153"/>
      <c r="Z2813" s="10"/>
      <c r="AA2813" s="51"/>
      <c r="AB2813" s="3"/>
      <c r="AC2813" s="1"/>
      <c r="AD2813" s="10"/>
      <c r="AE2813" s="3"/>
      <c r="AF2813" s="3"/>
      <c r="AG2813" s="3"/>
      <c r="AH2813" s="10"/>
      <c r="AI2813" s="11"/>
      <c r="AJ2813" s="10"/>
      <c r="AK2813" s="2"/>
      <c r="AL2813" s="2"/>
      <c r="AM2813" s="2"/>
      <c r="AN2813" s="2"/>
      <c r="AO2813" s="2"/>
      <c r="AP2813" s="2"/>
      <c r="AQ2813" s="1"/>
      <c r="AR2813" s="15"/>
      <c r="AS2813" s="15"/>
      <c r="AT2813" s="15"/>
      <c r="AU2813" s="1"/>
      <c r="AV2813" s="1"/>
      <c r="AW2813" s="15"/>
      <c r="AX2813" s="15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  <c r="FA2813" s="1"/>
      <c r="FB2813" s="1"/>
      <c r="FC2813" s="1"/>
      <c r="FD2813" s="1"/>
      <c r="FE2813" s="1"/>
      <c r="FF2813" s="1"/>
      <c r="FG2813" s="1"/>
      <c r="FH2813" s="1"/>
    </row>
    <row r="2814" spans="1:164" x14ac:dyDescent="0.15">
      <c r="A2814" s="67"/>
      <c r="B2814" s="128"/>
      <c r="C2814" s="7"/>
      <c r="D2814" s="7"/>
      <c r="E2814" s="13"/>
      <c r="F2814" s="14"/>
      <c r="G2814" s="14"/>
      <c r="H2814" s="14"/>
      <c r="I2814" s="14"/>
      <c r="J2814" s="13"/>
      <c r="K2814" s="53"/>
      <c r="L2814" s="2"/>
      <c r="M2814" s="19"/>
      <c r="N2814" s="12"/>
      <c r="O2814" s="12"/>
      <c r="P2814" s="19"/>
      <c r="Q2814" s="14"/>
      <c r="R2814" s="28"/>
      <c r="S2814" s="14"/>
      <c r="T2814" s="14"/>
      <c r="U2814" s="14"/>
      <c r="V2814" s="4"/>
      <c r="W2814" s="53"/>
      <c r="X2814" s="14"/>
      <c r="Y2814" s="153"/>
      <c r="Z2814" s="10"/>
      <c r="AA2814" s="51"/>
      <c r="AB2814" s="3"/>
      <c r="AC2814" s="1"/>
      <c r="AD2814" s="10"/>
      <c r="AE2814" s="3"/>
      <c r="AF2814" s="3"/>
      <c r="AG2814" s="3"/>
      <c r="AH2814" s="10"/>
      <c r="AI2814" s="11"/>
      <c r="AJ2814" s="10"/>
      <c r="AK2814" s="2"/>
      <c r="AL2814" s="2"/>
      <c r="AM2814" s="2"/>
      <c r="AN2814" s="2"/>
      <c r="AO2814" s="2"/>
      <c r="AP2814" s="2"/>
      <c r="AQ2814" s="1"/>
      <c r="AR2814" s="15"/>
      <c r="AS2814" s="15"/>
      <c r="AT2814" s="15"/>
      <c r="AU2814" s="1"/>
      <c r="AV2814" s="1"/>
      <c r="AW2814" s="15"/>
      <c r="AX2814" s="15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  <c r="FA2814" s="1"/>
      <c r="FB2814" s="1"/>
      <c r="FC2814" s="1"/>
      <c r="FD2814" s="1"/>
      <c r="FE2814" s="1"/>
      <c r="FF2814" s="1"/>
      <c r="FG2814" s="1"/>
      <c r="FH2814" s="1"/>
    </row>
    <row r="2815" spans="1:164" x14ac:dyDescent="0.15">
      <c r="A2815" s="67"/>
      <c r="B2815" s="128"/>
      <c r="C2815" s="7"/>
      <c r="D2815" s="7"/>
      <c r="E2815" s="13"/>
      <c r="F2815" s="14"/>
      <c r="G2815" s="14"/>
      <c r="H2815" s="14"/>
      <c r="I2815" s="14"/>
      <c r="J2815" s="13"/>
      <c r="K2815" s="53"/>
      <c r="L2815" s="2"/>
      <c r="M2815" s="19"/>
      <c r="N2815" s="12"/>
      <c r="O2815" s="12"/>
      <c r="P2815" s="19"/>
      <c r="Q2815" s="14"/>
      <c r="R2815" s="28"/>
      <c r="S2815" s="14"/>
      <c r="T2815" s="14"/>
      <c r="U2815" s="14"/>
      <c r="V2815" s="4"/>
      <c r="W2815" s="53"/>
      <c r="X2815" s="14"/>
      <c r="Y2815" s="153"/>
      <c r="Z2815" s="10"/>
      <c r="AA2815" s="51"/>
      <c r="AB2815" s="3"/>
      <c r="AC2815" s="1"/>
      <c r="AD2815" s="10"/>
      <c r="AE2815" s="3"/>
      <c r="AF2815" s="3"/>
      <c r="AG2815" s="3"/>
      <c r="AH2815" s="10"/>
      <c r="AI2815" s="11"/>
      <c r="AJ2815" s="10"/>
      <c r="AK2815" s="2"/>
      <c r="AL2815" s="2"/>
      <c r="AM2815" s="2"/>
      <c r="AN2815" s="2"/>
      <c r="AO2815" s="2"/>
      <c r="AP2815" s="2"/>
      <c r="AQ2815" s="1"/>
      <c r="AR2815" s="15"/>
      <c r="AS2815" s="15"/>
      <c r="AT2815" s="15"/>
      <c r="AU2815" s="1"/>
      <c r="AV2815" s="1"/>
      <c r="AW2815" s="15"/>
      <c r="AX2815" s="15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  <c r="FA2815" s="1"/>
      <c r="FB2815" s="1"/>
      <c r="FC2815" s="1"/>
      <c r="FD2815" s="1"/>
      <c r="FE2815" s="1"/>
      <c r="FF2815" s="1"/>
      <c r="FG2815" s="1"/>
      <c r="FH2815" s="1"/>
    </row>
    <row r="2816" spans="1:164" x14ac:dyDescent="0.15">
      <c r="A2816" s="67"/>
      <c r="B2816" s="128"/>
      <c r="C2816" s="7"/>
      <c r="D2816" s="7"/>
      <c r="E2816" s="13"/>
      <c r="F2816" s="14"/>
      <c r="G2816" s="14"/>
      <c r="H2816" s="14"/>
      <c r="I2816" s="14"/>
      <c r="J2816" s="13"/>
      <c r="K2816" s="53"/>
      <c r="L2816" s="2"/>
      <c r="M2816" s="19"/>
      <c r="N2816" s="12"/>
      <c r="O2816" s="12"/>
      <c r="P2816" s="19"/>
      <c r="Q2816" s="14"/>
      <c r="R2816" s="28"/>
      <c r="S2816" s="14"/>
      <c r="T2816" s="14"/>
      <c r="U2816" s="14"/>
      <c r="V2816" s="4"/>
      <c r="W2816" s="53"/>
      <c r="X2816" s="14"/>
      <c r="Y2816" s="153"/>
      <c r="Z2816" s="10"/>
      <c r="AA2816" s="51"/>
      <c r="AB2816" s="3"/>
      <c r="AC2816" s="1"/>
      <c r="AD2816" s="10"/>
      <c r="AE2816" s="3"/>
      <c r="AF2816" s="3"/>
      <c r="AG2816" s="3"/>
      <c r="AH2816" s="10"/>
      <c r="AI2816" s="11"/>
      <c r="AJ2816" s="10"/>
      <c r="AK2816" s="2"/>
      <c r="AL2816" s="2"/>
      <c r="AM2816" s="2"/>
      <c r="AN2816" s="2"/>
      <c r="AO2816" s="2"/>
      <c r="AP2816" s="2"/>
      <c r="AQ2816" s="1"/>
      <c r="AR2816" s="15"/>
      <c r="AS2816" s="15"/>
      <c r="AT2816" s="15"/>
      <c r="AU2816" s="1"/>
      <c r="AV2816" s="1"/>
      <c r="AW2816" s="15"/>
      <c r="AX2816" s="15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  <c r="FA2816" s="1"/>
      <c r="FB2816" s="1"/>
      <c r="FC2816" s="1"/>
      <c r="FD2816" s="1"/>
      <c r="FE2816" s="1"/>
      <c r="FF2816" s="1"/>
      <c r="FG2816" s="1"/>
      <c r="FH2816" s="1"/>
    </row>
    <row r="2817" spans="1:164" x14ac:dyDescent="0.15">
      <c r="A2817" s="67"/>
      <c r="B2817" s="128"/>
      <c r="C2817" s="7"/>
      <c r="D2817" s="7"/>
      <c r="E2817" s="13"/>
      <c r="F2817" s="14"/>
      <c r="G2817" s="14"/>
      <c r="H2817" s="14"/>
      <c r="I2817" s="14"/>
      <c r="J2817" s="13"/>
      <c r="K2817" s="53"/>
      <c r="L2817" s="2"/>
      <c r="M2817" s="19"/>
      <c r="N2817" s="12"/>
      <c r="O2817" s="12"/>
      <c r="P2817" s="19"/>
      <c r="Q2817" s="14"/>
      <c r="R2817" s="28"/>
      <c r="S2817" s="14"/>
      <c r="T2817" s="14"/>
      <c r="U2817" s="14"/>
      <c r="V2817" s="4"/>
      <c r="W2817" s="53"/>
      <c r="X2817" s="14"/>
      <c r="Y2817" s="153"/>
      <c r="Z2817" s="10"/>
      <c r="AA2817" s="51"/>
      <c r="AB2817" s="3"/>
      <c r="AC2817" s="1"/>
      <c r="AD2817" s="10"/>
      <c r="AE2817" s="3"/>
      <c r="AF2817" s="3"/>
      <c r="AG2817" s="3"/>
      <c r="AH2817" s="10"/>
      <c r="AI2817" s="11"/>
      <c r="AJ2817" s="10"/>
      <c r="AK2817" s="2"/>
      <c r="AL2817" s="2"/>
      <c r="AM2817" s="2"/>
      <c r="AN2817" s="2"/>
      <c r="AO2817" s="2"/>
      <c r="AP2817" s="2"/>
      <c r="AQ2817" s="1"/>
      <c r="AR2817" s="15"/>
      <c r="AS2817" s="15"/>
      <c r="AT2817" s="15"/>
      <c r="AU2817" s="1"/>
      <c r="AV2817" s="1"/>
      <c r="AW2817" s="15"/>
      <c r="AX2817" s="15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  <c r="FA2817" s="1"/>
      <c r="FB2817" s="1"/>
      <c r="FC2817" s="1"/>
      <c r="FD2817" s="1"/>
      <c r="FE2817" s="1"/>
      <c r="FF2817" s="1"/>
      <c r="FG2817" s="1"/>
      <c r="FH2817" s="1"/>
    </row>
    <row r="2818" spans="1:164" x14ac:dyDescent="0.15">
      <c r="A2818" s="67"/>
      <c r="B2818" s="128"/>
      <c r="C2818" s="7"/>
      <c r="D2818" s="7"/>
      <c r="E2818" s="13"/>
      <c r="F2818" s="14"/>
      <c r="G2818" s="14"/>
      <c r="H2818" s="14"/>
      <c r="I2818" s="14"/>
      <c r="J2818" s="13"/>
      <c r="K2818" s="53"/>
      <c r="L2818" s="2"/>
      <c r="M2818" s="19"/>
      <c r="N2818" s="12"/>
      <c r="O2818" s="12"/>
      <c r="P2818" s="19"/>
      <c r="Q2818" s="14"/>
      <c r="R2818" s="28"/>
      <c r="S2818" s="14"/>
      <c r="T2818" s="14"/>
      <c r="U2818" s="14"/>
      <c r="V2818" s="4"/>
      <c r="W2818" s="53"/>
      <c r="X2818" s="14"/>
      <c r="Y2818" s="153"/>
      <c r="Z2818" s="10"/>
      <c r="AA2818" s="51"/>
      <c r="AB2818" s="3"/>
      <c r="AC2818" s="1"/>
      <c r="AD2818" s="10"/>
      <c r="AE2818" s="3"/>
      <c r="AF2818" s="3"/>
      <c r="AG2818" s="3"/>
      <c r="AH2818" s="10"/>
      <c r="AI2818" s="11"/>
      <c r="AJ2818" s="10"/>
      <c r="AK2818" s="2"/>
      <c r="AL2818" s="2"/>
      <c r="AM2818" s="2"/>
      <c r="AN2818" s="2"/>
      <c r="AO2818" s="2"/>
      <c r="AP2818" s="2"/>
      <c r="AQ2818" s="1"/>
      <c r="AR2818" s="15"/>
      <c r="AS2818" s="15"/>
      <c r="AT2818" s="15"/>
      <c r="AU2818" s="1"/>
      <c r="AV2818" s="1"/>
      <c r="AW2818" s="15"/>
      <c r="AX2818" s="15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  <c r="FA2818" s="1"/>
      <c r="FB2818" s="1"/>
      <c r="FC2818" s="1"/>
      <c r="FD2818" s="1"/>
      <c r="FE2818" s="1"/>
      <c r="FF2818" s="1"/>
      <c r="FG2818" s="1"/>
      <c r="FH2818" s="1"/>
    </row>
    <row r="2819" spans="1:164" x14ac:dyDescent="0.15">
      <c r="A2819" s="67"/>
      <c r="B2819" s="128"/>
      <c r="C2819" s="7"/>
      <c r="D2819" s="7"/>
      <c r="E2819" s="13"/>
      <c r="F2819" s="14"/>
      <c r="G2819" s="14"/>
      <c r="H2819" s="14"/>
      <c r="I2819" s="14"/>
      <c r="J2819" s="13"/>
      <c r="K2819" s="53"/>
      <c r="L2819" s="2"/>
      <c r="M2819" s="19"/>
      <c r="N2819" s="12"/>
      <c r="O2819" s="12"/>
      <c r="P2819" s="19"/>
      <c r="Q2819" s="14"/>
      <c r="R2819" s="28"/>
      <c r="S2819" s="14"/>
      <c r="T2819" s="14"/>
      <c r="U2819" s="14"/>
      <c r="V2819" s="4"/>
      <c r="W2819" s="53"/>
      <c r="X2819" s="14"/>
      <c r="Y2819" s="153"/>
      <c r="Z2819" s="10"/>
      <c r="AA2819" s="51"/>
      <c r="AB2819" s="3"/>
      <c r="AC2819" s="1"/>
      <c r="AD2819" s="10"/>
      <c r="AE2819" s="3"/>
      <c r="AF2819" s="3"/>
      <c r="AG2819" s="3"/>
      <c r="AH2819" s="10"/>
      <c r="AI2819" s="11"/>
      <c r="AJ2819" s="10"/>
      <c r="AK2819" s="2"/>
      <c r="AL2819" s="2"/>
      <c r="AM2819" s="2"/>
      <c r="AN2819" s="2"/>
      <c r="AO2819" s="2"/>
      <c r="AP2819" s="2"/>
      <c r="AQ2819" s="1"/>
      <c r="AR2819" s="15"/>
      <c r="AS2819" s="15"/>
      <c r="AT2819" s="15"/>
      <c r="AU2819" s="1"/>
      <c r="AV2819" s="1"/>
      <c r="AW2819" s="15"/>
      <c r="AX2819" s="15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  <c r="FA2819" s="1"/>
      <c r="FB2819" s="1"/>
      <c r="FC2819" s="1"/>
      <c r="FD2819" s="1"/>
      <c r="FE2819" s="1"/>
      <c r="FF2819" s="1"/>
      <c r="FG2819" s="1"/>
      <c r="FH2819" s="1"/>
    </row>
    <row r="2820" spans="1:164" x14ac:dyDescent="0.15">
      <c r="A2820" s="67"/>
      <c r="B2820" s="128"/>
      <c r="C2820" s="7"/>
      <c r="D2820" s="7"/>
      <c r="E2820" s="13"/>
      <c r="F2820" s="14"/>
      <c r="G2820" s="14"/>
      <c r="H2820" s="14"/>
      <c r="I2820" s="14"/>
      <c r="J2820" s="13"/>
      <c r="K2820" s="53"/>
      <c r="L2820" s="2"/>
      <c r="M2820" s="19"/>
      <c r="N2820" s="12"/>
      <c r="O2820" s="12"/>
      <c r="P2820" s="19"/>
      <c r="Q2820" s="14"/>
      <c r="R2820" s="28"/>
      <c r="S2820" s="14"/>
      <c r="T2820" s="14"/>
      <c r="U2820" s="14"/>
      <c r="V2820" s="4"/>
      <c r="W2820" s="53"/>
      <c r="X2820" s="14"/>
      <c r="Y2820" s="153"/>
      <c r="Z2820" s="10"/>
      <c r="AA2820" s="51"/>
      <c r="AB2820" s="3"/>
      <c r="AC2820" s="1"/>
      <c r="AD2820" s="10"/>
      <c r="AE2820" s="3"/>
      <c r="AF2820" s="3"/>
      <c r="AG2820" s="3"/>
      <c r="AH2820" s="10"/>
      <c r="AI2820" s="11"/>
      <c r="AJ2820" s="10"/>
      <c r="AK2820" s="2"/>
      <c r="AL2820" s="2"/>
      <c r="AM2820" s="2"/>
      <c r="AN2820" s="2"/>
      <c r="AO2820" s="2"/>
      <c r="AP2820" s="2"/>
      <c r="AQ2820" s="1"/>
      <c r="AR2820" s="15"/>
      <c r="AS2820" s="15"/>
      <c r="AT2820" s="15"/>
      <c r="AU2820" s="1"/>
      <c r="AV2820" s="1"/>
      <c r="AW2820" s="15"/>
      <c r="AX2820" s="15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  <c r="FA2820" s="1"/>
      <c r="FB2820" s="1"/>
      <c r="FC2820" s="1"/>
      <c r="FD2820" s="1"/>
      <c r="FE2820" s="1"/>
      <c r="FF2820" s="1"/>
      <c r="FG2820" s="1"/>
      <c r="FH2820" s="1"/>
    </row>
    <row r="2821" spans="1:164" x14ac:dyDescent="0.15">
      <c r="A2821" s="67"/>
      <c r="B2821" s="128"/>
      <c r="C2821" s="7"/>
      <c r="D2821" s="7"/>
      <c r="E2821" s="13"/>
      <c r="F2821" s="14"/>
      <c r="G2821" s="14"/>
      <c r="H2821" s="14"/>
      <c r="I2821" s="14"/>
      <c r="J2821" s="13"/>
      <c r="K2821" s="53"/>
      <c r="L2821" s="2"/>
      <c r="M2821" s="19"/>
      <c r="N2821" s="12"/>
      <c r="O2821" s="12"/>
      <c r="P2821" s="19"/>
      <c r="Q2821" s="14"/>
      <c r="R2821" s="28"/>
      <c r="S2821" s="14"/>
      <c r="T2821" s="14"/>
      <c r="U2821" s="14"/>
      <c r="V2821" s="4"/>
      <c r="W2821" s="53"/>
      <c r="X2821" s="14"/>
      <c r="Y2821" s="153"/>
      <c r="Z2821" s="10"/>
      <c r="AA2821" s="51"/>
      <c r="AB2821" s="3"/>
      <c r="AC2821" s="1"/>
      <c r="AD2821" s="10"/>
      <c r="AE2821" s="3"/>
      <c r="AF2821" s="3"/>
      <c r="AG2821" s="3"/>
      <c r="AH2821" s="10"/>
      <c r="AI2821" s="11"/>
      <c r="AJ2821" s="10"/>
      <c r="AK2821" s="2"/>
      <c r="AL2821" s="2"/>
      <c r="AM2821" s="2"/>
      <c r="AN2821" s="2"/>
      <c r="AO2821" s="2"/>
      <c r="AP2821" s="2"/>
      <c r="AQ2821" s="1"/>
      <c r="AR2821" s="15"/>
      <c r="AS2821" s="15"/>
      <c r="AT2821" s="15"/>
      <c r="AU2821" s="1"/>
      <c r="AV2821" s="1"/>
      <c r="AW2821" s="15"/>
      <c r="AX2821" s="15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  <c r="FA2821" s="1"/>
      <c r="FB2821" s="1"/>
      <c r="FC2821" s="1"/>
      <c r="FD2821" s="1"/>
      <c r="FE2821" s="1"/>
      <c r="FF2821" s="1"/>
      <c r="FG2821" s="1"/>
      <c r="FH2821" s="1"/>
    </row>
    <row r="2822" spans="1:164" x14ac:dyDescent="0.15">
      <c r="A2822" s="67"/>
      <c r="B2822" s="128"/>
      <c r="C2822" s="7"/>
      <c r="D2822" s="7"/>
      <c r="E2822" s="13"/>
      <c r="F2822" s="14"/>
      <c r="G2822" s="14"/>
      <c r="H2822" s="14"/>
      <c r="I2822" s="14"/>
      <c r="J2822" s="13"/>
      <c r="K2822" s="53"/>
      <c r="L2822" s="2"/>
      <c r="M2822" s="19"/>
      <c r="N2822" s="12"/>
      <c r="O2822" s="12"/>
      <c r="P2822" s="19"/>
      <c r="Q2822" s="14"/>
      <c r="R2822" s="28"/>
      <c r="S2822" s="14"/>
      <c r="T2822" s="14"/>
      <c r="U2822" s="14"/>
      <c r="V2822" s="4"/>
      <c r="W2822" s="53"/>
      <c r="X2822" s="14"/>
      <c r="Y2822" s="153"/>
      <c r="Z2822" s="10"/>
      <c r="AA2822" s="51"/>
      <c r="AB2822" s="3"/>
      <c r="AC2822" s="1"/>
      <c r="AD2822" s="10"/>
      <c r="AE2822" s="3"/>
      <c r="AF2822" s="3"/>
      <c r="AG2822" s="3"/>
      <c r="AH2822" s="10"/>
      <c r="AI2822" s="11"/>
      <c r="AJ2822" s="10"/>
      <c r="AK2822" s="2"/>
      <c r="AL2822" s="2"/>
      <c r="AM2822" s="2"/>
      <c r="AN2822" s="2"/>
      <c r="AO2822" s="2"/>
      <c r="AP2822" s="2"/>
      <c r="AQ2822" s="1"/>
      <c r="AR2822" s="15"/>
      <c r="AS2822" s="15"/>
      <c r="AT2822" s="15"/>
      <c r="AU2822" s="1"/>
      <c r="AV2822" s="1"/>
      <c r="AW2822" s="15"/>
      <c r="AX2822" s="15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  <c r="FA2822" s="1"/>
      <c r="FB2822" s="1"/>
      <c r="FC2822" s="1"/>
      <c r="FD2822" s="1"/>
      <c r="FE2822" s="1"/>
      <c r="FF2822" s="1"/>
      <c r="FG2822" s="1"/>
      <c r="FH2822" s="1"/>
    </row>
    <row r="2823" spans="1:164" x14ac:dyDescent="0.15">
      <c r="A2823" s="67"/>
      <c r="B2823" s="128"/>
      <c r="C2823" s="7"/>
      <c r="D2823" s="7"/>
      <c r="E2823" s="13"/>
      <c r="F2823" s="14"/>
      <c r="G2823" s="14"/>
      <c r="H2823" s="14"/>
      <c r="I2823" s="14"/>
      <c r="J2823" s="13"/>
      <c r="K2823" s="53"/>
      <c r="L2823" s="2"/>
      <c r="M2823" s="19"/>
      <c r="N2823" s="12"/>
      <c r="O2823" s="12"/>
      <c r="P2823" s="19"/>
      <c r="Q2823" s="14"/>
      <c r="R2823" s="28"/>
      <c r="S2823" s="14"/>
      <c r="T2823" s="14"/>
      <c r="U2823" s="14"/>
      <c r="V2823" s="4"/>
      <c r="W2823" s="53"/>
      <c r="X2823" s="14"/>
      <c r="Y2823" s="153"/>
      <c r="Z2823" s="10"/>
      <c r="AA2823" s="51"/>
      <c r="AB2823" s="3"/>
      <c r="AC2823" s="1"/>
      <c r="AD2823" s="10"/>
      <c r="AE2823" s="3"/>
      <c r="AF2823" s="3"/>
      <c r="AG2823" s="3"/>
      <c r="AH2823" s="10"/>
      <c r="AI2823" s="11"/>
      <c r="AJ2823" s="10"/>
      <c r="AK2823" s="2"/>
      <c r="AL2823" s="2"/>
      <c r="AM2823" s="2"/>
      <c r="AN2823" s="2"/>
      <c r="AO2823" s="2"/>
      <c r="AP2823" s="2"/>
      <c r="AQ2823" s="1"/>
      <c r="AR2823" s="15"/>
      <c r="AS2823" s="15"/>
      <c r="AT2823" s="15"/>
      <c r="AU2823" s="1"/>
      <c r="AV2823" s="1"/>
      <c r="AW2823" s="15"/>
      <c r="AX2823" s="15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  <c r="FA2823" s="1"/>
      <c r="FB2823" s="1"/>
      <c r="FC2823" s="1"/>
      <c r="FD2823" s="1"/>
      <c r="FE2823" s="1"/>
      <c r="FF2823" s="1"/>
      <c r="FG2823" s="1"/>
      <c r="FH2823" s="1"/>
    </row>
    <row r="2824" spans="1:164" x14ac:dyDescent="0.15">
      <c r="A2824" s="67"/>
      <c r="B2824" s="128"/>
      <c r="C2824" s="7"/>
      <c r="D2824" s="7"/>
      <c r="E2824" s="13"/>
      <c r="F2824" s="14"/>
      <c r="G2824" s="14"/>
      <c r="H2824" s="14"/>
      <c r="I2824" s="14"/>
      <c r="J2824" s="13"/>
      <c r="K2824" s="53"/>
      <c r="L2824" s="2"/>
      <c r="M2824" s="19"/>
      <c r="N2824" s="12"/>
      <c r="O2824" s="12"/>
      <c r="P2824" s="19"/>
      <c r="Q2824" s="14"/>
      <c r="R2824" s="28"/>
      <c r="S2824" s="14"/>
      <c r="T2824" s="14"/>
      <c r="U2824" s="14"/>
      <c r="V2824" s="4"/>
      <c r="W2824" s="53"/>
      <c r="X2824" s="14"/>
      <c r="Y2824" s="153"/>
      <c r="Z2824" s="10"/>
      <c r="AA2824" s="51"/>
      <c r="AB2824" s="3"/>
      <c r="AC2824" s="1"/>
      <c r="AD2824" s="10"/>
      <c r="AE2824" s="3"/>
      <c r="AF2824" s="3"/>
      <c r="AG2824" s="3"/>
      <c r="AH2824" s="10"/>
      <c r="AI2824" s="11"/>
      <c r="AJ2824" s="10"/>
      <c r="AK2824" s="2"/>
      <c r="AL2824" s="2"/>
      <c r="AM2824" s="2"/>
      <c r="AN2824" s="2"/>
      <c r="AO2824" s="2"/>
      <c r="AP2824" s="2"/>
      <c r="AQ2824" s="1"/>
      <c r="AR2824" s="15"/>
      <c r="AS2824" s="15"/>
      <c r="AT2824" s="15"/>
      <c r="AU2824" s="1"/>
      <c r="AV2824" s="1"/>
      <c r="AW2824" s="15"/>
      <c r="AX2824" s="15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  <c r="FA2824" s="1"/>
      <c r="FB2824" s="1"/>
      <c r="FC2824" s="1"/>
      <c r="FD2824" s="1"/>
      <c r="FE2824" s="1"/>
      <c r="FF2824" s="1"/>
      <c r="FG2824" s="1"/>
      <c r="FH2824" s="1"/>
    </row>
    <row r="2825" spans="1:164" x14ac:dyDescent="0.15">
      <c r="A2825" s="67"/>
      <c r="B2825" s="128"/>
      <c r="C2825" s="7"/>
      <c r="D2825" s="7"/>
      <c r="E2825" s="13"/>
      <c r="F2825" s="14"/>
      <c r="G2825" s="14"/>
      <c r="H2825" s="14"/>
      <c r="I2825" s="14"/>
      <c r="J2825" s="13"/>
      <c r="K2825" s="53"/>
      <c r="L2825" s="2"/>
      <c r="M2825" s="19"/>
      <c r="N2825" s="12"/>
      <c r="O2825" s="12"/>
      <c r="P2825" s="19"/>
      <c r="Q2825" s="14"/>
      <c r="R2825" s="28"/>
      <c r="S2825" s="14"/>
      <c r="T2825" s="14"/>
      <c r="U2825" s="14"/>
      <c r="V2825" s="4"/>
      <c r="W2825" s="53"/>
      <c r="X2825" s="14"/>
      <c r="Y2825" s="153"/>
      <c r="Z2825" s="10"/>
      <c r="AA2825" s="51"/>
      <c r="AB2825" s="3"/>
      <c r="AC2825" s="1"/>
      <c r="AD2825" s="10"/>
      <c r="AE2825" s="3"/>
      <c r="AF2825" s="3"/>
      <c r="AG2825" s="3"/>
      <c r="AH2825" s="10"/>
      <c r="AI2825" s="11"/>
      <c r="AJ2825" s="10"/>
      <c r="AK2825" s="2"/>
      <c r="AL2825" s="2"/>
      <c r="AM2825" s="2"/>
      <c r="AN2825" s="2"/>
      <c r="AO2825" s="2"/>
      <c r="AP2825" s="2"/>
      <c r="AQ2825" s="1"/>
      <c r="AR2825" s="15"/>
      <c r="AS2825" s="15"/>
      <c r="AT2825" s="15"/>
      <c r="AU2825" s="1"/>
      <c r="AV2825" s="1"/>
      <c r="AW2825" s="15"/>
      <c r="AX2825" s="15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  <c r="FA2825" s="1"/>
      <c r="FB2825" s="1"/>
      <c r="FC2825" s="1"/>
      <c r="FD2825" s="1"/>
      <c r="FE2825" s="1"/>
      <c r="FF2825" s="1"/>
      <c r="FG2825" s="1"/>
      <c r="FH2825" s="1"/>
    </row>
    <row r="2826" spans="1:164" x14ac:dyDescent="0.15">
      <c r="A2826" s="67"/>
      <c r="B2826" s="128"/>
      <c r="C2826" s="7"/>
      <c r="D2826" s="7"/>
      <c r="E2826" s="13"/>
      <c r="F2826" s="14"/>
      <c r="G2826" s="14"/>
      <c r="H2826" s="14"/>
      <c r="I2826" s="14"/>
      <c r="J2826" s="13"/>
      <c r="K2826" s="53"/>
      <c r="L2826" s="2"/>
      <c r="M2826" s="19"/>
      <c r="N2826" s="12"/>
      <c r="O2826" s="12"/>
      <c r="P2826" s="19"/>
      <c r="Q2826" s="14"/>
      <c r="R2826" s="28"/>
      <c r="S2826" s="14"/>
      <c r="T2826" s="14"/>
      <c r="U2826" s="14"/>
      <c r="V2826" s="4"/>
      <c r="W2826" s="53"/>
      <c r="X2826" s="14"/>
      <c r="Y2826" s="153"/>
      <c r="Z2826" s="10"/>
      <c r="AA2826" s="51"/>
      <c r="AB2826" s="3"/>
      <c r="AC2826" s="1"/>
      <c r="AD2826" s="10"/>
      <c r="AE2826" s="3"/>
      <c r="AF2826" s="3"/>
      <c r="AG2826" s="3"/>
      <c r="AH2826" s="10"/>
      <c r="AI2826" s="11"/>
      <c r="AJ2826" s="10"/>
      <c r="AK2826" s="2"/>
      <c r="AL2826" s="2"/>
      <c r="AM2826" s="2"/>
      <c r="AN2826" s="2"/>
      <c r="AO2826" s="2"/>
      <c r="AP2826" s="2"/>
      <c r="AQ2826" s="1"/>
      <c r="AR2826" s="15"/>
      <c r="AS2826" s="15"/>
      <c r="AT2826" s="15"/>
      <c r="AU2826" s="1"/>
      <c r="AV2826" s="1"/>
      <c r="AW2826" s="15"/>
      <c r="AX2826" s="15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  <c r="FA2826" s="1"/>
      <c r="FB2826" s="1"/>
      <c r="FC2826" s="1"/>
      <c r="FD2826" s="1"/>
      <c r="FE2826" s="1"/>
      <c r="FF2826" s="1"/>
      <c r="FG2826" s="1"/>
      <c r="FH2826" s="1"/>
    </row>
    <row r="2827" spans="1:164" x14ac:dyDescent="0.15">
      <c r="A2827" s="67"/>
      <c r="B2827" s="128"/>
      <c r="C2827" s="7"/>
      <c r="D2827" s="7"/>
      <c r="E2827" s="13"/>
      <c r="F2827" s="14"/>
      <c r="G2827" s="14"/>
      <c r="H2827" s="14"/>
      <c r="I2827" s="14"/>
      <c r="J2827" s="13"/>
      <c r="K2827" s="53"/>
      <c r="L2827" s="2"/>
      <c r="M2827" s="19"/>
      <c r="N2827" s="12"/>
      <c r="O2827" s="12"/>
      <c r="P2827" s="19"/>
      <c r="Q2827" s="14"/>
      <c r="R2827" s="28"/>
      <c r="S2827" s="14"/>
      <c r="T2827" s="14"/>
      <c r="U2827" s="14"/>
      <c r="V2827" s="4"/>
      <c r="W2827" s="53"/>
      <c r="X2827" s="14"/>
      <c r="Y2827" s="153"/>
      <c r="Z2827" s="10"/>
      <c r="AA2827" s="51"/>
      <c r="AB2827" s="3"/>
      <c r="AC2827" s="1"/>
      <c r="AD2827" s="10"/>
      <c r="AE2827" s="3"/>
      <c r="AF2827" s="3"/>
      <c r="AG2827" s="3"/>
      <c r="AH2827" s="10"/>
      <c r="AI2827" s="11"/>
      <c r="AJ2827" s="10"/>
      <c r="AK2827" s="2"/>
      <c r="AL2827" s="2"/>
      <c r="AM2827" s="2"/>
      <c r="AN2827" s="2"/>
      <c r="AO2827" s="2"/>
      <c r="AP2827" s="2"/>
      <c r="AQ2827" s="1"/>
      <c r="AR2827" s="15"/>
      <c r="AS2827" s="15"/>
      <c r="AT2827" s="15"/>
      <c r="AU2827" s="1"/>
      <c r="AV2827" s="1"/>
      <c r="AW2827" s="15"/>
      <c r="AX2827" s="15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  <c r="FA2827" s="1"/>
      <c r="FB2827" s="1"/>
      <c r="FC2827" s="1"/>
      <c r="FD2827" s="1"/>
      <c r="FE2827" s="1"/>
      <c r="FF2827" s="1"/>
      <c r="FG2827" s="1"/>
      <c r="FH2827" s="1"/>
    </row>
    <row r="2828" spans="1:164" x14ac:dyDescent="0.15">
      <c r="A2828" s="67"/>
      <c r="B2828" s="128"/>
      <c r="C2828" s="7"/>
      <c r="D2828" s="7"/>
      <c r="E2828" s="13"/>
      <c r="F2828" s="14"/>
      <c r="G2828" s="14"/>
      <c r="H2828" s="14"/>
      <c r="I2828" s="14"/>
      <c r="J2828" s="13"/>
      <c r="K2828" s="53"/>
      <c r="L2828" s="2"/>
      <c r="M2828" s="19"/>
      <c r="N2828" s="12"/>
      <c r="O2828" s="12"/>
      <c r="P2828" s="19"/>
      <c r="Q2828" s="14"/>
      <c r="R2828" s="28"/>
      <c r="S2828" s="14"/>
      <c r="T2828" s="14"/>
      <c r="U2828" s="14"/>
      <c r="V2828" s="4"/>
      <c r="W2828" s="53"/>
      <c r="X2828" s="14"/>
      <c r="Y2828" s="153"/>
      <c r="Z2828" s="10"/>
      <c r="AA2828" s="51"/>
      <c r="AB2828" s="3"/>
      <c r="AC2828" s="1"/>
      <c r="AD2828" s="10"/>
      <c r="AE2828" s="3"/>
      <c r="AF2828" s="3"/>
      <c r="AG2828" s="3"/>
      <c r="AH2828" s="10"/>
      <c r="AI2828" s="11"/>
      <c r="AJ2828" s="10"/>
      <c r="AK2828" s="2"/>
      <c r="AL2828" s="2"/>
      <c r="AM2828" s="2"/>
      <c r="AN2828" s="2"/>
      <c r="AO2828" s="2"/>
      <c r="AP2828" s="2"/>
      <c r="AQ2828" s="1"/>
      <c r="AR2828" s="15"/>
      <c r="AS2828" s="15"/>
      <c r="AT2828" s="15"/>
      <c r="AU2828" s="1"/>
      <c r="AV2828" s="1"/>
      <c r="AW2828" s="15"/>
      <c r="AX2828" s="15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  <c r="FA2828" s="1"/>
      <c r="FB2828" s="1"/>
      <c r="FC2828" s="1"/>
      <c r="FD2828" s="1"/>
      <c r="FE2828" s="1"/>
      <c r="FF2828" s="1"/>
      <c r="FG2828" s="1"/>
      <c r="FH2828" s="1"/>
    </row>
    <row r="2829" spans="1:164" x14ac:dyDescent="0.15">
      <c r="A2829" s="67"/>
      <c r="B2829" s="128"/>
      <c r="C2829" s="7"/>
      <c r="D2829" s="7"/>
      <c r="E2829" s="13"/>
      <c r="F2829" s="14"/>
      <c r="G2829" s="14"/>
      <c r="H2829" s="14"/>
      <c r="I2829" s="14"/>
      <c r="J2829" s="13"/>
      <c r="K2829" s="53"/>
      <c r="L2829" s="2"/>
      <c r="M2829" s="19"/>
      <c r="N2829" s="12"/>
      <c r="O2829" s="12"/>
      <c r="P2829" s="19"/>
      <c r="Q2829" s="14"/>
      <c r="R2829" s="28"/>
      <c r="S2829" s="14"/>
      <c r="T2829" s="14"/>
      <c r="U2829" s="14"/>
      <c r="V2829" s="4"/>
      <c r="W2829" s="53"/>
      <c r="X2829" s="14"/>
      <c r="Y2829" s="153"/>
      <c r="Z2829" s="10"/>
      <c r="AA2829" s="51"/>
      <c r="AB2829" s="3"/>
      <c r="AC2829" s="1"/>
      <c r="AD2829" s="10"/>
      <c r="AE2829" s="3"/>
      <c r="AF2829" s="3"/>
      <c r="AG2829" s="3"/>
      <c r="AH2829" s="10"/>
      <c r="AI2829" s="11"/>
      <c r="AJ2829" s="10"/>
      <c r="AK2829" s="2"/>
      <c r="AL2829" s="2"/>
      <c r="AM2829" s="2"/>
      <c r="AN2829" s="2"/>
      <c r="AO2829" s="2"/>
      <c r="AP2829" s="2"/>
      <c r="AQ2829" s="1"/>
      <c r="AR2829" s="15"/>
      <c r="AS2829" s="15"/>
      <c r="AT2829" s="15"/>
      <c r="AU2829" s="1"/>
      <c r="AV2829" s="1"/>
      <c r="AW2829" s="15"/>
      <c r="AX2829" s="15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  <c r="FA2829" s="1"/>
      <c r="FB2829" s="1"/>
      <c r="FC2829" s="1"/>
      <c r="FD2829" s="1"/>
      <c r="FE2829" s="1"/>
      <c r="FF2829" s="1"/>
      <c r="FG2829" s="1"/>
      <c r="FH2829" s="1"/>
    </row>
    <row r="2830" spans="1:164" x14ac:dyDescent="0.15">
      <c r="A2830" s="67"/>
      <c r="B2830" s="128"/>
      <c r="C2830" s="7"/>
      <c r="D2830" s="7"/>
      <c r="E2830" s="13"/>
      <c r="F2830" s="14"/>
      <c r="G2830" s="14"/>
      <c r="H2830" s="14"/>
      <c r="I2830" s="14"/>
      <c r="J2830" s="13"/>
      <c r="K2830" s="53"/>
      <c r="L2830" s="2"/>
      <c r="M2830" s="19"/>
      <c r="N2830" s="12"/>
      <c r="O2830" s="12"/>
      <c r="P2830" s="19"/>
      <c r="Q2830" s="14"/>
      <c r="R2830" s="28"/>
      <c r="S2830" s="14"/>
      <c r="T2830" s="14"/>
      <c r="U2830" s="14"/>
      <c r="V2830" s="4"/>
      <c r="W2830" s="53"/>
      <c r="X2830" s="14"/>
      <c r="Y2830" s="153"/>
      <c r="Z2830" s="10"/>
      <c r="AA2830" s="51"/>
      <c r="AB2830" s="3"/>
      <c r="AC2830" s="1"/>
      <c r="AD2830" s="10"/>
      <c r="AE2830" s="3"/>
      <c r="AF2830" s="3"/>
      <c r="AG2830" s="3"/>
      <c r="AH2830" s="10"/>
      <c r="AI2830" s="11"/>
      <c r="AJ2830" s="10"/>
      <c r="AK2830" s="2"/>
      <c r="AL2830" s="2"/>
      <c r="AM2830" s="2"/>
      <c r="AN2830" s="2"/>
      <c r="AO2830" s="2"/>
      <c r="AP2830" s="2"/>
      <c r="AQ2830" s="1"/>
      <c r="AR2830" s="15"/>
      <c r="AS2830" s="15"/>
      <c r="AT2830" s="15"/>
      <c r="AU2830" s="1"/>
      <c r="AV2830" s="1"/>
      <c r="AW2830" s="15"/>
      <c r="AX2830" s="15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  <c r="FA2830" s="1"/>
      <c r="FB2830" s="1"/>
      <c r="FC2830" s="1"/>
      <c r="FD2830" s="1"/>
      <c r="FE2830" s="1"/>
      <c r="FF2830" s="1"/>
      <c r="FG2830" s="1"/>
      <c r="FH2830" s="1"/>
    </row>
    <row r="2831" spans="1:164" x14ac:dyDescent="0.15">
      <c r="A2831" s="67"/>
      <c r="B2831" s="128"/>
      <c r="C2831" s="7"/>
      <c r="D2831" s="7"/>
      <c r="E2831" s="13"/>
      <c r="F2831" s="14"/>
      <c r="G2831" s="14"/>
      <c r="H2831" s="14"/>
      <c r="I2831" s="14"/>
      <c r="J2831" s="13"/>
      <c r="K2831" s="53"/>
      <c r="L2831" s="2"/>
      <c r="M2831" s="19"/>
      <c r="N2831" s="12"/>
      <c r="O2831" s="12"/>
      <c r="P2831" s="19"/>
      <c r="Q2831" s="14"/>
      <c r="R2831" s="28"/>
      <c r="S2831" s="14"/>
      <c r="T2831" s="14"/>
      <c r="U2831" s="14"/>
      <c r="V2831" s="4"/>
      <c r="W2831" s="53"/>
      <c r="X2831" s="14"/>
      <c r="Y2831" s="153"/>
      <c r="Z2831" s="10"/>
      <c r="AA2831" s="51"/>
      <c r="AB2831" s="3"/>
      <c r="AC2831" s="1"/>
      <c r="AD2831" s="10"/>
      <c r="AE2831" s="3"/>
      <c r="AF2831" s="3"/>
      <c r="AG2831" s="3"/>
      <c r="AH2831" s="10"/>
      <c r="AI2831" s="11"/>
      <c r="AJ2831" s="10"/>
      <c r="AK2831" s="2"/>
      <c r="AL2831" s="2"/>
      <c r="AM2831" s="2"/>
      <c r="AN2831" s="2"/>
      <c r="AO2831" s="2"/>
      <c r="AP2831" s="2"/>
      <c r="AQ2831" s="1"/>
      <c r="AR2831" s="15"/>
      <c r="AS2831" s="15"/>
      <c r="AT2831" s="15"/>
      <c r="AU2831" s="1"/>
      <c r="AV2831" s="1"/>
      <c r="AW2831" s="15"/>
      <c r="AX2831" s="15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  <c r="FA2831" s="1"/>
      <c r="FB2831" s="1"/>
      <c r="FC2831" s="1"/>
      <c r="FD2831" s="1"/>
      <c r="FE2831" s="1"/>
      <c r="FF2831" s="1"/>
      <c r="FG2831" s="1"/>
      <c r="FH2831" s="1"/>
    </row>
    <row r="2832" spans="1:164" x14ac:dyDescent="0.15">
      <c r="A2832" s="67"/>
      <c r="B2832" s="128"/>
      <c r="C2832" s="7"/>
      <c r="D2832" s="7"/>
      <c r="E2832" s="13"/>
      <c r="F2832" s="14"/>
      <c r="G2832" s="14"/>
      <c r="H2832" s="14"/>
      <c r="I2832" s="14"/>
      <c r="J2832" s="13"/>
      <c r="K2832" s="53"/>
      <c r="L2832" s="2"/>
      <c r="M2832" s="19"/>
      <c r="N2832" s="12"/>
      <c r="O2832" s="12"/>
      <c r="P2832" s="19"/>
      <c r="Q2832" s="14"/>
      <c r="R2832" s="28"/>
      <c r="S2832" s="14"/>
      <c r="T2832" s="14"/>
      <c r="U2832" s="14"/>
      <c r="V2832" s="4"/>
      <c r="W2832" s="53"/>
      <c r="X2832" s="14"/>
      <c r="Y2832" s="153"/>
      <c r="Z2832" s="10"/>
      <c r="AA2832" s="51"/>
      <c r="AB2832" s="3"/>
      <c r="AC2832" s="1"/>
      <c r="AD2832" s="10"/>
      <c r="AE2832" s="3"/>
      <c r="AF2832" s="3"/>
      <c r="AG2832" s="3"/>
      <c r="AH2832" s="10"/>
      <c r="AI2832" s="11"/>
      <c r="AJ2832" s="10"/>
      <c r="AK2832" s="2"/>
      <c r="AL2832" s="2"/>
      <c r="AM2832" s="2"/>
      <c r="AN2832" s="2"/>
      <c r="AO2832" s="2"/>
      <c r="AP2832" s="2"/>
      <c r="AQ2832" s="1"/>
      <c r="AR2832" s="15"/>
      <c r="AS2832" s="15"/>
      <c r="AT2832" s="15"/>
      <c r="AU2832" s="1"/>
      <c r="AV2832" s="1"/>
      <c r="AW2832" s="15"/>
      <c r="AX2832" s="15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  <c r="FA2832" s="1"/>
      <c r="FB2832" s="1"/>
      <c r="FC2832" s="1"/>
      <c r="FD2832" s="1"/>
      <c r="FE2832" s="1"/>
      <c r="FF2832" s="1"/>
      <c r="FG2832" s="1"/>
      <c r="FH2832" s="1"/>
    </row>
    <row r="2833" spans="1:164" x14ac:dyDescent="0.15">
      <c r="A2833" s="67"/>
      <c r="B2833" s="128"/>
      <c r="C2833" s="7"/>
      <c r="D2833" s="7"/>
      <c r="E2833" s="13"/>
      <c r="F2833" s="14"/>
      <c r="G2833" s="14"/>
      <c r="H2833" s="14"/>
      <c r="I2833" s="14"/>
      <c r="J2833" s="13"/>
      <c r="K2833" s="53"/>
      <c r="L2833" s="2"/>
      <c r="M2833" s="19"/>
      <c r="N2833" s="12"/>
      <c r="O2833" s="12"/>
      <c r="P2833" s="19"/>
      <c r="Q2833" s="14"/>
      <c r="R2833" s="28"/>
      <c r="S2833" s="14"/>
      <c r="T2833" s="14"/>
      <c r="U2833" s="14"/>
      <c r="V2833" s="4"/>
      <c r="W2833" s="53"/>
      <c r="X2833" s="14"/>
      <c r="Y2833" s="153"/>
      <c r="Z2833" s="10"/>
      <c r="AA2833" s="51"/>
      <c r="AB2833" s="3"/>
      <c r="AC2833" s="1"/>
      <c r="AD2833" s="10"/>
      <c r="AE2833" s="3"/>
      <c r="AF2833" s="3"/>
      <c r="AG2833" s="3"/>
      <c r="AH2833" s="10"/>
      <c r="AI2833" s="11"/>
      <c r="AJ2833" s="10"/>
      <c r="AK2833" s="2"/>
      <c r="AL2833" s="2"/>
      <c r="AM2833" s="2"/>
      <c r="AN2833" s="2"/>
      <c r="AO2833" s="2"/>
      <c r="AP2833" s="2"/>
      <c r="AQ2833" s="1"/>
      <c r="AR2833" s="15"/>
      <c r="AS2833" s="15"/>
      <c r="AT2833" s="15"/>
      <c r="AU2833" s="1"/>
      <c r="AV2833" s="1"/>
      <c r="AW2833" s="15"/>
      <c r="AX2833" s="15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  <c r="FA2833" s="1"/>
      <c r="FB2833" s="1"/>
      <c r="FC2833" s="1"/>
      <c r="FD2833" s="1"/>
      <c r="FE2833" s="1"/>
      <c r="FF2833" s="1"/>
      <c r="FG2833" s="1"/>
      <c r="FH2833" s="1"/>
    </row>
    <row r="2834" spans="1:164" x14ac:dyDescent="0.15">
      <c r="A2834" s="67"/>
      <c r="B2834" s="128"/>
      <c r="C2834" s="7"/>
      <c r="D2834" s="7"/>
      <c r="E2834" s="13"/>
      <c r="F2834" s="14"/>
      <c r="G2834" s="14"/>
      <c r="H2834" s="14"/>
      <c r="I2834" s="14"/>
      <c r="J2834" s="13"/>
      <c r="K2834" s="53"/>
      <c r="L2834" s="2"/>
      <c r="M2834" s="19"/>
      <c r="N2834" s="12"/>
      <c r="O2834" s="12"/>
      <c r="P2834" s="19"/>
      <c r="Q2834" s="14"/>
      <c r="R2834" s="28"/>
      <c r="S2834" s="14"/>
      <c r="T2834" s="14"/>
      <c r="U2834" s="14"/>
      <c r="V2834" s="4"/>
      <c r="W2834" s="53"/>
      <c r="X2834" s="14"/>
      <c r="Y2834" s="153"/>
      <c r="Z2834" s="10"/>
      <c r="AA2834" s="51"/>
      <c r="AB2834" s="3"/>
      <c r="AC2834" s="1"/>
      <c r="AD2834" s="10"/>
      <c r="AE2834" s="3"/>
      <c r="AF2834" s="3"/>
      <c r="AG2834" s="3"/>
      <c r="AH2834" s="10"/>
      <c r="AI2834" s="11"/>
      <c r="AJ2834" s="10"/>
      <c r="AK2834" s="2"/>
      <c r="AL2834" s="2"/>
      <c r="AM2834" s="2"/>
      <c r="AN2834" s="2"/>
      <c r="AO2834" s="2"/>
      <c r="AP2834" s="2"/>
      <c r="AQ2834" s="1"/>
      <c r="AR2834" s="15"/>
      <c r="AS2834" s="15"/>
      <c r="AT2834" s="15"/>
      <c r="AU2834" s="1"/>
      <c r="AV2834" s="1"/>
      <c r="AW2834" s="15"/>
      <c r="AX2834" s="15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  <c r="FA2834" s="1"/>
      <c r="FB2834" s="1"/>
      <c r="FC2834" s="1"/>
      <c r="FD2834" s="1"/>
      <c r="FE2834" s="1"/>
      <c r="FF2834" s="1"/>
      <c r="FG2834" s="1"/>
      <c r="FH2834" s="1"/>
    </row>
    <row r="2835" spans="1:164" x14ac:dyDescent="0.15">
      <c r="A2835" s="67"/>
      <c r="B2835" s="128"/>
      <c r="C2835" s="7"/>
      <c r="D2835" s="7"/>
      <c r="E2835" s="13"/>
      <c r="F2835" s="14"/>
      <c r="G2835" s="14"/>
      <c r="H2835" s="14"/>
      <c r="I2835" s="14"/>
      <c r="J2835" s="13"/>
      <c r="K2835" s="53"/>
      <c r="L2835" s="2"/>
      <c r="M2835" s="19"/>
      <c r="N2835" s="12"/>
      <c r="O2835" s="12"/>
      <c r="P2835" s="19"/>
      <c r="Q2835" s="14"/>
      <c r="R2835" s="28"/>
      <c r="S2835" s="14"/>
      <c r="T2835" s="14"/>
      <c r="U2835" s="14"/>
      <c r="V2835" s="4"/>
      <c r="W2835" s="53"/>
      <c r="X2835" s="14"/>
      <c r="Y2835" s="153"/>
      <c r="Z2835" s="10"/>
      <c r="AA2835" s="51"/>
      <c r="AB2835" s="3"/>
      <c r="AC2835" s="1"/>
      <c r="AD2835" s="10"/>
      <c r="AE2835" s="3"/>
      <c r="AF2835" s="3"/>
      <c r="AG2835" s="3"/>
      <c r="AH2835" s="10"/>
      <c r="AI2835" s="11"/>
      <c r="AJ2835" s="10"/>
      <c r="AK2835" s="2"/>
      <c r="AL2835" s="2"/>
      <c r="AM2835" s="2"/>
      <c r="AN2835" s="2"/>
      <c r="AO2835" s="2"/>
      <c r="AP2835" s="2"/>
      <c r="AQ2835" s="1"/>
      <c r="AR2835" s="15"/>
      <c r="AS2835" s="15"/>
      <c r="AT2835" s="15"/>
      <c r="AU2835" s="1"/>
      <c r="AV2835" s="1"/>
      <c r="AW2835" s="15"/>
      <c r="AX2835" s="15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  <c r="FA2835" s="1"/>
      <c r="FB2835" s="1"/>
      <c r="FC2835" s="1"/>
      <c r="FD2835" s="1"/>
      <c r="FE2835" s="1"/>
      <c r="FF2835" s="1"/>
      <c r="FG2835" s="1"/>
      <c r="FH2835" s="1"/>
    </row>
    <row r="2836" spans="1:164" x14ac:dyDescent="0.15">
      <c r="A2836" s="67"/>
      <c r="B2836" s="128"/>
      <c r="C2836" s="7"/>
      <c r="D2836" s="7"/>
      <c r="E2836" s="13"/>
      <c r="F2836" s="14"/>
      <c r="G2836" s="14"/>
      <c r="H2836" s="14"/>
      <c r="I2836" s="14"/>
      <c r="J2836" s="13"/>
      <c r="K2836" s="53"/>
      <c r="L2836" s="2"/>
      <c r="M2836" s="19"/>
      <c r="N2836" s="12"/>
      <c r="O2836" s="12"/>
      <c r="P2836" s="19"/>
      <c r="Q2836" s="14"/>
      <c r="R2836" s="28"/>
      <c r="S2836" s="14"/>
      <c r="T2836" s="14"/>
      <c r="U2836" s="14"/>
      <c r="V2836" s="4"/>
      <c r="W2836" s="53"/>
      <c r="X2836" s="14"/>
      <c r="Y2836" s="153"/>
      <c r="Z2836" s="10"/>
      <c r="AA2836" s="51"/>
      <c r="AB2836" s="3"/>
      <c r="AC2836" s="1"/>
      <c r="AD2836" s="10"/>
      <c r="AE2836" s="3"/>
      <c r="AF2836" s="3"/>
      <c r="AG2836" s="3"/>
      <c r="AH2836" s="10"/>
      <c r="AI2836" s="11"/>
      <c r="AJ2836" s="10"/>
      <c r="AK2836" s="2"/>
      <c r="AL2836" s="2"/>
      <c r="AM2836" s="2"/>
      <c r="AN2836" s="2"/>
      <c r="AO2836" s="2"/>
      <c r="AP2836" s="2"/>
      <c r="AQ2836" s="1"/>
      <c r="AR2836" s="15"/>
      <c r="AS2836" s="15"/>
      <c r="AT2836" s="15"/>
      <c r="AU2836" s="1"/>
      <c r="AV2836" s="1"/>
      <c r="AW2836" s="15"/>
      <c r="AX2836" s="15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  <c r="FA2836" s="1"/>
      <c r="FB2836" s="1"/>
      <c r="FC2836" s="1"/>
      <c r="FD2836" s="1"/>
      <c r="FE2836" s="1"/>
      <c r="FF2836" s="1"/>
      <c r="FG2836" s="1"/>
      <c r="FH2836" s="1"/>
    </row>
    <row r="2837" spans="1:164" x14ac:dyDescent="0.15">
      <c r="A2837" s="67"/>
      <c r="B2837" s="128"/>
      <c r="C2837" s="7"/>
      <c r="D2837" s="7"/>
      <c r="E2837" s="13"/>
      <c r="F2837" s="14"/>
      <c r="G2837" s="14"/>
      <c r="H2837" s="14"/>
      <c r="I2837" s="14"/>
      <c r="J2837" s="13"/>
      <c r="K2837" s="53"/>
      <c r="L2837" s="2"/>
      <c r="M2837" s="19"/>
      <c r="N2837" s="12"/>
      <c r="O2837" s="12"/>
      <c r="P2837" s="19"/>
      <c r="Q2837" s="14"/>
      <c r="R2837" s="28"/>
      <c r="S2837" s="14"/>
      <c r="T2837" s="14"/>
      <c r="U2837" s="14"/>
      <c r="V2837" s="4"/>
      <c r="W2837" s="53"/>
      <c r="X2837" s="14"/>
      <c r="Y2837" s="153"/>
      <c r="Z2837" s="10"/>
      <c r="AA2837" s="51"/>
      <c r="AB2837" s="3"/>
      <c r="AC2837" s="1"/>
      <c r="AD2837" s="10"/>
      <c r="AE2837" s="3"/>
      <c r="AF2837" s="3"/>
      <c r="AG2837" s="3"/>
      <c r="AH2837" s="10"/>
      <c r="AI2837" s="11"/>
      <c r="AJ2837" s="10"/>
      <c r="AK2837" s="2"/>
      <c r="AL2837" s="2"/>
      <c r="AM2837" s="2"/>
      <c r="AN2837" s="2"/>
      <c r="AO2837" s="2"/>
      <c r="AP2837" s="2"/>
      <c r="AQ2837" s="1"/>
      <c r="AR2837" s="15"/>
      <c r="AS2837" s="15"/>
      <c r="AT2837" s="15"/>
      <c r="AU2837" s="1"/>
      <c r="AV2837" s="1"/>
      <c r="AW2837" s="15"/>
      <c r="AX2837" s="15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  <c r="FA2837" s="1"/>
      <c r="FB2837" s="1"/>
      <c r="FC2837" s="1"/>
      <c r="FD2837" s="1"/>
      <c r="FE2837" s="1"/>
      <c r="FF2837" s="1"/>
      <c r="FG2837" s="1"/>
      <c r="FH2837" s="1"/>
    </row>
    <row r="2838" spans="1:164" x14ac:dyDescent="0.15">
      <c r="A2838" s="67"/>
      <c r="B2838" s="128"/>
      <c r="C2838" s="7"/>
      <c r="D2838" s="7"/>
      <c r="E2838" s="13"/>
      <c r="F2838" s="14"/>
      <c r="G2838" s="14"/>
      <c r="H2838" s="14"/>
      <c r="I2838" s="14"/>
      <c r="J2838" s="13"/>
      <c r="K2838" s="53"/>
      <c r="L2838" s="2"/>
      <c r="M2838" s="19"/>
      <c r="N2838" s="12"/>
      <c r="O2838" s="12"/>
      <c r="P2838" s="19"/>
      <c r="Q2838" s="14"/>
      <c r="R2838" s="28"/>
      <c r="S2838" s="14"/>
      <c r="T2838" s="14"/>
      <c r="U2838" s="14"/>
      <c r="V2838" s="4"/>
      <c r="W2838" s="53"/>
      <c r="X2838" s="14"/>
      <c r="Y2838" s="153"/>
      <c r="Z2838" s="10"/>
      <c r="AA2838" s="51"/>
      <c r="AB2838" s="3"/>
      <c r="AC2838" s="1"/>
      <c r="AD2838" s="10"/>
      <c r="AE2838" s="3"/>
      <c r="AF2838" s="3"/>
      <c r="AG2838" s="3"/>
      <c r="AH2838" s="10"/>
      <c r="AI2838" s="11"/>
      <c r="AJ2838" s="10"/>
      <c r="AK2838" s="2"/>
      <c r="AL2838" s="2"/>
      <c r="AM2838" s="2"/>
      <c r="AN2838" s="2"/>
      <c r="AO2838" s="2"/>
      <c r="AP2838" s="2"/>
      <c r="AQ2838" s="1"/>
      <c r="AR2838" s="15"/>
      <c r="AS2838" s="15"/>
      <c r="AT2838" s="15"/>
      <c r="AU2838" s="1"/>
      <c r="AV2838" s="1"/>
      <c r="AW2838" s="15"/>
      <c r="AX2838" s="15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  <c r="FA2838" s="1"/>
      <c r="FB2838" s="1"/>
      <c r="FC2838" s="1"/>
      <c r="FD2838" s="1"/>
      <c r="FE2838" s="1"/>
      <c r="FF2838" s="1"/>
      <c r="FG2838" s="1"/>
      <c r="FH2838" s="1"/>
    </row>
    <row r="2839" spans="1:164" x14ac:dyDescent="0.15">
      <c r="A2839" s="67"/>
      <c r="B2839" s="128"/>
      <c r="C2839" s="7"/>
      <c r="D2839" s="7"/>
      <c r="E2839" s="13"/>
      <c r="F2839" s="14"/>
      <c r="G2839" s="14"/>
      <c r="H2839" s="14"/>
      <c r="I2839" s="14"/>
      <c r="J2839" s="13"/>
      <c r="K2839" s="53"/>
      <c r="L2839" s="2"/>
      <c r="M2839" s="19"/>
      <c r="N2839" s="12"/>
      <c r="O2839" s="12"/>
      <c r="P2839" s="19"/>
      <c r="Q2839" s="14"/>
      <c r="R2839" s="28"/>
      <c r="S2839" s="14"/>
      <c r="T2839" s="14"/>
      <c r="U2839" s="14"/>
      <c r="V2839" s="4"/>
      <c r="W2839" s="53"/>
      <c r="X2839" s="14"/>
      <c r="Y2839" s="153"/>
      <c r="Z2839" s="10"/>
      <c r="AA2839" s="51"/>
      <c r="AB2839" s="3"/>
      <c r="AC2839" s="1"/>
      <c r="AD2839" s="10"/>
      <c r="AE2839" s="3"/>
      <c r="AF2839" s="3"/>
      <c r="AG2839" s="3"/>
      <c r="AH2839" s="10"/>
      <c r="AI2839" s="11"/>
      <c r="AJ2839" s="10"/>
      <c r="AK2839" s="2"/>
      <c r="AL2839" s="2"/>
      <c r="AM2839" s="2"/>
      <c r="AN2839" s="2"/>
      <c r="AO2839" s="2"/>
      <c r="AP2839" s="2"/>
      <c r="AQ2839" s="1"/>
      <c r="AR2839" s="15"/>
      <c r="AS2839" s="15"/>
      <c r="AT2839" s="15"/>
      <c r="AU2839" s="1"/>
      <c r="AV2839" s="1"/>
      <c r="AW2839" s="15"/>
      <c r="AX2839" s="15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  <c r="FA2839" s="1"/>
      <c r="FB2839" s="1"/>
      <c r="FC2839" s="1"/>
      <c r="FD2839" s="1"/>
      <c r="FE2839" s="1"/>
      <c r="FF2839" s="1"/>
      <c r="FG2839" s="1"/>
      <c r="FH2839" s="1"/>
    </row>
    <row r="2840" spans="1:164" x14ac:dyDescent="0.15">
      <c r="A2840" s="67"/>
      <c r="B2840" s="128"/>
      <c r="C2840" s="7"/>
      <c r="D2840" s="7"/>
      <c r="E2840" s="13"/>
      <c r="F2840" s="14"/>
      <c r="G2840" s="14"/>
      <c r="H2840" s="14"/>
      <c r="I2840" s="14"/>
      <c r="J2840" s="13"/>
      <c r="K2840" s="53"/>
      <c r="L2840" s="2"/>
      <c r="M2840" s="19"/>
      <c r="N2840" s="12"/>
      <c r="O2840" s="12"/>
      <c r="P2840" s="19"/>
      <c r="Q2840" s="14"/>
      <c r="R2840" s="28"/>
      <c r="S2840" s="14"/>
      <c r="T2840" s="14"/>
      <c r="U2840" s="14"/>
      <c r="V2840" s="4"/>
      <c r="W2840" s="53"/>
      <c r="X2840" s="14"/>
      <c r="Y2840" s="153"/>
      <c r="Z2840" s="10"/>
      <c r="AA2840" s="51"/>
      <c r="AB2840" s="3"/>
      <c r="AC2840" s="1"/>
      <c r="AD2840" s="10"/>
      <c r="AE2840" s="3"/>
      <c r="AF2840" s="3"/>
      <c r="AG2840" s="3"/>
      <c r="AH2840" s="10"/>
      <c r="AI2840" s="11"/>
      <c r="AJ2840" s="10"/>
      <c r="AK2840" s="2"/>
      <c r="AL2840" s="2"/>
      <c r="AM2840" s="2"/>
      <c r="AN2840" s="2"/>
      <c r="AO2840" s="2"/>
      <c r="AP2840" s="2"/>
      <c r="AQ2840" s="1"/>
      <c r="AR2840" s="15"/>
      <c r="AS2840" s="15"/>
      <c r="AT2840" s="15"/>
      <c r="AU2840" s="1"/>
      <c r="AV2840" s="1"/>
      <c r="AW2840" s="15"/>
      <c r="AX2840" s="15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  <c r="FA2840" s="1"/>
      <c r="FB2840" s="1"/>
      <c r="FC2840" s="1"/>
      <c r="FD2840" s="1"/>
      <c r="FE2840" s="1"/>
      <c r="FF2840" s="1"/>
      <c r="FG2840" s="1"/>
      <c r="FH2840" s="1"/>
    </row>
    <row r="2841" spans="1:164" x14ac:dyDescent="0.15">
      <c r="A2841" s="67"/>
      <c r="B2841" s="128"/>
      <c r="C2841" s="7"/>
      <c r="D2841" s="7"/>
      <c r="E2841" s="13"/>
      <c r="F2841" s="14"/>
      <c r="G2841" s="14"/>
      <c r="H2841" s="14"/>
      <c r="I2841" s="14"/>
      <c r="J2841" s="13"/>
      <c r="K2841" s="53"/>
      <c r="L2841" s="2"/>
      <c r="M2841" s="19"/>
      <c r="N2841" s="12"/>
      <c r="O2841" s="12"/>
      <c r="P2841" s="19"/>
      <c r="Q2841" s="14"/>
      <c r="R2841" s="28"/>
      <c r="S2841" s="14"/>
      <c r="T2841" s="14"/>
      <c r="U2841" s="14"/>
      <c r="V2841" s="4"/>
      <c r="W2841" s="53"/>
      <c r="X2841" s="14"/>
      <c r="Y2841" s="153"/>
      <c r="Z2841" s="10"/>
      <c r="AA2841" s="51"/>
      <c r="AB2841" s="3"/>
      <c r="AC2841" s="1"/>
      <c r="AD2841" s="10"/>
      <c r="AE2841" s="3"/>
      <c r="AF2841" s="3"/>
      <c r="AG2841" s="3"/>
      <c r="AH2841" s="10"/>
      <c r="AI2841" s="11"/>
      <c r="AJ2841" s="10"/>
      <c r="AK2841" s="2"/>
      <c r="AL2841" s="2"/>
      <c r="AM2841" s="2"/>
      <c r="AN2841" s="2"/>
      <c r="AO2841" s="2"/>
      <c r="AP2841" s="2"/>
      <c r="AQ2841" s="1"/>
      <c r="AR2841" s="15"/>
      <c r="AS2841" s="15"/>
      <c r="AT2841" s="15"/>
      <c r="AU2841" s="1"/>
      <c r="AV2841" s="1"/>
      <c r="AW2841" s="15"/>
      <c r="AX2841" s="15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  <c r="FA2841" s="1"/>
      <c r="FB2841" s="1"/>
      <c r="FC2841" s="1"/>
      <c r="FD2841" s="1"/>
      <c r="FE2841" s="1"/>
      <c r="FF2841" s="1"/>
      <c r="FG2841" s="1"/>
      <c r="FH2841" s="1"/>
    </row>
    <row r="2842" spans="1:164" x14ac:dyDescent="0.15">
      <c r="A2842" s="67"/>
      <c r="B2842" s="128"/>
      <c r="C2842" s="7"/>
      <c r="D2842" s="7"/>
      <c r="E2842" s="13"/>
      <c r="F2842" s="14"/>
      <c r="G2842" s="14"/>
      <c r="H2842" s="14"/>
      <c r="I2842" s="14"/>
      <c r="J2842" s="13"/>
      <c r="K2842" s="53"/>
      <c r="L2842" s="2"/>
      <c r="M2842" s="19"/>
      <c r="N2842" s="12"/>
      <c r="O2842" s="12"/>
      <c r="P2842" s="19"/>
      <c r="Q2842" s="14"/>
      <c r="R2842" s="28"/>
      <c r="S2842" s="14"/>
      <c r="T2842" s="14"/>
      <c r="U2842" s="14"/>
      <c r="V2842" s="4"/>
      <c r="W2842" s="53"/>
      <c r="X2842" s="14"/>
      <c r="Y2842" s="153"/>
      <c r="Z2842" s="10"/>
      <c r="AA2842" s="51"/>
      <c r="AB2842" s="3"/>
      <c r="AC2842" s="1"/>
      <c r="AD2842" s="10"/>
      <c r="AE2842" s="3"/>
      <c r="AF2842" s="3"/>
      <c r="AG2842" s="3"/>
      <c r="AH2842" s="10"/>
      <c r="AI2842" s="11"/>
      <c r="AJ2842" s="10"/>
      <c r="AK2842" s="2"/>
      <c r="AL2842" s="2"/>
      <c r="AM2842" s="2"/>
      <c r="AN2842" s="2"/>
      <c r="AO2842" s="2"/>
      <c r="AP2842" s="2"/>
      <c r="AQ2842" s="1"/>
      <c r="AR2842" s="15"/>
      <c r="AS2842" s="15"/>
      <c r="AT2842" s="15"/>
      <c r="AU2842" s="1"/>
      <c r="AV2842" s="1"/>
      <c r="AW2842" s="15"/>
      <c r="AX2842" s="15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  <c r="FA2842" s="1"/>
      <c r="FB2842" s="1"/>
      <c r="FC2842" s="1"/>
      <c r="FD2842" s="1"/>
      <c r="FE2842" s="1"/>
      <c r="FF2842" s="1"/>
      <c r="FG2842" s="1"/>
      <c r="FH2842" s="1"/>
    </row>
    <row r="2843" spans="1:164" x14ac:dyDescent="0.15">
      <c r="A2843" s="67"/>
      <c r="B2843" s="128"/>
      <c r="C2843" s="7"/>
      <c r="D2843" s="7"/>
      <c r="E2843" s="13"/>
      <c r="F2843" s="14"/>
      <c r="G2843" s="14"/>
      <c r="H2843" s="14"/>
      <c r="I2843" s="14"/>
      <c r="J2843" s="13"/>
      <c r="K2843" s="53"/>
      <c r="L2843" s="2"/>
      <c r="M2843" s="19"/>
      <c r="N2843" s="12"/>
      <c r="O2843" s="12"/>
      <c r="P2843" s="19"/>
      <c r="Q2843" s="14"/>
      <c r="R2843" s="28"/>
      <c r="S2843" s="14"/>
      <c r="T2843" s="14"/>
      <c r="U2843" s="14"/>
      <c r="V2843" s="4"/>
      <c r="W2843" s="53"/>
      <c r="X2843" s="14"/>
      <c r="Y2843" s="153"/>
      <c r="Z2843" s="10"/>
      <c r="AA2843" s="51"/>
      <c r="AB2843" s="3"/>
      <c r="AC2843" s="1"/>
      <c r="AD2843" s="10"/>
      <c r="AE2843" s="3"/>
      <c r="AF2843" s="3"/>
      <c r="AG2843" s="3"/>
      <c r="AH2843" s="10"/>
      <c r="AI2843" s="11"/>
      <c r="AJ2843" s="10"/>
      <c r="AK2843" s="2"/>
      <c r="AL2843" s="2"/>
      <c r="AM2843" s="2"/>
      <c r="AN2843" s="2"/>
      <c r="AO2843" s="2"/>
      <c r="AP2843" s="2"/>
      <c r="AQ2843" s="1"/>
      <c r="AR2843" s="15"/>
      <c r="AS2843" s="15"/>
      <c r="AT2843" s="15"/>
      <c r="AU2843" s="1"/>
      <c r="AV2843" s="1"/>
      <c r="AW2843" s="15"/>
      <c r="AX2843" s="15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  <c r="FA2843" s="1"/>
      <c r="FB2843" s="1"/>
      <c r="FC2843" s="1"/>
      <c r="FD2843" s="1"/>
      <c r="FE2843" s="1"/>
      <c r="FF2843" s="1"/>
      <c r="FG2843" s="1"/>
      <c r="FH2843" s="1"/>
    </row>
    <row r="2844" spans="1:164" x14ac:dyDescent="0.15">
      <c r="A2844" s="67"/>
      <c r="B2844" s="128"/>
      <c r="C2844" s="7"/>
      <c r="D2844" s="7"/>
      <c r="E2844" s="13"/>
      <c r="F2844" s="14"/>
      <c r="G2844" s="14"/>
      <c r="H2844" s="14"/>
      <c r="I2844" s="14"/>
      <c r="J2844" s="13"/>
      <c r="K2844" s="53"/>
      <c r="L2844" s="2"/>
      <c r="M2844" s="19"/>
      <c r="N2844" s="12"/>
      <c r="O2844" s="12"/>
      <c r="P2844" s="19"/>
      <c r="Q2844" s="14"/>
      <c r="R2844" s="28"/>
      <c r="S2844" s="14"/>
      <c r="T2844" s="14"/>
      <c r="U2844" s="14"/>
      <c r="V2844" s="4"/>
      <c r="W2844" s="53"/>
      <c r="X2844" s="14"/>
      <c r="Y2844" s="153"/>
      <c r="Z2844" s="10"/>
      <c r="AA2844" s="51"/>
      <c r="AB2844" s="3"/>
      <c r="AC2844" s="1"/>
      <c r="AD2844" s="10"/>
      <c r="AE2844" s="3"/>
      <c r="AF2844" s="3"/>
      <c r="AG2844" s="3"/>
      <c r="AH2844" s="10"/>
      <c r="AI2844" s="11"/>
      <c r="AJ2844" s="10"/>
      <c r="AK2844" s="2"/>
      <c r="AL2844" s="2"/>
      <c r="AM2844" s="2"/>
      <c r="AN2844" s="2"/>
      <c r="AO2844" s="2"/>
      <c r="AP2844" s="2"/>
      <c r="AQ2844" s="1"/>
      <c r="AR2844" s="15"/>
      <c r="AS2844" s="15"/>
      <c r="AT2844" s="15"/>
      <c r="AU2844" s="1"/>
      <c r="AV2844" s="1"/>
      <c r="AW2844" s="15"/>
      <c r="AX2844" s="15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  <c r="FA2844" s="1"/>
      <c r="FB2844" s="1"/>
      <c r="FC2844" s="1"/>
      <c r="FD2844" s="1"/>
      <c r="FE2844" s="1"/>
      <c r="FF2844" s="1"/>
      <c r="FG2844" s="1"/>
      <c r="FH2844" s="1"/>
    </row>
    <row r="2845" spans="1:164" x14ac:dyDescent="0.15">
      <c r="A2845" s="67"/>
      <c r="B2845" s="128"/>
      <c r="C2845" s="7"/>
      <c r="D2845" s="7"/>
      <c r="E2845" s="13"/>
      <c r="F2845" s="14"/>
      <c r="G2845" s="14"/>
      <c r="H2845" s="14"/>
      <c r="I2845" s="14"/>
      <c r="J2845" s="13"/>
      <c r="K2845" s="53"/>
      <c r="L2845" s="2"/>
      <c r="M2845" s="19"/>
      <c r="N2845" s="12"/>
      <c r="O2845" s="12"/>
      <c r="P2845" s="19"/>
      <c r="Q2845" s="14"/>
      <c r="R2845" s="28"/>
      <c r="S2845" s="14"/>
      <c r="T2845" s="14"/>
      <c r="U2845" s="14"/>
      <c r="V2845" s="4"/>
      <c r="W2845" s="53"/>
      <c r="X2845" s="14"/>
      <c r="Y2845" s="153"/>
      <c r="Z2845" s="10"/>
      <c r="AA2845" s="51"/>
      <c r="AB2845" s="3"/>
      <c r="AC2845" s="1"/>
      <c r="AD2845" s="10"/>
      <c r="AE2845" s="3"/>
      <c r="AF2845" s="3"/>
      <c r="AG2845" s="3"/>
      <c r="AH2845" s="10"/>
      <c r="AI2845" s="11"/>
      <c r="AJ2845" s="10"/>
      <c r="AK2845" s="2"/>
      <c r="AL2845" s="2"/>
      <c r="AM2845" s="2"/>
      <c r="AN2845" s="2"/>
      <c r="AO2845" s="2"/>
      <c r="AP2845" s="2"/>
      <c r="AQ2845" s="1"/>
      <c r="AR2845" s="15"/>
      <c r="AS2845" s="15"/>
      <c r="AT2845" s="15"/>
      <c r="AU2845" s="1"/>
      <c r="AV2845" s="1"/>
      <c r="AW2845" s="15"/>
      <c r="AX2845" s="15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  <c r="FA2845" s="1"/>
      <c r="FB2845" s="1"/>
      <c r="FC2845" s="1"/>
      <c r="FD2845" s="1"/>
      <c r="FE2845" s="1"/>
      <c r="FF2845" s="1"/>
      <c r="FG2845" s="1"/>
      <c r="FH2845" s="1"/>
    </row>
    <row r="2846" spans="1:164" x14ac:dyDescent="0.15">
      <c r="A2846" s="67"/>
      <c r="B2846" s="128"/>
      <c r="C2846" s="7"/>
      <c r="D2846" s="7"/>
      <c r="E2846" s="13"/>
      <c r="F2846" s="14"/>
      <c r="G2846" s="14"/>
      <c r="H2846" s="14"/>
      <c r="I2846" s="14"/>
      <c r="J2846" s="13"/>
      <c r="K2846" s="53"/>
      <c r="L2846" s="2"/>
      <c r="M2846" s="19"/>
      <c r="N2846" s="12"/>
      <c r="O2846" s="12"/>
      <c r="P2846" s="19"/>
      <c r="Q2846" s="14"/>
      <c r="R2846" s="28"/>
      <c r="S2846" s="14"/>
      <c r="T2846" s="14"/>
      <c r="U2846" s="14"/>
      <c r="V2846" s="4"/>
      <c r="W2846" s="53"/>
      <c r="X2846" s="14"/>
      <c r="Y2846" s="153"/>
      <c r="Z2846" s="10"/>
      <c r="AA2846" s="51"/>
      <c r="AB2846" s="3"/>
      <c r="AC2846" s="1"/>
      <c r="AD2846" s="10"/>
      <c r="AE2846" s="3"/>
      <c r="AF2846" s="3"/>
      <c r="AG2846" s="3"/>
      <c r="AH2846" s="10"/>
      <c r="AI2846" s="11"/>
      <c r="AJ2846" s="10"/>
      <c r="AK2846" s="2"/>
      <c r="AL2846" s="2"/>
      <c r="AM2846" s="2"/>
      <c r="AN2846" s="2"/>
      <c r="AO2846" s="2"/>
      <c r="AP2846" s="2"/>
      <c r="AQ2846" s="1"/>
      <c r="AR2846" s="15"/>
      <c r="AS2846" s="15"/>
      <c r="AT2846" s="15"/>
      <c r="AU2846" s="1"/>
      <c r="AV2846" s="1"/>
      <c r="AW2846" s="15"/>
      <c r="AX2846" s="15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  <c r="FA2846" s="1"/>
      <c r="FB2846" s="1"/>
      <c r="FC2846" s="1"/>
      <c r="FD2846" s="1"/>
      <c r="FE2846" s="1"/>
      <c r="FF2846" s="1"/>
      <c r="FG2846" s="1"/>
      <c r="FH2846" s="1"/>
    </row>
    <row r="2847" spans="1:164" x14ac:dyDescent="0.15">
      <c r="A2847" s="67"/>
      <c r="B2847" s="128"/>
      <c r="C2847" s="7"/>
      <c r="D2847" s="7"/>
      <c r="E2847" s="13"/>
      <c r="F2847" s="14"/>
      <c r="G2847" s="14"/>
      <c r="H2847" s="14"/>
      <c r="I2847" s="14"/>
      <c r="J2847" s="13"/>
      <c r="K2847" s="53"/>
      <c r="L2847" s="2"/>
      <c r="M2847" s="19"/>
      <c r="N2847" s="12"/>
      <c r="O2847" s="12"/>
      <c r="P2847" s="19"/>
      <c r="Q2847" s="14"/>
      <c r="R2847" s="28"/>
      <c r="S2847" s="14"/>
      <c r="T2847" s="14"/>
      <c r="U2847" s="14"/>
      <c r="V2847" s="4"/>
      <c r="W2847" s="53"/>
      <c r="X2847" s="14"/>
      <c r="Y2847" s="153"/>
      <c r="Z2847" s="10"/>
      <c r="AA2847" s="51"/>
      <c r="AB2847" s="3"/>
      <c r="AC2847" s="1"/>
      <c r="AD2847" s="10"/>
      <c r="AE2847" s="3"/>
      <c r="AF2847" s="3"/>
      <c r="AG2847" s="3"/>
      <c r="AH2847" s="10"/>
      <c r="AI2847" s="11"/>
      <c r="AJ2847" s="10"/>
      <c r="AK2847" s="2"/>
      <c r="AL2847" s="2"/>
      <c r="AM2847" s="2"/>
      <c r="AN2847" s="2"/>
      <c r="AO2847" s="2"/>
      <c r="AP2847" s="2"/>
      <c r="AQ2847" s="1"/>
      <c r="AR2847" s="15"/>
      <c r="AS2847" s="15"/>
      <c r="AT2847" s="15"/>
      <c r="AU2847" s="1"/>
      <c r="AV2847" s="1"/>
      <c r="AW2847" s="15"/>
      <c r="AX2847" s="15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  <c r="FA2847" s="1"/>
      <c r="FB2847" s="1"/>
      <c r="FC2847" s="1"/>
      <c r="FD2847" s="1"/>
      <c r="FE2847" s="1"/>
      <c r="FF2847" s="1"/>
      <c r="FG2847" s="1"/>
      <c r="FH2847" s="1"/>
    </row>
    <row r="2848" spans="1:164" x14ac:dyDescent="0.15">
      <c r="A2848" s="67"/>
      <c r="B2848" s="128"/>
      <c r="C2848" s="7"/>
      <c r="D2848" s="7"/>
      <c r="E2848" s="13"/>
      <c r="F2848" s="14"/>
      <c r="G2848" s="14"/>
      <c r="H2848" s="14"/>
      <c r="I2848" s="14"/>
      <c r="J2848" s="13"/>
      <c r="K2848" s="53"/>
      <c r="L2848" s="2"/>
      <c r="M2848" s="19"/>
      <c r="N2848" s="12"/>
      <c r="O2848" s="12"/>
      <c r="P2848" s="19"/>
      <c r="Q2848" s="14"/>
      <c r="R2848" s="28"/>
      <c r="S2848" s="14"/>
      <c r="T2848" s="14"/>
      <c r="U2848" s="14"/>
      <c r="V2848" s="4"/>
      <c r="W2848" s="53"/>
      <c r="X2848" s="14"/>
      <c r="Y2848" s="153"/>
      <c r="Z2848" s="10"/>
      <c r="AA2848" s="51"/>
      <c r="AB2848" s="3"/>
      <c r="AC2848" s="1"/>
      <c r="AD2848" s="10"/>
      <c r="AE2848" s="3"/>
      <c r="AF2848" s="3"/>
      <c r="AG2848" s="3"/>
      <c r="AH2848" s="10"/>
      <c r="AI2848" s="11"/>
      <c r="AJ2848" s="10"/>
      <c r="AK2848" s="2"/>
      <c r="AL2848" s="2"/>
      <c r="AM2848" s="2"/>
      <c r="AN2848" s="2"/>
      <c r="AO2848" s="2"/>
      <c r="AP2848" s="2"/>
      <c r="AQ2848" s="1"/>
      <c r="AR2848" s="15"/>
      <c r="AS2848" s="15"/>
      <c r="AT2848" s="15"/>
      <c r="AU2848" s="1"/>
      <c r="AV2848" s="1"/>
      <c r="AW2848" s="15"/>
      <c r="AX2848" s="15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  <c r="FA2848" s="1"/>
      <c r="FB2848" s="1"/>
      <c r="FC2848" s="1"/>
      <c r="FD2848" s="1"/>
      <c r="FE2848" s="1"/>
      <c r="FF2848" s="1"/>
      <c r="FG2848" s="1"/>
      <c r="FH2848" s="1"/>
    </row>
    <row r="2849" spans="1:164" x14ac:dyDescent="0.15">
      <c r="A2849" s="67"/>
      <c r="B2849" s="128"/>
      <c r="C2849" s="7"/>
      <c r="D2849" s="7"/>
      <c r="E2849" s="13"/>
      <c r="F2849" s="14"/>
      <c r="G2849" s="14"/>
      <c r="H2849" s="14"/>
      <c r="I2849" s="14"/>
      <c r="J2849" s="13"/>
      <c r="K2849" s="53"/>
      <c r="L2849" s="2"/>
      <c r="M2849" s="19"/>
      <c r="N2849" s="12"/>
      <c r="O2849" s="12"/>
      <c r="P2849" s="19"/>
      <c r="Q2849" s="14"/>
      <c r="R2849" s="28"/>
      <c r="S2849" s="14"/>
      <c r="T2849" s="14"/>
      <c r="U2849" s="14"/>
      <c r="V2849" s="4"/>
      <c r="W2849" s="53"/>
      <c r="X2849" s="14"/>
      <c r="Y2849" s="153"/>
      <c r="Z2849" s="10"/>
      <c r="AA2849" s="51"/>
      <c r="AB2849" s="3"/>
      <c r="AC2849" s="1"/>
      <c r="AD2849" s="10"/>
      <c r="AE2849" s="3"/>
      <c r="AF2849" s="3"/>
      <c r="AG2849" s="3"/>
      <c r="AH2849" s="10"/>
      <c r="AI2849" s="11"/>
      <c r="AJ2849" s="10"/>
      <c r="AK2849" s="2"/>
      <c r="AL2849" s="2"/>
      <c r="AM2849" s="2"/>
      <c r="AN2849" s="2"/>
      <c r="AO2849" s="2"/>
      <c r="AP2849" s="2"/>
      <c r="AQ2849" s="1"/>
      <c r="AR2849" s="15"/>
      <c r="AS2849" s="15"/>
      <c r="AT2849" s="15"/>
      <c r="AU2849" s="1"/>
      <c r="AV2849" s="1"/>
      <c r="AW2849" s="15"/>
      <c r="AX2849" s="15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  <c r="FA2849" s="1"/>
      <c r="FB2849" s="1"/>
      <c r="FC2849" s="1"/>
      <c r="FD2849" s="1"/>
      <c r="FE2849" s="1"/>
      <c r="FF2849" s="1"/>
      <c r="FG2849" s="1"/>
      <c r="FH2849" s="1"/>
    </row>
    <row r="2850" spans="1:164" x14ac:dyDescent="0.15">
      <c r="A2850" s="67"/>
      <c r="B2850" s="128"/>
      <c r="C2850" s="7"/>
      <c r="D2850" s="7"/>
      <c r="E2850" s="13"/>
      <c r="F2850" s="14"/>
      <c r="G2850" s="14"/>
      <c r="H2850" s="14"/>
      <c r="I2850" s="14"/>
      <c r="J2850" s="13"/>
      <c r="K2850" s="53"/>
      <c r="L2850" s="2"/>
      <c r="M2850" s="19"/>
      <c r="N2850" s="12"/>
      <c r="O2850" s="12"/>
      <c r="P2850" s="19"/>
      <c r="Q2850" s="14"/>
      <c r="R2850" s="28"/>
      <c r="S2850" s="14"/>
      <c r="T2850" s="14"/>
      <c r="U2850" s="14"/>
      <c r="V2850" s="4"/>
      <c r="W2850" s="53"/>
      <c r="X2850" s="14"/>
      <c r="Y2850" s="153"/>
      <c r="Z2850" s="10"/>
      <c r="AA2850" s="51"/>
      <c r="AB2850" s="3"/>
      <c r="AC2850" s="1"/>
      <c r="AD2850" s="10"/>
      <c r="AE2850" s="3"/>
      <c r="AF2850" s="3"/>
      <c r="AG2850" s="3"/>
      <c r="AH2850" s="10"/>
      <c r="AI2850" s="11"/>
      <c r="AJ2850" s="10"/>
      <c r="AK2850" s="2"/>
      <c r="AL2850" s="2"/>
      <c r="AM2850" s="2"/>
      <c r="AN2850" s="2"/>
      <c r="AO2850" s="2"/>
      <c r="AP2850" s="2"/>
      <c r="AQ2850" s="1"/>
      <c r="AR2850" s="15"/>
      <c r="AS2850" s="15"/>
      <c r="AT2850" s="15"/>
      <c r="AU2850" s="1"/>
      <c r="AV2850" s="1"/>
      <c r="AW2850" s="15"/>
      <c r="AX2850" s="15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  <c r="FA2850" s="1"/>
      <c r="FB2850" s="1"/>
      <c r="FC2850" s="1"/>
      <c r="FD2850" s="1"/>
      <c r="FE2850" s="1"/>
      <c r="FF2850" s="1"/>
      <c r="FG2850" s="1"/>
      <c r="FH2850" s="1"/>
    </row>
    <row r="2851" spans="1:164" x14ac:dyDescent="0.15">
      <c r="A2851" s="67"/>
      <c r="B2851" s="128"/>
      <c r="C2851" s="7"/>
      <c r="D2851" s="7"/>
      <c r="E2851" s="13"/>
      <c r="F2851" s="14"/>
      <c r="G2851" s="14"/>
      <c r="H2851" s="14"/>
      <c r="I2851" s="14"/>
      <c r="J2851" s="13"/>
      <c r="K2851" s="53"/>
      <c r="L2851" s="2"/>
      <c r="M2851" s="19"/>
      <c r="N2851" s="12"/>
      <c r="O2851" s="12"/>
      <c r="P2851" s="19"/>
      <c r="Q2851" s="14"/>
      <c r="R2851" s="28"/>
      <c r="S2851" s="14"/>
      <c r="T2851" s="14"/>
      <c r="U2851" s="14"/>
      <c r="V2851" s="4"/>
      <c r="W2851" s="53"/>
      <c r="X2851" s="14"/>
      <c r="Y2851" s="153"/>
      <c r="Z2851" s="10"/>
      <c r="AA2851" s="51"/>
      <c r="AB2851" s="3"/>
      <c r="AC2851" s="1"/>
      <c r="AD2851" s="10"/>
      <c r="AE2851" s="3"/>
      <c r="AF2851" s="3"/>
      <c r="AG2851" s="3"/>
      <c r="AH2851" s="10"/>
      <c r="AI2851" s="11"/>
      <c r="AJ2851" s="10"/>
      <c r="AK2851" s="2"/>
      <c r="AL2851" s="2"/>
      <c r="AM2851" s="2"/>
      <c r="AN2851" s="2"/>
      <c r="AO2851" s="2"/>
      <c r="AP2851" s="2"/>
      <c r="AQ2851" s="1"/>
      <c r="AR2851" s="15"/>
      <c r="AS2851" s="15"/>
      <c r="AT2851" s="15"/>
      <c r="AU2851" s="1"/>
      <c r="AV2851" s="1"/>
      <c r="AW2851" s="15"/>
      <c r="AX2851" s="15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  <c r="FA2851" s="1"/>
      <c r="FB2851" s="1"/>
      <c r="FC2851" s="1"/>
      <c r="FD2851" s="1"/>
      <c r="FE2851" s="1"/>
      <c r="FF2851" s="1"/>
      <c r="FG2851" s="1"/>
      <c r="FH2851" s="1"/>
    </row>
    <row r="2852" spans="1:164" x14ac:dyDescent="0.15">
      <c r="A2852" s="67"/>
      <c r="B2852" s="128"/>
      <c r="C2852" s="7"/>
      <c r="D2852" s="7"/>
      <c r="E2852" s="13"/>
      <c r="F2852" s="14"/>
      <c r="G2852" s="14"/>
      <c r="H2852" s="14"/>
      <c r="I2852" s="14"/>
      <c r="J2852" s="13"/>
      <c r="K2852" s="53"/>
      <c r="L2852" s="2"/>
      <c r="M2852" s="19"/>
      <c r="N2852" s="12"/>
      <c r="O2852" s="12"/>
      <c r="P2852" s="19"/>
      <c r="Q2852" s="14"/>
      <c r="R2852" s="28"/>
      <c r="S2852" s="14"/>
      <c r="T2852" s="14"/>
      <c r="U2852" s="14"/>
      <c r="V2852" s="4"/>
      <c r="W2852" s="53"/>
      <c r="X2852" s="14"/>
      <c r="Y2852" s="153"/>
      <c r="Z2852" s="10"/>
      <c r="AA2852" s="51"/>
      <c r="AB2852" s="3"/>
      <c r="AC2852" s="1"/>
      <c r="AD2852" s="10"/>
      <c r="AE2852" s="3"/>
      <c r="AF2852" s="3"/>
      <c r="AG2852" s="3"/>
      <c r="AH2852" s="10"/>
      <c r="AI2852" s="11"/>
      <c r="AJ2852" s="10"/>
      <c r="AK2852" s="2"/>
      <c r="AL2852" s="2"/>
      <c r="AM2852" s="2"/>
      <c r="AN2852" s="2"/>
      <c r="AO2852" s="2"/>
      <c r="AP2852" s="2"/>
      <c r="AQ2852" s="1"/>
      <c r="AR2852" s="15"/>
      <c r="AS2852" s="15"/>
      <c r="AT2852" s="15"/>
      <c r="AU2852" s="1"/>
      <c r="AV2852" s="1"/>
      <c r="AW2852" s="15"/>
      <c r="AX2852" s="15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  <c r="FA2852" s="1"/>
      <c r="FB2852" s="1"/>
      <c r="FC2852" s="1"/>
      <c r="FD2852" s="1"/>
      <c r="FE2852" s="1"/>
      <c r="FF2852" s="1"/>
      <c r="FG2852" s="1"/>
      <c r="FH2852" s="1"/>
    </row>
    <row r="2853" spans="1:164" x14ac:dyDescent="0.15">
      <c r="A2853" s="67"/>
      <c r="B2853" s="128"/>
      <c r="C2853" s="7"/>
      <c r="D2853" s="7"/>
      <c r="E2853" s="13"/>
      <c r="F2853" s="14"/>
      <c r="G2853" s="14"/>
      <c r="H2853" s="14"/>
      <c r="I2853" s="14"/>
      <c r="J2853" s="13"/>
      <c r="K2853" s="53"/>
      <c r="L2853" s="2"/>
      <c r="M2853" s="19"/>
      <c r="N2853" s="12"/>
      <c r="O2853" s="12"/>
      <c r="P2853" s="19"/>
      <c r="Q2853" s="14"/>
      <c r="R2853" s="28"/>
      <c r="S2853" s="14"/>
      <c r="T2853" s="14"/>
      <c r="U2853" s="14"/>
      <c r="V2853" s="4"/>
      <c r="W2853" s="53"/>
      <c r="X2853" s="14"/>
      <c r="Y2853" s="153"/>
      <c r="Z2853" s="10"/>
      <c r="AA2853" s="51"/>
      <c r="AB2853" s="3"/>
      <c r="AC2853" s="1"/>
      <c r="AD2853" s="10"/>
      <c r="AE2853" s="3"/>
      <c r="AF2853" s="3"/>
      <c r="AG2853" s="3"/>
      <c r="AH2853" s="10"/>
      <c r="AI2853" s="11"/>
      <c r="AJ2853" s="10"/>
      <c r="AK2853" s="2"/>
      <c r="AL2853" s="2"/>
      <c r="AM2853" s="2"/>
      <c r="AN2853" s="2"/>
      <c r="AO2853" s="2"/>
      <c r="AP2853" s="2"/>
      <c r="AQ2853" s="1"/>
      <c r="AR2853" s="15"/>
      <c r="AS2853" s="15"/>
      <c r="AT2853" s="15"/>
      <c r="AU2853" s="1"/>
      <c r="AV2853" s="1"/>
      <c r="AW2853" s="15"/>
      <c r="AX2853" s="15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  <c r="FA2853" s="1"/>
      <c r="FB2853" s="1"/>
      <c r="FC2853" s="1"/>
      <c r="FD2853" s="1"/>
      <c r="FE2853" s="1"/>
      <c r="FF2853" s="1"/>
      <c r="FG2853" s="1"/>
      <c r="FH2853" s="1"/>
    </row>
    <row r="2854" spans="1:164" x14ac:dyDescent="0.15">
      <c r="A2854" s="67"/>
      <c r="B2854" s="128"/>
      <c r="C2854" s="7"/>
      <c r="D2854" s="7"/>
      <c r="E2854" s="13"/>
      <c r="F2854" s="14"/>
      <c r="G2854" s="14"/>
      <c r="H2854" s="14"/>
      <c r="I2854" s="14"/>
      <c r="J2854" s="13"/>
      <c r="K2854" s="53"/>
      <c r="L2854" s="2"/>
      <c r="M2854" s="19"/>
      <c r="N2854" s="12"/>
      <c r="O2854" s="12"/>
      <c r="P2854" s="19"/>
      <c r="Q2854" s="14"/>
      <c r="R2854" s="28"/>
      <c r="S2854" s="14"/>
      <c r="T2854" s="14"/>
      <c r="U2854" s="14"/>
      <c r="V2854" s="4"/>
      <c r="W2854" s="53"/>
      <c r="X2854" s="14"/>
      <c r="Y2854" s="153"/>
      <c r="Z2854" s="10"/>
      <c r="AA2854" s="51"/>
      <c r="AB2854" s="3"/>
      <c r="AC2854" s="1"/>
      <c r="AD2854" s="10"/>
      <c r="AE2854" s="3"/>
      <c r="AF2854" s="3"/>
      <c r="AG2854" s="3"/>
      <c r="AH2854" s="10"/>
      <c r="AI2854" s="11"/>
      <c r="AJ2854" s="10"/>
      <c r="AK2854" s="2"/>
      <c r="AL2854" s="2"/>
      <c r="AM2854" s="2"/>
      <c r="AN2854" s="2"/>
      <c r="AO2854" s="2"/>
      <c r="AP2854" s="2"/>
      <c r="AQ2854" s="1"/>
      <c r="AR2854" s="15"/>
      <c r="AS2854" s="15"/>
      <c r="AT2854" s="15"/>
      <c r="AU2854" s="1"/>
      <c r="AV2854" s="1"/>
      <c r="AW2854" s="15"/>
      <c r="AX2854" s="15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  <c r="FA2854" s="1"/>
      <c r="FB2854" s="1"/>
      <c r="FC2854" s="1"/>
      <c r="FD2854" s="1"/>
      <c r="FE2854" s="1"/>
      <c r="FF2854" s="1"/>
      <c r="FG2854" s="1"/>
      <c r="FH2854" s="1"/>
    </row>
    <row r="2855" spans="1:164" x14ac:dyDescent="0.15">
      <c r="A2855" s="67"/>
      <c r="B2855" s="128"/>
      <c r="C2855" s="7"/>
      <c r="D2855" s="7"/>
      <c r="E2855" s="13"/>
      <c r="F2855" s="14"/>
      <c r="G2855" s="14"/>
      <c r="H2855" s="14"/>
      <c r="I2855" s="14"/>
      <c r="J2855" s="13"/>
      <c r="K2855" s="53"/>
      <c r="L2855" s="2"/>
      <c r="M2855" s="19"/>
      <c r="N2855" s="12"/>
      <c r="O2855" s="12"/>
      <c r="P2855" s="19"/>
      <c r="Q2855" s="14"/>
      <c r="R2855" s="28"/>
      <c r="S2855" s="14"/>
      <c r="T2855" s="14"/>
      <c r="U2855" s="14"/>
      <c r="V2855" s="4"/>
      <c r="W2855" s="53"/>
      <c r="X2855" s="14"/>
      <c r="Y2855" s="153"/>
      <c r="Z2855" s="10"/>
      <c r="AA2855" s="51"/>
      <c r="AB2855" s="3"/>
      <c r="AC2855" s="1"/>
      <c r="AD2855" s="10"/>
      <c r="AE2855" s="3"/>
      <c r="AF2855" s="3"/>
      <c r="AG2855" s="3"/>
      <c r="AH2855" s="10"/>
      <c r="AI2855" s="11"/>
      <c r="AJ2855" s="10"/>
      <c r="AK2855" s="2"/>
      <c r="AL2855" s="2"/>
      <c r="AM2855" s="2"/>
      <c r="AN2855" s="2"/>
      <c r="AO2855" s="2"/>
      <c r="AP2855" s="2"/>
      <c r="AQ2855" s="1"/>
      <c r="AR2855" s="15"/>
      <c r="AS2855" s="15"/>
      <c r="AT2855" s="15"/>
      <c r="AU2855" s="1"/>
      <c r="AV2855" s="1"/>
      <c r="AW2855" s="15"/>
      <c r="AX2855" s="15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  <c r="FA2855" s="1"/>
      <c r="FB2855" s="1"/>
      <c r="FC2855" s="1"/>
      <c r="FD2855" s="1"/>
      <c r="FE2855" s="1"/>
      <c r="FF2855" s="1"/>
      <c r="FG2855" s="1"/>
      <c r="FH2855" s="1"/>
    </row>
    <row r="2856" spans="1:164" x14ac:dyDescent="0.15">
      <c r="A2856" s="67"/>
      <c r="B2856" s="128"/>
      <c r="C2856" s="7"/>
      <c r="D2856" s="7"/>
      <c r="E2856" s="13"/>
      <c r="F2856" s="14"/>
      <c r="G2856" s="14"/>
      <c r="H2856" s="14"/>
      <c r="I2856" s="14"/>
      <c r="J2856" s="13"/>
      <c r="K2856" s="53"/>
      <c r="L2856" s="2"/>
      <c r="M2856" s="19"/>
      <c r="N2856" s="12"/>
      <c r="O2856" s="12"/>
      <c r="P2856" s="19"/>
      <c r="Q2856" s="14"/>
      <c r="R2856" s="28"/>
      <c r="S2856" s="14"/>
      <c r="T2856" s="14"/>
      <c r="U2856" s="14"/>
      <c r="V2856" s="4"/>
      <c r="W2856" s="53"/>
      <c r="X2856" s="14"/>
      <c r="Y2856" s="153"/>
      <c r="Z2856" s="10"/>
      <c r="AA2856" s="51"/>
      <c r="AB2856" s="3"/>
      <c r="AC2856" s="1"/>
      <c r="AD2856" s="10"/>
      <c r="AE2856" s="3"/>
      <c r="AF2856" s="3"/>
      <c r="AG2856" s="3"/>
      <c r="AH2856" s="10"/>
      <c r="AI2856" s="11"/>
      <c r="AJ2856" s="10"/>
      <c r="AK2856" s="2"/>
      <c r="AL2856" s="2"/>
      <c r="AM2856" s="2"/>
      <c r="AN2856" s="2"/>
      <c r="AO2856" s="2"/>
      <c r="AP2856" s="2"/>
      <c r="AQ2856" s="1"/>
      <c r="AR2856" s="15"/>
      <c r="AS2856" s="15"/>
      <c r="AT2856" s="15"/>
      <c r="AU2856" s="1"/>
      <c r="AV2856" s="1"/>
      <c r="AW2856" s="15"/>
      <c r="AX2856" s="15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  <c r="FA2856" s="1"/>
      <c r="FB2856" s="1"/>
      <c r="FC2856" s="1"/>
      <c r="FD2856" s="1"/>
      <c r="FE2856" s="1"/>
      <c r="FF2856" s="1"/>
      <c r="FG2856" s="1"/>
      <c r="FH2856" s="1"/>
    </row>
    <row r="2857" spans="1:164" x14ac:dyDescent="0.15">
      <c r="A2857" s="67"/>
      <c r="B2857" s="128"/>
      <c r="C2857" s="7"/>
      <c r="D2857" s="7"/>
      <c r="E2857" s="13"/>
      <c r="F2857" s="14"/>
      <c r="G2857" s="14"/>
      <c r="H2857" s="14"/>
      <c r="I2857" s="14"/>
      <c r="J2857" s="13"/>
      <c r="K2857" s="53"/>
      <c r="L2857" s="2"/>
      <c r="M2857" s="19"/>
      <c r="N2857" s="12"/>
      <c r="O2857" s="12"/>
      <c r="P2857" s="19"/>
      <c r="Q2857" s="14"/>
      <c r="R2857" s="28"/>
      <c r="S2857" s="14"/>
      <c r="T2857" s="14"/>
      <c r="U2857" s="14"/>
      <c r="V2857" s="4"/>
      <c r="W2857" s="53"/>
      <c r="X2857" s="14"/>
      <c r="Y2857" s="153"/>
      <c r="Z2857" s="10"/>
      <c r="AA2857" s="51"/>
      <c r="AB2857" s="3"/>
      <c r="AC2857" s="1"/>
      <c r="AD2857" s="10"/>
      <c r="AE2857" s="3"/>
      <c r="AF2857" s="3"/>
      <c r="AG2857" s="3"/>
      <c r="AH2857" s="10"/>
      <c r="AI2857" s="11"/>
      <c r="AJ2857" s="10"/>
      <c r="AK2857" s="2"/>
      <c r="AL2857" s="2"/>
      <c r="AM2857" s="2"/>
      <c r="AN2857" s="2"/>
      <c r="AO2857" s="2"/>
      <c r="AP2857" s="2"/>
      <c r="AQ2857" s="1"/>
      <c r="AR2857" s="15"/>
      <c r="AS2857" s="15"/>
      <c r="AT2857" s="15"/>
      <c r="AU2857" s="1"/>
      <c r="AV2857" s="1"/>
      <c r="AW2857" s="15"/>
      <c r="AX2857" s="15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  <c r="FA2857" s="1"/>
      <c r="FB2857" s="1"/>
      <c r="FC2857" s="1"/>
      <c r="FD2857" s="1"/>
      <c r="FE2857" s="1"/>
      <c r="FF2857" s="1"/>
      <c r="FG2857" s="1"/>
      <c r="FH2857" s="1"/>
    </row>
    <row r="2858" spans="1:164" x14ac:dyDescent="0.15">
      <c r="A2858" s="67"/>
      <c r="B2858" s="128"/>
      <c r="C2858" s="7"/>
      <c r="D2858" s="7"/>
      <c r="E2858" s="13"/>
      <c r="F2858" s="14"/>
      <c r="G2858" s="14"/>
      <c r="H2858" s="14"/>
      <c r="I2858" s="14"/>
      <c r="J2858" s="13"/>
      <c r="K2858" s="53"/>
      <c r="L2858" s="2"/>
      <c r="M2858" s="19"/>
      <c r="N2858" s="12"/>
      <c r="O2858" s="12"/>
      <c r="P2858" s="19"/>
      <c r="Q2858" s="14"/>
      <c r="R2858" s="28"/>
      <c r="S2858" s="14"/>
      <c r="T2858" s="14"/>
      <c r="U2858" s="14"/>
      <c r="V2858" s="4"/>
      <c r="W2858" s="53"/>
      <c r="X2858" s="14"/>
      <c r="Y2858" s="153"/>
      <c r="Z2858" s="10"/>
      <c r="AA2858" s="51"/>
      <c r="AB2858" s="3"/>
      <c r="AC2858" s="1"/>
      <c r="AD2858" s="10"/>
      <c r="AE2858" s="3"/>
      <c r="AF2858" s="3"/>
      <c r="AG2858" s="3"/>
      <c r="AH2858" s="10"/>
      <c r="AI2858" s="11"/>
      <c r="AJ2858" s="10"/>
      <c r="AK2858" s="2"/>
      <c r="AL2858" s="2"/>
      <c r="AM2858" s="2"/>
      <c r="AN2858" s="2"/>
      <c r="AO2858" s="2"/>
      <c r="AP2858" s="2"/>
      <c r="AQ2858" s="1"/>
      <c r="AR2858" s="15"/>
      <c r="AS2858" s="15"/>
      <c r="AT2858" s="15"/>
      <c r="AU2858" s="1"/>
      <c r="AV2858" s="1"/>
      <c r="AW2858" s="15"/>
      <c r="AX2858" s="15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  <c r="FA2858" s="1"/>
      <c r="FB2858" s="1"/>
      <c r="FC2858" s="1"/>
      <c r="FD2858" s="1"/>
      <c r="FE2858" s="1"/>
      <c r="FF2858" s="1"/>
      <c r="FG2858" s="1"/>
      <c r="FH2858" s="1"/>
    </row>
    <row r="2859" spans="1:164" x14ac:dyDescent="0.15">
      <c r="A2859" s="67"/>
      <c r="B2859" s="128"/>
      <c r="C2859" s="7"/>
      <c r="D2859" s="7"/>
      <c r="E2859" s="13"/>
      <c r="F2859" s="14"/>
      <c r="G2859" s="14"/>
      <c r="H2859" s="14"/>
      <c r="I2859" s="14"/>
      <c r="J2859" s="13"/>
      <c r="K2859" s="53"/>
      <c r="L2859" s="2"/>
      <c r="M2859" s="19"/>
      <c r="N2859" s="12"/>
      <c r="O2859" s="12"/>
      <c r="P2859" s="19"/>
      <c r="Q2859" s="14"/>
      <c r="R2859" s="28"/>
      <c r="S2859" s="14"/>
      <c r="T2859" s="14"/>
      <c r="U2859" s="14"/>
      <c r="V2859" s="4"/>
      <c r="W2859" s="53"/>
      <c r="X2859" s="14"/>
      <c r="Y2859" s="153"/>
      <c r="Z2859" s="10"/>
      <c r="AA2859" s="51"/>
      <c r="AB2859" s="3"/>
      <c r="AC2859" s="1"/>
      <c r="AD2859" s="10"/>
      <c r="AE2859" s="3"/>
      <c r="AF2859" s="3"/>
      <c r="AG2859" s="3"/>
      <c r="AH2859" s="10"/>
      <c r="AI2859" s="11"/>
      <c r="AJ2859" s="10"/>
      <c r="AK2859" s="2"/>
      <c r="AL2859" s="2"/>
      <c r="AM2859" s="2"/>
      <c r="AN2859" s="2"/>
      <c r="AO2859" s="2"/>
      <c r="AP2859" s="2"/>
      <c r="AQ2859" s="1"/>
      <c r="AR2859" s="15"/>
      <c r="AS2859" s="15"/>
      <c r="AT2859" s="15"/>
      <c r="AU2859" s="1"/>
      <c r="AV2859" s="1"/>
      <c r="AW2859" s="15"/>
      <c r="AX2859" s="15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  <c r="FA2859" s="1"/>
      <c r="FB2859" s="1"/>
      <c r="FC2859" s="1"/>
      <c r="FD2859" s="1"/>
      <c r="FE2859" s="1"/>
      <c r="FF2859" s="1"/>
      <c r="FG2859" s="1"/>
      <c r="FH2859" s="1"/>
    </row>
    <row r="2860" spans="1:164" x14ac:dyDescent="0.15">
      <c r="A2860" s="67"/>
      <c r="B2860" s="128"/>
      <c r="C2860" s="7"/>
      <c r="D2860" s="7"/>
      <c r="E2860" s="13"/>
      <c r="F2860" s="14"/>
      <c r="G2860" s="14"/>
      <c r="H2860" s="14"/>
      <c r="I2860" s="14"/>
      <c r="J2860" s="13"/>
      <c r="K2860" s="53"/>
      <c r="L2860" s="2"/>
      <c r="M2860" s="19"/>
      <c r="N2860" s="12"/>
      <c r="O2860" s="12"/>
      <c r="P2860" s="19"/>
      <c r="Q2860" s="14"/>
      <c r="R2860" s="28"/>
      <c r="S2860" s="14"/>
      <c r="T2860" s="14"/>
      <c r="U2860" s="14"/>
      <c r="V2860" s="4"/>
      <c r="W2860" s="53"/>
      <c r="X2860" s="14"/>
      <c r="Y2860" s="153"/>
      <c r="Z2860" s="10"/>
      <c r="AA2860" s="51"/>
      <c r="AB2860" s="3"/>
      <c r="AC2860" s="1"/>
      <c r="AD2860" s="10"/>
      <c r="AE2860" s="3"/>
      <c r="AF2860" s="3"/>
      <c r="AG2860" s="3"/>
      <c r="AH2860" s="10"/>
      <c r="AI2860" s="11"/>
      <c r="AJ2860" s="10"/>
      <c r="AK2860" s="2"/>
      <c r="AL2860" s="2"/>
      <c r="AM2860" s="2"/>
      <c r="AN2860" s="2"/>
      <c r="AO2860" s="2"/>
      <c r="AP2860" s="2"/>
      <c r="AQ2860" s="1"/>
      <c r="AR2860" s="15"/>
      <c r="AS2860" s="15"/>
      <c r="AT2860" s="15"/>
      <c r="AU2860" s="1"/>
      <c r="AV2860" s="1"/>
      <c r="AW2860" s="15"/>
      <c r="AX2860" s="15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  <c r="FA2860" s="1"/>
      <c r="FB2860" s="1"/>
      <c r="FC2860" s="1"/>
      <c r="FD2860" s="1"/>
      <c r="FE2860" s="1"/>
      <c r="FF2860" s="1"/>
      <c r="FG2860" s="1"/>
      <c r="FH2860" s="1"/>
    </row>
    <row r="2861" spans="1:164" x14ac:dyDescent="0.15">
      <c r="A2861" s="67"/>
      <c r="B2861" s="128"/>
      <c r="C2861" s="7"/>
      <c r="D2861" s="7"/>
      <c r="E2861" s="13"/>
      <c r="F2861" s="14"/>
      <c r="G2861" s="14"/>
      <c r="H2861" s="14"/>
      <c r="I2861" s="14"/>
      <c r="J2861" s="13"/>
      <c r="K2861" s="53"/>
      <c r="L2861" s="2"/>
      <c r="M2861" s="19"/>
      <c r="N2861" s="12"/>
      <c r="O2861" s="12"/>
      <c r="P2861" s="19"/>
      <c r="Q2861" s="14"/>
      <c r="R2861" s="28"/>
      <c r="S2861" s="14"/>
      <c r="T2861" s="14"/>
      <c r="U2861" s="14"/>
      <c r="V2861" s="4"/>
      <c r="W2861" s="53"/>
      <c r="X2861" s="14"/>
      <c r="Y2861" s="153"/>
      <c r="Z2861" s="10"/>
      <c r="AA2861" s="51"/>
      <c r="AB2861" s="3"/>
      <c r="AC2861" s="1"/>
      <c r="AD2861" s="10"/>
      <c r="AE2861" s="3"/>
      <c r="AF2861" s="3"/>
      <c r="AG2861" s="3"/>
      <c r="AH2861" s="10"/>
      <c r="AI2861" s="11"/>
      <c r="AJ2861" s="10"/>
      <c r="AK2861" s="2"/>
      <c r="AL2861" s="2"/>
      <c r="AM2861" s="2"/>
      <c r="AN2861" s="2"/>
      <c r="AO2861" s="2"/>
      <c r="AP2861" s="2"/>
      <c r="AQ2861" s="1"/>
      <c r="AR2861" s="15"/>
      <c r="AS2861" s="15"/>
      <c r="AT2861" s="15"/>
      <c r="AU2861" s="1"/>
      <c r="AV2861" s="1"/>
      <c r="AW2861" s="15"/>
      <c r="AX2861" s="15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  <c r="FA2861" s="1"/>
      <c r="FB2861" s="1"/>
      <c r="FC2861" s="1"/>
      <c r="FD2861" s="1"/>
      <c r="FE2861" s="1"/>
      <c r="FF2861" s="1"/>
      <c r="FG2861" s="1"/>
      <c r="FH2861" s="1"/>
    </row>
    <row r="2862" spans="1:164" x14ac:dyDescent="0.15">
      <c r="A2862" s="67"/>
      <c r="B2862" s="128"/>
      <c r="C2862" s="7"/>
      <c r="D2862" s="7"/>
      <c r="E2862" s="13"/>
      <c r="F2862" s="14"/>
      <c r="G2862" s="14"/>
      <c r="H2862" s="14"/>
      <c r="I2862" s="14"/>
      <c r="J2862" s="13"/>
      <c r="K2862" s="53"/>
      <c r="L2862" s="2"/>
      <c r="M2862" s="19"/>
      <c r="N2862" s="12"/>
      <c r="O2862" s="12"/>
      <c r="P2862" s="19"/>
      <c r="Q2862" s="14"/>
      <c r="R2862" s="28"/>
      <c r="S2862" s="14"/>
      <c r="T2862" s="14"/>
      <c r="U2862" s="14"/>
      <c r="V2862" s="4"/>
      <c r="W2862" s="53"/>
      <c r="X2862" s="14"/>
      <c r="Y2862" s="153"/>
      <c r="Z2862" s="10"/>
      <c r="AA2862" s="51"/>
      <c r="AB2862" s="3"/>
      <c r="AC2862" s="1"/>
      <c r="AD2862" s="10"/>
      <c r="AE2862" s="3"/>
      <c r="AF2862" s="3"/>
      <c r="AG2862" s="3"/>
      <c r="AH2862" s="10"/>
      <c r="AI2862" s="11"/>
      <c r="AJ2862" s="10"/>
      <c r="AK2862" s="2"/>
      <c r="AL2862" s="2"/>
      <c r="AM2862" s="2"/>
      <c r="AN2862" s="2"/>
      <c r="AO2862" s="2"/>
      <c r="AP2862" s="2"/>
      <c r="AQ2862" s="1"/>
      <c r="AR2862" s="15"/>
      <c r="AS2862" s="15"/>
      <c r="AT2862" s="15"/>
      <c r="AU2862" s="1"/>
      <c r="AV2862" s="1"/>
      <c r="AW2862" s="15"/>
      <c r="AX2862" s="15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  <c r="FA2862" s="1"/>
      <c r="FB2862" s="1"/>
      <c r="FC2862" s="1"/>
      <c r="FD2862" s="1"/>
      <c r="FE2862" s="1"/>
      <c r="FF2862" s="1"/>
      <c r="FG2862" s="1"/>
      <c r="FH2862" s="1"/>
    </row>
    <row r="2863" spans="1:164" x14ac:dyDescent="0.15">
      <c r="A2863" s="67"/>
      <c r="B2863" s="128"/>
      <c r="C2863" s="7"/>
      <c r="D2863" s="7"/>
      <c r="E2863" s="13"/>
      <c r="F2863" s="14"/>
      <c r="G2863" s="14"/>
      <c r="H2863" s="14"/>
      <c r="I2863" s="14"/>
      <c r="J2863" s="13"/>
      <c r="K2863" s="53"/>
      <c r="L2863" s="2"/>
      <c r="M2863" s="19"/>
      <c r="N2863" s="12"/>
      <c r="O2863" s="12"/>
      <c r="P2863" s="19"/>
      <c r="Q2863" s="14"/>
      <c r="R2863" s="28"/>
      <c r="S2863" s="14"/>
      <c r="T2863" s="14"/>
      <c r="U2863" s="14"/>
      <c r="V2863" s="4"/>
      <c r="W2863" s="53"/>
      <c r="X2863" s="14"/>
      <c r="Y2863" s="153"/>
      <c r="Z2863" s="10"/>
      <c r="AA2863" s="51"/>
      <c r="AB2863" s="3"/>
      <c r="AC2863" s="1"/>
      <c r="AD2863" s="10"/>
      <c r="AE2863" s="3"/>
      <c r="AF2863" s="3"/>
      <c r="AG2863" s="3"/>
      <c r="AH2863" s="10"/>
      <c r="AI2863" s="11"/>
      <c r="AJ2863" s="10"/>
      <c r="AK2863" s="2"/>
      <c r="AL2863" s="2"/>
      <c r="AM2863" s="2"/>
      <c r="AN2863" s="2"/>
      <c r="AO2863" s="2"/>
      <c r="AP2863" s="2"/>
      <c r="AQ2863" s="1"/>
      <c r="AR2863" s="15"/>
      <c r="AS2863" s="15"/>
      <c r="AT2863" s="15"/>
      <c r="AU2863" s="1"/>
      <c r="AV2863" s="1"/>
      <c r="AW2863" s="15"/>
      <c r="AX2863" s="15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  <c r="FA2863" s="1"/>
      <c r="FB2863" s="1"/>
      <c r="FC2863" s="1"/>
      <c r="FD2863" s="1"/>
      <c r="FE2863" s="1"/>
      <c r="FF2863" s="1"/>
      <c r="FG2863" s="1"/>
      <c r="FH2863" s="1"/>
    </row>
    <row r="2864" spans="1:164" x14ac:dyDescent="0.15">
      <c r="A2864" s="67"/>
      <c r="B2864" s="128"/>
      <c r="C2864" s="7"/>
      <c r="D2864" s="7"/>
      <c r="E2864" s="13"/>
      <c r="F2864" s="14"/>
      <c r="G2864" s="14"/>
      <c r="H2864" s="14"/>
      <c r="I2864" s="14"/>
      <c r="J2864" s="13"/>
      <c r="K2864" s="53"/>
      <c r="L2864" s="2"/>
      <c r="M2864" s="19"/>
      <c r="N2864" s="12"/>
      <c r="O2864" s="12"/>
      <c r="P2864" s="19"/>
      <c r="Q2864" s="14"/>
      <c r="R2864" s="28"/>
      <c r="S2864" s="14"/>
      <c r="T2864" s="14"/>
      <c r="U2864" s="14"/>
      <c r="V2864" s="4"/>
      <c r="W2864" s="53"/>
      <c r="X2864" s="14"/>
      <c r="Y2864" s="153"/>
      <c r="Z2864" s="10"/>
      <c r="AA2864" s="51"/>
      <c r="AB2864" s="3"/>
      <c r="AC2864" s="1"/>
      <c r="AD2864" s="10"/>
      <c r="AE2864" s="3"/>
      <c r="AF2864" s="3"/>
      <c r="AG2864" s="3"/>
      <c r="AH2864" s="10"/>
      <c r="AI2864" s="11"/>
      <c r="AJ2864" s="10"/>
      <c r="AK2864" s="2"/>
      <c r="AL2864" s="2"/>
      <c r="AM2864" s="2"/>
      <c r="AN2864" s="2"/>
      <c r="AO2864" s="2"/>
      <c r="AP2864" s="2"/>
      <c r="AQ2864" s="1"/>
      <c r="AR2864" s="15"/>
      <c r="AS2864" s="15"/>
      <c r="AT2864" s="15"/>
      <c r="AU2864" s="1"/>
      <c r="AV2864" s="1"/>
      <c r="AW2864" s="15"/>
      <c r="AX2864" s="15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  <c r="FA2864" s="1"/>
      <c r="FB2864" s="1"/>
      <c r="FC2864" s="1"/>
      <c r="FD2864" s="1"/>
      <c r="FE2864" s="1"/>
      <c r="FF2864" s="1"/>
      <c r="FG2864" s="1"/>
      <c r="FH2864" s="1"/>
    </row>
    <row r="2865" spans="1:164" x14ac:dyDescent="0.15">
      <c r="A2865" s="67"/>
      <c r="B2865" s="128"/>
      <c r="C2865" s="7"/>
      <c r="D2865" s="7"/>
      <c r="E2865" s="13"/>
      <c r="F2865" s="14"/>
      <c r="G2865" s="14"/>
      <c r="H2865" s="14"/>
      <c r="I2865" s="14"/>
      <c r="J2865" s="13"/>
      <c r="K2865" s="53"/>
      <c r="L2865" s="2"/>
      <c r="M2865" s="19"/>
      <c r="N2865" s="12"/>
      <c r="O2865" s="12"/>
      <c r="P2865" s="19"/>
      <c r="Q2865" s="14"/>
      <c r="R2865" s="28"/>
      <c r="S2865" s="14"/>
      <c r="T2865" s="14"/>
      <c r="U2865" s="14"/>
      <c r="V2865" s="4"/>
      <c r="W2865" s="53"/>
      <c r="X2865" s="14"/>
      <c r="Y2865" s="153"/>
      <c r="Z2865" s="10"/>
      <c r="AA2865" s="51"/>
      <c r="AB2865" s="3"/>
      <c r="AC2865" s="1"/>
      <c r="AD2865" s="10"/>
      <c r="AE2865" s="3"/>
      <c r="AF2865" s="3"/>
      <c r="AG2865" s="3"/>
      <c r="AH2865" s="10"/>
      <c r="AI2865" s="11"/>
      <c r="AJ2865" s="10"/>
      <c r="AK2865" s="2"/>
      <c r="AL2865" s="2"/>
      <c r="AM2865" s="2"/>
      <c r="AN2865" s="2"/>
      <c r="AO2865" s="2"/>
      <c r="AP2865" s="2"/>
      <c r="AQ2865" s="1"/>
      <c r="AR2865" s="15"/>
      <c r="AS2865" s="15"/>
      <c r="AT2865" s="15"/>
      <c r="AU2865" s="1"/>
      <c r="AV2865" s="1"/>
      <c r="AW2865" s="15"/>
      <c r="AX2865" s="15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  <c r="FA2865" s="1"/>
      <c r="FB2865" s="1"/>
      <c r="FC2865" s="1"/>
      <c r="FD2865" s="1"/>
      <c r="FE2865" s="1"/>
      <c r="FF2865" s="1"/>
      <c r="FG2865" s="1"/>
      <c r="FH2865" s="1"/>
    </row>
    <row r="2866" spans="1:164" x14ac:dyDescent="0.15">
      <c r="A2866" s="67"/>
      <c r="B2866" s="128"/>
      <c r="C2866" s="7"/>
      <c r="D2866" s="7"/>
      <c r="E2866" s="13"/>
      <c r="F2866" s="14"/>
      <c r="G2866" s="14"/>
      <c r="H2866" s="14"/>
      <c r="I2866" s="14"/>
      <c r="J2866" s="13"/>
      <c r="K2866" s="53"/>
      <c r="L2866" s="2"/>
      <c r="M2866" s="19"/>
      <c r="N2866" s="12"/>
      <c r="O2866" s="12"/>
      <c r="P2866" s="19"/>
      <c r="Q2866" s="14"/>
      <c r="R2866" s="28"/>
      <c r="S2866" s="14"/>
      <c r="T2866" s="14"/>
      <c r="U2866" s="14"/>
      <c r="V2866" s="4"/>
      <c r="W2866" s="53"/>
      <c r="X2866" s="14"/>
      <c r="Y2866" s="153"/>
      <c r="Z2866" s="10"/>
      <c r="AA2866" s="51"/>
      <c r="AB2866" s="3"/>
      <c r="AC2866" s="1"/>
      <c r="AD2866" s="10"/>
      <c r="AE2866" s="3"/>
      <c r="AF2866" s="3"/>
      <c r="AG2866" s="3"/>
      <c r="AH2866" s="10"/>
      <c r="AI2866" s="11"/>
      <c r="AJ2866" s="10"/>
      <c r="AK2866" s="2"/>
      <c r="AL2866" s="2"/>
      <c r="AM2866" s="2"/>
      <c r="AN2866" s="2"/>
      <c r="AO2866" s="2"/>
      <c r="AP2866" s="2"/>
      <c r="AQ2866" s="1"/>
      <c r="AR2866" s="15"/>
      <c r="AS2866" s="15"/>
      <c r="AT2866" s="15"/>
      <c r="AU2866" s="1"/>
      <c r="AV2866" s="1"/>
      <c r="AW2866" s="15"/>
      <c r="AX2866" s="15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  <c r="FA2866" s="1"/>
      <c r="FB2866" s="1"/>
      <c r="FC2866" s="1"/>
      <c r="FD2866" s="1"/>
      <c r="FE2866" s="1"/>
      <c r="FF2866" s="1"/>
      <c r="FG2866" s="1"/>
      <c r="FH2866" s="1"/>
    </row>
    <row r="2867" spans="1:164" x14ac:dyDescent="0.15">
      <c r="A2867" s="67"/>
      <c r="B2867" s="128"/>
      <c r="C2867" s="7"/>
      <c r="D2867" s="7"/>
      <c r="E2867" s="13"/>
      <c r="F2867" s="14"/>
      <c r="G2867" s="14"/>
      <c r="H2867" s="14"/>
      <c r="I2867" s="14"/>
      <c r="J2867" s="13"/>
      <c r="K2867" s="53"/>
      <c r="L2867" s="2"/>
      <c r="M2867" s="19"/>
      <c r="N2867" s="12"/>
      <c r="O2867" s="12"/>
      <c r="P2867" s="19"/>
      <c r="Q2867" s="14"/>
      <c r="R2867" s="28"/>
      <c r="S2867" s="14"/>
      <c r="T2867" s="14"/>
      <c r="U2867" s="14"/>
      <c r="V2867" s="4"/>
      <c r="W2867" s="53"/>
      <c r="X2867" s="14"/>
      <c r="Y2867" s="153"/>
      <c r="Z2867" s="10"/>
      <c r="AA2867" s="51"/>
      <c r="AB2867" s="3"/>
      <c r="AC2867" s="1"/>
      <c r="AD2867" s="10"/>
      <c r="AE2867" s="3"/>
      <c r="AF2867" s="3"/>
      <c r="AG2867" s="3"/>
      <c r="AH2867" s="10"/>
      <c r="AI2867" s="11"/>
      <c r="AJ2867" s="10"/>
      <c r="AK2867" s="2"/>
      <c r="AL2867" s="2"/>
      <c r="AM2867" s="2"/>
      <c r="AN2867" s="2"/>
      <c r="AO2867" s="2"/>
      <c r="AP2867" s="2"/>
      <c r="AQ2867" s="1"/>
      <c r="AR2867" s="15"/>
      <c r="AS2867" s="15"/>
      <c r="AT2867" s="15"/>
      <c r="AU2867" s="1"/>
      <c r="AV2867" s="1"/>
      <c r="AW2867" s="15"/>
      <c r="AX2867" s="15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  <c r="FA2867" s="1"/>
      <c r="FB2867" s="1"/>
      <c r="FC2867" s="1"/>
      <c r="FD2867" s="1"/>
      <c r="FE2867" s="1"/>
      <c r="FF2867" s="1"/>
      <c r="FG2867" s="1"/>
      <c r="FH2867" s="1"/>
    </row>
    <row r="2868" spans="1:164" x14ac:dyDescent="0.15">
      <c r="A2868" s="67"/>
      <c r="B2868" s="128"/>
      <c r="C2868" s="7"/>
      <c r="D2868" s="7"/>
      <c r="E2868" s="13"/>
      <c r="F2868" s="14"/>
      <c r="G2868" s="14"/>
      <c r="H2868" s="14"/>
      <c r="I2868" s="14"/>
      <c r="J2868" s="13"/>
      <c r="K2868" s="53"/>
      <c r="L2868" s="2"/>
      <c r="M2868" s="19"/>
      <c r="N2868" s="12"/>
      <c r="O2868" s="12"/>
      <c r="P2868" s="19"/>
      <c r="Q2868" s="14"/>
      <c r="R2868" s="28"/>
      <c r="S2868" s="14"/>
      <c r="T2868" s="14"/>
      <c r="U2868" s="14"/>
      <c r="V2868" s="4"/>
      <c r="W2868" s="53"/>
      <c r="X2868" s="14"/>
      <c r="Y2868" s="153"/>
      <c r="Z2868" s="10"/>
      <c r="AA2868" s="51"/>
      <c r="AB2868" s="3"/>
      <c r="AC2868" s="1"/>
      <c r="AD2868" s="10"/>
      <c r="AE2868" s="3"/>
      <c r="AF2868" s="3"/>
      <c r="AG2868" s="3"/>
      <c r="AH2868" s="10"/>
      <c r="AI2868" s="11"/>
      <c r="AJ2868" s="10"/>
      <c r="AK2868" s="2"/>
      <c r="AL2868" s="2"/>
      <c r="AM2868" s="2"/>
      <c r="AN2868" s="2"/>
      <c r="AO2868" s="2"/>
      <c r="AP2868" s="2"/>
      <c r="AQ2868" s="1"/>
      <c r="AR2868" s="15"/>
      <c r="AS2868" s="15"/>
      <c r="AT2868" s="15"/>
      <c r="AU2868" s="1"/>
      <c r="AV2868" s="1"/>
      <c r="AW2868" s="15"/>
      <c r="AX2868" s="15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  <c r="FA2868" s="1"/>
      <c r="FB2868" s="1"/>
      <c r="FC2868" s="1"/>
      <c r="FD2868" s="1"/>
      <c r="FE2868" s="1"/>
      <c r="FF2868" s="1"/>
      <c r="FG2868" s="1"/>
      <c r="FH2868" s="1"/>
    </row>
    <row r="2869" spans="1:164" x14ac:dyDescent="0.15">
      <c r="A2869" s="67"/>
      <c r="B2869" s="128"/>
      <c r="C2869" s="7"/>
      <c r="D2869" s="7"/>
      <c r="E2869" s="13"/>
      <c r="F2869" s="14"/>
      <c r="G2869" s="14"/>
      <c r="H2869" s="14"/>
      <c r="I2869" s="14"/>
      <c r="J2869" s="13"/>
      <c r="K2869" s="53"/>
      <c r="L2869" s="2"/>
      <c r="M2869" s="19"/>
      <c r="N2869" s="12"/>
      <c r="O2869" s="12"/>
      <c r="P2869" s="19"/>
      <c r="Q2869" s="14"/>
      <c r="R2869" s="28"/>
      <c r="S2869" s="14"/>
      <c r="T2869" s="14"/>
      <c r="U2869" s="14"/>
      <c r="V2869" s="4"/>
      <c r="W2869" s="53"/>
      <c r="X2869" s="14"/>
      <c r="Y2869" s="153"/>
      <c r="Z2869" s="10"/>
      <c r="AA2869" s="51"/>
      <c r="AB2869" s="3"/>
      <c r="AC2869" s="1"/>
      <c r="AD2869" s="10"/>
      <c r="AE2869" s="3"/>
      <c r="AF2869" s="3"/>
      <c r="AG2869" s="3"/>
      <c r="AH2869" s="10"/>
      <c r="AI2869" s="11"/>
      <c r="AJ2869" s="10"/>
      <c r="AK2869" s="2"/>
      <c r="AL2869" s="2"/>
      <c r="AM2869" s="2"/>
      <c r="AN2869" s="2"/>
      <c r="AO2869" s="2"/>
      <c r="AP2869" s="2"/>
      <c r="AQ2869" s="1"/>
      <c r="AR2869" s="15"/>
      <c r="AS2869" s="15"/>
      <c r="AT2869" s="15"/>
      <c r="AU2869" s="1"/>
      <c r="AV2869" s="1"/>
      <c r="AW2869" s="15"/>
      <c r="AX2869" s="15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  <c r="FA2869" s="1"/>
      <c r="FB2869" s="1"/>
      <c r="FC2869" s="1"/>
      <c r="FD2869" s="1"/>
      <c r="FE2869" s="1"/>
      <c r="FF2869" s="1"/>
      <c r="FG2869" s="1"/>
      <c r="FH2869" s="1"/>
    </row>
    <row r="2870" spans="1:164" x14ac:dyDescent="0.15">
      <c r="A2870" s="67"/>
      <c r="B2870" s="128"/>
      <c r="C2870" s="7"/>
      <c r="D2870" s="7"/>
      <c r="E2870" s="13"/>
      <c r="F2870" s="14"/>
      <c r="G2870" s="14"/>
      <c r="H2870" s="14"/>
      <c r="I2870" s="14"/>
      <c r="J2870" s="13"/>
      <c r="K2870" s="53"/>
      <c r="L2870" s="2"/>
      <c r="M2870" s="19"/>
      <c r="N2870" s="12"/>
      <c r="O2870" s="12"/>
      <c r="P2870" s="19"/>
      <c r="Q2870" s="14"/>
      <c r="R2870" s="28"/>
      <c r="S2870" s="14"/>
      <c r="T2870" s="14"/>
      <c r="U2870" s="14"/>
      <c r="V2870" s="4"/>
      <c r="W2870" s="53"/>
      <c r="X2870" s="14"/>
      <c r="Y2870" s="153"/>
      <c r="Z2870" s="10"/>
      <c r="AA2870" s="51"/>
      <c r="AB2870" s="3"/>
      <c r="AC2870" s="1"/>
      <c r="AD2870" s="10"/>
      <c r="AE2870" s="3"/>
      <c r="AF2870" s="3"/>
      <c r="AG2870" s="3"/>
      <c r="AH2870" s="10"/>
      <c r="AI2870" s="11"/>
      <c r="AJ2870" s="10"/>
      <c r="AK2870" s="2"/>
      <c r="AL2870" s="2"/>
      <c r="AM2870" s="2"/>
      <c r="AN2870" s="2"/>
      <c r="AO2870" s="2"/>
      <c r="AP2870" s="2"/>
      <c r="AQ2870" s="1"/>
      <c r="AR2870" s="15"/>
      <c r="AS2870" s="15"/>
      <c r="AT2870" s="15"/>
      <c r="AU2870" s="1"/>
      <c r="AV2870" s="1"/>
      <c r="AW2870" s="15"/>
      <c r="AX2870" s="15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  <c r="FA2870" s="1"/>
      <c r="FB2870" s="1"/>
      <c r="FC2870" s="1"/>
      <c r="FD2870" s="1"/>
      <c r="FE2870" s="1"/>
      <c r="FF2870" s="1"/>
      <c r="FG2870" s="1"/>
      <c r="FH2870" s="1"/>
    </row>
    <row r="2871" spans="1:164" x14ac:dyDescent="0.15">
      <c r="A2871" s="67"/>
      <c r="B2871" s="128"/>
      <c r="C2871" s="7"/>
      <c r="D2871" s="7"/>
      <c r="E2871" s="13"/>
      <c r="F2871" s="14"/>
      <c r="G2871" s="14"/>
      <c r="H2871" s="14"/>
      <c r="I2871" s="14"/>
      <c r="J2871" s="13"/>
      <c r="K2871" s="53"/>
      <c r="L2871" s="2"/>
      <c r="M2871" s="19"/>
      <c r="N2871" s="12"/>
      <c r="O2871" s="12"/>
      <c r="P2871" s="19"/>
      <c r="Q2871" s="14"/>
      <c r="R2871" s="28"/>
      <c r="S2871" s="14"/>
      <c r="T2871" s="14"/>
      <c r="U2871" s="14"/>
      <c r="V2871" s="4"/>
      <c r="W2871" s="53"/>
      <c r="X2871" s="14"/>
      <c r="Y2871" s="153"/>
      <c r="Z2871" s="10"/>
      <c r="AA2871" s="51"/>
      <c r="AB2871" s="3"/>
      <c r="AC2871" s="1"/>
      <c r="AD2871" s="10"/>
      <c r="AE2871" s="3"/>
      <c r="AF2871" s="3"/>
      <c r="AG2871" s="3"/>
      <c r="AH2871" s="10"/>
      <c r="AI2871" s="11"/>
      <c r="AJ2871" s="10"/>
      <c r="AK2871" s="2"/>
      <c r="AL2871" s="2"/>
      <c r="AM2871" s="2"/>
      <c r="AN2871" s="2"/>
      <c r="AO2871" s="2"/>
      <c r="AP2871" s="2"/>
      <c r="AQ2871" s="1"/>
      <c r="AR2871" s="15"/>
      <c r="AS2871" s="15"/>
      <c r="AT2871" s="15"/>
      <c r="AU2871" s="1"/>
      <c r="AV2871" s="1"/>
      <c r="AW2871" s="15"/>
      <c r="AX2871" s="15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  <c r="FA2871" s="1"/>
      <c r="FB2871" s="1"/>
      <c r="FC2871" s="1"/>
      <c r="FD2871" s="1"/>
      <c r="FE2871" s="1"/>
      <c r="FF2871" s="1"/>
      <c r="FG2871" s="1"/>
      <c r="FH2871" s="1"/>
    </row>
    <row r="2872" spans="1:164" x14ac:dyDescent="0.15">
      <c r="A2872" s="67"/>
      <c r="B2872" s="128"/>
      <c r="C2872" s="7"/>
      <c r="D2872" s="7"/>
      <c r="E2872" s="13"/>
      <c r="F2872" s="14"/>
      <c r="G2872" s="14"/>
      <c r="H2872" s="14"/>
      <c r="I2872" s="14"/>
      <c r="J2872" s="13"/>
      <c r="K2872" s="53"/>
      <c r="L2872" s="2"/>
      <c r="M2872" s="19"/>
      <c r="N2872" s="12"/>
      <c r="O2872" s="12"/>
      <c r="P2872" s="19"/>
      <c r="Q2872" s="14"/>
      <c r="R2872" s="28"/>
      <c r="S2872" s="14"/>
      <c r="T2872" s="14"/>
      <c r="U2872" s="14"/>
      <c r="V2872" s="4"/>
      <c r="W2872" s="53"/>
      <c r="X2872" s="14"/>
      <c r="Y2872" s="153"/>
      <c r="Z2872" s="10"/>
      <c r="AA2872" s="51"/>
      <c r="AB2872" s="3"/>
      <c r="AC2872" s="1"/>
      <c r="AD2872" s="10"/>
      <c r="AE2872" s="3"/>
      <c r="AF2872" s="3"/>
      <c r="AG2872" s="3"/>
      <c r="AH2872" s="10"/>
      <c r="AI2872" s="11"/>
      <c r="AJ2872" s="10"/>
      <c r="AK2872" s="2"/>
      <c r="AL2872" s="2"/>
      <c r="AM2872" s="2"/>
      <c r="AN2872" s="2"/>
      <c r="AO2872" s="2"/>
      <c r="AP2872" s="2"/>
      <c r="AQ2872" s="1"/>
      <c r="AR2872" s="15"/>
      <c r="AS2872" s="15"/>
      <c r="AT2872" s="15"/>
      <c r="AU2872" s="1"/>
      <c r="AV2872" s="1"/>
      <c r="AW2872" s="15"/>
      <c r="AX2872" s="15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  <c r="FA2872" s="1"/>
      <c r="FB2872" s="1"/>
      <c r="FC2872" s="1"/>
      <c r="FD2872" s="1"/>
      <c r="FE2872" s="1"/>
      <c r="FF2872" s="1"/>
      <c r="FG2872" s="1"/>
      <c r="FH2872" s="1"/>
    </row>
    <row r="2873" spans="1:164" x14ac:dyDescent="0.15">
      <c r="A2873" s="67"/>
      <c r="B2873" s="128"/>
      <c r="C2873" s="7"/>
      <c r="D2873" s="7"/>
      <c r="E2873" s="13"/>
      <c r="F2873" s="14"/>
      <c r="G2873" s="14"/>
      <c r="H2873" s="14"/>
      <c r="I2873" s="14"/>
      <c r="J2873" s="13"/>
      <c r="K2873" s="53"/>
      <c r="L2873" s="2"/>
      <c r="M2873" s="19"/>
      <c r="N2873" s="12"/>
      <c r="O2873" s="12"/>
      <c r="P2873" s="19"/>
      <c r="Q2873" s="14"/>
      <c r="R2873" s="28"/>
      <c r="S2873" s="14"/>
      <c r="T2873" s="14"/>
      <c r="U2873" s="14"/>
      <c r="V2873" s="4"/>
      <c r="W2873" s="53"/>
      <c r="X2873" s="14"/>
      <c r="Y2873" s="153"/>
      <c r="Z2873" s="10"/>
      <c r="AA2873" s="51"/>
      <c r="AB2873" s="3"/>
      <c r="AC2873" s="1"/>
      <c r="AD2873" s="10"/>
      <c r="AE2873" s="3"/>
      <c r="AF2873" s="3"/>
      <c r="AG2873" s="3"/>
      <c r="AH2873" s="10"/>
      <c r="AI2873" s="11"/>
      <c r="AJ2873" s="10"/>
      <c r="AK2873" s="2"/>
      <c r="AL2873" s="2"/>
      <c r="AM2873" s="2"/>
      <c r="AN2873" s="2"/>
      <c r="AO2873" s="2"/>
      <c r="AP2873" s="2"/>
      <c r="AQ2873" s="1"/>
      <c r="AR2873" s="15"/>
      <c r="AS2873" s="15"/>
      <c r="AT2873" s="15"/>
      <c r="AU2873" s="1"/>
      <c r="AV2873" s="1"/>
      <c r="AW2873" s="15"/>
      <c r="AX2873" s="15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  <c r="FA2873" s="1"/>
      <c r="FB2873" s="1"/>
      <c r="FC2873" s="1"/>
      <c r="FD2873" s="1"/>
      <c r="FE2873" s="1"/>
      <c r="FF2873" s="1"/>
      <c r="FG2873" s="1"/>
      <c r="FH2873" s="1"/>
    </row>
    <row r="2874" spans="1:164" x14ac:dyDescent="0.15">
      <c r="A2874" s="67"/>
      <c r="B2874" s="128"/>
      <c r="C2874" s="7"/>
      <c r="D2874" s="7"/>
      <c r="E2874" s="13"/>
      <c r="F2874" s="14"/>
      <c r="G2874" s="14"/>
      <c r="H2874" s="14"/>
      <c r="I2874" s="14"/>
      <c r="J2874" s="13"/>
      <c r="K2874" s="53"/>
      <c r="L2874" s="2"/>
      <c r="M2874" s="19"/>
      <c r="N2874" s="12"/>
      <c r="O2874" s="12"/>
      <c r="P2874" s="19"/>
      <c r="Q2874" s="14"/>
      <c r="R2874" s="28"/>
      <c r="S2874" s="14"/>
      <c r="T2874" s="14"/>
      <c r="U2874" s="14"/>
      <c r="V2874" s="4"/>
      <c r="W2874" s="53"/>
      <c r="X2874" s="14"/>
      <c r="Y2874" s="153"/>
      <c r="Z2874" s="10"/>
      <c r="AA2874" s="51"/>
      <c r="AB2874" s="3"/>
      <c r="AC2874" s="1"/>
      <c r="AD2874" s="10"/>
      <c r="AE2874" s="3"/>
      <c r="AF2874" s="3"/>
      <c r="AG2874" s="3"/>
      <c r="AH2874" s="10"/>
      <c r="AI2874" s="11"/>
      <c r="AJ2874" s="10"/>
      <c r="AK2874" s="2"/>
      <c r="AL2874" s="2"/>
      <c r="AM2874" s="2"/>
      <c r="AN2874" s="2"/>
      <c r="AO2874" s="2"/>
      <c r="AP2874" s="2"/>
      <c r="AQ2874" s="1"/>
      <c r="AR2874" s="15"/>
      <c r="AS2874" s="15"/>
      <c r="AT2874" s="15"/>
      <c r="AU2874" s="1"/>
      <c r="AV2874" s="1"/>
      <c r="AW2874" s="15"/>
      <c r="AX2874" s="15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  <c r="FA2874" s="1"/>
      <c r="FB2874" s="1"/>
      <c r="FC2874" s="1"/>
      <c r="FD2874" s="1"/>
      <c r="FE2874" s="1"/>
      <c r="FF2874" s="1"/>
      <c r="FG2874" s="1"/>
      <c r="FH2874" s="1"/>
    </row>
    <row r="2875" spans="1:164" x14ac:dyDescent="0.15">
      <c r="A2875" s="67"/>
      <c r="B2875" s="128"/>
      <c r="C2875" s="7"/>
      <c r="D2875" s="7"/>
      <c r="E2875" s="13"/>
      <c r="F2875" s="14"/>
      <c r="G2875" s="14"/>
      <c r="H2875" s="14"/>
      <c r="I2875" s="14"/>
      <c r="J2875" s="13"/>
      <c r="K2875" s="53"/>
      <c r="L2875" s="2"/>
      <c r="M2875" s="19"/>
      <c r="N2875" s="12"/>
      <c r="O2875" s="12"/>
      <c r="P2875" s="19"/>
      <c r="Q2875" s="14"/>
      <c r="R2875" s="28"/>
      <c r="S2875" s="14"/>
      <c r="T2875" s="14"/>
      <c r="U2875" s="14"/>
      <c r="V2875" s="4"/>
      <c r="W2875" s="53"/>
      <c r="X2875" s="14"/>
      <c r="Y2875" s="153"/>
      <c r="Z2875" s="10"/>
      <c r="AA2875" s="51"/>
      <c r="AB2875" s="3"/>
      <c r="AC2875" s="1"/>
      <c r="AD2875" s="10"/>
      <c r="AE2875" s="3"/>
      <c r="AF2875" s="3"/>
      <c r="AG2875" s="3"/>
      <c r="AH2875" s="10"/>
      <c r="AI2875" s="11"/>
      <c r="AJ2875" s="10"/>
      <c r="AK2875" s="2"/>
      <c r="AL2875" s="2"/>
      <c r="AM2875" s="2"/>
      <c r="AN2875" s="2"/>
      <c r="AO2875" s="2"/>
      <c r="AP2875" s="2"/>
      <c r="AQ2875" s="1"/>
      <c r="AR2875" s="15"/>
      <c r="AS2875" s="15"/>
      <c r="AT2875" s="15"/>
      <c r="AU2875" s="1"/>
      <c r="AV2875" s="1"/>
      <c r="AW2875" s="15"/>
      <c r="AX2875" s="15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  <c r="FA2875" s="1"/>
      <c r="FB2875" s="1"/>
      <c r="FC2875" s="1"/>
      <c r="FD2875" s="1"/>
      <c r="FE2875" s="1"/>
      <c r="FF2875" s="1"/>
      <c r="FG2875" s="1"/>
      <c r="FH2875" s="1"/>
    </row>
    <row r="2876" spans="1:164" x14ac:dyDescent="0.15">
      <c r="A2876" s="67"/>
      <c r="B2876" s="128"/>
      <c r="C2876" s="7"/>
      <c r="D2876" s="7"/>
      <c r="E2876" s="13"/>
      <c r="F2876" s="14"/>
      <c r="G2876" s="14"/>
      <c r="H2876" s="14"/>
      <c r="I2876" s="14"/>
      <c r="J2876" s="13"/>
      <c r="K2876" s="53"/>
      <c r="L2876" s="2"/>
      <c r="M2876" s="19"/>
      <c r="N2876" s="12"/>
      <c r="O2876" s="12"/>
      <c r="P2876" s="19"/>
      <c r="Q2876" s="14"/>
      <c r="R2876" s="28"/>
      <c r="S2876" s="14"/>
      <c r="T2876" s="14"/>
      <c r="U2876" s="14"/>
      <c r="V2876" s="4"/>
      <c r="W2876" s="53"/>
      <c r="X2876" s="14"/>
      <c r="Y2876" s="153"/>
      <c r="Z2876" s="10"/>
      <c r="AA2876" s="51"/>
      <c r="AB2876" s="3"/>
      <c r="AC2876" s="1"/>
      <c r="AD2876" s="10"/>
      <c r="AE2876" s="3"/>
      <c r="AF2876" s="3"/>
      <c r="AG2876" s="3"/>
      <c r="AH2876" s="10"/>
      <c r="AI2876" s="11"/>
      <c r="AJ2876" s="10"/>
      <c r="AK2876" s="2"/>
      <c r="AL2876" s="2"/>
      <c r="AM2876" s="2"/>
      <c r="AN2876" s="2"/>
      <c r="AO2876" s="2"/>
      <c r="AP2876" s="2"/>
      <c r="AQ2876" s="1"/>
      <c r="AR2876" s="15"/>
      <c r="AS2876" s="15"/>
      <c r="AT2876" s="15"/>
      <c r="AU2876" s="1"/>
      <c r="AV2876" s="1"/>
      <c r="AW2876" s="15"/>
      <c r="AX2876" s="15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  <c r="FA2876" s="1"/>
      <c r="FB2876" s="1"/>
      <c r="FC2876" s="1"/>
      <c r="FD2876" s="1"/>
      <c r="FE2876" s="1"/>
      <c r="FF2876" s="1"/>
      <c r="FG2876" s="1"/>
      <c r="FH2876" s="1"/>
    </row>
    <row r="2877" spans="1:164" x14ac:dyDescent="0.15">
      <c r="A2877" s="67"/>
      <c r="B2877" s="128"/>
      <c r="C2877" s="7"/>
      <c r="D2877" s="7"/>
      <c r="E2877" s="13"/>
      <c r="F2877" s="14"/>
      <c r="G2877" s="14"/>
      <c r="H2877" s="14"/>
      <c r="I2877" s="14"/>
      <c r="J2877" s="13"/>
      <c r="K2877" s="53"/>
      <c r="L2877" s="2"/>
      <c r="M2877" s="19"/>
      <c r="N2877" s="12"/>
      <c r="O2877" s="12"/>
      <c r="P2877" s="19"/>
      <c r="Q2877" s="14"/>
      <c r="R2877" s="28"/>
      <c r="S2877" s="14"/>
      <c r="T2877" s="14"/>
      <c r="U2877" s="14"/>
      <c r="V2877" s="4"/>
      <c r="W2877" s="53"/>
      <c r="X2877" s="14"/>
      <c r="Y2877" s="153"/>
      <c r="Z2877" s="10"/>
      <c r="AA2877" s="51"/>
      <c r="AB2877" s="3"/>
      <c r="AC2877" s="1"/>
      <c r="AD2877" s="10"/>
      <c r="AE2877" s="3"/>
      <c r="AF2877" s="3"/>
      <c r="AG2877" s="3"/>
      <c r="AH2877" s="10"/>
      <c r="AI2877" s="11"/>
      <c r="AJ2877" s="10"/>
      <c r="AK2877" s="2"/>
      <c r="AL2877" s="2"/>
      <c r="AM2877" s="2"/>
      <c r="AN2877" s="2"/>
      <c r="AO2877" s="2"/>
      <c r="AP2877" s="2"/>
      <c r="AQ2877" s="1"/>
      <c r="AR2877" s="15"/>
      <c r="AS2877" s="15"/>
      <c r="AT2877" s="15"/>
      <c r="AU2877" s="1"/>
      <c r="AV2877" s="1"/>
      <c r="AW2877" s="15"/>
      <c r="AX2877" s="15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  <c r="FA2877" s="1"/>
      <c r="FB2877" s="1"/>
      <c r="FC2877" s="1"/>
      <c r="FD2877" s="1"/>
      <c r="FE2877" s="1"/>
      <c r="FF2877" s="1"/>
      <c r="FG2877" s="1"/>
      <c r="FH2877" s="1"/>
    </row>
    <row r="2878" spans="1:164" x14ac:dyDescent="0.15">
      <c r="A2878" s="67"/>
      <c r="B2878" s="128"/>
      <c r="C2878" s="7"/>
      <c r="D2878" s="7"/>
      <c r="E2878" s="13"/>
      <c r="F2878" s="14"/>
      <c r="G2878" s="14"/>
      <c r="H2878" s="14"/>
      <c r="I2878" s="14"/>
      <c r="J2878" s="13"/>
      <c r="K2878" s="53"/>
      <c r="L2878" s="2"/>
      <c r="M2878" s="19"/>
      <c r="N2878" s="12"/>
      <c r="O2878" s="12"/>
      <c r="P2878" s="19"/>
      <c r="Q2878" s="14"/>
      <c r="R2878" s="28"/>
      <c r="S2878" s="14"/>
      <c r="T2878" s="14"/>
      <c r="U2878" s="14"/>
      <c r="V2878" s="4"/>
      <c r="W2878" s="53"/>
      <c r="X2878" s="14"/>
      <c r="Y2878" s="153"/>
      <c r="Z2878" s="10"/>
      <c r="AA2878" s="51"/>
      <c r="AB2878" s="3"/>
      <c r="AC2878" s="1"/>
      <c r="AD2878" s="10"/>
      <c r="AE2878" s="3"/>
      <c r="AF2878" s="3"/>
      <c r="AG2878" s="3"/>
      <c r="AH2878" s="10"/>
      <c r="AI2878" s="11"/>
      <c r="AJ2878" s="10"/>
      <c r="AK2878" s="2"/>
      <c r="AL2878" s="2"/>
      <c r="AM2878" s="2"/>
      <c r="AN2878" s="2"/>
      <c r="AO2878" s="2"/>
      <c r="AP2878" s="2"/>
      <c r="AQ2878" s="1"/>
      <c r="AR2878" s="15"/>
      <c r="AS2878" s="15"/>
      <c r="AT2878" s="15"/>
      <c r="AU2878" s="1"/>
      <c r="AV2878" s="1"/>
      <c r="AW2878" s="15"/>
      <c r="AX2878" s="15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  <c r="FA2878" s="1"/>
      <c r="FB2878" s="1"/>
      <c r="FC2878" s="1"/>
      <c r="FD2878" s="1"/>
      <c r="FE2878" s="1"/>
      <c r="FF2878" s="1"/>
      <c r="FG2878" s="1"/>
      <c r="FH2878" s="1"/>
    </row>
    <row r="2879" spans="1:164" x14ac:dyDescent="0.15">
      <c r="A2879" s="67"/>
      <c r="B2879" s="128"/>
      <c r="C2879" s="7"/>
      <c r="D2879" s="7"/>
      <c r="E2879" s="13"/>
      <c r="F2879" s="14"/>
      <c r="G2879" s="14"/>
      <c r="H2879" s="14"/>
      <c r="I2879" s="14"/>
      <c r="J2879" s="13"/>
      <c r="K2879" s="53"/>
      <c r="L2879" s="2"/>
      <c r="M2879" s="19"/>
      <c r="N2879" s="12"/>
      <c r="O2879" s="12"/>
      <c r="P2879" s="19"/>
      <c r="Q2879" s="14"/>
      <c r="R2879" s="28"/>
      <c r="S2879" s="14"/>
      <c r="T2879" s="14"/>
      <c r="U2879" s="14"/>
      <c r="V2879" s="4"/>
      <c r="W2879" s="53"/>
      <c r="X2879" s="14"/>
      <c r="Y2879" s="153"/>
      <c r="Z2879" s="10"/>
      <c r="AA2879" s="51"/>
      <c r="AB2879" s="3"/>
      <c r="AC2879" s="1"/>
      <c r="AD2879" s="10"/>
      <c r="AE2879" s="3"/>
      <c r="AF2879" s="3"/>
      <c r="AG2879" s="3"/>
      <c r="AH2879" s="10"/>
      <c r="AI2879" s="11"/>
      <c r="AJ2879" s="10"/>
      <c r="AK2879" s="2"/>
      <c r="AL2879" s="2"/>
      <c r="AM2879" s="2"/>
      <c r="AN2879" s="2"/>
      <c r="AO2879" s="2"/>
      <c r="AP2879" s="2"/>
      <c r="AQ2879" s="1"/>
      <c r="AR2879" s="15"/>
      <c r="AS2879" s="15"/>
      <c r="AT2879" s="15"/>
      <c r="AU2879" s="1"/>
      <c r="AV2879" s="1"/>
      <c r="AW2879" s="15"/>
      <c r="AX2879" s="15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  <c r="FA2879" s="1"/>
      <c r="FB2879" s="1"/>
      <c r="FC2879" s="1"/>
      <c r="FD2879" s="1"/>
      <c r="FE2879" s="1"/>
      <c r="FF2879" s="1"/>
      <c r="FG2879" s="1"/>
      <c r="FH2879" s="1"/>
    </row>
    <row r="2880" spans="1:164" x14ac:dyDescent="0.15">
      <c r="A2880" s="67"/>
      <c r="B2880" s="128"/>
      <c r="C2880" s="7"/>
      <c r="D2880" s="7"/>
      <c r="E2880" s="13"/>
      <c r="F2880" s="14"/>
      <c r="G2880" s="14"/>
      <c r="H2880" s="14"/>
      <c r="I2880" s="14"/>
      <c r="J2880" s="13"/>
      <c r="K2880" s="53"/>
      <c r="L2880" s="2"/>
      <c r="M2880" s="19"/>
      <c r="N2880" s="12"/>
      <c r="O2880" s="12"/>
      <c r="P2880" s="19"/>
      <c r="Q2880" s="14"/>
      <c r="R2880" s="28"/>
      <c r="S2880" s="14"/>
      <c r="T2880" s="14"/>
      <c r="U2880" s="14"/>
      <c r="V2880" s="4"/>
      <c r="W2880" s="53"/>
      <c r="X2880" s="14"/>
      <c r="Y2880" s="153"/>
      <c r="Z2880" s="10"/>
      <c r="AA2880" s="51"/>
      <c r="AB2880" s="3"/>
      <c r="AC2880" s="1"/>
      <c r="AD2880" s="10"/>
      <c r="AE2880" s="3"/>
      <c r="AF2880" s="3"/>
      <c r="AG2880" s="3"/>
      <c r="AH2880" s="10"/>
      <c r="AI2880" s="11"/>
      <c r="AJ2880" s="10"/>
      <c r="AK2880" s="2"/>
      <c r="AL2880" s="2"/>
      <c r="AM2880" s="2"/>
      <c r="AN2880" s="2"/>
      <c r="AO2880" s="2"/>
      <c r="AP2880" s="2"/>
      <c r="AQ2880" s="1"/>
      <c r="AR2880" s="15"/>
      <c r="AS2880" s="15"/>
      <c r="AT2880" s="15"/>
      <c r="AU2880" s="1"/>
      <c r="AV2880" s="1"/>
      <c r="AW2880" s="15"/>
      <c r="AX2880" s="15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  <c r="FA2880" s="1"/>
      <c r="FB2880" s="1"/>
      <c r="FC2880" s="1"/>
      <c r="FD2880" s="1"/>
      <c r="FE2880" s="1"/>
      <c r="FF2880" s="1"/>
      <c r="FG2880" s="1"/>
      <c r="FH2880" s="1"/>
    </row>
    <row r="2881" spans="1:164" x14ac:dyDescent="0.15">
      <c r="A2881" s="67"/>
      <c r="B2881" s="128"/>
      <c r="C2881" s="7"/>
      <c r="D2881" s="7"/>
      <c r="E2881" s="13"/>
      <c r="F2881" s="14"/>
      <c r="G2881" s="14"/>
      <c r="H2881" s="14"/>
      <c r="I2881" s="14"/>
      <c r="J2881" s="13"/>
      <c r="K2881" s="53"/>
      <c r="L2881" s="2"/>
      <c r="M2881" s="19"/>
      <c r="N2881" s="12"/>
      <c r="O2881" s="12"/>
      <c r="P2881" s="19"/>
      <c r="Q2881" s="14"/>
      <c r="R2881" s="28"/>
      <c r="S2881" s="14"/>
      <c r="T2881" s="14"/>
      <c r="U2881" s="14"/>
      <c r="V2881" s="4"/>
      <c r="W2881" s="53"/>
      <c r="X2881" s="14"/>
      <c r="Y2881" s="153"/>
      <c r="Z2881" s="10"/>
      <c r="AA2881" s="51"/>
      <c r="AB2881" s="3"/>
      <c r="AC2881" s="1"/>
      <c r="AD2881" s="10"/>
      <c r="AE2881" s="3"/>
      <c r="AF2881" s="3"/>
      <c r="AG2881" s="3"/>
      <c r="AH2881" s="10"/>
      <c r="AI2881" s="11"/>
      <c r="AJ2881" s="10"/>
      <c r="AK2881" s="2"/>
      <c r="AL2881" s="2"/>
      <c r="AM2881" s="2"/>
      <c r="AN2881" s="2"/>
      <c r="AO2881" s="2"/>
      <c r="AP2881" s="2"/>
      <c r="AQ2881" s="1"/>
      <c r="AR2881" s="15"/>
      <c r="AS2881" s="15"/>
      <c r="AT2881" s="15"/>
      <c r="AU2881" s="1"/>
      <c r="AV2881" s="1"/>
      <c r="AW2881" s="15"/>
      <c r="AX2881" s="15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  <c r="FA2881" s="1"/>
      <c r="FB2881" s="1"/>
      <c r="FC2881" s="1"/>
      <c r="FD2881" s="1"/>
      <c r="FE2881" s="1"/>
      <c r="FF2881" s="1"/>
      <c r="FG2881" s="1"/>
      <c r="FH2881" s="1"/>
    </row>
    <row r="2882" spans="1:164" x14ac:dyDescent="0.15">
      <c r="A2882" s="67"/>
      <c r="B2882" s="128"/>
      <c r="C2882" s="7"/>
      <c r="D2882" s="7"/>
      <c r="E2882" s="13"/>
      <c r="F2882" s="14"/>
      <c r="G2882" s="14"/>
      <c r="H2882" s="14"/>
      <c r="I2882" s="14"/>
      <c r="J2882" s="13"/>
      <c r="K2882" s="53"/>
      <c r="L2882" s="2"/>
      <c r="M2882" s="19"/>
      <c r="N2882" s="12"/>
      <c r="O2882" s="12"/>
      <c r="P2882" s="19"/>
      <c r="Q2882" s="14"/>
      <c r="R2882" s="28"/>
      <c r="S2882" s="14"/>
      <c r="T2882" s="14"/>
      <c r="U2882" s="14"/>
      <c r="V2882" s="4"/>
      <c r="W2882" s="53"/>
      <c r="X2882" s="14"/>
      <c r="Y2882" s="153"/>
      <c r="Z2882" s="10"/>
      <c r="AA2882" s="51"/>
      <c r="AB2882" s="3"/>
      <c r="AC2882" s="1"/>
      <c r="AD2882" s="10"/>
      <c r="AE2882" s="3"/>
      <c r="AF2882" s="3"/>
      <c r="AG2882" s="3"/>
      <c r="AH2882" s="10"/>
      <c r="AI2882" s="11"/>
      <c r="AJ2882" s="10"/>
      <c r="AK2882" s="2"/>
      <c r="AL2882" s="2"/>
      <c r="AM2882" s="2"/>
      <c r="AN2882" s="2"/>
      <c r="AO2882" s="2"/>
      <c r="AP2882" s="2"/>
      <c r="AQ2882" s="1"/>
      <c r="AR2882" s="15"/>
      <c r="AS2882" s="15"/>
      <c r="AT2882" s="15"/>
      <c r="AU2882" s="1"/>
      <c r="AV2882" s="1"/>
      <c r="AW2882" s="15"/>
      <c r="AX2882" s="15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  <c r="FA2882" s="1"/>
      <c r="FB2882" s="1"/>
      <c r="FC2882" s="1"/>
      <c r="FD2882" s="1"/>
      <c r="FE2882" s="1"/>
      <c r="FF2882" s="1"/>
      <c r="FG2882" s="1"/>
      <c r="FH2882" s="1"/>
    </row>
    <row r="2883" spans="1:164" x14ac:dyDescent="0.15">
      <c r="A2883" s="67"/>
      <c r="B2883" s="128"/>
      <c r="C2883" s="7"/>
      <c r="D2883" s="7"/>
      <c r="E2883" s="13"/>
      <c r="F2883" s="14"/>
      <c r="G2883" s="14"/>
      <c r="H2883" s="14"/>
      <c r="I2883" s="14"/>
      <c r="J2883" s="13"/>
      <c r="K2883" s="53"/>
      <c r="L2883" s="2"/>
      <c r="M2883" s="19"/>
      <c r="N2883" s="12"/>
      <c r="O2883" s="12"/>
      <c r="P2883" s="19"/>
      <c r="Q2883" s="14"/>
      <c r="R2883" s="28"/>
      <c r="S2883" s="14"/>
      <c r="T2883" s="14"/>
      <c r="U2883" s="14"/>
      <c r="V2883" s="4"/>
      <c r="W2883" s="53"/>
      <c r="X2883" s="14"/>
      <c r="Y2883" s="153"/>
      <c r="Z2883" s="10"/>
      <c r="AA2883" s="51"/>
      <c r="AB2883" s="3"/>
      <c r="AC2883" s="1"/>
      <c r="AD2883" s="10"/>
      <c r="AE2883" s="3"/>
      <c r="AF2883" s="3"/>
      <c r="AG2883" s="3"/>
      <c r="AH2883" s="10"/>
      <c r="AI2883" s="11"/>
      <c r="AJ2883" s="10"/>
      <c r="AK2883" s="2"/>
      <c r="AL2883" s="2"/>
      <c r="AM2883" s="2"/>
      <c r="AN2883" s="2"/>
      <c r="AO2883" s="2"/>
      <c r="AP2883" s="2"/>
      <c r="AQ2883" s="1"/>
      <c r="AR2883" s="15"/>
      <c r="AS2883" s="15"/>
      <c r="AT2883" s="15"/>
      <c r="AU2883" s="1"/>
      <c r="AV2883" s="1"/>
      <c r="AW2883" s="15"/>
      <c r="AX2883" s="15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  <c r="FA2883" s="1"/>
      <c r="FB2883" s="1"/>
      <c r="FC2883" s="1"/>
      <c r="FD2883" s="1"/>
      <c r="FE2883" s="1"/>
      <c r="FF2883" s="1"/>
      <c r="FG2883" s="1"/>
      <c r="FH2883" s="1"/>
    </row>
    <row r="2884" spans="1:164" x14ac:dyDescent="0.15">
      <c r="A2884" s="67"/>
      <c r="B2884" s="128"/>
      <c r="C2884" s="7"/>
      <c r="D2884" s="7"/>
      <c r="E2884" s="13"/>
      <c r="F2884" s="14"/>
      <c r="G2884" s="14"/>
      <c r="H2884" s="14"/>
      <c r="I2884" s="14"/>
      <c r="J2884" s="13"/>
      <c r="K2884" s="53"/>
      <c r="L2884" s="2"/>
      <c r="M2884" s="19"/>
      <c r="N2884" s="12"/>
      <c r="O2884" s="12"/>
      <c r="P2884" s="19"/>
      <c r="Q2884" s="14"/>
      <c r="R2884" s="28"/>
      <c r="S2884" s="14"/>
      <c r="T2884" s="14"/>
      <c r="U2884" s="14"/>
      <c r="V2884" s="4"/>
      <c r="W2884" s="53"/>
      <c r="X2884" s="14"/>
      <c r="Y2884" s="153"/>
      <c r="Z2884" s="10"/>
      <c r="AA2884" s="51"/>
      <c r="AB2884" s="3"/>
      <c r="AC2884" s="1"/>
      <c r="AD2884" s="10"/>
      <c r="AE2884" s="3"/>
      <c r="AF2884" s="3"/>
      <c r="AG2884" s="3"/>
      <c r="AH2884" s="10"/>
      <c r="AI2884" s="11"/>
      <c r="AJ2884" s="10"/>
      <c r="AK2884" s="2"/>
      <c r="AL2884" s="2"/>
      <c r="AM2884" s="2"/>
      <c r="AN2884" s="2"/>
      <c r="AO2884" s="2"/>
      <c r="AP2884" s="2"/>
      <c r="AQ2884" s="1"/>
      <c r="AR2884" s="15"/>
      <c r="AS2884" s="15"/>
      <c r="AT2884" s="15"/>
      <c r="AU2884" s="1"/>
      <c r="AV2884" s="1"/>
      <c r="AW2884" s="15"/>
      <c r="AX2884" s="15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  <c r="FA2884" s="1"/>
      <c r="FB2884" s="1"/>
      <c r="FC2884" s="1"/>
      <c r="FD2884" s="1"/>
      <c r="FE2884" s="1"/>
      <c r="FF2884" s="1"/>
      <c r="FG2884" s="1"/>
      <c r="FH2884" s="1"/>
    </row>
    <row r="2885" spans="1:164" x14ac:dyDescent="0.15">
      <c r="A2885" s="67"/>
      <c r="B2885" s="128"/>
      <c r="C2885" s="7"/>
      <c r="D2885" s="7"/>
      <c r="E2885" s="13"/>
      <c r="F2885" s="14"/>
      <c r="G2885" s="14"/>
      <c r="H2885" s="14"/>
      <c r="I2885" s="14"/>
      <c r="J2885" s="13"/>
      <c r="K2885" s="53"/>
      <c r="L2885" s="2"/>
      <c r="M2885" s="19"/>
      <c r="N2885" s="12"/>
      <c r="O2885" s="12"/>
      <c r="P2885" s="19"/>
      <c r="Q2885" s="14"/>
      <c r="R2885" s="28"/>
      <c r="S2885" s="14"/>
      <c r="T2885" s="14"/>
      <c r="U2885" s="14"/>
      <c r="V2885" s="4"/>
      <c r="W2885" s="53"/>
      <c r="X2885" s="14"/>
      <c r="Y2885" s="153"/>
      <c r="Z2885" s="10"/>
      <c r="AA2885" s="51"/>
      <c r="AB2885" s="3"/>
      <c r="AC2885" s="1"/>
      <c r="AD2885" s="10"/>
      <c r="AE2885" s="3"/>
      <c r="AF2885" s="3"/>
      <c r="AG2885" s="3"/>
      <c r="AH2885" s="10"/>
      <c r="AI2885" s="11"/>
      <c r="AJ2885" s="10"/>
      <c r="AK2885" s="2"/>
      <c r="AL2885" s="2"/>
      <c r="AM2885" s="2"/>
      <c r="AN2885" s="2"/>
      <c r="AO2885" s="2"/>
      <c r="AP2885" s="2"/>
      <c r="AQ2885" s="1"/>
      <c r="AR2885" s="15"/>
      <c r="AS2885" s="15"/>
      <c r="AT2885" s="15"/>
      <c r="AU2885" s="1"/>
      <c r="AV2885" s="1"/>
      <c r="AW2885" s="15"/>
      <c r="AX2885" s="15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  <c r="FA2885" s="1"/>
      <c r="FB2885" s="1"/>
      <c r="FC2885" s="1"/>
      <c r="FD2885" s="1"/>
      <c r="FE2885" s="1"/>
      <c r="FF2885" s="1"/>
      <c r="FG2885" s="1"/>
      <c r="FH2885" s="1"/>
    </row>
    <row r="2886" spans="1:164" x14ac:dyDescent="0.15">
      <c r="A2886" s="67"/>
      <c r="B2886" s="128"/>
      <c r="C2886" s="7"/>
      <c r="D2886" s="7"/>
      <c r="E2886" s="13"/>
      <c r="F2886" s="14"/>
      <c r="G2886" s="14"/>
      <c r="H2886" s="14"/>
      <c r="I2886" s="14"/>
      <c r="J2886" s="13"/>
      <c r="K2886" s="53"/>
      <c r="L2886" s="2"/>
      <c r="M2886" s="19"/>
      <c r="N2886" s="12"/>
      <c r="O2886" s="12"/>
      <c r="P2886" s="19"/>
      <c r="Q2886" s="14"/>
      <c r="R2886" s="28"/>
      <c r="S2886" s="14"/>
      <c r="T2886" s="14"/>
      <c r="U2886" s="14"/>
      <c r="V2886" s="4"/>
      <c r="W2886" s="53"/>
      <c r="X2886" s="14"/>
      <c r="Y2886" s="153"/>
      <c r="Z2886" s="10"/>
      <c r="AA2886" s="51"/>
      <c r="AB2886" s="3"/>
      <c r="AC2886" s="1"/>
      <c r="AD2886" s="10"/>
      <c r="AE2886" s="3"/>
      <c r="AF2886" s="3"/>
      <c r="AG2886" s="3"/>
      <c r="AH2886" s="10"/>
      <c r="AI2886" s="11"/>
      <c r="AJ2886" s="10"/>
      <c r="AK2886" s="2"/>
      <c r="AL2886" s="2"/>
      <c r="AM2886" s="2"/>
      <c r="AN2886" s="2"/>
      <c r="AO2886" s="2"/>
      <c r="AP2886" s="2"/>
      <c r="AQ2886" s="1"/>
      <c r="AR2886" s="15"/>
      <c r="AS2886" s="15"/>
      <c r="AT2886" s="15"/>
      <c r="AU2886" s="1"/>
      <c r="AV2886" s="1"/>
      <c r="AW2886" s="15"/>
      <c r="AX2886" s="15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  <c r="FA2886" s="1"/>
      <c r="FB2886" s="1"/>
      <c r="FC2886" s="1"/>
      <c r="FD2886" s="1"/>
      <c r="FE2886" s="1"/>
      <c r="FF2886" s="1"/>
      <c r="FG2886" s="1"/>
      <c r="FH2886" s="1"/>
    </row>
    <row r="2887" spans="1:164" x14ac:dyDescent="0.15">
      <c r="A2887" s="67"/>
      <c r="B2887" s="128"/>
      <c r="C2887" s="7"/>
      <c r="D2887" s="7"/>
      <c r="E2887" s="13"/>
      <c r="F2887" s="14"/>
      <c r="G2887" s="14"/>
      <c r="H2887" s="14"/>
      <c r="I2887" s="14"/>
      <c r="J2887" s="13"/>
      <c r="K2887" s="53"/>
      <c r="L2887" s="2"/>
      <c r="M2887" s="19"/>
      <c r="N2887" s="12"/>
      <c r="O2887" s="12"/>
      <c r="P2887" s="19"/>
      <c r="Q2887" s="14"/>
      <c r="R2887" s="28"/>
      <c r="S2887" s="14"/>
      <c r="T2887" s="14"/>
      <c r="U2887" s="14"/>
      <c r="V2887" s="4"/>
      <c r="W2887" s="53"/>
      <c r="X2887" s="14"/>
      <c r="Y2887" s="153"/>
      <c r="Z2887" s="10"/>
      <c r="AA2887" s="51"/>
      <c r="AB2887" s="3"/>
      <c r="AC2887" s="1"/>
      <c r="AD2887" s="10"/>
      <c r="AE2887" s="3"/>
      <c r="AF2887" s="3"/>
      <c r="AG2887" s="3"/>
      <c r="AH2887" s="10"/>
      <c r="AI2887" s="11"/>
      <c r="AJ2887" s="10"/>
      <c r="AK2887" s="2"/>
      <c r="AL2887" s="2"/>
      <c r="AM2887" s="2"/>
      <c r="AN2887" s="2"/>
      <c r="AO2887" s="2"/>
      <c r="AP2887" s="2"/>
      <c r="AQ2887" s="1"/>
      <c r="AR2887" s="15"/>
      <c r="AS2887" s="15"/>
      <c r="AT2887" s="15"/>
      <c r="AU2887" s="1"/>
      <c r="AV2887" s="1"/>
      <c r="AW2887" s="15"/>
      <c r="AX2887" s="15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  <c r="FA2887" s="1"/>
      <c r="FB2887" s="1"/>
      <c r="FC2887" s="1"/>
      <c r="FD2887" s="1"/>
      <c r="FE2887" s="1"/>
      <c r="FF2887" s="1"/>
      <c r="FG2887" s="1"/>
      <c r="FH2887" s="1"/>
    </row>
    <row r="2888" spans="1:164" x14ac:dyDescent="0.15">
      <c r="A2888" s="67"/>
      <c r="B2888" s="128"/>
      <c r="C2888" s="7"/>
      <c r="D2888" s="7"/>
      <c r="E2888" s="13"/>
      <c r="F2888" s="14"/>
      <c r="G2888" s="14"/>
      <c r="H2888" s="14"/>
      <c r="I2888" s="14"/>
      <c r="J2888" s="13"/>
      <c r="K2888" s="53"/>
      <c r="L2888" s="2"/>
      <c r="M2888" s="19"/>
      <c r="N2888" s="12"/>
      <c r="O2888" s="12"/>
      <c r="P2888" s="19"/>
      <c r="Q2888" s="14"/>
      <c r="R2888" s="28"/>
      <c r="S2888" s="14"/>
      <c r="T2888" s="14"/>
      <c r="U2888" s="14"/>
      <c r="V2888" s="4"/>
      <c r="W2888" s="53"/>
      <c r="X2888" s="14"/>
      <c r="Y2888" s="153"/>
      <c r="Z2888" s="10"/>
      <c r="AA2888" s="51"/>
      <c r="AB2888" s="3"/>
      <c r="AC2888" s="1"/>
      <c r="AD2888" s="10"/>
      <c r="AE2888" s="3"/>
      <c r="AF2888" s="3"/>
      <c r="AG2888" s="3"/>
      <c r="AH2888" s="10"/>
      <c r="AI2888" s="11"/>
      <c r="AJ2888" s="10"/>
      <c r="AK2888" s="2"/>
      <c r="AL2888" s="2"/>
      <c r="AM2888" s="2"/>
      <c r="AN2888" s="2"/>
      <c r="AO2888" s="2"/>
      <c r="AP2888" s="2"/>
      <c r="AQ2888" s="1"/>
      <c r="AR2888" s="15"/>
      <c r="AS2888" s="15"/>
      <c r="AT2888" s="15"/>
      <c r="AU2888" s="1"/>
      <c r="AV2888" s="1"/>
      <c r="AW2888" s="15"/>
      <c r="AX2888" s="15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  <c r="FA2888" s="1"/>
      <c r="FB2888" s="1"/>
      <c r="FC2888" s="1"/>
      <c r="FD2888" s="1"/>
      <c r="FE2888" s="1"/>
      <c r="FF2888" s="1"/>
      <c r="FG2888" s="1"/>
      <c r="FH2888" s="1"/>
    </row>
    <row r="2889" spans="1:164" x14ac:dyDescent="0.15">
      <c r="A2889" s="67"/>
      <c r="B2889" s="128"/>
      <c r="C2889" s="7"/>
      <c r="D2889" s="7"/>
      <c r="E2889" s="13"/>
      <c r="F2889" s="14"/>
      <c r="G2889" s="14"/>
      <c r="H2889" s="14"/>
      <c r="I2889" s="14"/>
      <c r="J2889" s="13"/>
      <c r="K2889" s="53"/>
      <c r="L2889" s="2"/>
      <c r="M2889" s="19"/>
      <c r="N2889" s="12"/>
      <c r="O2889" s="12"/>
      <c r="P2889" s="19"/>
      <c r="Q2889" s="14"/>
      <c r="R2889" s="28"/>
      <c r="S2889" s="14"/>
      <c r="T2889" s="14"/>
      <c r="U2889" s="14"/>
      <c r="V2889" s="4"/>
      <c r="W2889" s="53"/>
      <c r="X2889" s="14"/>
      <c r="Y2889" s="153"/>
      <c r="Z2889" s="10"/>
      <c r="AA2889" s="51"/>
      <c r="AB2889" s="3"/>
      <c r="AC2889" s="1"/>
      <c r="AD2889" s="10"/>
      <c r="AE2889" s="3"/>
      <c r="AF2889" s="3"/>
      <c r="AG2889" s="3"/>
      <c r="AH2889" s="10"/>
      <c r="AI2889" s="11"/>
      <c r="AJ2889" s="10"/>
      <c r="AK2889" s="2"/>
      <c r="AL2889" s="2"/>
      <c r="AM2889" s="2"/>
      <c r="AN2889" s="2"/>
      <c r="AO2889" s="2"/>
      <c r="AP2889" s="2"/>
      <c r="AQ2889" s="1"/>
      <c r="AR2889" s="15"/>
      <c r="AS2889" s="15"/>
      <c r="AT2889" s="15"/>
      <c r="AU2889" s="1"/>
      <c r="AV2889" s="1"/>
      <c r="AW2889" s="15"/>
      <c r="AX2889" s="15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  <c r="FA2889" s="1"/>
      <c r="FB2889" s="1"/>
      <c r="FC2889" s="1"/>
      <c r="FD2889" s="1"/>
      <c r="FE2889" s="1"/>
      <c r="FF2889" s="1"/>
      <c r="FG2889" s="1"/>
      <c r="FH2889" s="1"/>
    </row>
    <row r="2890" spans="1:164" x14ac:dyDescent="0.15">
      <c r="A2890" s="67"/>
      <c r="B2890" s="128"/>
      <c r="C2890" s="7"/>
      <c r="D2890" s="7"/>
      <c r="E2890" s="13"/>
      <c r="F2890" s="14"/>
      <c r="G2890" s="14"/>
      <c r="H2890" s="14"/>
      <c r="I2890" s="14"/>
      <c r="J2890" s="13"/>
      <c r="K2890" s="53"/>
      <c r="L2890" s="2"/>
      <c r="M2890" s="19"/>
      <c r="N2890" s="12"/>
      <c r="O2890" s="12"/>
      <c r="P2890" s="19"/>
      <c r="Q2890" s="14"/>
      <c r="R2890" s="28"/>
      <c r="S2890" s="14"/>
      <c r="T2890" s="14"/>
      <c r="U2890" s="14"/>
      <c r="V2890" s="4"/>
      <c r="W2890" s="53"/>
      <c r="X2890" s="14"/>
      <c r="Y2890" s="153"/>
      <c r="Z2890" s="10"/>
      <c r="AA2890" s="51"/>
      <c r="AB2890" s="3"/>
      <c r="AC2890" s="1"/>
      <c r="AD2890" s="10"/>
      <c r="AE2890" s="3"/>
      <c r="AF2890" s="3"/>
      <c r="AG2890" s="3"/>
      <c r="AH2890" s="10"/>
      <c r="AI2890" s="11"/>
      <c r="AJ2890" s="10"/>
      <c r="AK2890" s="2"/>
      <c r="AL2890" s="2"/>
      <c r="AM2890" s="2"/>
      <c r="AN2890" s="2"/>
      <c r="AO2890" s="2"/>
      <c r="AP2890" s="2"/>
      <c r="AQ2890" s="1"/>
      <c r="AR2890" s="15"/>
      <c r="AS2890" s="15"/>
      <c r="AT2890" s="15"/>
      <c r="AU2890" s="1"/>
      <c r="AV2890" s="1"/>
      <c r="AW2890" s="15"/>
      <c r="AX2890" s="15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  <c r="FA2890" s="1"/>
      <c r="FB2890" s="1"/>
      <c r="FC2890" s="1"/>
      <c r="FD2890" s="1"/>
      <c r="FE2890" s="1"/>
      <c r="FF2890" s="1"/>
      <c r="FG2890" s="1"/>
      <c r="FH2890" s="1"/>
    </row>
    <row r="2891" spans="1:164" x14ac:dyDescent="0.15">
      <c r="A2891" s="67"/>
      <c r="B2891" s="128"/>
      <c r="C2891" s="7"/>
      <c r="D2891" s="7"/>
      <c r="E2891" s="13"/>
      <c r="F2891" s="14"/>
      <c r="G2891" s="14"/>
      <c r="H2891" s="14"/>
      <c r="I2891" s="14"/>
      <c r="J2891" s="13"/>
      <c r="K2891" s="53"/>
      <c r="L2891" s="2"/>
      <c r="M2891" s="19"/>
      <c r="N2891" s="12"/>
      <c r="O2891" s="12"/>
      <c r="P2891" s="19"/>
      <c r="Q2891" s="14"/>
      <c r="R2891" s="28"/>
      <c r="S2891" s="14"/>
      <c r="T2891" s="14"/>
      <c r="U2891" s="14"/>
      <c r="V2891" s="4"/>
      <c r="W2891" s="53"/>
      <c r="X2891" s="14"/>
      <c r="Y2891" s="153"/>
      <c r="Z2891" s="10"/>
      <c r="AA2891" s="51"/>
      <c r="AB2891" s="3"/>
      <c r="AC2891" s="1"/>
      <c r="AD2891" s="10"/>
      <c r="AE2891" s="3"/>
      <c r="AF2891" s="3"/>
      <c r="AG2891" s="3"/>
      <c r="AH2891" s="10"/>
      <c r="AI2891" s="11"/>
      <c r="AJ2891" s="10"/>
      <c r="AK2891" s="2"/>
      <c r="AL2891" s="2"/>
      <c r="AM2891" s="2"/>
      <c r="AN2891" s="2"/>
      <c r="AO2891" s="2"/>
      <c r="AP2891" s="2"/>
      <c r="AQ2891" s="1"/>
      <c r="AR2891" s="15"/>
      <c r="AS2891" s="15"/>
      <c r="AT2891" s="15"/>
      <c r="AU2891" s="1"/>
      <c r="AV2891" s="1"/>
      <c r="AW2891" s="15"/>
      <c r="AX2891" s="15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  <c r="FA2891" s="1"/>
      <c r="FB2891" s="1"/>
      <c r="FC2891" s="1"/>
      <c r="FD2891" s="1"/>
      <c r="FE2891" s="1"/>
      <c r="FF2891" s="1"/>
      <c r="FG2891" s="1"/>
      <c r="FH2891" s="1"/>
    </row>
    <row r="2892" spans="1:164" x14ac:dyDescent="0.15">
      <c r="A2892" s="67"/>
      <c r="B2892" s="128"/>
      <c r="C2892" s="7"/>
      <c r="D2892" s="7"/>
      <c r="E2892" s="13"/>
      <c r="F2892" s="14"/>
      <c r="G2892" s="14"/>
      <c r="H2892" s="14"/>
      <c r="I2892" s="14"/>
      <c r="J2892" s="13"/>
      <c r="K2892" s="53"/>
      <c r="L2892" s="2"/>
      <c r="M2892" s="19"/>
      <c r="N2892" s="12"/>
      <c r="O2892" s="12"/>
      <c r="P2892" s="19"/>
      <c r="Q2892" s="14"/>
      <c r="R2892" s="28"/>
      <c r="S2892" s="14"/>
      <c r="T2892" s="14"/>
      <c r="U2892" s="14"/>
      <c r="V2892" s="4"/>
      <c r="W2892" s="53"/>
      <c r="X2892" s="14"/>
      <c r="Y2892" s="153"/>
      <c r="Z2892" s="10"/>
      <c r="AA2892" s="51"/>
      <c r="AB2892" s="3"/>
      <c r="AC2892" s="1"/>
      <c r="AD2892" s="10"/>
      <c r="AE2892" s="3"/>
      <c r="AF2892" s="3"/>
      <c r="AG2892" s="3"/>
      <c r="AH2892" s="10"/>
      <c r="AI2892" s="11"/>
      <c r="AJ2892" s="10"/>
      <c r="AK2892" s="2"/>
      <c r="AL2892" s="2"/>
      <c r="AM2892" s="2"/>
      <c r="AN2892" s="2"/>
      <c r="AO2892" s="2"/>
      <c r="AP2892" s="2"/>
      <c r="AQ2892" s="1"/>
      <c r="AR2892" s="15"/>
      <c r="AS2892" s="15"/>
      <c r="AT2892" s="15"/>
      <c r="AU2892" s="1"/>
      <c r="AV2892" s="1"/>
      <c r="AW2892" s="15"/>
      <c r="AX2892" s="15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  <c r="FA2892" s="1"/>
      <c r="FB2892" s="1"/>
      <c r="FC2892" s="1"/>
      <c r="FD2892" s="1"/>
      <c r="FE2892" s="1"/>
      <c r="FF2892" s="1"/>
      <c r="FG2892" s="1"/>
      <c r="FH2892" s="1"/>
    </row>
    <row r="2893" spans="1:164" x14ac:dyDescent="0.15">
      <c r="A2893" s="67"/>
      <c r="B2893" s="128"/>
      <c r="C2893" s="7"/>
      <c r="D2893" s="7"/>
      <c r="E2893" s="13"/>
      <c r="F2893" s="14"/>
      <c r="G2893" s="14"/>
      <c r="H2893" s="14"/>
      <c r="I2893" s="14"/>
      <c r="J2893" s="13"/>
      <c r="K2893" s="53"/>
      <c r="L2893" s="2"/>
      <c r="M2893" s="19"/>
      <c r="N2893" s="12"/>
      <c r="O2893" s="12"/>
      <c r="P2893" s="19"/>
      <c r="Q2893" s="14"/>
      <c r="R2893" s="28"/>
      <c r="S2893" s="14"/>
      <c r="T2893" s="14"/>
      <c r="U2893" s="14"/>
      <c r="V2893" s="4"/>
      <c r="W2893" s="53"/>
      <c r="X2893" s="14"/>
      <c r="Y2893" s="153"/>
      <c r="Z2893" s="10"/>
      <c r="AA2893" s="51"/>
      <c r="AB2893" s="3"/>
      <c r="AC2893" s="1"/>
      <c r="AD2893" s="10"/>
      <c r="AE2893" s="3"/>
      <c r="AF2893" s="3"/>
      <c r="AG2893" s="3"/>
      <c r="AH2893" s="10"/>
      <c r="AI2893" s="11"/>
      <c r="AJ2893" s="10"/>
      <c r="AK2893" s="2"/>
      <c r="AL2893" s="2"/>
      <c r="AM2893" s="2"/>
      <c r="AN2893" s="2"/>
      <c r="AO2893" s="2"/>
      <c r="AP2893" s="2"/>
      <c r="AQ2893" s="1"/>
      <c r="AR2893" s="15"/>
      <c r="AS2893" s="15"/>
      <c r="AT2893" s="15"/>
      <c r="AU2893" s="1"/>
      <c r="AV2893" s="1"/>
      <c r="AW2893" s="15"/>
      <c r="AX2893" s="15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  <c r="FA2893" s="1"/>
      <c r="FB2893" s="1"/>
      <c r="FC2893" s="1"/>
      <c r="FD2893" s="1"/>
      <c r="FE2893" s="1"/>
      <c r="FF2893" s="1"/>
      <c r="FG2893" s="1"/>
      <c r="FH2893" s="1"/>
    </row>
    <row r="2894" spans="1:164" x14ac:dyDescent="0.15">
      <c r="A2894" s="67"/>
      <c r="B2894" s="128"/>
      <c r="C2894" s="7"/>
      <c r="D2894" s="7"/>
      <c r="E2894" s="13"/>
      <c r="F2894" s="14"/>
      <c r="G2894" s="14"/>
      <c r="H2894" s="14"/>
      <c r="I2894" s="14"/>
      <c r="J2894" s="13"/>
      <c r="K2894" s="53"/>
      <c r="L2894" s="2"/>
      <c r="M2894" s="19"/>
      <c r="N2894" s="12"/>
      <c r="O2894" s="12"/>
      <c r="P2894" s="19"/>
      <c r="Q2894" s="14"/>
      <c r="R2894" s="28"/>
      <c r="S2894" s="14"/>
      <c r="T2894" s="14"/>
      <c r="U2894" s="14"/>
      <c r="V2894" s="4"/>
      <c r="W2894" s="53"/>
      <c r="X2894" s="14"/>
      <c r="Y2894" s="153"/>
      <c r="Z2894" s="10"/>
      <c r="AA2894" s="51"/>
      <c r="AB2894" s="3"/>
      <c r="AC2894" s="1"/>
      <c r="AD2894" s="10"/>
      <c r="AE2894" s="3"/>
      <c r="AF2894" s="3"/>
      <c r="AG2894" s="3"/>
      <c r="AH2894" s="10"/>
      <c r="AI2894" s="11"/>
      <c r="AJ2894" s="10"/>
      <c r="AK2894" s="2"/>
      <c r="AL2894" s="2"/>
      <c r="AM2894" s="2"/>
      <c r="AN2894" s="2"/>
      <c r="AO2894" s="2"/>
      <c r="AP2894" s="2"/>
      <c r="AQ2894" s="1"/>
      <c r="AR2894" s="15"/>
      <c r="AS2894" s="15"/>
      <c r="AT2894" s="15"/>
      <c r="AU2894" s="1"/>
      <c r="AV2894" s="1"/>
      <c r="AW2894" s="15"/>
      <c r="AX2894" s="15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  <c r="FA2894" s="1"/>
      <c r="FB2894" s="1"/>
      <c r="FC2894" s="1"/>
      <c r="FD2894" s="1"/>
      <c r="FE2894" s="1"/>
      <c r="FF2894" s="1"/>
      <c r="FG2894" s="1"/>
      <c r="FH2894" s="1"/>
    </row>
    <row r="2895" spans="1:164" x14ac:dyDescent="0.15">
      <c r="A2895" s="67"/>
      <c r="B2895" s="128"/>
      <c r="C2895" s="7"/>
      <c r="D2895" s="7"/>
      <c r="E2895" s="13"/>
      <c r="F2895" s="14"/>
      <c r="G2895" s="14"/>
      <c r="H2895" s="14"/>
      <c r="I2895" s="14"/>
      <c r="J2895" s="13"/>
      <c r="K2895" s="53"/>
      <c r="L2895" s="2"/>
      <c r="M2895" s="19"/>
      <c r="N2895" s="12"/>
      <c r="O2895" s="12"/>
      <c r="P2895" s="19"/>
      <c r="Q2895" s="14"/>
      <c r="R2895" s="28"/>
      <c r="S2895" s="14"/>
      <c r="T2895" s="14"/>
      <c r="U2895" s="14"/>
      <c r="V2895" s="4"/>
      <c r="W2895" s="53"/>
      <c r="X2895" s="14"/>
      <c r="Y2895" s="153"/>
      <c r="Z2895" s="10"/>
      <c r="AA2895" s="51"/>
      <c r="AB2895" s="3"/>
      <c r="AC2895" s="1"/>
      <c r="AD2895" s="10"/>
      <c r="AE2895" s="3"/>
      <c r="AF2895" s="3"/>
      <c r="AG2895" s="3"/>
      <c r="AH2895" s="10"/>
      <c r="AI2895" s="11"/>
      <c r="AJ2895" s="10"/>
      <c r="AK2895" s="2"/>
      <c r="AL2895" s="2"/>
      <c r="AM2895" s="2"/>
      <c r="AN2895" s="2"/>
      <c r="AO2895" s="2"/>
      <c r="AP2895" s="2"/>
      <c r="AQ2895" s="1"/>
      <c r="AR2895" s="15"/>
      <c r="AS2895" s="15"/>
      <c r="AT2895" s="15"/>
      <c r="AU2895" s="1"/>
      <c r="AV2895" s="1"/>
      <c r="AW2895" s="15"/>
      <c r="AX2895" s="15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  <c r="FA2895" s="1"/>
      <c r="FB2895" s="1"/>
      <c r="FC2895" s="1"/>
      <c r="FD2895" s="1"/>
      <c r="FE2895" s="1"/>
      <c r="FF2895" s="1"/>
      <c r="FG2895" s="1"/>
      <c r="FH2895" s="1"/>
    </row>
    <row r="2896" spans="1:164" x14ac:dyDescent="0.15">
      <c r="A2896" s="67"/>
      <c r="B2896" s="128"/>
      <c r="C2896" s="7"/>
      <c r="D2896" s="7"/>
      <c r="E2896" s="13"/>
      <c r="F2896" s="14"/>
      <c r="G2896" s="14"/>
      <c r="H2896" s="14"/>
      <c r="I2896" s="14"/>
      <c r="J2896" s="13"/>
      <c r="K2896" s="53"/>
      <c r="L2896" s="2"/>
      <c r="M2896" s="19"/>
      <c r="N2896" s="12"/>
      <c r="O2896" s="12"/>
      <c r="P2896" s="19"/>
      <c r="Q2896" s="14"/>
      <c r="R2896" s="28"/>
      <c r="S2896" s="14"/>
      <c r="T2896" s="14"/>
      <c r="U2896" s="14"/>
      <c r="V2896" s="4"/>
      <c r="W2896" s="53"/>
      <c r="X2896" s="14"/>
      <c r="Y2896" s="153"/>
      <c r="Z2896" s="10"/>
      <c r="AA2896" s="51"/>
      <c r="AB2896" s="3"/>
      <c r="AC2896" s="1"/>
      <c r="AD2896" s="10"/>
      <c r="AE2896" s="3"/>
      <c r="AF2896" s="3"/>
      <c r="AG2896" s="3"/>
      <c r="AH2896" s="10"/>
      <c r="AI2896" s="11"/>
      <c r="AJ2896" s="10"/>
      <c r="AK2896" s="2"/>
      <c r="AL2896" s="2"/>
      <c r="AM2896" s="2"/>
      <c r="AN2896" s="2"/>
      <c r="AO2896" s="2"/>
      <c r="AP2896" s="2"/>
      <c r="AQ2896" s="1"/>
      <c r="AR2896" s="15"/>
      <c r="AS2896" s="15"/>
      <c r="AT2896" s="15"/>
      <c r="AU2896" s="1"/>
      <c r="AV2896" s="1"/>
      <c r="AW2896" s="15"/>
      <c r="AX2896" s="15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  <c r="FA2896" s="1"/>
      <c r="FB2896" s="1"/>
      <c r="FC2896" s="1"/>
      <c r="FD2896" s="1"/>
      <c r="FE2896" s="1"/>
      <c r="FF2896" s="1"/>
      <c r="FG2896" s="1"/>
      <c r="FH2896" s="1"/>
    </row>
    <row r="2897" spans="1:164" x14ac:dyDescent="0.15">
      <c r="A2897" s="67"/>
      <c r="B2897" s="128"/>
      <c r="C2897" s="7"/>
      <c r="D2897" s="7"/>
      <c r="E2897" s="13"/>
      <c r="F2897" s="14"/>
      <c r="G2897" s="14"/>
      <c r="H2897" s="14"/>
      <c r="I2897" s="14"/>
      <c r="J2897" s="13"/>
      <c r="K2897" s="53"/>
      <c r="L2897" s="2"/>
      <c r="M2897" s="19"/>
      <c r="N2897" s="12"/>
      <c r="O2897" s="12"/>
      <c r="P2897" s="19"/>
      <c r="Q2897" s="14"/>
      <c r="R2897" s="28"/>
      <c r="S2897" s="14"/>
      <c r="T2897" s="14"/>
      <c r="U2897" s="14"/>
      <c r="V2897" s="4"/>
      <c r="W2897" s="53"/>
      <c r="X2897" s="14"/>
      <c r="Y2897" s="153"/>
      <c r="Z2897" s="10"/>
      <c r="AA2897" s="51"/>
      <c r="AB2897" s="3"/>
      <c r="AC2897" s="1"/>
      <c r="AD2897" s="10"/>
      <c r="AE2897" s="3"/>
      <c r="AF2897" s="3"/>
      <c r="AG2897" s="3"/>
      <c r="AH2897" s="10"/>
      <c r="AI2897" s="11"/>
      <c r="AJ2897" s="10"/>
      <c r="AK2897" s="2"/>
      <c r="AL2897" s="2"/>
      <c r="AM2897" s="2"/>
      <c r="AN2897" s="2"/>
      <c r="AO2897" s="2"/>
      <c r="AP2897" s="2"/>
      <c r="AQ2897" s="1"/>
      <c r="AR2897" s="15"/>
      <c r="AS2897" s="15"/>
      <c r="AT2897" s="15"/>
      <c r="AU2897" s="1"/>
      <c r="AV2897" s="1"/>
      <c r="AW2897" s="15"/>
      <c r="AX2897" s="15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  <c r="FA2897" s="1"/>
      <c r="FB2897" s="1"/>
      <c r="FC2897" s="1"/>
      <c r="FD2897" s="1"/>
      <c r="FE2897" s="1"/>
      <c r="FF2897" s="1"/>
      <c r="FG2897" s="1"/>
      <c r="FH2897" s="1"/>
    </row>
    <row r="2898" spans="1:164" x14ac:dyDescent="0.15">
      <c r="A2898" s="67"/>
      <c r="B2898" s="128"/>
      <c r="C2898" s="7"/>
      <c r="D2898" s="7"/>
      <c r="E2898" s="13"/>
      <c r="F2898" s="14"/>
      <c r="G2898" s="14"/>
      <c r="H2898" s="14"/>
      <c r="I2898" s="14"/>
      <c r="J2898" s="13"/>
      <c r="K2898" s="53"/>
      <c r="L2898" s="2"/>
      <c r="M2898" s="19"/>
      <c r="N2898" s="12"/>
      <c r="O2898" s="12"/>
      <c r="P2898" s="19"/>
      <c r="Q2898" s="14"/>
      <c r="R2898" s="28"/>
      <c r="S2898" s="14"/>
      <c r="T2898" s="14"/>
      <c r="U2898" s="14"/>
      <c r="V2898" s="4"/>
      <c r="W2898" s="53"/>
      <c r="X2898" s="14"/>
      <c r="Y2898" s="153"/>
      <c r="Z2898" s="10"/>
      <c r="AA2898" s="51"/>
      <c r="AB2898" s="3"/>
      <c r="AC2898" s="1"/>
      <c r="AD2898" s="10"/>
      <c r="AE2898" s="3"/>
      <c r="AF2898" s="3"/>
      <c r="AG2898" s="3"/>
      <c r="AH2898" s="10"/>
      <c r="AI2898" s="11"/>
      <c r="AJ2898" s="10"/>
      <c r="AK2898" s="2"/>
      <c r="AL2898" s="2"/>
      <c r="AM2898" s="2"/>
      <c r="AN2898" s="2"/>
      <c r="AO2898" s="2"/>
      <c r="AP2898" s="2"/>
      <c r="AQ2898" s="1"/>
      <c r="AR2898" s="15"/>
      <c r="AS2898" s="15"/>
      <c r="AT2898" s="15"/>
      <c r="AU2898" s="1"/>
      <c r="AV2898" s="1"/>
      <c r="AW2898" s="15"/>
      <c r="AX2898" s="15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  <c r="FA2898" s="1"/>
      <c r="FB2898" s="1"/>
      <c r="FC2898" s="1"/>
      <c r="FD2898" s="1"/>
      <c r="FE2898" s="1"/>
      <c r="FF2898" s="1"/>
      <c r="FG2898" s="1"/>
      <c r="FH2898" s="1"/>
    </row>
    <row r="2899" spans="1:164" x14ac:dyDescent="0.15">
      <c r="A2899" s="67"/>
      <c r="B2899" s="128"/>
      <c r="C2899" s="7"/>
      <c r="D2899" s="7"/>
      <c r="E2899" s="13"/>
      <c r="F2899" s="14"/>
      <c r="G2899" s="14"/>
      <c r="H2899" s="14"/>
      <c r="I2899" s="14"/>
      <c r="J2899" s="13"/>
      <c r="K2899" s="53"/>
      <c r="L2899" s="2"/>
      <c r="M2899" s="19"/>
      <c r="N2899" s="12"/>
      <c r="O2899" s="12"/>
      <c r="P2899" s="19"/>
      <c r="Q2899" s="14"/>
      <c r="R2899" s="28"/>
      <c r="S2899" s="14"/>
      <c r="T2899" s="14"/>
      <c r="U2899" s="14"/>
      <c r="V2899" s="4"/>
      <c r="W2899" s="53"/>
      <c r="X2899" s="14"/>
      <c r="Y2899" s="153"/>
      <c r="Z2899" s="10"/>
      <c r="AA2899" s="51"/>
      <c r="AB2899" s="3"/>
      <c r="AC2899" s="1"/>
      <c r="AD2899" s="10"/>
      <c r="AE2899" s="3"/>
      <c r="AF2899" s="3"/>
      <c r="AG2899" s="3"/>
      <c r="AH2899" s="10"/>
      <c r="AI2899" s="11"/>
      <c r="AJ2899" s="10"/>
      <c r="AK2899" s="2"/>
      <c r="AL2899" s="2"/>
      <c r="AM2899" s="2"/>
      <c r="AN2899" s="2"/>
      <c r="AO2899" s="2"/>
      <c r="AP2899" s="2"/>
      <c r="AQ2899" s="1"/>
      <c r="AR2899" s="15"/>
      <c r="AS2899" s="15"/>
      <c r="AT2899" s="15"/>
      <c r="AU2899" s="1"/>
      <c r="AV2899" s="1"/>
      <c r="AW2899" s="15"/>
      <c r="AX2899" s="15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  <c r="FA2899" s="1"/>
      <c r="FB2899" s="1"/>
      <c r="FC2899" s="1"/>
      <c r="FD2899" s="1"/>
      <c r="FE2899" s="1"/>
      <c r="FF2899" s="1"/>
      <c r="FG2899" s="1"/>
      <c r="FH2899" s="1"/>
    </row>
    <row r="2900" spans="1:164" x14ac:dyDescent="0.15">
      <c r="A2900" s="67"/>
      <c r="B2900" s="128"/>
      <c r="C2900" s="7"/>
      <c r="D2900" s="7"/>
      <c r="E2900" s="13"/>
      <c r="F2900" s="14"/>
      <c r="G2900" s="14"/>
      <c r="H2900" s="14"/>
      <c r="I2900" s="14"/>
      <c r="J2900" s="13"/>
      <c r="K2900" s="53"/>
      <c r="L2900" s="2"/>
      <c r="M2900" s="19"/>
      <c r="N2900" s="12"/>
      <c r="O2900" s="12"/>
      <c r="P2900" s="19"/>
      <c r="Q2900" s="14"/>
      <c r="R2900" s="28"/>
      <c r="S2900" s="14"/>
      <c r="T2900" s="14"/>
      <c r="U2900" s="14"/>
      <c r="V2900" s="4"/>
      <c r="W2900" s="53"/>
      <c r="X2900" s="14"/>
      <c r="Y2900" s="153"/>
      <c r="Z2900" s="10"/>
      <c r="AA2900" s="51"/>
      <c r="AB2900" s="3"/>
      <c r="AC2900" s="1"/>
      <c r="AD2900" s="10"/>
      <c r="AE2900" s="3"/>
      <c r="AF2900" s="3"/>
      <c r="AG2900" s="3"/>
      <c r="AH2900" s="10"/>
      <c r="AI2900" s="11"/>
      <c r="AJ2900" s="10"/>
      <c r="AK2900" s="2"/>
      <c r="AL2900" s="2"/>
      <c r="AM2900" s="2"/>
      <c r="AN2900" s="2"/>
      <c r="AO2900" s="2"/>
      <c r="AP2900" s="2"/>
      <c r="AQ2900" s="1"/>
      <c r="AR2900" s="15"/>
      <c r="AS2900" s="15"/>
      <c r="AT2900" s="15"/>
      <c r="AU2900" s="1"/>
      <c r="AV2900" s="1"/>
      <c r="AW2900" s="15"/>
      <c r="AX2900" s="15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  <c r="FA2900" s="1"/>
      <c r="FB2900" s="1"/>
      <c r="FC2900" s="1"/>
      <c r="FD2900" s="1"/>
      <c r="FE2900" s="1"/>
      <c r="FF2900" s="1"/>
      <c r="FG2900" s="1"/>
      <c r="FH2900" s="1"/>
    </row>
    <row r="2901" spans="1:164" x14ac:dyDescent="0.15">
      <c r="A2901" s="67"/>
      <c r="B2901" s="128"/>
      <c r="C2901" s="7"/>
      <c r="D2901" s="7"/>
      <c r="E2901" s="13"/>
      <c r="F2901" s="14"/>
      <c r="G2901" s="14"/>
      <c r="H2901" s="14"/>
      <c r="I2901" s="14"/>
      <c r="J2901" s="13"/>
      <c r="K2901" s="53"/>
      <c r="L2901" s="2"/>
      <c r="M2901" s="19"/>
      <c r="N2901" s="12"/>
      <c r="O2901" s="12"/>
      <c r="P2901" s="19"/>
      <c r="Q2901" s="14"/>
      <c r="R2901" s="28"/>
      <c r="S2901" s="14"/>
      <c r="T2901" s="14"/>
      <c r="U2901" s="14"/>
      <c r="V2901" s="4"/>
      <c r="W2901" s="53"/>
      <c r="X2901" s="14"/>
      <c r="Y2901" s="153"/>
      <c r="Z2901" s="10"/>
      <c r="AA2901" s="51"/>
      <c r="AB2901" s="3"/>
      <c r="AC2901" s="1"/>
      <c r="AD2901" s="10"/>
      <c r="AE2901" s="3"/>
      <c r="AF2901" s="3"/>
      <c r="AG2901" s="3"/>
      <c r="AH2901" s="10"/>
      <c r="AI2901" s="11"/>
      <c r="AJ2901" s="10"/>
      <c r="AK2901" s="2"/>
      <c r="AL2901" s="2"/>
      <c r="AM2901" s="2"/>
      <c r="AN2901" s="2"/>
      <c r="AO2901" s="2"/>
      <c r="AP2901" s="2"/>
      <c r="AQ2901" s="1"/>
      <c r="AR2901" s="15"/>
      <c r="AS2901" s="15"/>
      <c r="AT2901" s="15"/>
      <c r="AU2901" s="1"/>
      <c r="AV2901" s="1"/>
      <c r="AW2901" s="15"/>
      <c r="AX2901" s="15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  <c r="FA2901" s="1"/>
      <c r="FB2901" s="1"/>
      <c r="FC2901" s="1"/>
      <c r="FD2901" s="1"/>
      <c r="FE2901" s="1"/>
      <c r="FF2901" s="1"/>
      <c r="FG2901" s="1"/>
      <c r="FH2901" s="1"/>
    </row>
    <row r="2902" spans="1:164" x14ac:dyDescent="0.15">
      <c r="A2902" s="67"/>
      <c r="B2902" s="128"/>
      <c r="C2902" s="7"/>
      <c r="D2902" s="7"/>
      <c r="E2902" s="13"/>
      <c r="F2902" s="14"/>
      <c r="G2902" s="14"/>
      <c r="H2902" s="14"/>
      <c r="I2902" s="14"/>
      <c r="J2902" s="13"/>
      <c r="K2902" s="53"/>
      <c r="L2902" s="2"/>
      <c r="M2902" s="19"/>
      <c r="N2902" s="12"/>
      <c r="O2902" s="12"/>
      <c r="P2902" s="19"/>
      <c r="Q2902" s="14"/>
      <c r="R2902" s="28"/>
      <c r="S2902" s="14"/>
      <c r="T2902" s="14"/>
      <c r="U2902" s="14"/>
      <c r="V2902" s="4"/>
      <c r="W2902" s="53"/>
      <c r="X2902" s="14"/>
      <c r="Y2902" s="153"/>
      <c r="Z2902" s="10"/>
      <c r="AA2902" s="51"/>
      <c r="AB2902" s="3"/>
      <c r="AC2902" s="1"/>
      <c r="AD2902" s="10"/>
      <c r="AE2902" s="3"/>
      <c r="AF2902" s="3"/>
      <c r="AG2902" s="3"/>
      <c r="AH2902" s="10"/>
      <c r="AI2902" s="11"/>
      <c r="AJ2902" s="10"/>
      <c r="AK2902" s="2"/>
      <c r="AL2902" s="2"/>
      <c r="AM2902" s="2"/>
      <c r="AN2902" s="2"/>
      <c r="AO2902" s="2"/>
      <c r="AP2902" s="2"/>
      <c r="AQ2902" s="1"/>
      <c r="AR2902" s="15"/>
      <c r="AS2902" s="15"/>
      <c r="AT2902" s="15"/>
      <c r="AU2902" s="1"/>
      <c r="AV2902" s="1"/>
      <c r="AW2902" s="15"/>
      <c r="AX2902" s="15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  <c r="FA2902" s="1"/>
      <c r="FB2902" s="1"/>
      <c r="FC2902" s="1"/>
      <c r="FD2902" s="1"/>
      <c r="FE2902" s="1"/>
      <c r="FF2902" s="1"/>
      <c r="FG2902" s="1"/>
      <c r="FH2902" s="1"/>
    </row>
    <row r="2903" spans="1:164" x14ac:dyDescent="0.15">
      <c r="A2903" s="67"/>
      <c r="B2903" s="128"/>
      <c r="C2903" s="7"/>
      <c r="D2903" s="7"/>
      <c r="E2903" s="13"/>
      <c r="F2903" s="14"/>
      <c r="G2903" s="14"/>
      <c r="H2903" s="14"/>
      <c r="I2903" s="14"/>
      <c r="J2903" s="13"/>
      <c r="K2903" s="53"/>
      <c r="L2903" s="2"/>
      <c r="M2903" s="19"/>
      <c r="N2903" s="12"/>
      <c r="O2903" s="12"/>
      <c r="P2903" s="19"/>
      <c r="Q2903" s="14"/>
      <c r="R2903" s="28"/>
      <c r="S2903" s="14"/>
      <c r="T2903" s="14"/>
      <c r="U2903" s="14"/>
      <c r="V2903" s="4"/>
      <c r="W2903" s="53"/>
      <c r="X2903" s="14"/>
      <c r="Y2903" s="153"/>
      <c r="Z2903" s="10"/>
      <c r="AA2903" s="51"/>
      <c r="AB2903" s="3"/>
      <c r="AC2903" s="1"/>
      <c r="AD2903" s="10"/>
      <c r="AE2903" s="3"/>
      <c r="AF2903" s="3"/>
      <c r="AG2903" s="3"/>
      <c r="AH2903" s="10"/>
      <c r="AI2903" s="11"/>
      <c r="AJ2903" s="10"/>
      <c r="AK2903" s="2"/>
      <c r="AL2903" s="2"/>
      <c r="AM2903" s="2"/>
      <c r="AN2903" s="2"/>
      <c r="AO2903" s="2"/>
      <c r="AP2903" s="2"/>
      <c r="AQ2903" s="1"/>
      <c r="AR2903" s="15"/>
      <c r="AS2903" s="15"/>
      <c r="AT2903" s="15"/>
      <c r="AU2903" s="1"/>
      <c r="AV2903" s="1"/>
      <c r="AW2903" s="15"/>
      <c r="AX2903" s="15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  <c r="FA2903" s="1"/>
      <c r="FB2903" s="1"/>
      <c r="FC2903" s="1"/>
      <c r="FD2903" s="1"/>
      <c r="FE2903" s="1"/>
      <c r="FF2903" s="1"/>
      <c r="FG2903" s="1"/>
      <c r="FH2903" s="1"/>
    </row>
    <row r="2904" spans="1:164" x14ac:dyDescent="0.15">
      <c r="A2904" s="67"/>
      <c r="B2904" s="128"/>
      <c r="C2904" s="7"/>
      <c r="D2904" s="7"/>
      <c r="E2904" s="13"/>
      <c r="F2904" s="14"/>
      <c r="G2904" s="14"/>
      <c r="H2904" s="14"/>
      <c r="I2904" s="14"/>
      <c r="J2904" s="13"/>
      <c r="K2904" s="53"/>
      <c r="L2904" s="2"/>
      <c r="M2904" s="19"/>
      <c r="N2904" s="12"/>
      <c r="O2904" s="12"/>
      <c r="P2904" s="19"/>
      <c r="Q2904" s="14"/>
      <c r="R2904" s="28"/>
      <c r="S2904" s="14"/>
      <c r="T2904" s="14"/>
      <c r="U2904" s="14"/>
      <c r="V2904" s="4"/>
      <c r="W2904" s="53"/>
      <c r="X2904" s="14"/>
      <c r="Y2904" s="153"/>
      <c r="Z2904" s="10"/>
      <c r="AA2904" s="51"/>
      <c r="AB2904" s="3"/>
      <c r="AC2904" s="1"/>
      <c r="AD2904" s="10"/>
      <c r="AE2904" s="3"/>
      <c r="AF2904" s="3"/>
      <c r="AG2904" s="3"/>
      <c r="AH2904" s="10"/>
      <c r="AI2904" s="11"/>
      <c r="AJ2904" s="10"/>
      <c r="AK2904" s="2"/>
      <c r="AL2904" s="2"/>
      <c r="AM2904" s="2"/>
      <c r="AN2904" s="2"/>
      <c r="AO2904" s="2"/>
      <c r="AP2904" s="2"/>
      <c r="AQ2904" s="1"/>
      <c r="AR2904" s="15"/>
      <c r="AS2904" s="15"/>
      <c r="AT2904" s="15"/>
      <c r="AU2904" s="1"/>
      <c r="AV2904" s="1"/>
      <c r="AW2904" s="15"/>
      <c r="AX2904" s="15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  <c r="FA2904" s="1"/>
      <c r="FB2904" s="1"/>
      <c r="FC2904" s="1"/>
      <c r="FD2904" s="1"/>
      <c r="FE2904" s="1"/>
      <c r="FF2904" s="1"/>
      <c r="FG2904" s="1"/>
      <c r="FH2904" s="1"/>
    </row>
    <row r="2905" spans="1:164" x14ac:dyDescent="0.15">
      <c r="A2905" s="67"/>
      <c r="B2905" s="128"/>
      <c r="C2905" s="7"/>
      <c r="D2905" s="7"/>
      <c r="E2905" s="13"/>
      <c r="F2905" s="14"/>
      <c r="G2905" s="14"/>
      <c r="H2905" s="14"/>
      <c r="I2905" s="14"/>
      <c r="J2905" s="13"/>
      <c r="K2905" s="53"/>
      <c r="L2905" s="2"/>
      <c r="M2905" s="19"/>
      <c r="N2905" s="12"/>
      <c r="O2905" s="12"/>
      <c r="P2905" s="19"/>
      <c r="Q2905" s="14"/>
      <c r="R2905" s="28"/>
      <c r="S2905" s="14"/>
      <c r="T2905" s="14"/>
      <c r="U2905" s="14"/>
      <c r="V2905" s="4"/>
      <c r="W2905" s="53"/>
      <c r="X2905" s="14"/>
      <c r="Y2905" s="153"/>
      <c r="Z2905" s="10"/>
      <c r="AA2905" s="51"/>
      <c r="AB2905" s="3"/>
      <c r="AC2905" s="1"/>
      <c r="AD2905" s="10"/>
      <c r="AE2905" s="3"/>
      <c r="AF2905" s="3"/>
      <c r="AG2905" s="3"/>
      <c r="AH2905" s="10"/>
      <c r="AI2905" s="11"/>
      <c r="AJ2905" s="10"/>
      <c r="AK2905" s="2"/>
      <c r="AL2905" s="2"/>
      <c r="AM2905" s="2"/>
      <c r="AN2905" s="2"/>
      <c r="AO2905" s="2"/>
      <c r="AP2905" s="2"/>
      <c r="AQ2905" s="1"/>
      <c r="AR2905" s="15"/>
      <c r="AS2905" s="15"/>
      <c r="AT2905" s="15"/>
      <c r="AU2905" s="1"/>
      <c r="AV2905" s="1"/>
      <c r="AW2905" s="15"/>
      <c r="AX2905" s="15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  <c r="FA2905" s="1"/>
      <c r="FB2905" s="1"/>
      <c r="FC2905" s="1"/>
      <c r="FD2905" s="1"/>
      <c r="FE2905" s="1"/>
      <c r="FF2905" s="1"/>
      <c r="FG2905" s="1"/>
      <c r="FH2905" s="1"/>
    </row>
    <row r="2906" spans="1:164" x14ac:dyDescent="0.15">
      <c r="A2906" s="67"/>
      <c r="B2906" s="128"/>
      <c r="C2906" s="7"/>
      <c r="D2906" s="7"/>
      <c r="E2906" s="13"/>
      <c r="F2906" s="14"/>
      <c r="G2906" s="14"/>
      <c r="H2906" s="14"/>
      <c r="I2906" s="14"/>
      <c r="J2906" s="13"/>
      <c r="K2906" s="53"/>
      <c r="L2906" s="2"/>
      <c r="M2906" s="19"/>
      <c r="N2906" s="12"/>
      <c r="O2906" s="12"/>
      <c r="P2906" s="19"/>
      <c r="Q2906" s="14"/>
      <c r="R2906" s="28"/>
      <c r="S2906" s="14"/>
      <c r="T2906" s="14"/>
      <c r="U2906" s="14"/>
      <c r="V2906" s="4"/>
      <c r="W2906" s="53"/>
      <c r="X2906" s="14"/>
      <c r="Y2906" s="153"/>
      <c r="Z2906" s="10"/>
      <c r="AA2906" s="51"/>
      <c r="AB2906" s="3"/>
      <c r="AC2906" s="1"/>
      <c r="AD2906" s="10"/>
      <c r="AE2906" s="3"/>
      <c r="AF2906" s="3"/>
      <c r="AG2906" s="3"/>
      <c r="AH2906" s="10"/>
      <c r="AI2906" s="11"/>
      <c r="AJ2906" s="10"/>
      <c r="AK2906" s="2"/>
      <c r="AL2906" s="2"/>
      <c r="AM2906" s="2"/>
      <c r="AN2906" s="2"/>
      <c r="AO2906" s="2"/>
      <c r="AP2906" s="2"/>
      <c r="AQ2906" s="1"/>
      <c r="AR2906" s="15"/>
      <c r="AS2906" s="15"/>
      <c r="AT2906" s="15"/>
      <c r="AU2906" s="1"/>
      <c r="AV2906" s="1"/>
      <c r="AW2906" s="15"/>
      <c r="AX2906" s="15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  <c r="FA2906" s="1"/>
      <c r="FB2906" s="1"/>
      <c r="FC2906" s="1"/>
      <c r="FD2906" s="1"/>
      <c r="FE2906" s="1"/>
      <c r="FF2906" s="1"/>
      <c r="FG2906" s="1"/>
      <c r="FH2906" s="1"/>
    </row>
    <row r="2907" spans="1:164" x14ac:dyDescent="0.15">
      <c r="A2907" s="67"/>
      <c r="B2907" s="128"/>
      <c r="C2907" s="7"/>
      <c r="D2907" s="7"/>
      <c r="E2907" s="13"/>
      <c r="F2907" s="14"/>
      <c r="G2907" s="14"/>
      <c r="H2907" s="14"/>
      <c r="I2907" s="14"/>
      <c r="J2907" s="13"/>
      <c r="K2907" s="53"/>
      <c r="L2907" s="2"/>
      <c r="M2907" s="19"/>
      <c r="N2907" s="12"/>
      <c r="O2907" s="12"/>
      <c r="P2907" s="19"/>
      <c r="Q2907" s="14"/>
      <c r="R2907" s="28"/>
      <c r="S2907" s="14"/>
      <c r="T2907" s="14"/>
      <c r="U2907" s="14"/>
      <c r="V2907" s="4"/>
      <c r="W2907" s="53"/>
      <c r="X2907" s="14"/>
      <c r="Y2907" s="153"/>
      <c r="Z2907" s="10"/>
      <c r="AA2907" s="51"/>
      <c r="AB2907" s="3"/>
      <c r="AC2907" s="1"/>
      <c r="AD2907" s="10"/>
      <c r="AE2907" s="3"/>
      <c r="AF2907" s="3"/>
      <c r="AG2907" s="3"/>
      <c r="AH2907" s="10"/>
      <c r="AI2907" s="11"/>
      <c r="AJ2907" s="10"/>
      <c r="AK2907" s="2"/>
      <c r="AL2907" s="2"/>
      <c r="AM2907" s="2"/>
      <c r="AN2907" s="2"/>
      <c r="AO2907" s="2"/>
      <c r="AP2907" s="2"/>
      <c r="AQ2907" s="1"/>
      <c r="AR2907" s="15"/>
      <c r="AS2907" s="15"/>
      <c r="AT2907" s="15"/>
      <c r="AU2907" s="1"/>
      <c r="AV2907" s="1"/>
      <c r="AW2907" s="15"/>
      <c r="AX2907" s="15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  <c r="FA2907" s="1"/>
      <c r="FB2907" s="1"/>
      <c r="FC2907" s="1"/>
      <c r="FD2907" s="1"/>
      <c r="FE2907" s="1"/>
      <c r="FF2907" s="1"/>
      <c r="FG2907" s="1"/>
      <c r="FH2907" s="1"/>
    </row>
    <row r="2908" spans="1:164" x14ac:dyDescent="0.15">
      <c r="A2908" s="67"/>
      <c r="B2908" s="128"/>
      <c r="C2908" s="7"/>
      <c r="D2908" s="7"/>
      <c r="E2908" s="13"/>
      <c r="F2908" s="14"/>
      <c r="G2908" s="14"/>
      <c r="H2908" s="14"/>
      <c r="I2908" s="14"/>
      <c r="J2908" s="13"/>
      <c r="K2908" s="53"/>
      <c r="L2908" s="2"/>
      <c r="M2908" s="19"/>
      <c r="N2908" s="12"/>
      <c r="O2908" s="12"/>
      <c r="P2908" s="19"/>
      <c r="Q2908" s="14"/>
      <c r="R2908" s="28"/>
      <c r="S2908" s="14"/>
      <c r="T2908" s="14"/>
      <c r="U2908" s="14"/>
      <c r="V2908" s="4"/>
      <c r="W2908" s="53"/>
      <c r="X2908" s="14"/>
      <c r="Y2908" s="153"/>
      <c r="Z2908" s="10"/>
      <c r="AA2908" s="51"/>
      <c r="AB2908" s="3"/>
      <c r="AC2908" s="1"/>
      <c r="AD2908" s="10"/>
      <c r="AE2908" s="3"/>
      <c r="AF2908" s="3"/>
      <c r="AG2908" s="3"/>
      <c r="AH2908" s="10"/>
      <c r="AI2908" s="11"/>
      <c r="AJ2908" s="10"/>
      <c r="AK2908" s="2"/>
      <c r="AL2908" s="2"/>
      <c r="AM2908" s="2"/>
      <c r="AN2908" s="2"/>
      <c r="AO2908" s="2"/>
      <c r="AP2908" s="2"/>
      <c r="AQ2908" s="1"/>
      <c r="AR2908" s="15"/>
      <c r="AS2908" s="15"/>
      <c r="AT2908" s="15"/>
      <c r="AU2908" s="1"/>
      <c r="AV2908" s="1"/>
      <c r="AW2908" s="15"/>
      <c r="AX2908" s="15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  <c r="FA2908" s="1"/>
      <c r="FB2908" s="1"/>
      <c r="FC2908" s="1"/>
      <c r="FD2908" s="1"/>
      <c r="FE2908" s="1"/>
      <c r="FF2908" s="1"/>
      <c r="FG2908" s="1"/>
      <c r="FH2908" s="1"/>
    </row>
    <row r="2909" spans="1:164" x14ac:dyDescent="0.15">
      <c r="A2909" s="67"/>
      <c r="B2909" s="128"/>
      <c r="C2909" s="7"/>
      <c r="D2909" s="7"/>
      <c r="E2909" s="13"/>
      <c r="F2909" s="14"/>
      <c r="G2909" s="14"/>
      <c r="H2909" s="14"/>
      <c r="I2909" s="14"/>
      <c r="J2909" s="13"/>
      <c r="K2909" s="53"/>
      <c r="L2909" s="2"/>
      <c r="M2909" s="19"/>
      <c r="N2909" s="12"/>
      <c r="O2909" s="12"/>
      <c r="P2909" s="19"/>
      <c r="Q2909" s="14"/>
      <c r="R2909" s="28"/>
      <c r="S2909" s="14"/>
      <c r="T2909" s="14"/>
      <c r="U2909" s="14"/>
      <c r="V2909" s="4"/>
      <c r="W2909" s="53"/>
      <c r="X2909" s="14"/>
      <c r="Y2909" s="153"/>
      <c r="Z2909" s="10"/>
      <c r="AA2909" s="51"/>
      <c r="AB2909" s="3"/>
      <c r="AC2909" s="1"/>
      <c r="AD2909" s="10"/>
      <c r="AE2909" s="3"/>
      <c r="AF2909" s="3"/>
      <c r="AG2909" s="3"/>
      <c r="AH2909" s="10"/>
      <c r="AI2909" s="11"/>
      <c r="AJ2909" s="10"/>
      <c r="AK2909" s="2"/>
      <c r="AL2909" s="2"/>
      <c r="AM2909" s="2"/>
      <c r="AN2909" s="2"/>
      <c r="AO2909" s="2"/>
      <c r="AP2909" s="2"/>
      <c r="AQ2909" s="1"/>
      <c r="AR2909" s="15"/>
      <c r="AS2909" s="15"/>
      <c r="AT2909" s="15"/>
      <c r="AU2909" s="1"/>
      <c r="AV2909" s="1"/>
      <c r="AW2909" s="15"/>
      <c r="AX2909" s="15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  <c r="FA2909" s="1"/>
      <c r="FB2909" s="1"/>
      <c r="FC2909" s="1"/>
      <c r="FD2909" s="1"/>
      <c r="FE2909" s="1"/>
      <c r="FF2909" s="1"/>
      <c r="FG2909" s="1"/>
      <c r="FH2909" s="1"/>
    </row>
    <row r="2910" spans="1:164" x14ac:dyDescent="0.15">
      <c r="A2910" s="67"/>
      <c r="B2910" s="128"/>
      <c r="C2910" s="7"/>
      <c r="D2910" s="7"/>
      <c r="E2910" s="13"/>
      <c r="F2910" s="14"/>
      <c r="G2910" s="14"/>
      <c r="H2910" s="14"/>
      <c r="I2910" s="14"/>
      <c r="J2910" s="13"/>
      <c r="K2910" s="53"/>
      <c r="L2910" s="2"/>
      <c r="M2910" s="19"/>
      <c r="N2910" s="12"/>
      <c r="O2910" s="12"/>
      <c r="P2910" s="19"/>
      <c r="Q2910" s="14"/>
      <c r="R2910" s="28"/>
      <c r="S2910" s="14"/>
      <c r="T2910" s="14"/>
      <c r="U2910" s="14"/>
      <c r="V2910" s="4"/>
      <c r="W2910" s="53"/>
      <c r="X2910" s="14"/>
      <c r="Y2910" s="153"/>
      <c r="Z2910" s="10"/>
      <c r="AA2910" s="51"/>
      <c r="AB2910" s="3"/>
      <c r="AC2910" s="1"/>
      <c r="AD2910" s="10"/>
      <c r="AE2910" s="3"/>
      <c r="AF2910" s="3"/>
      <c r="AG2910" s="3"/>
      <c r="AH2910" s="10"/>
      <c r="AI2910" s="11"/>
      <c r="AJ2910" s="10"/>
      <c r="AK2910" s="2"/>
      <c r="AL2910" s="2"/>
      <c r="AM2910" s="2"/>
      <c r="AN2910" s="2"/>
      <c r="AO2910" s="2"/>
      <c r="AP2910" s="2"/>
      <c r="AQ2910" s="1"/>
      <c r="AR2910" s="15"/>
      <c r="AS2910" s="15"/>
      <c r="AT2910" s="15"/>
      <c r="AU2910" s="1"/>
      <c r="AV2910" s="1"/>
      <c r="AW2910" s="15"/>
      <c r="AX2910" s="15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  <c r="FA2910" s="1"/>
      <c r="FB2910" s="1"/>
      <c r="FC2910" s="1"/>
      <c r="FD2910" s="1"/>
      <c r="FE2910" s="1"/>
      <c r="FF2910" s="1"/>
      <c r="FG2910" s="1"/>
      <c r="FH2910" s="1"/>
    </row>
    <row r="2911" spans="1:164" x14ac:dyDescent="0.15">
      <c r="A2911" s="67"/>
      <c r="B2911" s="128"/>
      <c r="C2911" s="7"/>
      <c r="D2911" s="7"/>
      <c r="E2911" s="13"/>
      <c r="F2911" s="14"/>
      <c r="G2911" s="14"/>
      <c r="H2911" s="14"/>
      <c r="I2911" s="14"/>
      <c r="J2911" s="13"/>
      <c r="K2911" s="53"/>
      <c r="L2911" s="2"/>
      <c r="M2911" s="19"/>
      <c r="N2911" s="12"/>
      <c r="O2911" s="12"/>
      <c r="P2911" s="19"/>
      <c r="Q2911" s="14"/>
      <c r="R2911" s="28"/>
      <c r="S2911" s="14"/>
      <c r="T2911" s="14"/>
      <c r="U2911" s="14"/>
      <c r="V2911" s="4"/>
      <c r="W2911" s="53"/>
      <c r="X2911" s="14"/>
      <c r="Y2911" s="153"/>
      <c r="Z2911" s="10"/>
      <c r="AA2911" s="51"/>
      <c r="AB2911" s="3"/>
      <c r="AC2911" s="1"/>
      <c r="AD2911" s="10"/>
      <c r="AE2911" s="3"/>
      <c r="AF2911" s="3"/>
      <c r="AG2911" s="3"/>
      <c r="AH2911" s="10"/>
      <c r="AI2911" s="11"/>
      <c r="AJ2911" s="10"/>
      <c r="AK2911" s="2"/>
      <c r="AL2911" s="2"/>
      <c r="AM2911" s="2"/>
      <c r="AN2911" s="2"/>
      <c r="AO2911" s="2"/>
      <c r="AP2911" s="2"/>
      <c r="AQ2911" s="1"/>
      <c r="AR2911" s="15"/>
      <c r="AS2911" s="15"/>
      <c r="AT2911" s="15"/>
      <c r="AU2911" s="1"/>
      <c r="AV2911" s="1"/>
      <c r="AW2911" s="15"/>
      <c r="AX2911" s="15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  <c r="FA2911" s="1"/>
      <c r="FB2911" s="1"/>
      <c r="FC2911" s="1"/>
      <c r="FD2911" s="1"/>
      <c r="FE2911" s="1"/>
      <c r="FF2911" s="1"/>
      <c r="FG2911" s="1"/>
      <c r="FH2911" s="1"/>
    </row>
    <row r="2912" spans="1:164" x14ac:dyDescent="0.15">
      <c r="A2912" s="67"/>
      <c r="B2912" s="128"/>
      <c r="C2912" s="7"/>
      <c r="D2912" s="7"/>
      <c r="E2912" s="13"/>
      <c r="F2912" s="14"/>
      <c r="G2912" s="14"/>
      <c r="H2912" s="14"/>
      <c r="I2912" s="14"/>
      <c r="J2912" s="13"/>
      <c r="K2912" s="53"/>
      <c r="L2912" s="2"/>
      <c r="M2912" s="19"/>
      <c r="N2912" s="12"/>
      <c r="O2912" s="12"/>
      <c r="P2912" s="19"/>
      <c r="Q2912" s="14"/>
      <c r="R2912" s="28"/>
      <c r="S2912" s="14"/>
      <c r="T2912" s="14"/>
      <c r="U2912" s="14"/>
      <c r="V2912" s="4"/>
      <c r="W2912" s="53"/>
      <c r="X2912" s="14"/>
      <c r="Y2912" s="153"/>
      <c r="Z2912" s="10"/>
      <c r="AA2912" s="51"/>
      <c r="AB2912" s="3"/>
      <c r="AC2912" s="1"/>
      <c r="AD2912" s="10"/>
      <c r="AE2912" s="3"/>
      <c r="AF2912" s="3"/>
      <c r="AG2912" s="3"/>
      <c r="AH2912" s="10"/>
      <c r="AI2912" s="11"/>
      <c r="AJ2912" s="10"/>
      <c r="AK2912" s="2"/>
      <c r="AL2912" s="2"/>
      <c r="AM2912" s="2"/>
      <c r="AN2912" s="2"/>
      <c r="AO2912" s="2"/>
      <c r="AP2912" s="2"/>
      <c r="AQ2912" s="1"/>
      <c r="AR2912" s="15"/>
      <c r="AS2912" s="15"/>
      <c r="AT2912" s="15"/>
      <c r="AU2912" s="1"/>
      <c r="AV2912" s="1"/>
      <c r="AW2912" s="15"/>
      <c r="AX2912" s="15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  <c r="FA2912" s="1"/>
      <c r="FB2912" s="1"/>
      <c r="FC2912" s="1"/>
      <c r="FD2912" s="1"/>
      <c r="FE2912" s="1"/>
      <c r="FF2912" s="1"/>
      <c r="FG2912" s="1"/>
      <c r="FH2912" s="1"/>
    </row>
    <row r="2913" spans="1:164" x14ac:dyDescent="0.15">
      <c r="A2913" s="67"/>
      <c r="B2913" s="128"/>
      <c r="C2913" s="7"/>
      <c r="D2913" s="7"/>
      <c r="E2913" s="13"/>
      <c r="F2913" s="14"/>
      <c r="G2913" s="14"/>
      <c r="H2913" s="14"/>
      <c r="I2913" s="14"/>
      <c r="J2913" s="13"/>
      <c r="K2913" s="53"/>
      <c r="L2913" s="2"/>
      <c r="M2913" s="19"/>
      <c r="N2913" s="12"/>
      <c r="O2913" s="12"/>
      <c r="P2913" s="19"/>
      <c r="Q2913" s="14"/>
      <c r="R2913" s="28"/>
      <c r="S2913" s="14"/>
      <c r="T2913" s="14"/>
      <c r="U2913" s="14"/>
      <c r="V2913" s="4"/>
      <c r="W2913" s="53"/>
      <c r="X2913" s="14"/>
      <c r="Y2913" s="153"/>
      <c r="Z2913" s="10"/>
      <c r="AA2913" s="51"/>
      <c r="AB2913" s="3"/>
      <c r="AC2913" s="1"/>
      <c r="AD2913" s="10"/>
      <c r="AE2913" s="3"/>
      <c r="AF2913" s="3"/>
      <c r="AG2913" s="3"/>
      <c r="AH2913" s="10"/>
      <c r="AI2913" s="11"/>
      <c r="AJ2913" s="10"/>
      <c r="AK2913" s="2"/>
      <c r="AL2913" s="2"/>
      <c r="AM2913" s="2"/>
      <c r="AN2913" s="2"/>
      <c r="AO2913" s="2"/>
      <c r="AP2913" s="2"/>
      <c r="AQ2913" s="1"/>
      <c r="AR2913" s="15"/>
      <c r="AS2913" s="15"/>
      <c r="AT2913" s="15"/>
      <c r="AU2913" s="1"/>
      <c r="AV2913" s="1"/>
      <c r="AW2913" s="15"/>
      <c r="AX2913" s="15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  <c r="FA2913" s="1"/>
      <c r="FB2913" s="1"/>
      <c r="FC2913" s="1"/>
      <c r="FD2913" s="1"/>
      <c r="FE2913" s="1"/>
      <c r="FF2913" s="1"/>
      <c r="FG2913" s="1"/>
      <c r="FH2913" s="1"/>
    </row>
    <row r="2914" spans="1:164" x14ac:dyDescent="0.15">
      <c r="A2914" s="67"/>
      <c r="B2914" s="128"/>
      <c r="C2914" s="7"/>
      <c r="D2914" s="7"/>
      <c r="E2914" s="13"/>
      <c r="F2914" s="14"/>
      <c r="G2914" s="14"/>
      <c r="H2914" s="14"/>
      <c r="I2914" s="14"/>
      <c r="J2914" s="13"/>
      <c r="K2914" s="53"/>
      <c r="L2914" s="2"/>
      <c r="M2914" s="19"/>
      <c r="N2914" s="12"/>
      <c r="O2914" s="12"/>
      <c r="P2914" s="19"/>
      <c r="Q2914" s="14"/>
      <c r="R2914" s="28"/>
      <c r="S2914" s="14"/>
      <c r="T2914" s="14"/>
      <c r="U2914" s="14"/>
      <c r="V2914" s="4"/>
      <c r="W2914" s="53"/>
      <c r="X2914" s="14"/>
      <c r="Y2914" s="153"/>
      <c r="Z2914" s="10"/>
      <c r="AA2914" s="51"/>
      <c r="AB2914" s="3"/>
      <c r="AC2914" s="1"/>
      <c r="AD2914" s="10"/>
      <c r="AE2914" s="3"/>
      <c r="AF2914" s="3"/>
      <c r="AG2914" s="3"/>
      <c r="AH2914" s="10"/>
      <c r="AI2914" s="11"/>
      <c r="AJ2914" s="10"/>
      <c r="AK2914" s="2"/>
      <c r="AL2914" s="2"/>
      <c r="AM2914" s="2"/>
      <c r="AN2914" s="2"/>
      <c r="AO2914" s="2"/>
      <c r="AP2914" s="2"/>
      <c r="AQ2914" s="1"/>
      <c r="AR2914" s="15"/>
      <c r="AS2914" s="15"/>
      <c r="AT2914" s="15"/>
      <c r="AU2914" s="1"/>
      <c r="AV2914" s="1"/>
      <c r="AW2914" s="15"/>
      <c r="AX2914" s="15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  <c r="FA2914" s="1"/>
      <c r="FB2914" s="1"/>
      <c r="FC2914" s="1"/>
      <c r="FD2914" s="1"/>
      <c r="FE2914" s="1"/>
      <c r="FF2914" s="1"/>
      <c r="FG2914" s="1"/>
      <c r="FH2914" s="1"/>
    </row>
    <row r="2915" spans="1:164" x14ac:dyDescent="0.15">
      <c r="A2915" s="67"/>
      <c r="B2915" s="128"/>
      <c r="C2915" s="7"/>
      <c r="D2915" s="7"/>
      <c r="E2915" s="13"/>
      <c r="F2915" s="14"/>
      <c r="G2915" s="14"/>
      <c r="H2915" s="14"/>
      <c r="I2915" s="14"/>
      <c r="J2915" s="13"/>
      <c r="K2915" s="53"/>
      <c r="L2915" s="2"/>
      <c r="M2915" s="19"/>
      <c r="N2915" s="12"/>
      <c r="O2915" s="12"/>
      <c r="P2915" s="19"/>
      <c r="Q2915" s="14"/>
      <c r="R2915" s="28"/>
      <c r="S2915" s="14"/>
      <c r="T2915" s="14"/>
      <c r="U2915" s="14"/>
      <c r="V2915" s="4"/>
      <c r="W2915" s="53"/>
      <c r="X2915" s="14"/>
      <c r="Y2915" s="153"/>
      <c r="Z2915" s="10"/>
      <c r="AA2915" s="51"/>
      <c r="AB2915" s="3"/>
      <c r="AC2915" s="1"/>
      <c r="AD2915" s="10"/>
      <c r="AE2915" s="3"/>
      <c r="AF2915" s="3"/>
      <c r="AG2915" s="3"/>
      <c r="AH2915" s="10"/>
      <c r="AI2915" s="11"/>
      <c r="AJ2915" s="10"/>
      <c r="AK2915" s="2"/>
      <c r="AL2915" s="2"/>
      <c r="AM2915" s="2"/>
      <c r="AN2915" s="2"/>
      <c r="AO2915" s="2"/>
      <c r="AP2915" s="2"/>
      <c r="AQ2915" s="1"/>
      <c r="AR2915" s="15"/>
      <c r="AS2915" s="15"/>
      <c r="AT2915" s="15"/>
      <c r="AU2915" s="1"/>
      <c r="AV2915" s="1"/>
      <c r="AW2915" s="15"/>
      <c r="AX2915" s="15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  <c r="FA2915" s="1"/>
      <c r="FB2915" s="1"/>
      <c r="FC2915" s="1"/>
      <c r="FD2915" s="1"/>
      <c r="FE2915" s="1"/>
      <c r="FF2915" s="1"/>
      <c r="FG2915" s="1"/>
      <c r="FH2915" s="1"/>
    </row>
    <row r="2916" spans="1:164" x14ac:dyDescent="0.15">
      <c r="A2916" s="67"/>
      <c r="B2916" s="128"/>
      <c r="C2916" s="7"/>
      <c r="D2916" s="7"/>
      <c r="E2916" s="13"/>
      <c r="F2916" s="14"/>
      <c r="G2916" s="14"/>
      <c r="H2916" s="14"/>
      <c r="I2916" s="14"/>
      <c r="J2916" s="13"/>
      <c r="K2916" s="53"/>
      <c r="L2916" s="2"/>
      <c r="M2916" s="19"/>
      <c r="N2916" s="12"/>
      <c r="O2916" s="12"/>
      <c r="P2916" s="19"/>
      <c r="Q2916" s="14"/>
      <c r="R2916" s="28"/>
      <c r="S2916" s="14"/>
      <c r="T2916" s="14"/>
      <c r="U2916" s="14"/>
      <c r="V2916" s="4"/>
      <c r="W2916" s="53"/>
      <c r="X2916" s="14"/>
      <c r="Y2916" s="153"/>
      <c r="Z2916" s="10"/>
      <c r="AA2916" s="51"/>
      <c r="AB2916" s="3"/>
      <c r="AC2916" s="1"/>
      <c r="AD2916" s="10"/>
      <c r="AE2916" s="3"/>
      <c r="AF2916" s="3"/>
      <c r="AG2916" s="3"/>
      <c r="AH2916" s="10"/>
      <c r="AI2916" s="11"/>
      <c r="AJ2916" s="10"/>
      <c r="AK2916" s="2"/>
      <c r="AL2916" s="2"/>
      <c r="AM2916" s="2"/>
      <c r="AN2916" s="2"/>
      <c r="AO2916" s="2"/>
      <c r="AP2916" s="2"/>
      <c r="AQ2916" s="1"/>
      <c r="AR2916" s="15"/>
      <c r="AS2916" s="15"/>
      <c r="AT2916" s="15"/>
      <c r="AU2916" s="1"/>
      <c r="AV2916" s="1"/>
      <c r="AW2916" s="15"/>
      <c r="AX2916" s="15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  <c r="FA2916" s="1"/>
      <c r="FB2916" s="1"/>
      <c r="FC2916" s="1"/>
      <c r="FD2916" s="1"/>
      <c r="FE2916" s="1"/>
      <c r="FF2916" s="1"/>
      <c r="FG2916" s="1"/>
      <c r="FH2916" s="1"/>
    </row>
    <row r="2917" spans="1:164" x14ac:dyDescent="0.15">
      <c r="A2917" s="67"/>
      <c r="B2917" s="128"/>
      <c r="C2917" s="7"/>
      <c r="D2917" s="7"/>
      <c r="E2917" s="13"/>
      <c r="F2917" s="14"/>
      <c r="G2917" s="14"/>
      <c r="H2917" s="14"/>
      <c r="I2917" s="14"/>
      <c r="J2917" s="13"/>
      <c r="K2917" s="53"/>
      <c r="L2917" s="2"/>
      <c r="M2917" s="19"/>
      <c r="N2917" s="12"/>
      <c r="O2917" s="12"/>
      <c r="P2917" s="19"/>
      <c r="Q2917" s="14"/>
      <c r="R2917" s="28"/>
      <c r="S2917" s="14"/>
      <c r="T2917" s="14"/>
      <c r="U2917" s="14"/>
      <c r="V2917" s="4"/>
      <c r="W2917" s="53"/>
      <c r="X2917" s="14"/>
      <c r="Y2917" s="153"/>
      <c r="Z2917" s="10"/>
      <c r="AA2917" s="51"/>
      <c r="AB2917" s="3"/>
      <c r="AC2917" s="1"/>
      <c r="AD2917" s="10"/>
      <c r="AE2917" s="3"/>
      <c r="AF2917" s="3"/>
      <c r="AG2917" s="3"/>
      <c r="AH2917" s="10"/>
      <c r="AI2917" s="11"/>
      <c r="AJ2917" s="10"/>
      <c r="AK2917" s="2"/>
      <c r="AL2917" s="2"/>
      <c r="AM2917" s="2"/>
      <c r="AN2917" s="2"/>
      <c r="AO2917" s="2"/>
      <c r="AP2917" s="2"/>
      <c r="AQ2917" s="1"/>
      <c r="AR2917" s="15"/>
      <c r="AS2917" s="15"/>
      <c r="AT2917" s="15"/>
      <c r="AU2917" s="1"/>
      <c r="AV2917" s="1"/>
      <c r="AW2917" s="15"/>
      <c r="AX2917" s="15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  <c r="FA2917" s="1"/>
      <c r="FB2917" s="1"/>
      <c r="FC2917" s="1"/>
      <c r="FD2917" s="1"/>
      <c r="FE2917" s="1"/>
      <c r="FF2917" s="1"/>
      <c r="FG2917" s="1"/>
      <c r="FH2917" s="1"/>
    </row>
    <row r="2918" spans="1:164" x14ac:dyDescent="0.15">
      <c r="A2918" s="67"/>
      <c r="B2918" s="128"/>
      <c r="C2918" s="7"/>
      <c r="D2918" s="7"/>
      <c r="E2918" s="13"/>
      <c r="F2918" s="14"/>
      <c r="G2918" s="14"/>
      <c r="H2918" s="14"/>
      <c r="I2918" s="14"/>
      <c r="J2918" s="13"/>
      <c r="K2918" s="53"/>
      <c r="L2918" s="2"/>
      <c r="M2918" s="19"/>
      <c r="N2918" s="12"/>
      <c r="O2918" s="12"/>
      <c r="P2918" s="19"/>
      <c r="Q2918" s="14"/>
      <c r="R2918" s="28"/>
      <c r="S2918" s="14"/>
      <c r="T2918" s="14"/>
      <c r="U2918" s="14"/>
      <c r="V2918" s="4"/>
      <c r="W2918" s="53"/>
      <c r="X2918" s="14"/>
      <c r="Y2918" s="153"/>
      <c r="Z2918" s="10"/>
      <c r="AA2918" s="51"/>
      <c r="AB2918" s="3"/>
      <c r="AC2918" s="1"/>
      <c r="AD2918" s="10"/>
      <c r="AE2918" s="3"/>
      <c r="AF2918" s="3"/>
      <c r="AG2918" s="3"/>
      <c r="AH2918" s="10"/>
      <c r="AI2918" s="11"/>
      <c r="AJ2918" s="10"/>
      <c r="AK2918" s="2"/>
      <c r="AL2918" s="2"/>
      <c r="AM2918" s="2"/>
      <c r="AN2918" s="2"/>
      <c r="AO2918" s="2"/>
      <c r="AP2918" s="2"/>
      <c r="AQ2918" s="1"/>
      <c r="AR2918" s="15"/>
      <c r="AS2918" s="15"/>
      <c r="AT2918" s="15"/>
      <c r="AU2918" s="1"/>
      <c r="AV2918" s="1"/>
      <c r="AW2918" s="15"/>
      <c r="AX2918" s="15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  <c r="FA2918" s="1"/>
      <c r="FB2918" s="1"/>
      <c r="FC2918" s="1"/>
      <c r="FD2918" s="1"/>
      <c r="FE2918" s="1"/>
      <c r="FF2918" s="1"/>
      <c r="FG2918" s="1"/>
      <c r="FH2918" s="1"/>
    </row>
    <row r="2919" spans="1:164" x14ac:dyDescent="0.15">
      <c r="A2919" s="67"/>
      <c r="B2919" s="128"/>
      <c r="C2919" s="7"/>
      <c r="D2919" s="7"/>
      <c r="E2919" s="13"/>
      <c r="F2919" s="14"/>
      <c r="G2919" s="14"/>
      <c r="H2919" s="14"/>
      <c r="I2919" s="14"/>
      <c r="J2919" s="13"/>
      <c r="K2919" s="53"/>
      <c r="L2919" s="2"/>
      <c r="M2919" s="19"/>
      <c r="N2919" s="12"/>
      <c r="O2919" s="12"/>
      <c r="P2919" s="19"/>
      <c r="Q2919" s="14"/>
      <c r="R2919" s="28"/>
      <c r="S2919" s="14"/>
      <c r="T2919" s="14"/>
      <c r="U2919" s="14"/>
      <c r="V2919" s="4"/>
      <c r="W2919" s="53"/>
      <c r="X2919" s="14"/>
      <c r="Y2919" s="153"/>
      <c r="Z2919" s="10"/>
      <c r="AA2919" s="51"/>
      <c r="AB2919" s="3"/>
      <c r="AC2919" s="1"/>
      <c r="AD2919" s="10"/>
      <c r="AE2919" s="3"/>
      <c r="AF2919" s="3"/>
      <c r="AG2919" s="3"/>
      <c r="AH2919" s="10"/>
      <c r="AI2919" s="11"/>
      <c r="AJ2919" s="10"/>
      <c r="AK2919" s="2"/>
      <c r="AL2919" s="2"/>
      <c r="AM2919" s="2"/>
      <c r="AN2919" s="2"/>
      <c r="AO2919" s="2"/>
      <c r="AP2919" s="2"/>
      <c r="AQ2919" s="1"/>
      <c r="AR2919" s="15"/>
      <c r="AS2919" s="15"/>
      <c r="AT2919" s="15"/>
      <c r="AU2919" s="1"/>
      <c r="AV2919" s="1"/>
      <c r="AW2919" s="15"/>
      <c r="AX2919" s="15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  <c r="FA2919" s="1"/>
      <c r="FB2919" s="1"/>
      <c r="FC2919" s="1"/>
      <c r="FD2919" s="1"/>
      <c r="FE2919" s="1"/>
      <c r="FF2919" s="1"/>
      <c r="FG2919" s="1"/>
      <c r="FH2919" s="1"/>
    </row>
    <row r="2920" spans="1:164" x14ac:dyDescent="0.15">
      <c r="A2920" s="67"/>
      <c r="B2920" s="128"/>
      <c r="C2920" s="7"/>
      <c r="D2920" s="7"/>
      <c r="E2920" s="13"/>
      <c r="F2920" s="14"/>
      <c r="G2920" s="14"/>
      <c r="H2920" s="14"/>
      <c r="I2920" s="14"/>
      <c r="J2920" s="13"/>
      <c r="K2920" s="53"/>
      <c r="L2920" s="2"/>
      <c r="M2920" s="19"/>
      <c r="N2920" s="12"/>
      <c r="O2920" s="12"/>
      <c r="P2920" s="19"/>
      <c r="Q2920" s="14"/>
      <c r="R2920" s="28"/>
      <c r="S2920" s="14"/>
      <c r="T2920" s="14"/>
      <c r="U2920" s="14"/>
      <c r="V2920" s="4"/>
      <c r="W2920" s="53"/>
      <c r="X2920" s="14"/>
      <c r="Y2920" s="153"/>
      <c r="Z2920" s="10"/>
      <c r="AA2920" s="51"/>
      <c r="AB2920" s="3"/>
      <c r="AC2920" s="1"/>
      <c r="AD2920" s="10"/>
      <c r="AE2920" s="3"/>
      <c r="AF2920" s="3"/>
      <c r="AG2920" s="3"/>
      <c r="AH2920" s="10"/>
      <c r="AI2920" s="11"/>
      <c r="AJ2920" s="10"/>
      <c r="AK2920" s="2"/>
      <c r="AL2920" s="2"/>
      <c r="AM2920" s="2"/>
      <c r="AN2920" s="2"/>
      <c r="AO2920" s="2"/>
      <c r="AP2920" s="2"/>
      <c r="AQ2920" s="1"/>
      <c r="AR2920" s="15"/>
      <c r="AS2920" s="15"/>
      <c r="AT2920" s="15"/>
      <c r="AU2920" s="1"/>
      <c r="AV2920" s="1"/>
      <c r="AW2920" s="15"/>
      <c r="AX2920" s="15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  <c r="FA2920" s="1"/>
      <c r="FB2920" s="1"/>
      <c r="FC2920" s="1"/>
      <c r="FD2920" s="1"/>
      <c r="FE2920" s="1"/>
      <c r="FF2920" s="1"/>
      <c r="FG2920" s="1"/>
      <c r="FH2920" s="1"/>
    </row>
    <row r="2921" spans="1:164" x14ac:dyDescent="0.15">
      <c r="A2921" s="67"/>
      <c r="B2921" s="128"/>
      <c r="C2921" s="7"/>
      <c r="D2921" s="7"/>
      <c r="E2921" s="13"/>
      <c r="F2921" s="14"/>
      <c r="G2921" s="14"/>
      <c r="H2921" s="14"/>
      <c r="I2921" s="14"/>
      <c r="J2921" s="13"/>
      <c r="K2921" s="53"/>
      <c r="L2921" s="2"/>
      <c r="M2921" s="19"/>
      <c r="N2921" s="12"/>
      <c r="O2921" s="12"/>
      <c r="P2921" s="19"/>
      <c r="Q2921" s="14"/>
      <c r="R2921" s="28"/>
      <c r="S2921" s="14"/>
      <c r="T2921" s="14"/>
      <c r="U2921" s="14"/>
      <c r="V2921" s="4"/>
      <c r="W2921" s="53"/>
      <c r="X2921" s="14"/>
      <c r="Y2921" s="153"/>
      <c r="Z2921" s="10"/>
      <c r="AA2921" s="51"/>
      <c r="AB2921" s="3"/>
      <c r="AC2921" s="1"/>
      <c r="AD2921" s="10"/>
      <c r="AE2921" s="3"/>
      <c r="AF2921" s="3"/>
      <c r="AG2921" s="3"/>
      <c r="AH2921" s="10"/>
      <c r="AI2921" s="11"/>
      <c r="AJ2921" s="10"/>
      <c r="AK2921" s="2"/>
      <c r="AL2921" s="2"/>
      <c r="AM2921" s="2"/>
      <c r="AN2921" s="2"/>
      <c r="AO2921" s="2"/>
      <c r="AP2921" s="2"/>
      <c r="AQ2921" s="1"/>
      <c r="AR2921" s="15"/>
      <c r="AS2921" s="15"/>
      <c r="AT2921" s="15"/>
      <c r="AU2921" s="1"/>
      <c r="AV2921" s="1"/>
      <c r="AW2921" s="15"/>
      <c r="AX2921" s="15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  <c r="FA2921" s="1"/>
      <c r="FB2921" s="1"/>
      <c r="FC2921" s="1"/>
      <c r="FD2921" s="1"/>
      <c r="FE2921" s="1"/>
      <c r="FF2921" s="1"/>
      <c r="FG2921" s="1"/>
      <c r="FH2921" s="1"/>
    </row>
    <row r="2922" spans="1:164" x14ac:dyDescent="0.15">
      <c r="A2922" s="67"/>
      <c r="B2922" s="128"/>
      <c r="C2922" s="7"/>
      <c r="D2922" s="7"/>
      <c r="E2922" s="13"/>
      <c r="F2922" s="14"/>
      <c r="G2922" s="14"/>
      <c r="H2922" s="14"/>
      <c r="I2922" s="14"/>
      <c r="J2922" s="13"/>
      <c r="K2922" s="53"/>
      <c r="L2922" s="2"/>
      <c r="M2922" s="19"/>
      <c r="N2922" s="12"/>
      <c r="O2922" s="12"/>
      <c r="P2922" s="19"/>
      <c r="Q2922" s="14"/>
      <c r="R2922" s="28"/>
      <c r="S2922" s="14"/>
      <c r="T2922" s="14"/>
      <c r="U2922" s="14"/>
      <c r="V2922" s="4"/>
      <c r="W2922" s="53"/>
      <c r="X2922" s="14"/>
      <c r="Y2922" s="153"/>
      <c r="Z2922" s="10"/>
      <c r="AA2922" s="51"/>
      <c r="AB2922" s="3"/>
      <c r="AC2922" s="1"/>
      <c r="AD2922" s="10"/>
      <c r="AE2922" s="3"/>
      <c r="AF2922" s="3"/>
      <c r="AG2922" s="3"/>
      <c r="AH2922" s="10"/>
      <c r="AI2922" s="11"/>
      <c r="AJ2922" s="10"/>
      <c r="AK2922" s="2"/>
      <c r="AL2922" s="2"/>
      <c r="AM2922" s="2"/>
      <c r="AN2922" s="2"/>
      <c r="AO2922" s="2"/>
      <c r="AP2922" s="2"/>
      <c r="AQ2922" s="1"/>
      <c r="AR2922" s="15"/>
      <c r="AS2922" s="15"/>
      <c r="AT2922" s="15"/>
      <c r="AU2922" s="1"/>
      <c r="AV2922" s="1"/>
      <c r="AW2922" s="15"/>
      <c r="AX2922" s="15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  <c r="FA2922" s="1"/>
      <c r="FB2922" s="1"/>
      <c r="FC2922" s="1"/>
      <c r="FD2922" s="1"/>
      <c r="FE2922" s="1"/>
      <c r="FF2922" s="1"/>
      <c r="FG2922" s="1"/>
      <c r="FH2922" s="1"/>
    </row>
    <row r="2923" spans="1:164" x14ac:dyDescent="0.15">
      <c r="A2923" s="67"/>
      <c r="B2923" s="128"/>
      <c r="C2923" s="7"/>
      <c r="D2923" s="7"/>
      <c r="E2923" s="13"/>
      <c r="F2923" s="14"/>
      <c r="G2923" s="14"/>
      <c r="H2923" s="14"/>
      <c r="I2923" s="14"/>
      <c r="J2923" s="13"/>
      <c r="K2923" s="53"/>
      <c r="L2923" s="2"/>
      <c r="M2923" s="19"/>
      <c r="N2923" s="12"/>
      <c r="O2923" s="12"/>
      <c r="P2923" s="19"/>
      <c r="Q2923" s="14"/>
      <c r="R2923" s="28"/>
      <c r="S2923" s="14"/>
      <c r="T2923" s="14"/>
      <c r="U2923" s="14"/>
      <c r="V2923" s="4"/>
      <c r="W2923" s="53"/>
      <c r="X2923" s="14"/>
      <c r="Y2923" s="153"/>
      <c r="Z2923" s="10"/>
      <c r="AA2923" s="51"/>
      <c r="AB2923" s="3"/>
      <c r="AC2923" s="1"/>
      <c r="AD2923" s="10"/>
      <c r="AE2923" s="3"/>
      <c r="AF2923" s="3"/>
      <c r="AG2923" s="3"/>
      <c r="AH2923" s="10"/>
      <c r="AI2923" s="11"/>
      <c r="AJ2923" s="10"/>
      <c r="AK2923" s="2"/>
      <c r="AL2923" s="2"/>
      <c r="AM2923" s="2"/>
      <c r="AN2923" s="2"/>
      <c r="AO2923" s="2"/>
      <c r="AP2923" s="2"/>
      <c r="AQ2923" s="1"/>
      <c r="AR2923" s="15"/>
      <c r="AS2923" s="15"/>
      <c r="AT2923" s="15"/>
      <c r="AU2923" s="1"/>
      <c r="AV2923" s="1"/>
      <c r="AW2923" s="15"/>
      <c r="AX2923" s="15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  <c r="FA2923" s="1"/>
      <c r="FB2923" s="1"/>
      <c r="FC2923" s="1"/>
      <c r="FD2923" s="1"/>
      <c r="FE2923" s="1"/>
      <c r="FF2923" s="1"/>
      <c r="FG2923" s="1"/>
      <c r="FH2923" s="1"/>
    </row>
    <row r="2924" spans="1:164" x14ac:dyDescent="0.15">
      <c r="A2924" s="67"/>
      <c r="B2924" s="128"/>
      <c r="C2924" s="7"/>
      <c r="D2924" s="7"/>
      <c r="E2924" s="13"/>
      <c r="F2924" s="14"/>
      <c r="G2924" s="14"/>
      <c r="H2924" s="14"/>
      <c r="I2924" s="14"/>
      <c r="J2924" s="13"/>
      <c r="K2924" s="53"/>
      <c r="L2924" s="2"/>
      <c r="M2924" s="19"/>
      <c r="N2924" s="12"/>
      <c r="O2924" s="12"/>
      <c r="P2924" s="19"/>
      <c r="Q2924" s="14"/>
      <c r="R2924" s="28"/>
      <c r="S2924" s="14"/>
      <c r="T2924" s="14"/>
      <c r="U2924" s="14"/>
      <c r="V2924" s="4"/>
      <c r="W2924" s="53"/>
      <c r="X2924" s="14"/>
      <c r="Y2924" s="153"/>
      <c r="Z2924" s="10"/>
      <c r="AA2924" s="51"/>
      <c r="AB2924" s="3"/>
      <c r="AC2924" s="1"/>
      <c r="AD2924" s="10"/>
      <c r="AE2924" s="3"/>
      <c r="AF2924" s="3"/>
      <c r="AG2924" s="3"/>
      <c r="AH2924" s="10"/>
      <c r="AI2924" s="11"/>
      <c r="AJ2924" s="10"/>
      <c r="AK2924" s="2"/>
      <c r="AL2924" s="2"/>
      <c r="AM2924" s="2"/>
      <c r="AN2924" s="2"/>
      <c r="AO2924" s="2"/>
      <c r="AP2924" s="2"/>
      <c r="AQ2924" s="1"/>
      <c r="AR2924" s="15"/>
      <c r="AS2924" s="15"/>
      <c r="AT2924" s="15"/>
      <c r="AU2924" s="1"/>
      <c r="AV2924" s="1"/>
      <c r="AW2924" s="15"/>
      <c r="AX2924" s="15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  <c r="FA2924" s="1"/>
      <c r="FB2924" s="1"/>
      <c r="FC2924" s="1"/>
      <c r="FD2924" s="1"/>
      <c r="FE2924" s="1"/>
      <c r="FF2924" s="1"/>
      <c r="FG2924" s="1"/>
      <c r="FH2924" s="1"/>
    </row>
    <row r="2925" spans="1:164" x14ac:dyDescent="0.15">
      <c r="A2925" s="67"/>
      <c r="B2925" s="128"/>
      <c r="C2925" s="7"/>
      <c r="D2925" s="7"/>
      <c r="E2925" s="13"/>
      <c r="F2925" s="14"/>
      <c r="G2925" s="14"/>
      <c r="H2925" s="14"/>
      <c r="I2925" s="14"/>
      <c r="J2925" s="13"/>
      <c r="K2925" s="53"/>
      <c r="L2925" s="2"/>
      <c r="M2925" s="19"/>
      <c r="N2925" s="12"/>
      <c r="O2925" s="12"/>
      <c r="P2925" s="19"/>
      <c r="Q2925" s="14"/>
      <c r="R2925" s="28"/>
      <c r="S2925" s="14"/>
      <c r="T2925" s="14"/>
      <c r="U2925" s="14"/>
      <c r="V2925" s="4"/>
      <c r="W2925" s="53"/>
      <c r="X2925" s="14"/>
      <c r="Y2925" s="153"/>
      <c r="Z2925" s="10"/>
      <c r="AA2925" s="51"/>
      <c r="AB2925" s="3"/>
      <c r="AC2925" s="1"/>
      <c r="AD2925" s="10"/>
      <c r="AE2925" s="3"/>
      <c r="AF2925" s="3"/>
      <c r="AG2925" s="3"/>
      <c r="AH2925" s="10"/>
      <c r="AI2925" s="11"/>
      <c r="AJ2925" s="10"/>
      <c r="AK2925" s="2"/>
      <c r="AL2925" s="2"/>
      <c r="AM2925" s="2"/>
      <c r="AN2925" s="2"/>
      <c r="AO2925" s="2"/>
      <c r="AP2925" s="2"/>
      <c r="AQ2925" s="1"/>
      <c r="AR2925" s="15"/>
      <c r="AS2925" s="15"/>
      <c r="AT2925" s="15"/>
      <c r="AU2925" s="1"/>
      <c r="AV2925" s="1"/>
      <c r="AW2925" s="15"/>
      <c r="AX2925" s="15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  <c r="FA2925" s="1"/>
      <c r="FB2925" s="1"/>
      <c r="FC2925" s="1"/>
      <c r="FD2925" s="1"/>
      <c r="FE2925" s="1"/>
      <c r="FF2925" s="1"/>
      <c r="FG2925" s="1"/>
      <c r="FH2925" s="1"/>
    </row>
    <row r="2926" spans="1:164" x14ac:dyDescent="0.15">
      <c r="A2926" s="67"/>
      <c r="B2926" s="128"/>
      <c r="C2926" s="7"/>
      <c r="D2926" s="7"/>
      <c r="E2926" s="13"/>
      <c r="F2926" s="14"/>
      <c r="G2926" s="14"/>
      <c r="H2926" s="14"/>
      <c r="I2926" s="14"/>
      <c r="J2926" s="13"/>
      <c r="K2926" s="53"/>
      <c r="L2926" s="2"/>
      <c r="M2926" s="19"/>
      <c r="N2926" s="12"/>
      <c r="O2926" s="12"/>
      <c r="P2926" s="19"/>
      <c r="Q2926" s="14"/>
      <c r="R2926" s="28"/>
      <c r="S2926" s="14"/>
      <c r="T2926" s="14"/>
      <c r="U2926" s="14"/>
      <c r="V2926" s="4"/>
      <c r="W2926" s="53"/>
      <c r="X2926" s="14"/>
      <c r="Y2926" s="153"/>
      <c r="Z2926" s="10"/>
      <c r="AA2926" s="51"/>
      <c r="AB2926" s="3"/>
      <c r="AC2926" s="1"/>
      <c r="AD2926" s="10"/>
      <c r="AE2926" s="3"/>
      <c r="AF2926" s="3"/>
      <c r="AG2926" s="3"/>
      <c r="AH2926" s="10"/>
      <c r="AI2926" s="11"/>
      <c r="AJ2926" s="10"/>
      <c r="AK2926" s="2"/>
      <c r="AL2926" s="2"/>
      <c r="AM2926" s="2"/>
      <c r="AN2926" s="2"/>
      <c r="AO2926" s="2"/>
      <c r="AP2926" s="2"/>
      <c r="AQ2926" s="1"/>
      <c r="AR2926" s="15"/>
      <c r="AS2926" s="15"/>
      <c r="AT2926" s="15"/>
      <c r="AU2926" s="1"/>
      <c r="AV2926" s="1"/>
      <c r="AW2926" s="15"/>
      <c r="AX2926" s="15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  <c r="FA2926" s="1"/>
      <c r="FB2926" s="1"/>
      <c r="FC2926" s="1"/>
      <c r="FD2926" s="1"/>
      <c r="FE2926" s="1"/>
      <c r="FF2926" s="1"/>
      <c r="FG2926" s="1"/>
      <c r="FH2926" s="1"/>
    </row>
    <row r="2927" spans="1:164" x14ac:dyDescent="0.15">
      <c r="A2927" s="67"/>
      <c r="B2927" s="128"/>
      <c r="C2927" s="7"/>
      <c r="D2927" s="7"/>
      <c r="E2927" s="13"/>
      <c r="F2927" s="14"/>
      <c r="G2927" s="14"/>
      <c r="H2927" s="14"/>
      <c r="I2927" s="14"/>
      <c r="J2927" s="13"/>
      <c r="K2927" s="53"/>
      <c r="L2927" s="2"/>
      <c r="M2927" s="19"/>
      <c r="N2927" s="12"/>
      <c r="O2927" s="12"/>
      <c r="P2927" s="19"/>
      <c r="Q2927" s="14"/>
      <c r="R2927" s="28"/>
      <c r="S2927" s="14"/>
      <c r="T2927" s="14"/>
      <c r="U2927" s="14"/>
      <c r="V2927" s="4"/>
      <c r="W2927" s="53"/>
      <c r="X2927" s="14"/>
      <c r="Y2927" s="153"/>
      <c r="Z2927" s="10"/>
      <c r="AA2927" s="51"/>
      <c r="AB2927" s="3"/>
      <c r="AC2927" s="1"/>
      <c r="AD2927" s="10"/>
      <c r="AE2927" s="3"/>
      <c r="AF2927" s="3"/>
      <c r="AG2927" s="3"/>
      <c r="AH2927" s="10"/>
      <c r="AI2927" s="11"/>
      <c r="AJ2927" s="10"/>
      <c r="AK2927" s="2"/>
      <c r="AL2927" s="2"/>
      <c r="AM2927" s="2"/>
      <c r="AN2927" s="2"/>
      <c r="AO2927" s="2"/>
      <c r="AP2927" s="2"/>
      <c r="AQ2927" s="1"/>
      <c r="AR2927" s="15"/>
      <c r="AS2927" s="15"/>
      <c r="AT2927" s="15"/>
      <c r="AU2927" s="1"/>
      <c r="AV2927" s="1"/>
      <c r="AW2927" s="15"/>
      <c r="AX2927" s="15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  <c r="FA2927" s="1"/>
      <c r="FB2927" s="1"/>
      <c r="FC2927" s="1"/>
      <c r="FD2927" s="1"/>
      <c r="FE2927" s="1"/>
      <c r="FF2927" s="1"/>
      <c r="FG2927" s="1"/>
      <c r="FH2927" s="1"/>
    </row>
    <row r="2928" spans="1:164" x14ac:dyDescent="0.15">
      <c r="A2928" s="67"/>
      <c r="B2928" s="128"/>
      <c r="C2928" s="7"/>
      <c r="D2928" s="7"/>
      <c r="E2928" s="13"/>
      <c r="F2928" s="14"/>
      <c r="G2928" s="14"/>
      <c r="H2928" s="14"/>
      <c r="I2928" s="14"/>
      <c r="J2928" s="13"/>
      <c r="K2928" s="53"/>
      <c r="L2928" s="2"/>
      <c r="M2928" s="19"/>
      <c r="N2928" s="12"/>
      <c r="O2928" s="12"/>
      <c r="P2928" s="19"/>
      <c r="Q2928" s="14"/>
      <c r="R2928" s="28"/>
      <c r="S2928" s="14"/>
      <c r="T2928" s="14"/>
      <c r="U2928" s="14"/>
      <c r="V2928" s="4"/>
      <c r="W2928" s="53"/>
      <c r="X2928" s="14"/>
      <c r="Y2928" s="153"/>
      <c r="Z2928" s="10"/>
      <c r="AA2928" s="51"/>
      <c r="AB2928" s="3"/>
      <c r="AC2928" s="1"/>
      <c r="AD2928" s="10"/>
      <c r="AE2928" s="3"/>
      <c r="AF2928" s="3"/>
      <c r="AG2928" s="3"/>
      <c r="AH2928" s="10"/>
      <c r="AI2928" s="11"/>
      <c r="AJ2928" s="10"/>
      <c r="AK2928" s="2"/>
      <c r="AL2928" s="2"/>
      <c r="AM2928" s="2"/>
      <c r="AN2928" s="2"/>
      <c r="AO2928" s="2"/>
      <c r="AP2928" s="2"/>
      <c r="AQ2928" s="1"/>
      <c r="AR2928" s="15"/>
      <c r="AS2928" s="15"/>
      <c r="AT2928" s="15"/>
      <c r="AU2928" s="1"/>
      <c r="AV2928" s="1"/>
      <c r="AW2928" s="15"/>
      <c r="AX2928" s="15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  <c r="FA2928" s="1"/>
      <c r="FB2928" s="1"/>
      <c r="FC2928" s="1"/>
      <c r="FD2928" s="1"/>
      <c r="FE2928" s="1"/>
      <c r="FF2928" s="1"/>
      <c r="FG2928" s="1"/>
      <c r="FH2928" s="1"/>
    </row>
    <row r="2929" spans="1:164" x14ac:dyDescent="0.15">
      <c r="A2929" s="67"/>
      <c r="B2929" s="128"/>
      <c r="C2929" s="7"/>
      <c r="D2929" s="7"/>
      <c r="E2929" s="13"/>
      <c r="F2929" s="14"/>
      <c r="G2929" s="14"/>
      <c r="H2929" s="14"/>
      <c r="I2929" s="14"/>
      <c r="J2929" s="13"/>
      <c r="K2929" s="53"/>
      <c r="L2929" s="2"/>
      <c r="M2929" s="19"/>
      <c r="N2929" s="12"/>
      <c r="O2929" s="12"/>
      <c r="P2929" s="19"/>
      <c r="Q2929" s="14"/>
      <c r="R2929" s="28"/>
      <c r="S2929" s="14"/>
      <c r="T2929" s="14"/>
      <c r="U2929" s="14"/>
      <c r="V2929" s="4"/>
      <c r="W2929" s="53"/>
      <c r="X2929" s="14"/>
      <c r="Y2929" s="153"/>
      <c r="Z2929" s="10"/>
      <c r="AA2929" s="51"/>
      <c r="AB2929" s="3"/>
      <c r="AC2929" s="1"/>
      <c r="AD2929" s="10"/>
      <c r="AE2929" s="3"/>
      <c r="AF2929" s="3"/>
      <c r="AG2929" s="3"/>
      <c r="AH2929" s="10"/>
      <c r="AI2929" s="11"/>
      <c r="AJ2929" s="10"/>
      <c r="AK2929" s="2"/>
      <c r="AL2929" s="2"/>
      <c r="AM2929" s="2"/>
      <c r="AN2929" s="2"/>
      <c r="AO2929" s="2"/>
      <c r="AP2929" s="2"/>
      <c r="AQ2929" s="1"/>
      <c r="AR2929" s="15"/>
      <c r="AS2929" s="15"/>
      <c r="AT2929" s="15"/>
      <c r="AU2929" s="1"/>
      <c r="AV2929" s="1"/>
      <c r="AW2929" s="15"/>
      <c r="AX2929" s="15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  <c r="FA2929" s="1"/>
      <c r="FB2929" s="1"/>
      <c r="FC2929" s="1"/>
      <c r="FD2929" s="1"/>
      <c r="FE2929" s="1"/>
      <c r="FF2929" s="1"/>
      <c r="FG2929" s="1"/>
      <c r="FH2929" s="1"/>
    </row>
    <row r="2930" spans="1:164" x14ac:dyDescent="0.15">
      <c r="A2930" s="67"/>
      <c r="B2930" s="128"/>
      <c r="C2930" s="7"/>
      <c r="D2930" s="7"/>
      <c r="E2930" s="13"/>
      <c r="F2930" s="14"/>
      <c r="G2930" s="14"/>
      <c r="H2930" s="14"/>
      <c r="I2930" s="14"/>
      <c r="J2930" s="13"/>
      <c r="K2930" s="53"/>
      <c r="L2930" s="2"/>
      <c r="M2930" s="19"/>
      <c r="N2930" s="12"/>
      <c r="O2930" s="12"/>
      <c r="P2930" s="19"/>
      <c r="Q2930" s="14"/>
      <c r="R2930" s="28"/>
      <c r="S2930" s="14"/>
      <c r="T2930" s="14"/>
      <c r="U2930" s="14"/>
      <c r="V2930" s="4"/>
      <c r="W2930" s="53"/>
      <c r="X2930" s="14"/>
      <c r="Y2930" s="153"/>
      <c r="Z2930" s="10"/>
      <c r="AA2930" s="51"/>
      <c r="AB2930" s="3"/>
      <c r="AC2930" s="1"/>
      <c r="AD2930" s="10"/>
      <c r="AE2930" s="3"/>
      <c r="AF2930" s="3"/>
      <c r="AG2930" s="3"/>
      <c r="AH2930" s="10"/>
      <c r="AI2930" s="11"/>
      <c r="AJ2930" s="10"/>
      <c r="AK2930" s="2"/>
      <c r="AL2930" s="2"/>
      <c r="AM2930" s="2"/>
      <c r="AN2930" s="2"/>
      <c r="AO2930" s="2"/>
      <c r="AP2930" s="2"/>
      <c r="AQ2930" s="1"/>
      <c r="AR2930" s="15"/>
      <c r="AS2930" s="15"/>
      <c r="AT2930" s="15"/>
      <c r="AU2930" s="1"/>
      <c r="AV2930" s="1"/>
      <c r="AW2930" s="15"/>
      <c r="AX2930" s="15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  <c r="FA2930" s="1"/>
      <c r="FB2930" s="1"/>
      <c r="FC2930" s="1"/>
      <c r="FD2930" s="1"/>
      <c r="FE2930" s="1"/>
      <c r="FF2930" s="1"/>
      <c r="FG2930" s="1"/>
      <c r="FH2930" s="1"/>
    </row>
    <row r="2931" spans="1:164" x14ac:dyDescent="0.15">
      <c r="A2931" s="67"/>
      <c r="B2931" s="128"/>
      <c r="C2931" s="7"/>
      <c r="D2931" s="7"/>
      <c r="E2931" s="13"/>
      <c r="F2931" s="14"/>
      <c r="G2931" s="14"/>
      <c r="H2931" s="14"/>
      <c r="I2931" s="14"/>
      <c r="J2931" s="13"/>
      <c r="K2931" s="53"/>
      <c r="L2931" s="2"/>
      <c r="M2931" s="19"/>
      <c r="N2931" s="12"/>
      <c r="O2931" s="12"/>
      <c r="P2931" s="19"/>
      <c r="Q2931" s="14"/>
      <c r="R2931" s="28"/>
      <c r="S2931" s="14"/>
      <c r="T2931" s="14"/>
      <c r="U2931" s="14"/>
      <c r="V2931" s="4"/>
      <c r="W2931" s="53"/>
      <c r="X2931" s="14"/>
      <c r="Y2931" s="153"/>
      <c r="Z2931" s="10"/>
      <c r="AA2931" s="51"/>
      <c r="AB2931" s="3"/>
      <c r="AC2931" s="1"/>
      <c r="AD2931" s="10"/>
      <c r="AE2931" s="3"/>
      <c r="AF2931" s="3"/>
      <c r="AG2931" s="3"/>
      <c r="AH2931" s="10"/>
      <c r="AI2931" s="11"/>
      <c r="AJ2931" s="10"/>
      <c r="AK2931" s="2"/>
      <c r="AL2931" s="2"/>
      <c r="AM2931" s="2"/>
      <c r="AN2931" s="2"/>
      <c r="AO2931" s="2"/>
      <c r="AP2931" s="2"/>
      <c r="AQ2931" s="1"/>
      <c r="AR2931" s="15"/>
      <c r="AS2931" s="15"/>
      <c r="AT2931" s="15"/>
      <c r="AU2931" s="1"/>
      <c r="AV2931" s="1"/>
      <c r="AW2931" s="15"/>
      <c r="AX2931" s="15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  <c r="FA2931" s="1"/>
      <c r="FB2931" s="1"/>
      <c r="FC2931" s="1"/>
      <c r="FD2931" s="1"/>
      <c r="FE2931" s="1"/>
      <c r="FF2931" s="1"/>
      <c r="FG2931" s="1"/>
      <c r="FH2931" s="1"/>
    </row>
    <row r="2932" spans="1:164" x14ac:dyDescent="0.15">
      <c r="A2932" s="67"/>
      <c r="B2932" s="128"/>
      <c r="C2932" s="7"/>
      <c r="D2932" s="7"/>
      <c r="E2932" s="13"/>
      <c r="F2932" s="14"/>
      <c r="G2932" s="14"/>
      <c r="H2932" s="14"/>
      <c r="I2932" s="14"/>
      <c r="J2932" s="13"/>
      <c r="K2932" s="53"/>
      <c r="L2932" s="2"/>
      <c r="M2932" s="19"/>
      <c r="N2932" s="12"/>
      <c r="O2932" s="12"/>
      <c r="P2932" s="19"/>
      <c r="Q2932" s="14"/>
      <c r="R2932" s="28"/>
      <c r="S2932" s="14"/>
      <c r="T2932" s="14"/>
      <c r="U2932" s="14"/>
      <c r="V2932" s="4"/>
      <c r="W2932" s="53"/>
      <c r="X2932" s="14"/>
      <c r="Y2932" s="153"/>
      <c r="Z2932" s="10"/>
      <c r="AA2932" s="51"/>
      <c r="AB2932" s="3"/>
      <c r="AC2932" s="1"/>
      <c r="AD2932" s="10"/>
      <c r="AE2932" s="3"/>
      <c r="AF2932" s="3"/>
      <c r="AG2932" s="3"/>
      <c r="AH2932" s="10"/>
      <c r="AI2932" s="11"/>
      <c r="AJ2932" s="10"/>
      <c r="AK2932" s="2"/>
      <c r="AL2932" s="2"/>
      <c r="AM2932" s="2"/>
      <c r="AN2932" s="2"/>
      <c r="AO2932" s="2"/>
      <c r="AP2932" s="2"/>
      <c r="AQ2932" s="1"/>
      <c r="AR2932" s="15"/>
      <c r="AS2932" s="15"/>
      <c r="AT2932" s="15"/>
      <c r="AU2932" s="1"/>
      <c r="AV2932" s="1"/>
      <c r="AW2932" s="15"/>
      <c r="AX2932" s="15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  <c r="FA2932" s="1"/>
      <c r="FB2932" s="1"/>
      <c r="FC2932" s="1"/>
      <c r="FD2932" s="1"/>
      <c r="FE2932" s="1"/>
      <c r="FF2932" s="1"/>
      <c r="FG2932" s="1"/>
      <c r="FH2932" s="1"/>
    </row>
    <row r="2933" spans="1:164" x14ac:dyDescent="0.15">
      <c r="A2933" s="67"/>
      <c r="B2933" s="128"/>
      <c r="C2933" s="7"/>
      <c r="D2933" s="7"/>
      <c r="E2933" s="13"/>
      <c r="F2933" s="14"/>
      <c r="G2933" s="14"/>
      <c r="H2933" s="14"/>
      <c r="I2933" s="14"/>
      <c r="J2933" s="13"/>
      <c r="K2933" s="53"/>
      <c r="L2933" s="2"/>
      <c r="M2933" s="19"/>
      <c r="N2933" s="12"/>
      <c r="O2933" s="12"/>
      <c r="P2933" s="19"/>
      <c r="Q2933" s="14"/>
      <c r="R2933" s="28"/>
      <c r="S2933" s="14"/>
      <c r="T2933" s="14"/>
      <c r="U2933" s="14"/>
      <c r="V2933" s="4"/>
      <c r="W2933" s="53"/>
      <c r="X2933" s="14"/>
      <c r="Y2933" s="153"/>
      <c r="Z2933" s="10"/>
      <c r="AA2933" s="51"/>
      <c r="AB2933" s="3"/>
      <c r="AC2933" s="1"/>
      <c r="AD2933" s="10"/>
      <c r="AE2933" s="3"/>
      <c r="AF2933" s="3"/>
      <c r="AG2933" s="3"/>
      <c r="AH2933" s="10"/>
      <c r="AI2933" s="11"/>
      <c r="AJ2933" s="10"/>
      <c r="AK2933" s="2"/>
      <c r="AL2933" s="2"/>
      <c r="AM2933" s="2"/>
      <c r="AN2933" s="2"/>
      <c r="AO2933" s="2"/>
      <c r="AP2933" s="2"/>
      <c r="AQ2933" s="1"/>
      <c r="AR2933" s="15"/>
      <c r="AS2933" s="15"/>
      <c r="AT2933" s="15"/>
      <c r="AU2933" s="1"/>
      <c r="AV2933" s="1"/>
      <c r="AW2933" s="15"/>
      <c r="AX2933" s="15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  <c r="FA2933" s="1"/>
      <c r="FB2933" s="1"/>
      <c r="FC2933" s="1"/>
      <c r="FD2933" s="1"/>
      <c r="FE2933" s="1"/>
      <c r="FF2933" s="1"/>
      <c r="FG2933" s="1"/>
      <c r="FH2933" s="1"/>
    </row>
    <row r="2934" spans="1:164" x14ac:dyDescent="0.15">
      <c r="A2934" s="67"/>
      <c r="B2934" s="128"/>
      <c r="C2934" s="7"/>
      <c r="D2934" s="7"/>
      <c r="E2934" s="13"/>
      <c r="F2934" s="14"/>
      <c r="G2934" s="14"/>
      <c r="H2934" s="14"/>
      <c r="I2934" s="14"/>
      <c r="J2934" s="13"/>
      <c r="K2934" s="53"/>
      <c r="L2934" s="2"/>
      <c r="M2934" s="19"/>
      <c r="N2934" s="12"/>
      <c r="O2934" s="12"/>
      <c r="P2934" s="19"/>
      <c r="Q2934" s="14"/>
      <c r="R2934" s="28"/>
      <c r="S2934" s="14"/>
      <c r="T2934" s="14"/>
      <c r="U2934" s="14"/>
      <c r="V2934" s="4"/>
      <c r="W2934" s="53"/>
      <c r="X2934" s="37"/>
      <c r="Y2934" s="156"/>
      <c r="Z2934" s="47"/>
      <c r="AA2934" s="60"/>
      <c r="AB2934" s="35"/>
      <c r="AC2934" s="40"/>
      <c r="AD2934" s="47"/>
      <c r="AE2934" s="35"/>
      <c r="AF2934" s="35"/>
      <c r="AG2934" s="35"/>
      <c r="AH2934" s="47"/>
      <c r="AI2934" s="36"/>
      <c r="AJ2934" s="47"/>
      <c r="AK2934" s="38"/>
      <c r="AL2934" s="38"/>
      <c r="AM2934" s="38"/>
      <c r="AN2934" s="38"/>
      <c r="AO2934" s="38"/>
      <c r="AP2934" s="38"/>
      <c r="AQ2934" s="40"/>
      <c r="AR2934" s="41"/>
      <c r="AS2934" s="41"/>
      <c r="AT2934" s="41"/>
      <c r="AU2934" s="40"/>
      <c r="AV2934" s="40"/>
      <c r="AW2934" s="41"/>
      <c r="AX2934" s="41"/>
      <c r="AY2934" s="40"/>
      <c r="AZ2934" s="40"/>
      <c r="BA2934" s="40"/>
      <c r="BB2934" s="40"/>
      <c r="BC2934" s="40"/>
      <c r="BD2934" s="40"/>
      <c r="BE2934" s="40"/>
      <c r="BF2934" s="40"/>
      <c r="BG2934" s="40"/>
      <c r="BH2934" s="40"/>
      <c r="BI2934" s="40"/>
      <c r="BJ2934" s="40"/>
      <c r="BK2934" s="40"/>
      <c r="BL2934" s="40"/>
      <c r="BM2934" s="40"/>
      <c r="BN2934" s="40"/>
      <c r="BO2934" s="40"/>
      <c r="BP2934" s="40"/>
      <c r="BQ2934" s="40"/>
      <c r="BR2934" s="40"/>
      <c r="BS2934" s="40"/>
      <c r="BT2934" s="40"/>
      <c r="BU2934" s="40"/>
      <c r="BV2934" s="40"/>
      <c r="BW2934" s="40"/>
      <c r="BX2934" s="40"/>
      <c r="BY2934" s="40"/>
      <c r="BZ2934" s="40"/>
      <c r="CA2934" s="40"/>
      <c r="CB2934" s="40"/>
      <c r="CC2934" s="40"/>
      <c r="CD2934" s="40"/>
      <c r="CE2934" s="40"/>
      <c r="CF2934" s="40"/>
      <c r="CG2934" s="40"/>
      <c r="CH2934" s="40"/>
      <c r="CI2934" s="40"/>
      <c r="CJ2934" s="40"/>
      <c r="CK2934" s="40"/>
      <c r="CL2934" s="40"/>
      <c r="CM2934" s="40"/>
      <c r="CN2934" s="40"/>
      <c r="CO2934" s="40"/>
      <c r="CP2934" s="40"/>
      <c r="CQ2934" s="40"/>
      <c r="CR2934" s="40"/>
      <c r="CS2934" s="40"/>
      <c r="CT2934" s="40"/>
      <c r="CU2934" s="40"/>
      <c r="CV2934" s="40"/>
      <c r="CW2934" s="40"/>
      <c r="CX2934" s="40"/>
      <c r="CY2934" s="40"/>
      <c r="CZ2934" s="40"/>
      <c r="DA2934" s="40"/>
      <c r="DB2934" s="40"/>
      <c r="DC2934" s="40"/>
      <c r="DD2934" s="40"/>
      <c r="DE2934" s="40"/>
      <c r="DF2934" s="40"/>
      <c r="DG2934" s="40"/>
      <c r="DH2934" s="40"/>
      <c r="DI2934" s="40"/>
      <c r="DJ2934" s="40"/>
      <c r="DK2934" s="40"/>
      <c r="DL2934" s="40"/>
      <c r="DM2934" s="40"/>
      <c r="DN2934" s="40"/>
      <c r="DO2934" s="40"/>
      <c r="DP2934" s="40"/>
      <c r="DQ2934" s="40"/>
      <c r="DR2934" s="40"/>
      <c r="DS2934" s="40"/>
      <c r="DT2934" s="40"/>
      <c r="DU2934" s="40"/>
      <c r="DV2934" s="40"/>
      <c r="DW2934" s="40"/>
      <c r="DX2934" s="40"/>
      <c r="DY2934" s="40"/>
      <c r="DZ2934" s="40"/>
      <c r="EA2934" s="40"/>
      <c r="EB2934" s="40"/>
      <c r="EC2934" s="40"/>
      <c r="ED2934" s="40"/>
      <c r="EE2934" s="40"/>
      <c r="EF2934" s="40"/>
      <c r="EG2934" s="40"/>
      <c r="EH2934" s="40"/>
      <c r="EI2934" s="40"/>
      <c r="EJ2934" s="40"/>
      <c r="EK2934" s="40"/>
      <c r="EL2934" s="40"/>
      <c r="EM2934" s="40"/>
      <c r="EN2934" s="40"/>
      <c r="EO2934" s="40"/>
      <c r="EP2934" s="40"/>
      <c r="EQ2934" s="40"/>
      <c r="ER2934" s="40"/>
      <c r="ES2934" s="40"/>
      <c r="ET2934" s="40"/>
      <c r="EU2934" s="40"/>
      <c r="EV2934" s="40"/>
      <c r="EW2934" s="40"/>
      <c r="EX2934" s="40"/>
      <c r="EY2934" s="40"/>
      <c r="EZ2934" s="40"/>
      <c r="FA2934" s="40"/>
      <c r="FB2934" s="40"/>
      <c r="FC2934" s="40"/>
      <c r="FD2934" s="40"/>
      <c r="FE2934" s="40"/>
      <c r="FF2934" s="40"/>
      <c r="FG2934" s="40"/>
      <c r="FH2934" s="40"/>
    </row>
    <row r="2935" spans="1:164" x14ac:dyDescent="0.15">
      <c r="A2935" s="67"/>
      <c r="B2935" s="16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9"/>
      <c r="N2935" s="12"/>
      <c r="O2935" s="12"/>
      <c r="P2935" s="19"/>
      <c r="Q2935" s="14"/>
      <c r="R2935" s="28"/>
      <c r="S2935" s="14"/>
      <c r="T2935" s="14"/>
      <c r="U2935" s="14"/>
      <c r="V2935" s="4"/>
      <c r="W2935" s="5"/>
      <c r="X2935" s="14"/>
      <c r="Y2935" s="153"/>
      <c r="Z2935" s="10"/>
      <c r="AA2935" s="51"/>
      <c r="AB2935" s="3"/>
      <c r="AC2935" s="1"/>
      <c r="AD2935" s="10"/>
      <c r="AE2935" s="3"/>
      <c r="AF2935" s="3"/>
      <c r="AG2935" s="3"/>
      <c r="AH2935" s="10"/>
      <c r="AI2935" s="11"/>
      <c r="AJ2935" s="10"/>
      <c r="AK2935" s="2"/>
      <c r="AL2935" s="2"/>
      <c r="AM2935" s="2"/>
      <c r="AN2935" s="2"/>
      <c r="AO2935" s="2"/>
      <c r="AP2935" s="2"/>
      <c r="AQ2935" s="1"/>
      <c r="AR2935" s="15"/>
      <c r="AS2935" s="15"/>
      <c r="AT2935" s="15"/>
      <c r="AU2935" s="1"/>
      <c r="AV2935" s="1"/>
      <c r="AW2935" s="15"/>
      <c r="AX2935" s="15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  <c r="FA2935" s="1"/>
      <c r="FB2935" s="1"/>
      <c r="FC2935" s="1"/>
      <c r="FD2935" s="1"/>
      <c r="FE2935" s="1"/>
      <c r="FF2935" s="1"/>
      <c r="FG2935" s="1"/>
      <c r="FH2935" s="1"/>
    </row>
    <row r="2936" spans="1:164" x14ac:dyDescent="0.15">
      <c r="A2936" s="67"/>
      <c r="B2936" s="16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9"/>
      <c r="N2936" s="12"/>
      <c r="O2936" s="12"/>
      <c r="P2936" s="19"/>
      <c r="Q2936" s="14"/>
      <c r="R2936" s="28"/>
      <c r="S2936" s="14"/>
      <c r="T2936" s="14"/>
      <c r="U2936" s="14"/>
      <c r="V2936" s="4"/>
      <c r="W2936" s="5"/>
      <c r="X2936" s="37"/>
      <c r="Y2936" s="156"/>
      <c r="Z2936" s="47"/>
      <c r="AA2936" s="60"/>
      <c r="AB2936" s="35"/>
      <c r="AC2936" s="40"/>
      <c r="AD2936" s="47"/>
      <c r="AE2936" s="35"/>
      <c r="AF2936" s="35"/>
      <c r="AG2936" s="35"/>
      <c r="AH2936" s="47"/>
      <c r="AI2936" s="36"/>
      <c r="AJ2936" s="47"/>
      <c r="AK2936" s="38"/>
      <c r="AL2936" s="38"/>
      <c r="AM2936" s="38"/>
      <c r="AN2936" s="38"/>
      <c r="AO2936" s="38"/>
      <c r="AP2936" s="38"/>
      <c r="AQ2936" s="40"/>
      <c r="AR2936" s="41"/>
      <c r="AS2936" s="41"/>
      <c r="AT2936" s="41"/>
      <c r="AU2936" s="40"/>
      <c r="AV2936" s="40"/>
      <c r="AW2936" s="41"/>
      <c r="AX2936" s="41"/>
      <c r="AY2936" s="40"/>
      <c r="AZ2936" s="40"/>
      <c r="BA2936" s="40"/>
      <c r="BB2936" s="40"/>
      <c r="BC2936" s="40"/>
      <c r="BD2936" s="40"/>
      <c r="BE2936" s="40"/>
      <c r="BF2936" s="40"/>
      <c r="BG2936" s="40"/>
      <c r="BH2936" s="40"/>
      <c r="BI2936" s="40"/>
      <c r="BJ2936" s="40"/>
      <c r="BK2936" s="40"/>
      <c r="BL2936" s="40"/>
      <c r="BM2936" s="40"/>
      <c r="BN2936" s="40"/>
      <c r="BO2936" s="40"/>
      <c r="BP2936" s="40"/>
      <c r="BQ2936" s="40"/>
      <c r="BR2936" s="40"/>
      <c r="BS2936" s="40"/>
      <c r="BT2936" s="40"/>
      <c r="BU2936" s="40"/>
      <c r="BV2936" s="40"/>
      <c r="BW2936" s="40"/>
      <c r="BX2936" s="40"/>
      <c r="BY2936" s="40"/>
      <c r="BZ2936" s="40"/>
      <c r="CA2936" s="40"/>
      <c r="CB2936" s="40"/>
      <c r="CC2936" s="40"/>
      <c r="CD2936" s="40"/>
      <c r="CE2936" s="40"/>
      <c r="CF2936" s="40"/>
      <c r="CG2936" s="40"/>
      <c r="CH2936" s="40"/>
      <c r="CI2936" s="40"/>
      <c r="CJ2936" s="40"/>
      <c r="CK2936" s="40"/>
      <c r="CL2936" s="40"/>
      <c r="CM2936" s="40"/>
      <c r="CN2936" s="40"/>
      <c r="CO2936" s="40"/>
      <c r="CP2936" s="40"/>
      <c r="CQ2936" s="40"/>
      <c r="CR2936" s="40"/>
      <c r="CS2936" s="40"/>
      <c r="CT2936" s="40"/>
      <c r="CU2936" s="40"/>
      <c r="CV2936" s="40"/>
      <c r="CW2936" s="40"/>
      <c r="CX2936" s="40"/>
      <c r="CY2936" s="40"/>
      <c r="CZ2936" s="40"/>
      <c r="DA2936" s="40"/>
      <c r="DB2936" s="40"/>
      <c r="DC2936" s="40"/>
      <c r="DD2936" s="40"/>
      <c r="DE2936" s="40"/>
      <c r="DF2936" s="40"/>
      <c r="DG2936" s="40"/>
      <c r="DH2936" s="40"/>
      <c r="DI2936" s="40"/>
      <c r="DJ2936" s="40"/>
      <c r="DK2936" s="40"/>
      <c r="DL2936" s="40"/>
      <c r="DM2936" s="40"/>
      <c r="DN2936" s="40"/>
      <c r="DO2936" s="40"/>
      <c r="DP2936" s="40"/>
      <c r="DQ2936" s="40"/>
      <c r="DR2936" s="40"/>
      <c r="DS2936" s="40"/>
      <c r="DT2936" s="40"/>
      <c r="DU2936" s="40"/>
      <c r="DV2936" s="40"/>
      <c r="DW2936" s="40"/>
      <c r="DX2936" s="40"/>
      <c r="DY2936" s="40"/>
      <c r="DZ2936" s="40"/>
      <c r="EA2936" s="40"/>
      <c r="EB2936" s="40"/>
      <c r="EC2936" s="40"/>
      <c r="ED2936" s="40"/>
      <c r="EE2936" s="40"/>
      <c r="EF2936" s="40"/>
      <c r="EG2936" s="40"/>
      <c r="EH2936" s="40"/>
      <c r="EI2936" s="40"/>
      <c r="EJ2936" s="40"/>
      <c r="EK2936" s="40"/>
      <c r="EL2936" s="40"/>
      <c r="EM2936" s="40"/>
      <c r="EN2936" s="40"/>
      <c r="EO2936" s="40"/>
      <c r="EP2936" s="40"/>
      <c r="EQ2936" s="40"/>
      <c r="ER2936" s="40"/>
      <c r="ES2936" s="40"/>
      <c r="ET2936" s="40"/>
      <c r="EU2936" s="40"/>
      <c r="EV2936" s="40"/>
      <c r="EW2936" s="40"/>
      <c r="EX2936" s="40"/>
      <c r="EY2936" s="40"/>
      <c r="EZ2936" s="40"/>
      <c r="FA2936" s="40"/>
      <c r="FB2936" s="40"/>
      <c r="FC2936" s="40"/>
      <c r="FD2936" s="40"/>
      <c r="FE2936" s="40"/>
      <c r="FF2936" s="40"/>
      <c r="FG2936" s="40"/>
      <c r="FH2936" s="40"/>
    </row>
    <row r="2937" spans="1:164" x14ac:dyDescent="0.15">
      <c r="A2937" s="67"/>
      <c r="B2937" s="16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9"/>
      <c r="N2937" s="12"/>
      <c r="O2937" s="12"/>
      <c r="P2937" s="19"/>
      <c r="Q2937" s="14"/>
      <c r="R2937" s="28"/>
      <c r="S2937" s="14"/>
      <c r="T2937" s="14"/>
      <c r="U2937" s="14"/>
      <c r="V2937" s="4"/>
      <c r="W2937" s="5"/>
      <c r="X2937" s="14"/>
      <c r="Y2937" s="153"/>
      <c r="Z2937" s="10"/>
      <c r="AA2937" s="51"/>
      <c r="AB2937" s="3"/>
      <c r="AC2937" s="1"/>
      <c r="AD2937" s="10"/>
      <c r="AE2937" s="3"/>
      <c r="AF2937" s="3"/>
      <c r="AG2937" s="3"/>
      <c r="AH2937" s="10"/>
      <c r="AI2937" s="11"/>
      <c r="AJ2937" s="10"/>
      <c r="AK2937" s="2"/>
      <c r="AL2937" s="2"/>
      <c r="AM2937" s="2"/>
      <c r="AN2937" s="2"/>
      <c r="AO2937" s="2"/>
      <c r="AP2937" s="2"/>
      <c r="AQ2937" s="1"/>
      <c r="AR2937" s="15"/>
      <c r="AS2937" s="15"/>
      <c r="AT2937" s="15"/>
      <c r="AU2937" s="1"/>
      <c r="AV2937" s="1"/>
      <c r="AW2937" s="15"/>
      <c r="AX2937" s="15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  <c r="FA2937" s="1"/>
      <c r="FB2937" s="1"/>
      <c r="FC2937" s="1"/>
      <c r="FD2937" s="1"/>
      <c r="FE2937" s="1"/>
      <c r="FF2937" s="1"/>
      <c r="FG2937" s="1"/>
      <c r="FH2937" s="1"/>
    </row>
    <row r="2938" spans="1:164" x14ac:dyDescent="0.15">
      <c r="A2938" s="67"/>
      <c r="B2938" s="16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9"/>
      <c r="N2938" s="12"/>
      <c r="O2938" s="12"/>
      <c r="P2938" s="19"/>
      <c r="Q2938" s="14"/>
      <c r="R2938" s="28"/>
      <c r="S2938" s="14"/>
      <c r="T2938" s="14"/>
      <c r="U2938" s="14"/>
      <c r="V2938" s="4"/>
      <c r="W2938" s="5"/>
      <c r="X2938" s="14"/>
      <c r="Y2938" s="153"/>
      <c r="Z2938" s="10"/>
      <c r="AA2938" s="51"/>
      <c r="AB2938" s="3"/>
      <c r="AC2938" s="1"/>
      <c r="AD2938" s="10"/>
      <c r="AE2938" s="3"/>
      <c r="AF2938" s="3"/>
      <c r="AG2938" s="3"/>
      <c r="AH2938" s="10"/>
      <c r="AI2938" s="11"/>
      <c r="AJ2938" s="10"/>
      <c r="AK2938" s="2"/>
      <c r="AL2938" s="2"/>
      <c r="AM2938" s="2"/>
      <c r="AN2938" s="2"/>
      <c r="AO2938" s="2"/>
      <c r="AP2938" s="2"/>
      <c r="AQ2938" s="1"/>
      <c r="AR2938" s="15"/>
      <c r="AS2938" s="15"/>
      <c r="AT2938" s="15"/>
      <c r="AU2938" s="1"/>
      <c r="AV2938" s="1"/>
      <c r="AW2938" s="15"/>
      <c r="AX2938" s="15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  <c r="FA2938" s="1"/>
      <c r="FB2938" s="1"/>
      <c r="FC2938" s="1"/>
      <c r="FD2938" s="1"/>
      <c r="FE2938" s="1"/>
      <c r="FF2938" s="1"/>
      <c r="FG2938" s="1"/>
      <c r="FH2938" s="1"/>
    </row>
    <row r="2939" spans="1:164" x14ac:dyDescent="0.15">
      <c r="A2939" s="67"/>
      <c r="B2939" s="16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9"/>
      <c r="N2939" s="12"/>
      <c r="O2939" s="12"/>
      <c r="P2939" s="19"/>
      <c r="Q2939" s="14"/>
      <c r="R2939" s="28"/>
      <c r="S2939" s="14"/>
      <c r="T2939" s="14"/>
      <c r="U2939" s="14"/>
      <c r="V2939" s="4"/>
      <c r="W2939" s="5"/>
      <c r="X2939" s="14"/>
      <c r="Y2939" s="153"/>
      <c r="Z2939" s="10"/>
      <c r="AA2939" s="51"/>
      <c r="AB2939" s="3"/>
      <c r="AC2939" s="1"/>
      <c r="AD2939" s="10"/>
      <c r="AE2939" s="3"/>
      <c r="AF2939" s="3"/>
      <c r="AG2939" s="3"/>
      <c r="AH2939" s="10"/>
      <c r="AI2939" s="11"/>
      <c r="AJ2939" s="10"/>
      <c r="AK2939" s="2"/>
      <c r="AL2939" s="2"/>
      <c r="AM2939" s="2"/>
      <c r="AN2939" s="2"/>
      <c r="AO2939" s="2"/>
      <c r="AP2939" s="2"/>
      <c r="AQ2939" s="1"/>
      <c r="AR2939" s="15"/>
      <c r="AS2939" s="15"/>
      <c r="AT2939" s="15"/>
      <c r="AU2939" s="1"/>
      <c r="AV2939" s="1"/>
      <c r="AW2939" s="15"/>
      <c r="AX2939" s="15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  <c r="FA2939" s="1"/>
      <c r="FB2939" s="1"/>
      <c r="FC2939" s="1"/>
      <c r="FD2939" s="1"/>
      <c r="FE2939" s="1"/>
      <c r="FF2939" s="1"/>
      <c r="FG2939" s="1"/>
      <c r="FH2939" s="1"/>
    </row>
    <row r="2940" spans="1:164" x14ac:dyDescent="0.15">
      <c r="A2940" s="67"/>
      <c r="B2940" s="16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9"/>
      <c r="N2940" s="12"/>
      <c r="O2940" s="12"/>
      <c r="P2940" s="19"/>
      <c r="Q2940" s="14"/>
      <c r="R2940" s="28"/>
      <c r="S2940" s="14"/>
      <c r="T2940" s="14"/>
      <c r="U2940" s="14"/>
      <c r="V2940" s="4"/>
      <c r="W2940" s="5"/>
      <c r="X2940" s="14"/>
      <c r="Y2940" s="153"/>
      <c r="Z2940" s="10"/>
      <c r="AA2940" s="51"/>
      <c r="AB2940" s="3"/>
      <c r="AC2940" s="1"/>
      <c r="AD2940" s="10"/>
      <c r="AE2940" s="3"/>
      <c r="AF2940" s="3"/>
      <c r="AG2940" s="3"/>
      <c r="AH2940" s="10"/>
      <c r="AI2940" s="11"/>
      <c r="AJ2940" s="10"/>
      <c r="AK2940" s="2"/>
      <c r="AL2940" s="2"/>
      <c r="AM2940" s="2"/>
      <c r="AN2940" s="2"/>
      <c r="AO2940" s="2"/>
      <c r="AP2940" s="2"/>
      <c r="AQ2940" s="1"/>
      <c r="AR2940" s="15"/>
      <c r="AS2940" s="15"/>
      <c r="AT2940" s="15"/>
      <c r="AU2940" s="1"/>
      <c r="AV2940" s="1"/>
      <c r="AW2940" s="15"/>
      <c r="AX2940" s="15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  <c r="FA2940" s="1"/>
      <c r="FB2940" s="1"/>
      <c r="FC2940" s="1"/>
      <c r="FD2940" s="1"/>
      <c r="FE2940" s="1"/>
      <c r="FF2940" s="1"/>
      <c r="FG2940" s="1"/>
      <c r="FH2940" s="1"/>
    </row>
    <row r="2941" spans="1:164" x14ac:dyDescent="0.15">
      <c r="A2941" s="67"/>
      <c r="B2941" s="16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9"/>
      <c r="N2941" s="12"/>
      <c r="O2941" s="12"/>
      <c r="P2941" s="19"/>
      <c r="Q2941" s="14"/>
      <c r="R2941" s="28"/>
      <c r="S2941" s="14"/>
      <c r="T2941" s="14"/>
      <c r="U2941" s="14"/>
      <c r="V2941" s="4"/>
      <c r="W2941" s="5"/>
      <c r="X2941" s="14"/>
      <c r="Y2941" s="153"/>
      <c r="Z2941" s="10"/>
      <c r="AA2941" s="51"/>
      <c r="AB2941" s="3"/>
      <c r="AC2941" s="1"/>
      <c r="AD2941" s="10"/>
      <c r="AE2941" s="3"/>
      <c r="AF2941" s="3"/>
      <c r="AG2941" s="3"/>
      <c r="AH2941" s="10"/>
      <c r="AI2941" s="11"/>
      <c r="AJ2941" s="10"/>
      <c r="AK2941" s="2"/>
      <c r="AL2941" s="2"/>
      <c r="AM2941" s="2"/>
      <c r="AN2941" s="2"/>
      <c r="AO2941" s="2"/>
      <c r="AP2941" s="2"/>
      <c r="AQ2941" s="1"/>
      <c r="AR2941" s="15"/>
      <c r="AS2941" s="15"/>
      <c r="AT2941" s="15"/>
      <c r="AU2941" s="1"/>
      <c r="AV2941" s="1"/>
      <c r="AW2941" s="15"/>
      <c r="AX2941" s="15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  <c r="FA2941" s="1"/>
      <c r="FB2941" s="1"/>
      <c r="FC2941" s="1"/>
      <c r="FD2941" s="1"/>
      <c r="FE2941" s="1"/>
      <c r="FF2941" s="1"/>
      <c r="FG2941" s="1"/>
      <c r="FH2941" s="1"/>
    </row>
    <row r="2942" spans="1:164" x14ac:dyDescent="0.15">
      <c r="A2942" s="67"/>
      <c r="B2942" s="16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9"/>
      <c r="N2942" s="12"/>
      <c r="O2942" s="12"/>
      <c r="P2942" s="19"/>
      <c r="Q2942" s="14"/>
      <c r="R2942" s="28"/>
      <c r="S2942" s="14"/>
      <c r="T2942" s="14"/>
      <c r="U2942" s="14"/>
      <c r="V2942" s="4"/>
      <c r="W2942" s="5"/>
      <c r="X2942" s="14"/>
      <c r="Y2942" s="153"/>
      <c r="Z2942" s="10"/>
      <c r="AA2942" s="51"/>
      <c r="AB2942" s="3"/>
      <c r="AC2942" s="1"/>
      <c r="AD2942" s="10"/>
      <c r="AE2942" s="3"/>
      <c r="AF2942" s="3"/>
      <c r="AG2942" s="3"/>
      <c r="AH2942" s="10"/>
      <c r="AI2942" s="11"/>
      <c r="AJ2942" s="10"/>
      <c r="AK2942" s="2"/>
      <c r="AL2942" s="2"/>
      <c r="AM2942" s="2"/>
      <c r="AN2942" s="2"/>
      <c r="AO2942" s="2"/>
      <c r="AP2942" s="2"/>
      <c r="AQ2942" s="1"/>
      <c r="AR2942" s="15"/>
      <c r="AS2942" s="15"/>
      <c r="AT2942" s="15"/>
      <c r="AU2942" s="1"/>
      <c r="AV2942" s="1"/>
      <c r="AW2942" s="15"/>
      <c r="AX2942" s="15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  <c r="FA2942" s="1"/>
      <c r="FB2942" s="1"/>
      <c r="FC2942" s="1"/>
      <c r="FD2942" s="1"/>
      <c r="FE2942" s="1"/>
      <c r="FF2942" s="1"/>
      <c r="FG2942" s="1"/>
      <c r="FH2942" s="1"/>
    </row>
    <row r="2943" spans="1:164" x14ac:dyDescent="0.15">
      <c r="A2943" s="67"/>
      <c r="B2943" s="16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9"/>
      <c r="N2943" s="12"/>
      <c r="O2943" s="12"/>
      <c r="P2943" s="19"/>
      <c r="Q2943" s="14"/>
      <c r="R2943" s="28"/>
      <c r="S2943" s="14"/>
      <c r="T2943" s="14"/>
      <c r="U2943" s="14"/>
      <c r="V2943" s="4"/>
      <c r="W2943" s="5"/>
      <c r="X2943" s="14"/>
      <c r="Y2943" s="153"/>
      <c r="Z2943" s="10"/>
      <c r="AA2943" s="51"/>
      <c r="AB2943" s="3"/>
      <c r="AC2943" s="1"/>
      <c r="AD2943" s="10"/>
      <c r="AE2943" s="3"/>
      <c r="AF2943" s="3"/>
      <c r="AG2943" s="3"/>
      <c r="AH2943" s="10"/>
      <c r="AI2943" s="11"/>
      <c r="AJ2943" s="10"/>
      <c r="AK2943" s="2"/>
      <c r="AL2943" s="2"/>
      <c r="AM2943" s="2"/>
      <c r="AN2943" s="2"/>
      <c r="AO2943" s="2"/>
      <c r="AP2943" s="2"/>
      <c r="AQ2943" s="1"/>
      <c r="AR2943" s="15"/>
      <c r="AS2943" s="15"/>
      <c r="AT2943" s="15"/>
      <c r="AU2943" s="1"/>
      <c r="AV2943" s="1"/>
      <c r="AW2943" s="15"/>
      <c r="AX2943" s="15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  <c r="FA2943" s="1"/>
      <c r="FB2943" s="1"/>
      <c r="FC2943" s="1"/>
      <c r="FD2943" s="1"/>
      <c r="FE2943" s="1"/>
      <c r="FF2943" s="1"/>
      <c r="FG2943" s="1"/>
      <c r="FH2943" s="1"/>
    </row>
    <row r="2944" spans="1:164" x14ac:dyDescent="0.15">
      <c r="A2944" s="67"/>
      <c r="B2944" s="16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9"/>
      <c r="N2944" s="12"/>
      <c r="O2944" s="12"/>
      <c r="P2944" s="19"/>
      <c r="Q2944" s="14"/>
      <c r="R2944" s="28"/>
      <c r="S2944" s="14"/>
      <c r="T2944" s="14"/>
      <c r="U2944" s="14"/>
      <c r="V2944" s="4"/>
      <c r="W2944" s="5"/>
      <c r="X2944" s="14"/>
      <c r="Y2944" s="153"/>
      <c r="Z2944" s="10"/>
      <c r="AA2944" s="51"/>
      <c r="AB2944" s="3"/>
      <c r="AC2944" s="1"/>
      <c r="AD2944" s="10"/>
      <c r="AE2944" s="3"/>
      <c r="AF2944" s="3"/>
      <c r="AG2944" s="3"/>
      <c r="AH2944" s="10"/>
      <c r="AI2944" s="11"/>
      <c r="AJ2944" s="10"/>
      <c r="AK2944" s="2"/>
      <c r="AL2944" s="2"/>
      <c r="AM2944" s="2"/>
      <c r="AN2944" s="2"/>
      <c r="AO2944" s="2"/>
      <c r="AP2944" s="2"/>
      <c r="AQ2944" s="1"/>
      <c r="AR2944" s="15"/>
      <c r="AS2944" s="15"/>
      <c r="AT2944" s="15"/>
      <c r="AU2944" s="1"/>
      <c r="AV2944" s="1"/>
      <c r="AW2944" s="15"/>
      <c r="AX2944" s="15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  <c r="FA2944" s="1"/>
      <c r="FB2944" s="1"/>
      <c r="FC2944" s="1"/>
      <c r="FD2944" s="1"/>
      <c r="FE2944" s="1"/>
      <c r="FF2944" s="1"/>
      <c r="FG2944" s="1"/>
      <c r="FH2944" s="1"/>
    </row>
    <row r="2945" spans="1:164" x14ac:dyDescent="0.15">
      <c r="A2945" s="67"/>
      <c r="B2945" s="16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9"/>
      <c r="N2945" s="12"/>
      <c r="O2945" s="12"/>
      <c r="P2945" s="19"/>
      <c r="Q2945" s="14"/>
      <c r="R2945" s="28"/>
      <c r="S2945" s="14"/>
      <c r="T2945" s="14"/>
      <c r="U2945" s="14"/>
      <c r="V2945" s="4"/>
      <c r="W2945" s="5"/>
      <c r="X2945" s="14"/>
      <c r="Y2945" s="153"/>
      <c r="Z2945" s="10"/>
      <c r="AA2945" s="51"/>
      <c r="AB2945" s="3"/>
      <c r="AC2945" s="1"/>
      <c r="AD2945" s="10"/>
      <c r="AE2945" s="3"/>
      <c r="AF2945" s="3"/>
      <c r="AG2945" s="3"/>
      <c r="AH2945" s="10"/>
      <c r="AI2945" s="11"/>
      <c r="AJ2945" s="10"/>
      <c r="AK2945" s="2"/>
      <c r="AL2945" s="2"/>
      <c r="AM2945" s="2"/>
      <c r="AN2945" s="2"/>
      <c r="AO2945" s="2"/>
      <c r="AP2945" s="2"/>
      <c r="AQ2945" s="1"/>
      <c r="AR2945" s="15"/>
      <c r="AS2945" s="15"/>
      <c r="AT2945" s="15"/>
      <c r="AU2945" s="1"/>
      <c r="AV2945" s="1"/>
      <c r="AW2945" s="15"/>
      <c r="AX2945" s="15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  <c r="FA2945" s="1"/>
      <c r="FB2945" s="1"/>
      <c r="FC2945" s="1"/>
      <c r="FD2945" s="1"/>
      <c r="FE2945" s="1"/>
      <c r="FF2945" s="1"/>
      <c r="FG2945" s="1"/>
      <c r="FH2945" s="1"/>
    </row>
    <row r="2946" spans="1:164" x14ac:dyDescent="0.15">
      <c r="A2946" s="67"/>
      <c r="B2946" s="16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9"/>
      <c r="N2946" s="12"/>
      <c r="O2946" s="12"/>
      <c r="P2946" s="19"/>
      <c r="Q2946" s="14"/>
      <c r="R2946" s="28"/>
      <c r="S2946" s="14"/>
      <c r="T2946" s="14"/>
      <c r="U2946" s="14"/>
      <c r="V2946" s="4"/>
      <c r="W2946" s="5"/>
      <c r="X2946" s="14"/>
      <c r="Y2946" s="153"/>
      <c r="Z2946" s="10"/>
      <c r="AA2946" s="51"/>
      <c r="AB2946" s="3"/>
      <c r="AC2946" s="1"/>
      <c r="AD2946" s="10"/>
      <c r="AE2946" s="3"/>
      <c r="AF2946" s="3"/>
      <c r="AG2946" s="3"/>
      <c r="AH2946" s="10"/>
      <c r="AI2946" s="11"/>
      <c r="AJ2946" s="10"/>
      <c r="AK2946" s="2"/>
      <c r="AL2946" s="2"/>
      <c r="AM2946" s="2"/>
      <c r="AN2946" s="2"/>
      <c r="AO2946" s="2"/>
      <c r="AP2946" s="2"/>
      <c r="AQ2946" s="1"/>
      <c r="AR2946" s="15"/>
      <c r="AS2946" s="15"/>
      <c r="AT2946" s="15"/>
      <c r="AU2946" s="1"/>
      <c r="AV2946" s="1"/>
      <c r="AW2946" s="15"/>
      <c r="AX2946" s="15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  <c r="FA2946" s="1"/>
      <c r="FB2946" s="1"/>
      <c r="FC2946" s="1"/>
      <c r="FD2946" s="1"/>
      <c r="FE2946" s="1"/>
      <c r="FF2946" s="1"/>
      <c r="FG2946" s="1"/>
      <c r="FH2946" s="1"/>
    </row>
    <row r="2947" spans="1:164" x14ac:dyDescent="0.15">
      <c r="A2947" s="67"/>
      <c r="B2947" s="16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9"/>
      <c r="N2947" s="12"/>
      <c r="O2947" s="12"/>
      <c r="P2947" s="19"/>
      <c r="Q2947" s="14"/>
      <c r="R2947" s="28"/>
      <c r="S2947" s="14"/>
      <c r="T2947" s="14"/>
      <c r="U2947" s="14"/>
      <c r="V2947" s="4"/>
      <c r="W2947" s="5"/>
      <c r="X2947" s="14"/>
      <c r="Y2947" s="153"/>
      <c r="Z2947" s="10"/>
      <c r="AA2947" s="51"/>
      <c r="AB2947" s="3"/>
      <c r="AC2947" s="1"/>
      <c r="AD2947" s="10"/>
      <c r="AE2947" s="3"/>
      <c r="AF2947" s="3"/>
      <c r="AG2947" s="3"/>
      <c r="AH2947" s="10"/>
      <c r="AI2947" s="11"/>
      <c r="AJ2947" s="10"/>
      <c r="AK2947" s="2"/>
      <c r="AL2947" s="2"/>
      <c r="AM2947" s="2"/>
      <c r="AN2947" s="2"/>
      <c r="AO2947" s="2"/>
      <c r="AP2947" s="2"/>
      <c r="AQ2947" s="1"/>
      <c r="AR2947" s="15"/>
      <c r="AS2947" s="15"/>
      <c r="AT2947" s="15"/>
      <c r="AU2947" s="1"/>
      <c r="AV2947" s="1"/>
      <c r="AW2947" s="15"/>
      <c r="AX2947" s="15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  <c r="FA2947" s="1"/>
      <c r="FB2947" s="1"/>
      <c r="FC2947" s="1"/>
      <c r="FD2947" s="1"/>
      <c r="FE2947" s="1"/>
      <c r="FF2947" s="1"/>
      <c r="FG2947" s="1"/>
      <c r="FH2947" s="1"/>
    </row>
    <row r="2948" spans="1:164" x14ac:dyDescent="0.15">
      <c r="A2948" s="67"/>
      <c r="B2948" s="16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9"/>
      <c r="N2948" s="12"/>
      <c r="O2948" s="12"/>
      <c r="P2948" s="19"/>
      <c r="Q2948" s="14"/>
      <c r="R2948" s="28"/>
      <c r="S2948" s="14"/>
      <c r="T2948" s="14"/>
      <c r="U2948" s="14"/>
      <c r="V2948" s="4"/>
      <c r="W2948" s="5"/>
      <c r="X2948" s="14"/>
      <c r="Y2948" s="153"/>
      <c r="Z2948" s="10"/>
      <c r="AA2948" s="51"/>
      <c r="AB2948" s="3"/>
      <c r="AC2948" s="1"/>
      <c r="AD2948" s="10"/>
      <c r="AE2948" s="3"/>
      <c r="AF2948" s="3"/>
      <c r="AG2948" s="3"/>
      <c r="AH2948" s="10"/>
      <c r="AI2948" s="11"/>
      <c r="AJ2948" s="10"/>
      <c r="AK2948" s="2"/>
      <c r="AL2948" s="2"/>
      <c r="AM2948" s="2"/>
      <c r="AN2948" s="2"/>
      <c r="AO2948" s="2"/>
      <c r="AP2948" s="2"/>
      <c r="AQ2948" s="1"/>
      <c r="AR2948" s="15"/>
      <c r="AS2948" s="15"/>
      <c r="AT2948" s="15"/>
      <c r="AU2948" s="1"/>
      <c r="AV2948" s="1"/>
      <c r="AW2948" s="15"/>
      <c r="AX2948" s="15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  <c r="FA2948" s="1"/>
      <c r="FB2948" s="1"/>
      <c r="FC2948" s="1"/>
      <c r="FD2948" s="1"/>
      <c r="FE2948" s="1"/>
      <c r="FF2948" s="1"/>
      <c r="FG2948" s="1"/>
      <c r="FH2948" s="1"/>
    </row>
    <row r="2949" spans="1:164" x14ac:dyDescent="0.15">
      <c r="A2949" s="67"/>
      <c r="B2949" s="16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9"/>
      <c r="N2949" s="12"/>
      <c r="O2949" s="12"/>
      <c r="P2949" s="19"/>
      <c r="Q2949" s="14"/>
      <c r="R2949" s="28"/>
      <c r="S2949" s="14"/>
      <c r="T2949" s="14"/>
      <c r="U2949" s="14"/>
      <c r="V2949" s="4"/>
      <c r="W2949" s="5"/>
      <c r="X2949" s="14"/>
      <c r="Y2949" s="153"/>
      <c r="Z2949" s="10"/>
      <c r="AA2949" s="51"/>
      <c r="AB2949" s="3"/>
      <c r="AC2949" s="1"/>
      <c r="AD2949" s="10"/>
      <c r="AE2949" s="3"/>
      <c r="AF2949" s="3"/>
      <c r="AG2949" s="3"/>
      <c r="AH2949" s="10"/>
      <c r="AI2949" s="11"/>
      <c r="AJ2949" s="10"/>
      <c r="AK2949" s="2"/>
      <c r="AL2949" s="2"/>
      <c r="AM2949" s="2"/>
      <c r="AN2949" s="2"/>
      <c r="AO2949" s="2"/>
      <c r="AP2949" s="2"/>
      <c r="AQ2949" s="1"/>
      <c r="AR2949" s="15"/>
      <c r="AS2949" s="15"/>
      <c r="AT2949" s="15"/>
      <c r="AU2949" s="1"/>
      <c r="AV2949" s="1"/>
      <c r="AW2949" s="15"/>
      <c r="AX2949" s="15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  <c r="FA2949" s="1"/>
      <c r="FB2949" s="1"/>
      <c r="FC2949" s="1"/>
      <c r="FD2949" s="1"/>
      <c r="FE2949" s="1"/>
      <c r="FF2949" s="1"/>
      <c r="FG2949" s="1"/>
      <c r="FH2949" s="1"/>
    </row>
    <row r="2950" spans="1:164" x14ac:dyDescent="0.15">
      <c r="A2950" s="67"/>
      <c r="B2950" s="16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9"/>
      <c r="N2950" s="12"/>
      <c r="O2950" s="12"/>
      <c r="P2950" s="19"/>
      <c r="Q2950" s="14"/>
      <c r="R2950" s="28"/>
      <c r="S2950" s="14"/>
      <c r="T2950" s="14"/>
      <c r="U2950" s="14"/>
      <c r="V2950" s="4"/>
      <c r="W2950" s="5"/>
      <c r="X2950" s="14"/>
      <c r="Y2950" s="153"/>
      <c r="Z2950" s="10"/>
      <c r="AA2950" s="51"/>
      <c r="AB2950" s="3"/>
      <c r="AC2950" s="1"/>
      <c r="AD2950" s="10"/>
      <c r="AE2950" s="3"/>
      <c r="AF2950" s="3"/>
      <c r="AG2950" s="3"/>
      <c r="AH2950" s="10"/>
      <c r="AI2950" s="11"/>
      <c r="AJ2950" s="10"/>
      <c r="AK2950" s="2"/>
      <c r="AL2950" s="2"/>
      <c r="AM2950" s="2"/>
      <c r="AN2950" s="2"/>
      <c r="AO2950" s="2"/>
      <c r="AP2950" s="2"/>
      <c r="AQ2950" s="1"/>
      <c r="AR2950" s="15"/>
      <c r="AS2950" s="15"/>
      <c r="AT2950" s="15"/>
      <c r="AU2950" s="1"/>
      <c r="AV2950" s="1"/>
      <c r="AW2950" s="15"/>
      <c r="AX2950" s="15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  <c r="FA2950" s="1"/>
      <c r="FB2950" s="1"/>
      <c r="FC2950" s="1"/>
      <c r="FD2950" s="1"/>
      <c r="FE2950" s="1"/>
      <c r="FF2950" s="1"/>
      <c r="FG2950" s="1"/>
      <c r="FH2950" s="1"/>
    </row>
    <row r="2951" spans="1:164" x14ac:dyDescent="0.15">
      <c r="A2951" s="67"/>
      <c r="B2951" s="16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9"/>
      <c r="N2951" s="12"/>
      <c r="O2951" s="12"/>
      <c r="P2951" s="19"/>
      <c r="Q2951" s="14"/>
      <c r="R2951" s="28"/>
      <c r="S2951" s="14"/>
      <c r="T2951" s="14"/>
      <c r="U2951" s="14"/>
      <c r="V2951" s="4"/>
      <c r="W2951" s="5"/>
      <c r="X2951" s="14"/>
      <c r="Y2951" s="153"/>
      <c r="Z2951" s="10"/>
      <c r="AA2951" s="51"/>
      <c r="AB2951" s="3"/>
      <c r="AC2951" s="1"/>
      <c r="AD2951" s="10"/>
      <c r="AE2951" s="3"/>
      <c r="AF2951" s="3"/>
      <c r="AG2951" s="3"/>
      <c r="AH2951" s="10"/>
      <c r="AI2951" s="11"/>
      <c r="AJ2951" s="10"/>
      <c r="AK2951" s="2"/>
      <c r="AL2951" s="2"/>
      <c r="AM2951" s="2"/>
      <c r="AN2951" s="2"/>
      <c r="AO2951" s="2"/>
      <c r="AP2951" s="2"/>
      <c r="AQ2951" s="1"/>
      <c r="AR2951" s="15"/>
      <c r="AS2951" s="15"/>
      <c r="AT2951" s="15"/>
      <c r="AU2951" s="1"/>
      <c r="AV2951" s="1"/>
      <c r="AW2951" s="15"/>
      <c r="AX2951" s="15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  <c r="FA2951" s="1"/>
      <c r="FB2951" s="1"/>
      <c r="FC2951" s="1"/>
      <c r="FD2951" s="1"/>
      <c r="FE2951" s="1"/>
      <c r="FF2951" s="1"/>
      <c r="FG2951" s="1"/>
      <c r="FH2951" s="1"/>
    </row>
    <row r="2952" spans="1:164" x14ac:dyDescent="0.15">
      <c r="A2952" s="67"/>
      <c r="B2952" s="16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9"/>
      <c r="N2952" s="12"/>
      <c r="O2952" s="12"/>
      <c r="P2952" s="19"/>
      <c r="Q2952" s="14"/>
      <c r="R2952" s="28"/>
      <c r="S2952" s="14"/>
      <c r="T2952" s="14"/>
      <c r="U2952" s="14"/>
      <c r="V2952" s="4"/>
      <c r="W2952" s="5"/>
      <c r="X2952" s="14"/>
      <c r="Y2952" s="153"/>
      <c r="Z2952" s="10"/>
      <c r="AA2952" s="51"/>
      <c r="AB2952" s="3"/>
      <c r="AC2952" s="1"/>
      <c r="AD2952" s="10"/>
      <c r="AE2952" s="3"/>
      <c r="AF2952" s="3"/>
      <c r="AG2952" s="3"/>
      <c r="AH2952" s="10"/>
      <c r="AI2952" s="11"/>
      <c r="AJ2952" s="10"/>
      <c r="AK2952" s="2"/>
      <c r="AL2952" s="2"/>
      <c r="AM2952" s="2"/>
      <c r="AN2952" s="2"/>
      <c r="AO2952" s="2"/>
      <c r="AP2952" s="2"/>
      <c r="AQ2952" s="1"/>
      <c r="AR2952" s="15"/>
      <c r="AS2952" s="15"/>
      <c r="AT2952" s="15"/>
      <c r="AU2952" s="1"/>
      <c r="AV2952" s="1"/>
      <c r="AW2952" s="15"/>
      <c r="AX2952" s="15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  <c r="FA2952" s="1"/>
      <c r="FB2952" s="1"/>
      <c r="FC2952" s="1"/>
      <c r="FD2952" s="1"/>
      <c r="FE2952" s="1"/>
      <c r="FF2952" s="1"/>
      <c r="FG2952" s="1"/>
      <c r="FH2952" s="1"/>
    </row>
    <row r="2953" spans="1:164" x14ac:dyDescent="0.15">
      <c r="A2953" s="67"/>
      <c r="B2953" s="16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9"/>
      <c r="N2953" s="12"/>
      <c r="O2953" s="12"/>
      <c r="P2953" s="19"/>
      <c r="Q2953" s="14"/>
      <c r="R2953" s="28"/>
      <c r="S2953" s="14"/>
      <c r="T2953" s="14"/>
      <c r="U2953" s="14"/>
      <c r="V2953" s="4"/>
      <c r="W2953" s="5"/>
      <c r="X2953" s="14"/>
      <c r="Y2953" s="153"/>
      <c r="Z2953" s="10"/>
      <c r="AA2953" s="51"/>
      <c r="AB2953" s="3"/>
      <c r="AC2953" s="1"/>
      <c r="AD2953" s="10"/>
      <c r="AE2953" s="3"/>
      <c r="AF2953" s="3"/>
      <c r="AG2953" s="3"/>
      <c r="AH2953" s="10"/>
      <c r="AI2953" s="11"/>
      <c r="AJ2953" s="10"/>
      <c r="AK2953" s="2"/>
      <c r="AL2953" s="2"/>
      <c r="AM2953" s="2"/>
      <c r="AN2953" s="2"/>
      <c r="AO2953" s="2"/>
      <c r="AP2953" s="2"/>
      <c r="AQ2953" s="1"/>
      <c r="AR2953" s="15"/>
      <c r="AS2953" s="15"/>
      <c r="AT2953" s="15"/>
      <c r="AU2953" s="1"/>
      <c r="AV2953" s="1"/>
      <c r="AW2953" s="15"/>
      <c r="AX2953" s="15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  <c r="FA2953" s="1"/>
      <c r="FB2953" s="1"/>
      <c r="FC2953" s="1"/>
      <c r="FD2953" s="1"/>
      <c r="FE2953" s="1"/>
      <c r="FF2953" s="1"/>
      <c r="FG2953" s="1"/>
      <c r="FH2953" s="1"/>
    </row>
    <row r="2954" spans="1:164" x14ac:dyDescent="0.15">
      <c r="A2954" s="67"/>
      <c r="B2954" s="16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9"/>
      <c r="N2954" s="12"/>
      <c r="O2954" s="12"/>
      <c r="P2954" s="19"/>
      <c r="Q2954" s="14"/>
      <c r="R2954" s="28"/>
      <c r="S2954" s="14"/>
      <c r="T2954" s="14"/>
      <c r="U2954" s="14"/>
      <c r="V2954" s="4"/>
      <c r="W2954" s="5"/>
      <c r="X2954" s="14"/>
      <c r="Y2954" s="153"/>
      <c r="Z2954" s="10"/>
      <c r="AA2954" s="51"/>
      <c r="AB2954" s="3"/>
      <c r="AC2954" s="1"/>
      <c r="AD2954" s="10"/>
      <c r="AE2954" s="3"/>
      <c r="AF2954" s="3"/>
      <c r="AG2954" s="3"/>
      <c r="AH2954" s="10"/>
      <c r="AI2954" s="11"/>
      <c r="AJ2954" s="10"/>
      <c r="AK2954" s="2"/>
      <c r="AL2954" s="2"/>
      <c r="AM2954" s="2"/>
      <c r="AN2954" s="2"/>
      <c r="AO2954" s="2"/>
      <c r="AP2954" s="2"/>
      <c r="AQ2954" s="1"/>
      <c r="AR2954" s="15"/>
      <c r="AS2954" s="15"/>
      <c r="AT2954" s="15"/>
      <c r="AU2954" s="1"/>
      <c r="AV2954" s="1"/>
      <c r="AW2954" s="15"/>
      <c r="AX2954" s="15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  <c r="FA2954" s="1"/>
      <c r="FB2954" s="1"/>
      <c r="FC2954" s="1"/>
      <c r="FD2954" s="1"/>
      <c r="FE2954" s="1"/>
      <c r="FF2954" s="1"/>
      <c r="FG2954" s="1"/>
      <c r="FH2954" s="1"/>
    </row>
    <row r="2955" spans="1:164" x14ac:dyDescent="0.15">
      <c r="A2955" s="67"/>
      <c r="B2955" s="16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9"/>
      <c r="N2955" s="12"/>
      <c r="O2955" s="12"/>
      <c r="P2955" s="19"/>
      <c r="Q2955" s="14"/>
      <c r="R2955" s="28"/>
      <c r="S2955" s="14"/>
      <c r="T2955" s="14"/>
      <c r="U2955" s="14"/>
      <c r="V2955" s="4"/>
      <c r="W2955" s="5"/>
      <c r="X2955" s="14"/>
      <c r="Y2955" s="153"/>
      <c r="Z2955" s="10"/>
      <c r="AA2955" s="51"/>
      <c r="AB2955" s="3"/>
      <c r="AC2955" s="1"/>
      <c r="AD2955" s="10"/>
      <c r="AE2955" s="3"/>
      <c r="AF2955" s="3"/>
      <c r="AG2955" s="3"/>
      <c r="AH2955" s="10"/>
      <c r="AI2955" s="11"/>
      <c r="AJ2955" s="10"/>
      <c r="AK2955" s="2"/>
      <c r="AL2955" s="2"/>
      <c r="AM2955" s="2"/>
      <c r="AN2955" s="2"/>
      <c r="AO2955" s="2"/>
      <c r="AP2955" s="2"/>
      <c r="AQ2955" s="1"/>
      <c r="AR2955" s="15"/>
      <c r="AS2955" s="15"/>
      <c r="AT2955" s="15"/>
      <c r="AU2955" s="1"/>
      <c r="AV2955" s="1"/>
      <c r="AW2955" s="15"/>
      <c r="AX2955" s="15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  <c r="FA2955" s="1"/>
      <c r="FB2955" s="1"/>
      <c r="FC2955" s="1"/>
      <c r="FD2955" s="1"/>
      <c r="FE2955" s="1"/>
      <c r="FF2955" s="1"/>
      <c r="FG2955" s="1"/>
      <c r="FH2955" s="1"/>
    </row>
    <row r="2956" spans="1:164" x14ac:dyDescent="0.15">
      <c r="A2956" s="67"/>
      <c r="B2956" s="16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9"/>
      <c r="N2956" s="12"/>
      <c r="O2956" s="12"/>
      <c r="P2956" s="19"/>
      <c r="Q2956" s="14"/>
      <c r="R2956" s="28"/>
      <c r="S2956" s="14"/>
      <c r="T2956" s="14"/>
      <c r="U2956" s="14"/>
      <c r="V2956" s="4"/>
      <c r="W2956" s="5"/>
      <c r="X2956" s="14"/>
      <c r="Y2956" s="153"/>
      <c r="Z2956" s="10"/>
      <c r="AA2956" s="51"/>
      <c r="AB2956" s="3"/>
      <c r="AC2956" s="1"/>
      <c r="AD2956" s="10"/>
      <c r="AE2956" s="3"/>
      <c r="AF2956" s="3"/>
      <c r="AG2956" s="3"/>
      <c r="AH2956" s="10"/>
      <c r="AI2956" s="11"/>
      <c r="AJ2956" s="10"/>
      <c r="AK2956" s="2"/>
      <c r="AL2956" s="2"/>
      <c r="AM2956" s="2"/>
      <c r="AN2956" s="2"/>
      <c r="AO2956" s="2"/>
      <c r="AP2956" s="2"/>
      <c r="AQ2956" s="1"/>
      <c r="AR2956" s="15"/>
      <c r="AS2956" s="15"/>
      <c r="AT2956" s="15"/>
      <c r="AU2956" s="1"/>
      <c r="AV2956" s="1"/>
      <c r="AW2956" s="15"/>
      <c r="AX2956" s="15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  <c r="FA2956" s="1"/>
      <c r="FB2956" s="1"/>
      <c r="FC2956" s="1"/>
      <c r="FD2956" s="1"/>
      <c r="FE2956" s="1"/>
      <c r="FF2956" s="1"/>
      <c r="FG2956" s="1"/>
      <c r="FH2956" s="1"/>
    </row>
    <row r="2957" spans="1:164" x14ac:dyDescent="0.15">
      <c r="A2957" s="67"/>
      <c r="B2957" s="16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9"/>
      <c r="N2957" s="12"/>
      <c r="O2957" s="12"/>
      <c r="P2957" s="19"/>
      <c r="Q2957" s="14"/>
      <c r="R2957" s="28"/>
      <c r="S2957" s="14"/>
      <c r="T2957" s="14"/>
      <c r="U2957" s="14"/>
      <c r="V2957" s="4"/>
      <c r="W2957" s="5"/>
      <c r="X2957" s="14"/>
      <c r="Y2957" s="153"/>
      <c r="Z2957" s="10"/>
      <c r="AA2957" s="51"/>
      <c r="AB2957" s="3"/>
      <c r="AC2957" s="1"/>
      <c r="AD2957" s="10"/>
      <c r="AE2957" s="3"/>
      <c r="AF2957" s="3"/>
      <c r="AG2957" s="3"/>
      <c r="AH2957" s="10"/>
      <c r="AI2957" s="11"/>
      <c r="AJ2957" s="10"/>
      <c r="AK2957" s="2"/>
      <c r="AL2957" s="2"/>
      <c r="AM2957" s="2"/>
      <c r="AN2957" s="2"/>
      <c r="AO2957" s="2"/>
      <c r="AP2957" s="2"/>
      <c r="AQ2957" s="1"/>
      <c r="AR2957" s="15"/>
      <c r="AS2957" s="15"/>
      <c r="AT2957" s="15"/>
      <c r="AU2957" s="1"/>
      <c r="AV2957" s="1"/>
      <c r="AW2957" s="15"/>
      <c r="AX2957" s="15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  <c r="FA2957" s="1"/>
      <c r="FB2957" s="1"/>
      <c r="FC2957" s="1"/>
      <c r="FD2957" s="1"/>
      <c r="FE2957" s="1"/>
      <c r="FF2957" s="1"/>
      <c r="FG2957" s="1"/>
      <c r="FH2957" s="1"/>
    </row>
    <row r="2958" spans="1:164" x14ac:dyDescent="0.15">
      <c r="A2958" s="67"/>
      <c r="B2958" s="16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9"/>
      <c r="N2958" s="12"/>
      <c r="O2958" s="12"/>
      <c r="P2958" s="19"/>
      <c r="Q2958" s="14"/>
      <c r="R2958" s="28"/>
      <c r="S2958" s="14"/>
      <c r="T2958" s="14"/>
      <c r="U2958" s="14"/>
      <c r="V2958" s="4"/>
      <c r="W2958" s="5"/>
      <c r="X2958" s="14"/>
      <c r="Y2958" s="153"/>
      <c r="Z2958" s="10"/>
      <c r="AA2958" s="51"/>
      <c r="AB2958" s="3"/>
      <c r="AC2958" s="1"/>
      <c r="AD2958" s="10"/>
      <c r="AE2958" s="3"/>
      <c r="AF2958" s="3"/>
      <c r="AG2958" s="3"/>
      <c r="AH2958" s="10"/>
      <c r="AI2958" s="11"/>
      <c r="AJ2958" s="10"/>
      <c r="AK2958" s="2"/>
      <c r="AL2958" s="2"/>
      <c r="AM2958" s="2"/>
      <c r="AN2958" s="2"/>
      <c r="AO2958" s="2"/>
      <c r="AP2958" s="2"/>
      <c r="AQ2958" s="1"/>
      <c r="AR2958" s="15"/>
      <c r="AS2958" s="15"/>
      <c r="AT2958" s="15"/>
      <c r="AU2958" s="1"/>
      <c r="AV2958" s="1"/>
      <c r="AW2958" s="15"/>
      <c r="AX2958" s="15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  <c r="FA2958" s="1"/>
      <c r="FB2958" s="1"/>
      <c r="FC2958" s="1"/>
      <c r="FD2958" s="1"/>
      <c r="FE2958" s="1"/>
      <c r="FF2958" s="1"/>
      <c r="FG2958" s="1"/>
      <c r="FH2958" s="1"/>
    </row>
    <row r="2959" spans="1:164" x14ac:dyDescent="0.15">
      <c r="A2959" s="67"/>
      <c r="B2959" s="16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9"/>
      <c r="N2959" s="12"/>
      <c r="O2959" s="12"/>
      <c r="P2959" s="19"/>
      <c r="Q2959" s="14"/>
      <c r="R2959" s="28"/>
      <c r="S2959" s="14"/>
      <c r="T2959" s="14"/>
      <c r="U2959" s="14"/>
      <c r="V2959" s="4"/>
      <c r="W2959" s="5"/>
      <c r="X2959" s="14"/>
      <c r="Y2959" s="153"/>
      <c r="Z2959" s="10"/>
      <c r="AA2959" s="51"/>
      <c r="AB2959" s="3"/>
      <c r="AC2959" s="1"/>
      <c r="AD2959" s="10"/>
      <c r="AE2959" s="3"/>
      <c r="AF2959" s="3"/>
      <c r="AG2959" s="3"/>
      <c r="AH2959" s="10"/>
      <c r="AI2959" s="11"/>
      <c r="AJ2959" s="10"/>
      <c r="AK2959" s="2"/>
      <c r="AL2959" s="2"/>
      <c r="AM2959" s="2"/>
      <c r="AN2959" s="2"/>
      <c r="AO2959" s="2"/>
      <c r="AP2959" s="2"/>
      <c r="AQ2959" s="1"/>
      <c r="AR2959" s="15"/>
      <c r="AS2959" s="15"/>
      <c r="AT2959" s="15"/>
      <c r="AU2959" s="1"/>
      <c r="AV2959" s="1"/>
      <c r="AW2959" s="15"/>
      <c r="AX2959" s="15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  <c r="FA2959" s="1"/>
      <c r="FB2959" s="1"/>
      <c r="FC2959" s="1"/>
      <c r="FD2959" s="1"/>
      <c r="FE2959" s="1"/>
      <c r="FF2959" s="1"/>
      <c r="FG2959" s="1"/>
      <c r="FH2959" s="1"/>
    </row>
    <row r="2960" spans="1:164" x14ac:dyDescent="0.15">
      <c r="A2960" s="67"/>
      <c r="B2960" s="16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9"/>
      <c r="N2960" s="12"/>
      <c r="O2960" s="12"/>
      <c r="P2960" s="19"/>
      <c r="Q2960" s="14"/>
      <c r="R2960" s="28"/>
      <c r="S2960" s="14"/>
      <c r="T2960" s="14"/>
      <c r="U2960" s="14"/>
      <c r="V2960" s="4"/>
      <c r="W2960" s="5"/>
      <c r="X2960" s="14"/>
      <c r="Y2960" s="153"/>
      <c r="Z2960" s="10"/>
      <c r="AA2960" s="51"/>
      <c r="AB2960" s="3"/>
      <c r="AC2960" s="1"/>
      <c r="AD2960" s="10"/>
      <c r="AE2960" s="3"/>
      <c r="AF2960" s="3"/>
      <c r="AG2960" s="3"/>
      <c r="AH2960" s="10"/>
      <c r="AI2960" s="11"/>
      <c r="AJ2960" s="10"/>
      <c r="AK2960" s="2"/>
      <c r="AL2960" s="2"/>
      <c r="AM2960" s="2"/>
      <c r="AN2960" s="2"/>
      <c r="AO2960" s="2"/>
      <c r="AP2960" s="2"/>
      <c r="AQ2960" s="1"/>
      <c r="AR2960" s="15"/>
      <c r="AS2960" s="15"/>
      <c r="AT2960" s="15"/>
      <c r="AU2960" s="1"/>
      <c r="AV2960" s="1"/>
      <c r="AW2960" s="15"/>
      <c r="AX2960" s="15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  <c r="FA2960" s="1"/>
      <c r="FB2960" s="1"/>
      <c r="FC2960" s="1"/>
      <c r="FD2960" s="1"/>
      <c r="FE2960" s="1"/>
      <c r="FF2960" s="1"/>
      <c r="FG2960" s="1"/>
      <c r="FH2960" s="1"/>
    </row>
    <row r="2961" spans="1:164" x14ac:dyDescent="0.15">
      <c r="A2961" s="67"/>
      <c r="B2961" s="16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9"/>
      <c r="N2961" s="12"/>
      <c r="O2961" s="12"/>
      <c r="P2961" s="19"/>
      <c r="Q2961" s="14"/>
      <c r="R2961" s="28"/>
      <c r="S2961" s="14"/>
      <c r="T2961" s="14"/>
      <c r="U2961" s="14"/>
      <c r="V2961" s="4"/>
      <c r="W2961" s="5"/>
      <c r="X2961" s="14"/>
      <c r="Y2961" s="153"/>
      <c r="Z2961" s="10"/>
      <c r="AA2961" s="51"/>
      <c r="AB2961" s="3"/>
      <c r="AC2961" s="1"/>
      <c r="AD2961" s="10"/>
      <c r="AE2961" s="3"/>
      <c r="AF2961" s="3"/>
      <c r="AG2961" s="3"/>
      <c r="AH2961" s="10"/>
      <c r="AI2961" s="11"/>
      <c r="AJ2961" s="10"/>
      <c r="AK2961" s="2"/>
      <c r="AL2961" s="2"/>
      <c r="AM2961" s="2"/>
      <c r="AN2961" s="2"/>
      <c r="AO2961" s="2"/>
      <c r="AP2961" s="2"/>
      <c r="AQ2961" s="1"/>
      <c r="AR2961" s="15"/>
      <c r="AS2961" s="15"/>
      <c r="AT2961" s="15"/>
      <c r="AU2961" s="1"/>
      <c r="AV2961" s="1"/>
      <c r="AW2961" s="15"/>
      <c r="AX2961" s="15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  <c r="FA2961" s="1"/>
      <c r="FB2961" s="1"/>
      <c r="FC2961" s="1"/>
      <c r="FD2961" s="1"/>
      <c r="FE2961" s="1"/>
      <c r="FF2961" s="1"/>
      <c r="FG2961" s="1"/>
      <c r="FH2961" s="1"/>
    </row>
    <row r="2962" spans="1:164" x14ac:dyDescent="0.15">
      <c r="A2962" s="67"/>
      <c r="B2962" s="16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9"/>
      <c r="N2962" s="12"/>
      <c r="O2962" s="12"/>
      <c r="P2962" s="19"/>
      <c r="Q2962" s="14"/>
      <c r="R2962" s="28"/>
      <c r="S2962" s="14"/>
      <c r="T2962" s="14"/>
      <c r="U2962" s="14"/>
      <c r="V2962" s="4"/>
      <c r="W2962" s="5"/>
      <c r="X2962" s="14"/>
      <c r="Y2962" s="153"/>
      <c r="Z2962" s="10"/>
      <c r="AA2962" s="51"/>
      <c r="AB2962" s="3"/>
      <c r="AC2962" s="1"/>
      <c r="AD2962" s="10"/>
      <c r="AE2962" s="3"/>
      <c r="AF2962" s="3"/>
      <c r="AG2962" s="3"/>
      <c r="AH2962" s="10"/>
      <c r="AI2962" s="11"/>
      <c r="AJ2962" s="10"/>
      <c r="AK2962" s="2"/>
      <c r="AL2962" s="2"/>
      <c r="AM2962" s="2"/>
      <c r="AN2962" s="2"/>
      <c r="AO2962" s="2"/>
      <c r="AP2962" s="2"/>
      <c r="AQ2962" s="1"/>
      <c r="AR2962" s="15"/>
      <c r="AS2962" s="15"/>
      <c r="AT2962" s="15"/>
      <c r="AU2962" s="1"/>
      <c r="AV2962" s="1"/>
      <c r="AW2962" s="15"/>
      <c r="AX2962" s="15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  <c r="FA2962" s="1"/>
      <c r="FB2962" s="1"/>
      <c r="FC2962" s="1"/>
      <c r="FD2962" s="1"/>
      <c r="FE2962" s="1"/>
      <c r="FF2962" s="1"/>
      <c r="FG2962" s="1"/>
      <c r="FH2962" s="1"/>
    </row>
    <row r="2963" spans="1:164" x14ac:dyDescent="0.15">
      <c r="A2963" s="67"/>
      <c r="B2963" s="16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9"/>
      <c r="N2963" s="12"/>
      <c r="O2963" s="12"/>
      <c r="P2963" s="19"/>
      <c r="Q2963" s="14"/>
      <c r="R2963" s="28"/>
      <c r="S2963" s="14"/>
      <c r="T2963" s="14"/>
      <c r="U2963" s="14"/>
      <c r="V2963" s="4"/>
      <c r="W2963" s="5"/>
      <c r="X2963" s="14"/>
      <c r="Y2963" s="153"/>
      <c r="Z2963" s="10"/>
      <c r="AA2963" s="51"/>
      <c r="AB2963" s="3"/>
      <c r="AC2963" s="1"/>
      <c r="AD2963" s="10"/>
      <c r="AE2963" s="3"/>
      <c r="AF2963" s="3"/>
      <c r="AG2963" s="3"/>
      <c r="AH2963" s="10"/>
      <c r="AI2963" s="11"/>
      <c r="AJ2963" s="10"/>
      <c r="AK2963" s="2"/>
      <c r="AL2963" s="2"/>
      <c r="AM2963" s="2"/>
      <c r="AN2963" s="2"/>
      <c r="AO2963" s="2"/>
      <c r="AP2963" s="2"/>
      <c r="AQ2963" s="1"/>
      <c r="AR2963" s="15"/>
      <c r="AS2963" s="15"/>
      <c r="AT2963" s="15"/>
      <c r="AU2963" s="1"/>
      <c r="AV2963" s="1"/>
      <c r="AW2963" s="15"/>
      <c r="AX2963" s="15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  <c r="FA2963" s="1"/>
      <c r="FB2963" s="1"/>
      <c r="FC2963" s="1"/>
      <c r="FD2963" s="1"/>
      <c r="FE2963" s="1"/>
      <c r="FF2963" s="1"/>
      <c r="FG2963" s="1"/>
      <c r="FH2963" s="1"/>
    </row>
    <row r="2964" spans="1:164" x14ac:dyDescent="0.15">
      <c r="A2964" s="67"/>
      <c r="B2964" s="16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9"/>
      <c r="N2964" s="12"/>
      <c r="O2964" s="12"/>
      <c r="P2964" s="19"/>
      <c r="Q2964" s="14"/>
      <c r="R2964" s="28"/>
      <c r="S2964" s="14"/>
      <c r="T2964" s="14"/>
      <c r="U2964" s="14"/>
      <c r="V2964" s="4"/>
      <c r="W2964" s="5"/>
      <c r="X2964" s="14"/>
      <c r="Y2964" s="153"/>
      <c r="Z2964" s="10"/>
      <c r="AA2964" s="51"/>
      <c r="AB2964" s="3"/>
      <c r="AC2964" s="1"/>
      <c r="AD2964" s="10"/>
      <c r="AE2964" s="3"/>
      <c r="AF2964" s="3"/>
      <c r="AG2964" s="3"/>
      <c r="AH2964" s="10"/>
      <c r="AI2964" s="11"/>
      <c r="AJ2964" s="10"/>
      <c r="AK2964" s="2"/>
      <c r="AL2964" s="2"/>
      <c r="AM2964" s="2"/>
      <c r="AN2964" s="2"/>
      <c r="AO2964" s="2"/>
      <c r="AP2964" s="2"/>
      <c r="AQ2964" s="1"/>
      <c r="AR2964" s="15"/>
      <c r="AS2964" s="15"/>
      <c r="AT2964" s="15"/>
      <c r="AU2964" s="1"/>
      <c r="AV2964" s="1"/>
      <c r="AW2964" s="15"/>
      <c r="AX2964" s="15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  <c r="FA2964" s="1"/>
      <c r="FB2964" s="1"/>
      <c r="FC2964" s="1"/>
      <c r="FD2964" s="1"/>
      <c r="FE2964" s="1"/>
      <c r="FF2964" s="1"/>
      <c r="FG2964" s="1"/>
      <c r="FH2964" s="1"/>
    </row>
    <row r="2965" spans="1:164" x14ac:dyDescent="0.15">
      <c r="A2965" s="67"/>
      <c r="B2965" s="16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9"/>
      <c r="N2965" s="12"/>
      <c r="O2965" s="12"/>
      <c r="P2965" s="19"/>
      <c r="Q2965" s="14"/>
      <c r="R2965" s="28"/>
      <c r="S2965" s="14"/>
      <c r="T2965" s="14"/>
      <c r="U2965" s="14"/>
      <c r="V2965" s="4"/>
      <c r="W2965" s="5"/>
      <c r="X2965" s="14"/>
      <c r="Y2965" s="153"/>
      <c r="Z2965" s="10"/>
      <c r="AA2965" s="51"/>
      <c r="AB2965" s="3"/>
      <c r="AC2965" s="1"/>
      <c r="AD2965" s="10"/>
      <c r="AE2965" s="3"/>
      <c r="AF2965" s="3"/>
      <c r="AG2965" s="3"/>
      <c r="AH2965" s="10"/>
      <c r="AI2965" s="11"/>
      <c r="AJ2965" s="10"/>
      <c r="AK2965" s="2"/>
      <c r="AL2965" s="2"/>
      <c r="AM2965" s="2"/>
      <c r="AN2965" s="2"/>
      <c r="AO2965" s="2"/>
      <c r="AP2965" s="2"/>
      <c r="AQ2965" s="1"/>
      <c r="AR2965" s="15"/>
      <c r="AS2965" s="15"/>
      <c r="AT2965" s="15"/>
      <c r="AU2965" s="1"/>
      <c r="AV2965" s="1"/>
      <c r="AW2965" s="15"/>
      <c r="AX2965" s="15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  <c r="FA2965" s="1"/>
      <c r="FB2965" s="1"/>
      <c r="FC2965" s="1"/>
      <c r="FD2965" s="1"/>
      <c r="FE2965" s="1"/>
      <c r="FF2965" s="1"/>
      <c r="FG2965" s="1"/>
      <c r="FH2965" s="1"/>
    </row>
    <row r="2966" spans="1:164" x14ac:dyDescent="0.15">
      <c r="A2966" s="67"/>
      <c r="B2966" s="16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9"/>
      <c r="N2966" s="12"/>
      <c r="O2966" s="12"/>
      <c r="P2966" s="19"/>
      <c r="Q2966" s="14"/>
      <c r="R2966" s="28"/>
      <c r="S2966" s="14"/>
      <c r="T2966" s="14"/>
      <c r="U2966" s="14"/>
      <c r="V2966" s="4"/>
      <c r="W2966" s="5"/>
      <c r="X2966" s="14"/>
      <c r="Y2966" s="153"/>
      <c r="Z2966" s="10"/>
      <c r="AA2966" s="51"/>
      <c r="AB2966" s="3"/>
      <c r="AC2966" s="1"/>
      <c r="AD2966" s="10"/>
      <c r="AE2966" s="3"/>
      <c r="AF2966" s="3"/>
      <c r="AG2966" s="3"/>
      <c r="AH2966" s="10"/>
      <c r="AI2966" s="11"/>
      <c r="AJ2966" s="10"/>
      <c r="AK2966" s="2"/>
      <c r="AL2966" s="2"/>
      <c r="AM2966" s="2"/>
      <c r="AN2966" s="2"/>
      <c r="AO2966" s="2"/>
      <c r="AP2966" s="2"/>
      <c r="AQ2966" s="1"/>
      <c r="AR2966" s="15"/>
      <c r="AS2966" s="15"/>
      <c r="AT2966" s="15"/>
      <c r="AU2966" s="1"/>
      <c r="AV2966" s="1"/>
      <c r="AW2966" s="15"/>
      <c r="AX2966" s="15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  <c r="FA2966" s="1"/>
      <c r="FB2966" s="1"/>
      <c r="FC2966" s="1"/>
      <c r="FD2966" s="1"/>
      <c r="FE2966" s="1"/>
      <c r="FF2966" s="1"/>
      <c r="FG2966" s="1"/>
      <c r="FH2966" s="1"/>
    </row>
    <row r="2967" spans="1:164" x14ac:dyDescent="0.15">
      <c r="A2967" s="67"/>
      <c r="B2967" s="16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9"/>
      <c r="N2967" s="12"/>
      <c r="O2967" s="12"/>
      <c r="P2967" s="19"/>
      <c r="Q2967" s="14"/>
      <c r="R2967" s="28"/>
      <c r="S2967" s="14"/>
      <c r="T2967" s="14"/>
      <c r="U2967" s="14"/>
      <c r="V2967" s="4"/>
      <c r="W2967" s="5"/>
      <c r="X2967" s="14"/>
      <c r="Y2967" s="153"/>
      <c r="Z2967" s="10"/>
      <c r="AA2967" s="51"/>
      <c r="AB2967" s="3"/>
      <c r="AC2967" s="1"/>
      <c r="AD2967" s="10"/>
      <c r="AE2967" s="3"/>
      <c r="AF2967" s="3"/>
      <c r="AG2967" s="3"/>
      <c r="AH2967" s="10"/>
      <c r="AI2967" s="11"/>
      <c r="AJ2967" s="10"/>
      <c r="AK2967" s="2"/>
      <c r="AL2967" s="2"/>
      <c r="AM2967" s="2"/>
      <c r="AN2967" s="2"/>
      <c r="AO2967" s="2"/>
      <c r="AP2967" s="2"/>
      <c r="AQ2967" s="1"/>
      <c r="AR2967" s="15"/>
      <c r="AS2967" s="15"/>
      <c r="AT2967" s="15"/>
      <c r="AU2967" s="1"/>
      <c r="AV2967" s="1"/>
      <c r="AW2967" s="15"/>
      <c r="AX2967" s="15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  <c r="FA2967" s="1"/>
      <c r="FB2967" s="1"/>
      <c r="FC2967" s="1"/>
      <c r="FD2967" s="1"/>
      <c r="FE2967" s="1"/>
      <c r="FF2967" s="1"/>
      <c r="FG2967" s="1"/>
      <c r="FH2967" s="1"/>
    </row>
    <row r="2968" spans="1:164" x14ac:dyDescent="0.15">
      <c r="A2968" s="67"/>
      <c r="B2968" s="16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9"/>
      <c r="N2968" s="12"/>
      <c r="O2968" s="12"/>
      <c r="P2968" s="19"/>
      <c r="Q2968" s="14"/>
      <c r="R2968" s="28"/>
      <c r="S2968" s="14"/>
      <c r="T2968" s="14"/>
      <c r="U2968" s="14"/>
      <c r="V2968" s="4"/>
      <c r="W2968" s="5"/>
      <c r="X2968" s="14"/>
      <c r="Y2968" s="153"/>
      <c r="Z2968" s="10"/>
      <c r="AA2968" s="51"/>
      <c r="AB2968" s="3"/>
      <c r="AC2968" s="1"/>
      <c r="AD2968" s="10"/>
      <c r="AE2968" s="3"/>
      <c r="AF2968" s="3"/>
      <c r="AG2968" s="3"/>
      <c r="AH2968" s="10"/>
      <c r="AI2968" s="11"/>
      <c r="AJ2968" s="10"/>
      <c r="AK2968" s="2"/>
      <c r="AL2968" s="2"/>
      <c r="AM2968" s="2"/>
      <c r="AN2968" s="2"/>
      <c r="AO2968" s="2"/>
      <c r="AP2968" s="2"/>
      <c r="AQ2968" s="1"/>
      <c r="AR2968" s="15"/>
      <c r="AS2968" s="15"/>
      <c r="AT2968" s="15"/>
      <c r="AU2968" s="1"/>
      <c r="AV2968" s="1"/>
      <c r="AW2968" s="15"/>
      <c r="AX2968" s="15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  <c r="FA2968" s="1"/>
      <c r="FB2968" s="1"/>
      <c r="FC2968" s="1"/>
      <c r="FD2968" s="1"/>
      <c r="FE2968" s="1"/>
      <c r="FF2968" s="1"/>
      <c r="FG2968" s="1"/>
      <c r="FH2968" s="1"/>
    </row>
    <row r="2969" spans="1:164" x14ac:dyDescent="0.15">
      <c r="A2969" s="67"/>
      <c r="B2969" s="16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9"/>
      <c r="N2969" s="12"/>
      <c r="O2969" s="12"/>
      <c r="P2969" s="19"/>
      <c r="Q2969" s="14"/>
      <c r="R2969" s="28"/>
      <c r="S2969" s="14"/>
      <c r="T2969" s="14"/>
      <c r="U2969" s="14"/>
      <c r="V2969" s="4"/>
      <c r="W2969" s="5"/>
      <c r="X2969" s="14"/>
      <c r="Y2969" s="153"/>
      <c r="Z2969" s="10"/>
      <c r="AA2969" s="51"/>
      <c r="AB2969" s="3"/>
      <c r="AC2969" s="1"/>
      <c r="AD2969" s="10"/>
      <c r="AE2969" s="3"/>
      <c r="AF2969" s="3"/>
      <c r="AG2969" s="3"/>
      <c r="AH2969" s="10"/>
      <c r="AI2969" s="11"/>
      <c r="AJ2969" s="10"/>
      <c r="AK2969" s="2"/>
      <c r="AL2969" s="2"/>
      <c r="AM2969" s="2"/>
      <c r="AN2969" s="2"/>
      <c r="AO2969" s="2"/>
      <c r="AP2969" s="2"/>
      <c r="AQ2969" s="1"/>
      <c r="AR2969" s="15"/>
      <c r="AS2969" s="15"/>
      <c r="AT2969" s="15"/>
      <c r="AU2969" s="1"/>
      <c r="AV2969" s="1"/>
      <c r="AW2969" s="15"/>
      <c r="AX2969" s="15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  <c r="FA2969" s="1"/>
      <c r="FB2969" s="1"/>
      <c r="FC2969" s="1"/>
      <c r="FD2969" s="1"/>
      <c r="FE2969" s="1"/>
      <c r="FF2969" s="1"/>
      <c r="FG2969" s="1"/>
      <c r="FH2969" s="1"/>
    </row>
    <row r="2970" spans="1:164" x14ac:dyDescent="0.15">
      <c r="A2970" s="67"/>
      <c r="B2970" s="16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9"/>
      <c r="N2970" s="12"/>
      <c r="O2970" s="12"/>
      <c r="P2970" s="19"/>
      <c r="Q2970" s="14"/>
      <c r="R2970" s="28"/>
      <c r="S2970" s="14"/>
      <c r="T2970" s="14"/>
      <c r="U2970" s="14"/>
      <c r="V2970" s="4"/>
      <c r="W2970" s="5"/>
      <c r="X2970" s="14"/>
      <c r="Y2970" s="153"/>
      <c r="Z2970" s="10"/>
      <c r="AA2970" s="51"/>
      <c r="AB2970" s="3"/>
      <c r="AC2970" s="1"/>
      <c r="AD2970" s="10"/>
      <c r="AE2970" s="3"/>
      <c r="AF2970" s="3"/>
      <c r="AG2970" s="3"/>
      <c r="AH2970" s="10"/>
      <c r="AI2970" s="11"/>
      <c r="AJ2970" s="10"/>
      <c r="AK2970" s="2"/>
      <c r="AL2970" s="2"/>
      <c r="AM2970" s="2"/>
      <c r="AN2970" s="2"/>
      <c r="AO2970" s="2"/>
      <c r="AP2970" s="2"/>
      <c r="AQ2970" s="1"/>
      <c r="AR2970" s="15"/>
      <c r="AS2970" s="15"/>
      <c r="AT2970" s="15"/>
      <c r="AU2970" s="1"/>
      <c r="AV2970" s="1"/>
      <c r="AW2970" s="15"/>
      <c r="AX2970" s="15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  <c r="FA2970" s="1"/>
      <c r="FB2970" s="1"/>
      <c r="FC2970" s="1"/>
      <c r="FD2970" s="1"/>
      <c r="FE2970" s="1"/>
      <c r="FF2970" s="1"/>
      <c r="FG2970" s="1"/>
      <c r="FH2970" s="1"/>
    </row>
    <row r="2971" spans="1:164" x14ac:dyDescent="0.15">
      <c r="A2971" s="67"/>
      <c r="B2971" s="16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9"/>
      <c r="N2971" s="12"/>
      <c r="O2971" s="12"/>
      <c r="P2971" s="19"/>
      <c r="Q2971" s="14"/>
      <c r="R2971" s="28"/>
      <c r="S2971" s="14"/>
      <c r="T2971" s="14"/>
      <c r="U2971" s="14"/>
      <c r="V2971" s="4"/>
      <c r="W2971" s="5"/>
      <c r="X2971" s="14"/>
      <c r="Y2971" s="153"/>
      <c r="Z2971" s="10"/>
      <c r="AA2971" s="51"/>
      <c r="AB2971" s="3"/>
      <c r="AC2971" s="1"/>
      <c r="AD2971" s="10"/>
      <c r="AE2971" s="3"/>
      <c r="AF2971" s="3"/>
      <c r="AG2971" s="3"/>
      <c r="AH2971" s="10"/>
      <c r="AI2971" s="11"/>
      <c r="AJ2971" s="10"/>
      <c r="AK2971" s="2"/>
      <c r="AL2971" s="2"/>
      <c r="AM2971" s="2"/>
      <c r="AN2971" s="2"/>
      <c r="AO2971" s="2"/>
      <c r="AP2971" s="2"/>
      <c r="AQ2971" s="1"/>
      <c r="AR2971" s="15"/>
      <c r="AS2971" s="15"/>
      <c r="AT2971" s="15"/>
      <c r="AU2971" s="1"/>
      <c r="AV2971" s="1"/>
      <c r="AW2971" s="15"/>
      <c r="AX2971" s="15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  <c r="FA2971" s="1"/>
      <c r="FB2971" s="1"/>
      <c r="FC2971" s="1"/>
      <c r="FD2971" s="1"/>
      <c r="FE2971" s="1"/>
      <c r="FF2971" s="1"/>
      <c r="FG2971" s="1"/>
      <c r="FH2971" s="1"/>
    </row>
    <row r="2972" spans="1:164" x14ac:dyDescent="0.15">
      <c r="A2972" s="67"/>
      <c r="B2972" s="16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9"/>
      <c r="N2972" s="12"/>
      <c r="O2972" s="12"/>
      <c r="P2972" s="19"/>
      <c r="Q2972" s="14"/>
      <c r="R2972" s="28"/>
      <c r="S2972" s="14"/>
      <c r="T2972" s="14"/>
      <c r="U2972" s="14"/>
      <c r="V2972" s="4"/>
      <c r="W2972" s="5"/>
      <c r="X2972" s="14"/>
      <c r="Y2972" s="153"/>
      <c r="Z2972" s="10"/>
      <c r="AA2972" s="51"/>
      <c r="AB2972" s="3"/>
      <c r="AC2972" s="1"/>
      <c r="AD2972" s="10"/>
      <c r="AE2972" s="3"/>
      <c r="AF2972" s="3"/>
      <c r="AG2972" s="3"/>
      <c r="AH2972" s="10"/>
      <c r="AI2972" s="11"/>
      <c r="AJ2972" s="10"/>
      <c r="AK2972" s="2"/>
      <c r="AL2972" s="2"/>
      <c r="AM2972" s="2"/>
      <c r="AN2972" s="2"/>
      <c r="AO2972" s="2"/>
      <c r="AP2972" s="2"/>
      <c r="AQ2972" s="1"/>
      <c r="AR2972" s="15"/>
      <c r="AS2972" s="15"/>
      <c r="AT2972" s="15"/>
      <c r="AU2972" s="1"/>
      <c r="AV2972" s="1"/>
      <c r="AW2972" s="15"/>
      <c r="AX2972" s="15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  <c r="FA2972" s="1"/>
      <c r="FB2972" s="1"/>
      <c r="FC2972" s="1"/>
      <c r="FD2972" s="1"/>
      <c r="FE2972" s="1"/>
      <c r="FF2972" s="1"/>
      <c r="FG2972" s="1"/>
      <c r="FH2972" s="1"/>
    </row>
    <row r="2973" spans="1:164" x14ac:dyDescent="0.15">
      <c r="A2973" s="67"/>
      <c r="B2973" s="16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9"/>
      <c r="N2973" s="12"/>
      <c r="O2973" s="12"/>
      <c r="P2973" s="19"/>
      <c r="Q2973" s="14"/>
      <c r="R2973" s="28"/>
      <c r="S2973" s="14"/>
      <c r="T2973" s="14"/>
      <c r="U2973" s="14"/>
      <c r="V2973" s="4"/>
      <c r="W2973" s="5"/>
      <c r="X2973" s="14"/>
      <c r="Y2973" s="153"/>
      <c r="Z2973" s="10"/>
      <c r="AA2973" s="51"/>
      <c r="AB2973" s="3"/>
      <c r="AC2973" s="1"/>
      <c r="AD2973" s="10"/>
      <c r="AE2973" s="3"/>
      <c r="AF2973" s="3"/>
      <c r="AG2973" s="3"/>
      <c r="AH2973" s="10"/>
      <c r="AI2973" s="11"/>
      <c r="AJ2973" s="10"/>
      <c r="AK2973" s="2"/>
      <c r="AL2973" s="2"/>
      <c r="AM2973" s="2"/>
      <c r="AN2973" s="2"/>
      <c r="AO2973" s="2"/>
      <c r="AP2973" s="2"/>
      <c r="AQ2973" s="1"/>
      <c r="AR2973" s="15"/>
      <c r="AS2973" s="15"/>
      <c r="AT2973" s="15"/>
      <c r="AU2973" s="1"/>
      <c r="AV2973" s="1"/>
      <c r="AW2973" s="15"/>
      <c r="AX2973" s="15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  <c r="FA2973" s="1"/>
      <c r="FB2973" s="1"/>
      <c r="FC2973" s="1"/>
      <c r="FD2973" s="1"/>
      <c r="FE2973" s="1"/>
      <c r="FF2973" s="1"/>
      <c r="FG2973" s="1"/>
      <c r="FH2973" s="1"/>
    </row>
    <row r="2974" spans="1:164" x14ac:dyDescent="0.15">
      <c r="A2974" s="67"/>
      <c r="B2974" s="16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9"/>
      <c r="N2974" s="12"/>
      <c r="O2974" s="12"/>
      <c r="P2974" s="19"/>
      <c r="Q2974" s="14"/>
      <c r="R2974" s="28"/>
      <c r="S2974" s="14"/>
      <c r="T2974" s="14"/>
      <c r="U2974" s="14"/>
      <c r="V2974" s="4"/>
      <c r="W2974" s="5"/>
      <c r="X2974" s="14"/>
      <c r="Y2974" s="153"/>
      <c r="Z2974" s="10"/>
      <c r="AA2974" s="51"/>
      <c r="AB2974" s="3"/>
      <c r="AC2974" s="1"/>
      <c r="AD2974" s="10"/>
      <c r="AE2974" s="3"/>
      <c r="AF2974" s="3"/>
      <c r="AG2974" s="3"/>
      <c r="AH2974" s="10"/>
      <c r="AI2974" s="11"/>
      <c r="AJ2974" s="10"/>
      <c r="AK2974" s="2"/>
      <c r="AL2974" s="2"/>
      <c r="AM2974" s="2"/>
      <c r="AN2974" s="2"/>
      <c r="AO2974" s="2"/>
      <c r="AP2974" s="2"/>
      <c r="AQ2974" s="1"/>
      <c r="AR2974" s="15"/>
      <c r="AS2974" s="15"/>
      <c r="AT2974" s="15"/>
      <c r="AU2974" s="1"/>
      <c r="AV2974" s="1"/>
      <c r="AW2974" s="15"/>
      <c r="AX2974" s="15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  <c r="FA2974" s="1"/>
      <c r="FB2974" s="1"/>
      <c r="FC2974" s="1"/>
      <c r="FD2974" s="1"/>
      <c r="FE2974" s="1"/>
      <c r="FF2974" s="1"/>
      <c r="FG2974" s="1"/>
      <c r="FH2974" s="1"/>
    </row>
    <row r="2975" spans="1:164" x14ac:dyDescent="0.15">
      <c r="A2975" s="67"/>
      <c r="B2975" s="16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9"/>
      <c r="N2975" s="12"/>
      <c r="O2975" s="12"/>
      <c r="P2975" s="19"/>
      <c r="Q2975" s="14"/>
      <c r="R2975" s="28"/>
      <c r="S2975" s="14"/>
      <c r="T2975" s="14"/>
      <c r="U2975" s="14"/>
      <c r="V2975" s="4"/>
      <c r="W2975" s="5"/>
      <c r="X2975" s="14"/>
      <c r="Y2975" s="153"/>
      <c r="Z2975" s="10"/>
      <c r="AA2975" s="51"/>
      <c r="AB2975" s="3"/>
      <c r="AC2975" s="1"/>
      <c r="AD2975" s="10"/>
      <c r="AE2975" s="3"/>
      <c r="AF2975" s="3"/>
      <c r="AG2975" s="3"/>
      <c r="AH2975" s="10"/>
      <c r="AI2975" s="11"/>
      <c r="AJ2975" s="10"/>
      <c r="AK2975" s="2"/>
      <c r="AL2975" s="2"/>
      <c r="AM2975" s="2"/>
      <c r="AN2975" s="2"/>
      <c r="AO2975" s="2"/>
      <c r="AP2975" s="2"/>
      <c r="AQ2975" s="1"/>
      <c r="AR2975" s="15"/>
      <c r="AS2975" s="15"/>
      <c r="AT2975" s="15"/>
      <c r="AU2975" s="1"/>
      <c r="AV2975" s="1"/>
      <c r="AW2975" s="15"/>
      <c r="AX2975" s="15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  <c r="FA2975" s="1"/>
      <c r="FB2975" s="1"/>
      <c r="FC2975" s="1"/>
      <c r="FD2975" s="1"/>
      <c r="FE2975" s="1"/>
      <c r="FF2975" s="1"/>
      <c r="FG2975" s="1"/>
      <c r="FH2975" s="1"/>
    </row>
    <row r="2976" spans="1:164" x14ac:dyDescent="0.15">
      <c r="A2976" s="67"/>
      <c r="B2976" s="16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9"/>
      <c r="N2976" s="12"/>
      <c r="O2976" s="12"/>
      <c r="P2976" s="19"/>
      <c r="Q2976" s="14"/>
      <c r="R2976" s="28"/>
      <c r="S2976" s="14"/>
      <c r="T2976" s="14"/>
      <c r="U2976" s="14"/>
      <c r="V2976" s="4"/>
      <c r="W2976" s="5"/>
      <c r="X2976" s="14"/>
      <c r="Y2976" s="153"/>
      <c r="Z2976" s="10"/>
      <c r="AA2976" s="51"/>
      <c r="AB2976" s="3"/>
      <c r="AC2976" s="1"/>
      <c r="AD2976" s="10"/>
      <c r="AE2976" s="3"/>
      <c r="AF2976" s="3"/>
      <c r="AG2976" s="3"/>
      <c r="AH2976" s="10"/>
      <c r="AI2976" s="11"/>
      <c r="AJ2976" s="10"/>
      <c r="AK2976" s="2"/>
      <c r="AL2976" s="2"/>
      <c r="AM2976" s="2"/>
      <c r="AN2976" s="2"/>
      <c r="AO2976" s="2"/>
      <c r="AP2976" s="2"/>
      <c r="AQ2976" s="1"/>
      <c r="AR2976" s="15"/>
      <c r="AS2976" s="15"/>
      <c r="AT2976" s="15"/>
      <c r="AU2976" s="1"/>
      <c r="AV2976" s="1"/>
      <c r="AW2976" s="15"/>
      <c r="AX2976" s="15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  <c r="FA2976" s="1"/>
      <c r="FB2976" s="1"/>
      <c r="FC2976" s="1"/>
      <c r="FD2976" s="1"/>
      <c r="FE2976" s="1"/>
      <c r="FF2976" s="1"/>
      <c r="FG2976" s="1"/>
      <c r="FH2976" s="1"/>
    </row>
    <row r="2977" spans="1:164" x14ac:dyDescent="0.15">
      <c r="A2977" s="67"/>
      <c r="B2977" s="16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9"/>
      <c r="N2977" s="12"/>
      <c r="O2977" s="12"/>
      <c r="P2977" s="19"/>
      <c r="Q2977" s="14"/>
      <c r="R2977" s="28"/>
      <c r="S2977" s="14"/>
      <c r="T2977" s="14"/>
      <c r="U2977" s="14"/>
      <c r="V2977" s="4"/>
      <c r="W2977" s="5"/>
      <c r="X2977" s="14"/>
      <c r="Y2977" s="153"/>
      <c r="Z2977" s="10"/>
      <c r="AA2977" s="51"/>
      <c r="AB2977" s="3"/>
      <c r="AC2977" s="1"/>
      <c r="AD2977" s="10"/>
      <c r="AE2977" s="3"/>
      <c r="AF2977" s="3"/>
      <c r="AG2977" s="3"/>
      <c r="AH2977" s="10"/>
      <c r="AI2977" s="11"/>
      <c r="AJ2977" s="10"/>
      <c r="AK2977" s="2"/>
      <c r="AL2977" s="2"/>
      <c r="AM2977" s="2"/>
      <c r="AN2977" s="2"/>
      <c r="AO2977" s="2"/>
      <c r="AP2977" s="2"/>
      <c r="AQ2977" s="1"/>
      <c r="AR2977" s="15"/>
      <c r="AS2977" s="15"/>
      <c r="AT2977" s="15"/>
      <c r="AU2977" s="1"/>
      <c r="AV2977" s="1"/>
      <c r="AW2977" s="15"/>
      <c r="AX2977" s="15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  <c r="FA2977" s="1"/>
      <c r="FB2977" s="1"/>
      <c r="FC2977" s="1"/>
      <c r="FD2977" s="1"/>
      <c r="FE2977" s="1"/>
      <c r="FF2977" s="1"/>
      <c r="FG2977" s="1"/>
      <c r="FH2977" s="1"/>
    </row>
    <row r="2978" spans="1:164" x14ac:dyDescent="0.15">
      <c r="A2978" s="67"/>
      <c r="B2978" s="16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9"/>
      <c r="N2978" s="12"/>
      <c r="O2978" s="12"/>
      <c r="P2978" s="19"/>
      <c r="Q2978" s="14"/>
      <c r="R2978" s="28"/>
      <c r="S2978" s="14"/>
      <c r="T2978" s="14"/>
      <c r="U2978" s="14"/>
      <c r="V2978" s="4"/>
      <c r="W2978" s="5"/>
      <c r="X2978" s="14"/>
      <c r="Y2978" s="153"/>
      <c r="Z2978" s="10"/>
      <c r="AA2978" s="51"/>
      <c r="AB2978" s="3"/>
      <c r="AC2978" s="1"/>
      <c r="AD2978" s="10"/>
      <c r="AE2978" s="3"/>
      <c r="AF2978" s="3"/>
      <c r="AG2978" s="3"/>
      <c r="AH2978" s="10"/>
      <c r="AI2978" s="11"/>
      <c r="AJ2978" s="10"/>
      <c r="AK2978" s="2"/>
      <c r="AL2978" s="2"/>
      <c r="AM2978" s="2"/>
      <c r="AN2978" s="2"/>
      <c r="AO2978" s="2"/>
      <c r="AP2978" s="2"/>
      <c r="AQ2978" s="1"/>
      <c r="AR2978" s="15"/>
      <c r="AS2978" s="15"/>
      <c r="AT2978" s="15"/>
      <c r="AU2978" s="1"/>
      <c r="AV2978" s="1"/>
      <c r="AW2978" s="15"/>
      <c r="AX2978" s="15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  <c r="FA2978" s="1"/>
      <c r="FB2978" s="1"/>
      <c r="FC2978" s="1"/>
      <c r="FD2978" s="1"/>
      <c r="FE2978" s="1"/>
      <c r="FF2978" s="1"/>
      <c r="FG2978" s="1"/>
      <c r="FH2978" s="1"/>
    </row>
    <row r="2979" spans="1:164" x14ac:dyDescent="0.15">
      <c r="A2979" s="67"/>
      <c r="B2979" s="16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9"/>
      <c r="N2979" s="12"/>
      <c r="O2979" s="12"/>
      <c r="P2979" s="19"/>
      <c r="Q2979" s="14"/>
      <c r="R2979" s="28"/>
      <c r="S2979" s="14"/>
      <c r="T2979" s="14"/>
      <c r="U2979" s="14"/>
      <c r="V2979" s="4"/>
      <c r="W2979" s="5"/>
      <c r="X2979" s="14"/>
      <c r="Y2979" s="153"/>
      <c r="Z2979" s="10"/>
      <c r="AA2979" s="51"/>
      <c r="AB2979" s="3"/>
      <c r="AC2979" s="1"/>
      <c r="AD2979" s="10"/>
      <c r="AE2979" s="3"/>
      <c r="AF2979" s="3"/>
      <c r="AG2979" s="3"/>
      <c r="AH2979" s="10"/>
      <c r="AI2979" s="11"/>
      <c r="AJ2979" s="10"/>
      <c r="AK2979" s="2"/>
      <c r="AL2979" s="2"/>
      <c r="AM2979" s="2"/>
      <c r="AN2979" s="2"/>
      <c r="AO2979" s="2"/>
      <c r="AP2979" s="2"/>
      <c r="AQ2979" s="1"/>
      <c r="AR2979" s="15"/>
      <c r="AS2979" s="15"/>
      <c r="AT2979" s="15"/>
      <c r="AU2979" s="1"/>
      <c r="AV2979" s="1"/>
      <c r="AW2979" s="15"/>
      <c r="AX2979" s="15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  <c r="FA2979" s="1"/>
      <c r="FB2979" s="1"/>
      <c r="FC2979" s="1"/>
      <c r="FD2979" s="1"/>
      <c r="FE2979" s="1"/>
      <c r="FF2979" s="1"/>
      <c r="FG2979" s="1"/>
      <c r="FH2979" s="1"/>
    </row>
    <row r="2980" spans="1:164" x14ac:dyDescent="0.15">
      <c r="A2980" s="67"/>
      <c r="B2980" s="16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9"/>
      <c r="N2980" s="12"/>
      <c r="O2980" s="12"/>
      <c r="P2980" s="19"/>
      <c r="Q2980" s="14"/>
      <c r="R2980" s="28"/>
      <c r="S2980" s="14"/>
      <c r="T2980" s="14"/>
      <c r="U2980" s="14"/>
      <c r="V2980" s="4"/>
      <c r="W2980" s="5"/>
      <c r="X2980" s="14"/>
      <c r="Y2980" s="153"/>
      <c r="Z2980" s="10"/>
      <c r="AA2980" s="51"/>
      <c r="AB2980" s="3"/>
      <c r="AC2980" s="1"/>
      <c r="AD2980" s="10"/>
      <c r="AE2980" s="3"/>
      <c r="AF2980" s="3"/>
      <c r="AG2980" s="3"/>
      <c r="AH2980" s="10"/>
      <c r="AI2980" s="11"/>
      <c r="AJ2980" s="10"/>
      <c r="AK2980" s="2"/>
      <c r="AL2980" s="2"/>
      <c r="AM2980" s="2"/>
      <c r="AN2980" s="2"/>
      <c r="AO2980" s="2"/>
      <c r="AP2980" s="2"/>
      <c r="AQ2980" s="1"/>
      <c r="AR2980" s="15"/>
      <c r="AS2980" s="15"/>
      <c r="AT2980" s="15"/>
      <c r="AU2980" s="1"/>
      <c r="AV2980" s="1"/>
      <c r="AW2980" s="15"/>
      <c r="AX2980" s="15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  <c r="FA2980" s="1"/>
      <c r="FB2980" s="1"/>
      <c r="FC2980" s="1"/>
      <c r="FD2980" s="1"/>
      <c r="FE2980" s="1"/>
      <c r="FF2980" s="1"/>
      <c r="FG2980" s="1"/>
      <c r="FH2980" s="1"/>
    </row>
    <row r="2981" spans="1:164" x14ac:dyDescent="0.15">
      <c r="A2981" s="67"/>
      <c r="B2981" s="16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9"/>
      <c r="N2981" s="12"/>
      <c r="O2981" s="12"/>
      <c r="P2981" s="19"/>
      <c r="Q2981" s="14"/>
      <c r="R2981" s="28"/>
      <c r="S2981" s="14"/>
      <c r="T2981" s="14"/>
      <c r="U2981" s="14"/>
      <c r="V2981" s="4"/>
      <c r="W2981" s="5"/>
      <c r="X2981" s="14"/>
      <c r="Y2981" s="153"/>
      <c r="Z2981" s="10"/>
      <c r="AA2981" s="51"/>
      <c r="AB2981" s="3"/>
      <c r="AC2981" s="1"/>
      <c r="AD2981" s="10"/>
      <c r="AE2981" s="3"/>
      <c r="AF2981" s="3"/>
      <c r="AG2981" s="3"/>
      <c r="AH2981" s="10"/>
      <c r="AI2981" s="11"/>
      <c r="AJ2981" s="10"/>
      <c r="AK2981" s="2"/>
      <c r="AL2981" s="2"/>
      <c r="AM2981" s="2"/>
      <c r="AN2981" s="2"/>
      <c r="AO2981" s="2"/>
      <c r="AP2981" s="2"/>
      <c r="AQ2981" s="1"/>
      <c r="AR2981" s="15"/>
      <c r="AS2981" s="15"/>
      <c r="AT2981" s="15"/>
      <c r="AU2981" s="1"/>
      <c r="AV2981" s="1"/>
      <c r="AW2981" s="15"/>
      <c r="AX2981" s="15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  <c r="FA2981" s="1"/>
      <c r="FB2981" s="1"/>
      <c r="FC2981" s="1"/>
      <c r="FD2981" s="1"/>
      <c r="FE2981" s="1"/>
      <c r="FF2981" s="1"/>
      <c r="FG2981" s="1"/>
      <c r="FH2981" s="1"/>
    </row>
    <row r="2982" spans="1:164" x14ac:dyDescent="0.15">
      <c r="A2982" s="67"/>
      <c r="B2982" s="16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9"/>
      <c r="N2982" s="12"/>
      <c r="O2982" s="12"/>
      <c r="P2982" s="19"/>
      <c r="Q2982" s="14"/>
      <c r="R2982" s="28"/>
      <c r="S2982" s="14"/>
      <c r="T2982" s="14"/>
      <c r="U2982" s="14"/>
      <c r="V2982" s="4"/>
      <c r="W2982" s="5"/>
      <c r="X2982" s="14"/>
      <c r="Y2982" s="153"/>
      <c r="Z2982" s="10"/>
      <c r="AA2982" s="51"/>
      <c r="AB2982" s="3"/>
      <c r="AC2982" s="1"/>
      <c r="AD2982" s="10"/>
      <c r="AE2982" s="3"/>
      <c r="AF2982" s="3"/>
      <c r="AG2982" s="3"/>
      <c r="AH2982" s="10"/>
      <c r="AI2982" s="11"/>
      <c r="AJ2982" s="10"/>
      <c r="AK2982" s="2"/>
      <c r="AL2982" s="2"/>
      <c r="AM2982" s="2"/>
      <c r="AN2982" s="2"/>
      <c r="AO2982" s="2"/>
      <c r="AP2982" s="2"/>
      <c r="AQ2982" s="1"/>
      <c r="AR2982" s="15"/>
      <c r="AS2982" s="15"/>
      <c r="AT2982" s="15"/>
      <c r="AU2982" s="1"/>
      <c r="AV2982" s="1"/>
      <c r="AW2982" s="15"/>
      <c r="AX2982" s="15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  <c r="FA2982" s="1"/>
      <c r="FB2982" s="1"/>
      <c r="FC2982" s="1"/>
      <c r="FD2982" s="1"/>
      <c r="FE2982" s="1"/>
      <c r="FF2982" s="1"/>
      <c r="FG2982" s="1"/>
      <c r="FH2982" s="1"/>
    </row>
    <row r="2983" spans="1:164" x14ac:dyDescent="0.15">
      <c r="A2983" s="67"/>
      <c r="B2983" s="16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9"/>
      <c r="N2983" s="12"/>
      <c r="O2983" s="12"/>
      <c r="P2983" s="19"/>
      <c r="Q2983" s="14"/>
      <c r="R2983" s="28"/>
      <c r="S2983" s="14"/>
      <c r="T2983" s="14"/>
      <c r="U2983" s="14"/>
      <c r="V2983" s="4"/>
      <c r="W2983" s="5"/>
      <c r="X2983" s="14"/>
      <c r="Y2983" s="153"/>
      <c r="Z2983" s="10"/>
      <c r="AA2983" s="51"/>
      <c r="AB2983" s="3"/>
      <c r="AC2983" s="1"/>
      <c r="AD2983" s="10"/>
      <c r="AE2983" s="3"/>
      <c r="AF2983" s="3"/>
      <c r="AG2983" s="3"/>
      <c r="AH2983" s="10"/>
      <c r="AI2983" s="11"/>
      <c r="AJ2983" s="10"/>
      <c r="AK2983" s="2"/>
      <c r="AL2983" s="2"/>
      <c r="AM2983" s="2"/>
      <c r="AN2983" s="2"/>
      <c r="AO2983" s="2"/>
      <c r="AP2983" s="2"/>
      <c r="AQ2983" s="1"/>
      <c r="AR2983" s="15"/>
      <c r="AS2983" s="15"/>
      <c r="AT2983" s="15"/>
      <c r="AU2983" s="1"/>
      <c r="AV2983" s="1"/>
      <c r="AW2983" s="15"/>
      <c r="AX2983" s="15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  <c r="FA2983" s="1"/>
      <c r="FB2983" s="1"/>
      <c r="FC2983" s="1"/>
      <c r="FD2983" s="1"/>
      <c r="FE2983" s="1"/>
      <c r="FF2983" s="1"/>
      <c r="FG2983" s="1"/>
      <c r="FH2983" s="1"/>
    </row>
    <row r="2984" spans="1:164" x14ac:dyDescent="0.15">
      <c r="A2984" s="67"/>
      <c r="B2984" s="16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9"/>
      <c r="N2984" s="12"/>
      <c r="O2984" s="12"/>
      <c r="P2984" s="19"/>
      <c r="Q2984" s="14"/>
      <c r="R2984" s="28"/>
      <c r="S2984" s="14"/>
      <c r="T2984" s="14"/>
      <c r="U2984" s="14"/>
      <c r="V2984" s="4"/>
      <c r="W2984" s="5"/>
      <c r="X2984" s="14"/>
      <c r="Y2984" s="153"/>
      <c r="Z2984" s="10"/>
      <c r="AA2984" s="51"/>
      <c r="AB2984" s="3"/>
      <c r="AC2984" s="1"/>
      <c r="AD2984" s="10"/>
      <c r="AE2984" s="3"/>
      <c r="AF2984" s="3"/>
      <c r="AG2984" s="3"/>
      <c r="AH2984" s="10"/>
      <c r="AI2984" s="11"/>
      <c r="AJ2984" s="10"/>
      <c r="AK2984" s="2"/>
      <c r="AL2984" s="2"/>
      <c r="AM2984" s="2"/>
      <c r="AN2984" s="2"/>
      <c r="AO2984" s="2"/>
      <c r="AP2984" s="2"/>
      <c r="AQ2984" s="1"/>
      <c r="AR2984" s="15"/>
      <c r="AS2984" s="15"/>
      <c r="AT2984" s="15"/>
      <c r="AU2984" s="1"/>
      <c r="AV2984" s="1"/>
      <c r="AW2984" s="15"/>
      <c r="AX2984" s="15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  <c r="FA2984" s="1"/>
      <c r="FB2984" s="1"/>
      <c r="FC2984" s="1"/>
      <c r="FD2984" s="1"/>
      <c r="FE2984" s="1"/>
      <c r="FF2984" s="1"/>
      <c r="FG2984" s="1"/>
      <c r="FH2984" s="1"/>
    </row>
    <row r="2985" spans="1:164" x14ac:dyDescent="0.15">
      <c r="A2985" s="67"/>
      <c r="B2985" s="16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9"/>
      <c r="N2985" s="12"/>
      <c r="O2985" s="12"/>
      <c r="P2985" s="19"/>
      <c r="Q2985" s="14"/>
      <c r="R2985" s="28"/>
      <c r="S2985" s="14"/>
      <c r="T2985" s="14"/>
      <c r="U2985" s="14"/>
      <c r="V2985" s="4"/>
      <c r="W2985" s="5"/>
      <c r="X2985" s="14"/>
      <c r="Y2985" s="153"/>
      <c r="Z2985" s="10"/>
      <c r="AA2985" s="51"/>
      <c r="AB2985" s="3"/>
      <c r="AC2985" s="1"/>
      <c r="AD2985" s="10"/>
      <c r="AE2985" s="3"/>
      <c r="AF2985" s="3"/>
      <c r="AG2985" s="3"/>
      <c r="AH2985" s="10"/>
      <c r="AI2985" s="11"/>
      <c r="AJ2985" s="10"/>
      <c r="AK2985" s="2"/>
      <c r="AL2985" s="2"/>
      <c r="AM2985" s="2"/>
      <c r="AN2985" s="2"/>
      <c r="AO2985" s="2"/>
      <c r="AP2985" s="2"/>
      <c r="AQ2985" s="1"/>
      <c r="AR2985" s="15"/>
      <c r="AS2985" s="15"/>
      <c r="AT2985" s="15"/>
      <c r="AU2985" s="1"/>
      <c r="AV2985" s="1"/>
      <c r="AW2985" s="15"/>
      <c r="AX2985" s="15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  <c r="FA2985" s="1"/>
      <c r="FB2985" s="1"/>
      <c r="FC2985" s="1"/>
      <c r="FD2985" s="1"/>
      <c r="FE2985" s="1"/>
      <c r="FF2985" s="1"/>
      <c r="FG2985" s="1"/>
      <c r="FH2985" s="1"/>
    </row>
    <row r="2986" spans="1:164" x14ac:dyDescent="0.15">
      <c r="A2986" s="67"/>
      <c r="B2986" s="16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9"/>
      <c r="N2986" s="12"/>
      <c r="O2986" s="12"/>
      <c r="P2986" s="19"/>
      <c r="Q2986" s="14"/>
      <c r="R2986" s="28"/>
      <c r="S2986" s="14"/>
      <c r="T2986" s="14"/>
      <c r="U2986" s="14"/>
      <c r="V2986" s="4"/>
      <c r="W2986" s="5"/>
      <c r="X2986" s="14"/>
      <c r="Y2986" s="153"/>
      <c r="Z2986" s="10"/>
      <c r="AA2986" s="51"/>
      <c r="AB2986" s="3"/>
      <c r="AC2986" s="1"/>
      <c r="AD2986" s="10"/>
      <c r="AE2986" s="3"/>
      <c r="AF2986" s="3"/>
      <c r="AG2986" s="3"/>
      <c r="AH2986" s="10"/>
      <c r="AI2986" s="11"/>
      <c r="AJ2986" s="10"/>
      <c r="AK2986" s="2"/>
      <c r="AL2986" s="2"/>
      <c r="AM2986" s="2"/>
      <c r="AN2986" s="2"/>
      <c r="AO2986" s="2"/>
      <c r="AP2986" s="2"/>
      <c r="AQ2986" s="1"/>
      <c r="AR2986" s="15"/>
      <c r="AS2986" s="15"/>
      <c r="AT2986" s="15"/>
      <c r="AU2986" s="1"/>
      <c r="AV2986" s="1"/>
      <c r="AW2986" s="15"/>
      <c r="AX2986" s="15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  <c r="FA2986" s="1"/>
      <c r="FB2986" s="1"/>
      <c r="FC2986" s="1"/>
      <c r="FD2986" s="1"/>
      <c r="FE2986" s="1"/>
      <c r="FF2986" s="1"/>
      <c r="FG2986" s="1"/>
      <c r="FH2986" s="1"/>
    </row>
    <row r="2987" spans="1:164" x14ac:dyDescent="0.15">
      <c r="A2987" s="67"/>
      <c r="B2987" s="16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9"/>
      <c r="N2987" s="12"/>
      <c r="O2987" s="12"/>
      <c r="P2987" s="19"/>
      <c r="Q2987" s="14"/>
      <c r="R2987" s="28"/>
      <c r="S2987" s="14"/>
      <c r="T2987" s="14"/>
      <c r="U2987" s="14"/>
      <c r="V2987" s="4"/>
      <c r="W2987" s="5"/>
      <c r="X2987" s="14"/>
      <c r="Y2987" s="153"/>
      <c r="Z2987" s="10"/>
      <c r="AA2987" s="51"/>
      <c r="AB2987" s="3"/>
      <c r="AC2987" s="1"/>
      <c r="AD2987" s="10"/>
      <c r="AE2987" s="3"/>
      <c r="AF2987" s="3"/>
      <c r="AG2987" s="3"/>
      <c r="AH2987" s="10"/>
      <c r="AI2987" s="11"/>
      <c r="AJ2987" s="10"/>
      <c r="AK2987" s="2"/>
      <c r="AL2987" s="2"/>
      <c r="AM2987" s="2"/>
      <c r="AN2987" s="2"/>
      <c r="AO2987" s="2"/>
      <c r="AP2987" s="2"/>
      <c r="AQ2987" s="1"/>
      <c r="AR2987" s="15"/>
      <c r="AS2987" s="15"/>
      <c r="AT2987" s="15"/>
      <c r="AU2987" s="1"/>
      <c r="AV2987" s="1"/>
      <c r="AW2987" s="15"/>
      <c r="AX2987" s="15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  <c r="FA2987" s="1"/>
      <c r="FB2987" s="1"/>
      <c r="FC2987" s="1"/>
      <c r="FD2987" s="1"/>
      <c r="FE2987" s="1"/>
      <c r="FF2987" s="1"/>
      <c r="FG2987" s="1"/>
      <c r="FH2987" s="1"/>
    </row>
    <row r="2988" spans="1:164" x14ac:dyDescent="0.15">
      <c r="A2988" s="67"/>
      <c r="B2988" s="16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9"/>
      <c r="N2988" s="12"/>
      <c r="O2988" s="12"/>
      <c r="P2988" s="19"/>
      <c r="Q2988" s="14"/>
      <c r="R2988" s="28"/>
      <c r="S2988" s="14"/>
      <c r="T2988" s="14"/>
      <c r="U2988" s="14"/>
      <c r="V2988" s="4"/>
      <c r="W2988" s="5"/>
      <c r="X2988" s="14"/>
      <c r="Y2988" s="153"/>
      <c r="Z2988" s="10"/>
      <c r="AA2988" s="51"/>
      <c r="AB2988" s="3"/>
      <c r="AC2988" s="1"/>
      <c r="AD2988" s="10"/>
      <c r="AE2988" s="3"/>
      <c r="AF2988" s="3"/>
      <c r="AG2988" s="3"/>
      <c r="AH2988" s="10"/>
      <c r="AI2988" s="11"/>
      <c r="AJ2988" s="10"/>
      <c r="AK2988" s="2"/>
      <c r="AL2988" s="2"/>
      <c r="AM2988" s="2"/>
      <c r="AN2988" s="2"/>
      <c r="AO2988" s="2"/>
      <c r="AP2988" s="2"/>
      <c r="AQ2988" s="1"/>
      <c r="AR2988" s="15"/>
      <c r="AS2988" s="15"/>
      <c r="AT2988" s="15"/>
      <c r="AU2988" s="1"/>
      <c r="AV2988" s="1"/>
      <c r="AW2988" s="15"/>
      <c r="AX2988" s="15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  <c r="FA2988" s="1"/>
      <c r="FB2988" s="1"/>
      <c r="FC2988" s="1"/>
      <c r="FD2988" s="1"/>
      <c r="FE2988" s="1"/>
      <c r="FF2988" s="1"/>
      <c r="FG2988" s="1"/>
      <c r="FH2988" s="1"/>
    </row>
    <row r="2989" spans="1:164" x14ac:dyDescent="0.15">
      <c r="A2989" s="67"/>
      <c r="B2989" s="16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9"/>
      <c r="N2989" s="12"/>
      <c r="O2989" s="12"/>
      <c r="P2989" s="19"/>
      <c r="Q2989" s="14"/>
      <c r="R2989" s="28"/>
      <c r="S2989" s="14"/>
      <c r="T2989" s="14"/>
      <c r="U2989" s="14"/>
      <c r="V2989" s="4"/>
      <c r="W2989" s="5"/>
      <c r="X2989" s="14"/>
      <c r="Y2989" s="153"/>
      <c r="Z2989" s="10"/>
      <c r="AA2989" s="51"/>
      <c r="AB2989" s="3"/>
      <c r="AC2989" s="1"/>
      <c r="AD2989" s="10"/>
      <c r="AE2989" s="3"/>
      <c r="AF2989" s="3"/>
      <c r="AG2989" s="3"/>
      <c r="AH2989" s="10"/>
      <c r="AI2989" s="11"/>
      <c r="AJ2989" s="10"/>
      <c r="AK2989" s="2"/>
      <c r="AL2989" s="2"/>
      <c r="AM2989" s="2"/>
      <c r="AN2989" s="2"/>
      <c r="AO2989" s="2"/>
      <c r="AP2989" s="2"/>
      <c r="AQ2989" s="1"/>
      <c r="AR2989" s="15"/>
      <c r="AS2989" s="15"/>
      <c r="AT2989" s="15"/>
      <c r="AU2989" s="1"/>
      <c r="AV2989" s="1"/>
      <c r="AW2989" s="15"/>
      <c r="AX2989" s="15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  <c r="FA2989" s="1"/>
      <c r="FB2989" s="1"/>
      <c r="FC2989" s="1"/>
      <c r="FD2989" s="1"/>
      <c r="FE2989" s="1"/>
      <c r="FF2989" s="1"/>
      <c r="FG2989" s="1"/>
      <c r="FH2989" s="1"/>
    </row>
    <row r="2990" spans="1:164" x14ac:dyDescent="0.15">
      <c r="A2990" s="67"/>
      <c r="B2990" s="16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9"/>
      <c r="N2990" s="12"/>
      <c r="O2990" s="12"/>
      <c r="P2990" s="19"/>
      <c r="Q2990" s="14"/>
      <c r="R2990" s="28"/>
      <c r="S2990" s="14"/>
      <c r="T2990" s="14"/>
      <c r="U2990" s="14"/>
      <c r="V2990" s="4"/>
      <c r="W2990" s="5"/>
      <c r="X2990" s="14"/>
      <c r="Y2990" s="153"/>
      <c r="Z2990" s="10"/>
      <c r="AA2990" s="51"/>
      <c r="AB2990" s="3"/>
      <c r="AC2990" s="1"/>
      <c r="AD2990" s="10"/>
      <c r="AE2990" s="3"/>
      <c r="AF2990" s="3"/>
      <c r="AG2990" s="3"/>
      <c r="AH2990" s="10"/>
      <c r="AI2990" s="11"/>
      <c r="AJ2990" s="10"/>
      <c r="AK2990" s="2"/>
      <c r="AL2990" s="2"/>
      <c r="AM2990" s="2"/>
      <c r="AN2990" s="2"/>
      <c r="AO2990" s="2"/>
      <c r="AP2990" s="2"/>
      <c r="AQ2990" s="1"/>
      <c r="AR2990" s="15"/>
      <c r="AS2990" s="15"/>
      <c r="AT2990" s="15"/>
      <c r="AU2990" s="1"/>
      <c r="AV2990" s="1"/>
      <c r="AW2990" s="15"/>
      <c r="AX2990" s="15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  <c r="FA2990" s="1"/>
      <c r="FB2990" s="1"/>
      <c r="FC2990" s="1"/>
      <c r="FD2990" s="1"/>
      <c r="FE2990" s="1"/>
      <c r="FF2990" s="1"/>
      <c r="FG2990" s="1"/>
      <c r="FH2990" s="1"/>
    </row>
    <row r="2991" spans="1:164" x14ac:dyDescent="0.15">
      <c r="A2991" s="67"/>
      <c r="B2991" s="16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9"/>
      <c r="N2991" s="12"/>
      <c r="O2991" s="12"/>
      <c r="P2991" s="19"/>
      <c r="Q2991" s="14"/>
      <c r="R2991" s="28"/>
      <c r="S2991" s="14"/>
      <c r="T2991" s="14"/>
      <c r="U2991" s="14"/>
      <c r="V2991" s="4"/>
      <c r="W2991" s="5"/>
      <c r="X2991" s="14"/>
      <c r="Y2991" s="153"/>
      <c r="Z2991" s="10"/>
      <c r="AA2991" s="51"/>
      <c r="AB2991" s="3"/>
      <c r="AC2991" s="1"/>
      <c r="AD2991" s="10"/>
      <c r="AE2991" s="3"/>
      <c r="AF2991" s="3"/>
      <c r="AG2991" s="3"/>
      <c r="AH2991" s="10"/>
      <c r="AI2991" s="11"/>
      <c r="AJ2991" s="10"/>
      <c r="AK2991" s="2"/>
      <c r="AL2991" s="2"/>
      <c r="AM2991" s="2"/>
      <c r="AN2991" s="2"/>
      <c r="AO2991" s="2"/>
      <c r="AP2991" s="2"/>
      <c r="AQ2991" s="1"/>
      <c r="AR2991" s="15"/>
      <c r="AS2991" s="15"/>
      <c r="AT2991" s="15"/>
      <c r="AU2991" s="1"/>
      <c r="AV2991" s="1"/>
      <c r="AW2991" s="15"/>
      <c r="AX2991" s="15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  <c r="FA2991" s="1"/>
      <c r="FB2991" s="1"/>
      <c r="FC2991" s="1"/>
      <c r="FD2991" s="1"/>
      <c r="FE2991" s="1"/>
      <c r="FF2991" s="1"/>
      <c r="FG2991" s="1"/>
      <c r="FH2991" s="1"/>
    </row>
    <row r="2992" spans="1:164" x14ac:dyDescent="0.15">
      <c r="A2992" s="67"/>
      <c r="B2992" s="16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9"/>
      <c r="N2992" s="12"/>
      <c r="O2992" s="12"/>
      <c r="P2992" s="19"/>
      <c r="Q2992" s="14"/>
      <c r="R2992" s="28"/>
      <c r="S2992" s="14"/>
      <c r="T2992" s="14"/>
      <c r="U2992" s="14"/>
      <c r="V2992" s="4"/>
      <c r="W2992" s="5"/>
      <c r="X2992" s="14"/>
      <c r="Y2992" s="153"/>
      <c r="Z2992" s="10"/>
      <c r="AA2992" s="51"/>
      <c r="AB2992" s="3"/>
      <c r="AC2992" s="1"/>
      <c r="AD2992" s="10"/>
      <c r="AE2992" s="3"/>
      <c r="AF2992" s="3"/>
      <c r="AG2992" s="3"/>
      <c r="AH2992" s="10"/>
      <c r="AI2992" s="11"/>
      <c r="AJ2992" s="10"/>
      <c r="AK2992" s="2"/>
      <c r="AL2992" s="2"/>
      <c r="AM2992" s="2"/>
      <c r="AN2992" s="2"/>
      <c r="AO2992" s="2"/>
      <c r="AP2992" s="2"/>
      <c r="AQ2992" s="1"/>
      <c r="AR2992" s="15"/>
      <c r="AS2992" s="15"/>
      <c r="AT2992" s="15"/>
      <c r="AU2992" s="1"/>
      <c r="AV2992" s="1"/>
      <c r="AW2992" s="15"/>
      <c r="AX2992" s="15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  <c r="FA2992" s="1"/>
      <c r="FB2992" s="1"/>
      <c r="FC2992" s="1"/>
      <c r="FD2992" s="1"/>
      <c r="FE2992" s="1"/>
      <c r="FF2992" s="1"/>
      <c r="FG2992" s="1"/>
      <c r="FH2992" s="1"/>
    </row>
    <row r="2993" spans="1:164" x14ac:dyDescent="0.15">
      <c r="A2993" s="67"/>
      <c r="B2993" s="16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9"/>
      <c r="N2993" s="12"/>
      <c r="O2993" s="12"/>
      <c r="P2993" s="19"/>
      <c r="Q2993" s="14"/>
      <c r="R2993" s="28"/>
      <c r="S2993" s="14"/>
      <c r="T2993" s="14"/>
      <c r="U2993" s="14"/>
      <c r="V2993" s="4"/>
      <c r="W2993" s="5"/>
      <c r="X2993" s="14"/>
      <c r="Y2993" s="153"/>
      <c r="Z2993" s="10"/>
      <c r="AA2993" s="51"/>
      <c r="AB2993" s="3"/>
      <c r="AC2993" s="1"/>
      <c r="AD2993" s="10"/>
      <c r="AE2993" s="3"/>
      <c r="AF2993" s="3"/>
      <c r="AG2993" s="3"/>
      <c r="AH2993" s="10"/>
      <c r="AI2993" s="11"/>
      <c r="AJ2993" s="10"/>
      <c r="AK2993" s="2"/>
      <c r="AL2993" s="2"/>
      <c r="AM2993" s="2"/>
      <c r="AN2993" s="2"/>
      <c r="AO2993" s="2"/>
      <c r="AP2993" s="2"/>
      <c r="AQ2993" s="1"/>
      <c r="AR2993" s="15"/>
      <c r="AS2993" s="15"/>
      <c r="AT2993" s="15"/>
      <c r="AU2993" s="1"/>
      <c r="AV2993" s="1"/>
      <c r="AW2993" s="15"/>
      <c r="AX2993" s="15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  <c r="FA2993" s="1"/>
      <c r="FB2993" s="1"/>
      <c r="FC2993" s="1"/>
      <c r="FD2993" s="1"/>
      <c r="FE2993" s="1"/>
      <c r="FF2993" s="1"/>
      <c r="FG2993" s="1"/>
      <c r="FH2993" s="1"/>
    </row>
    <row r="2994" spans="1:164" x14ac:dyDescent="0.15">
      <c r="A2994" s="67"/>
      <c r="B2994" s="16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9"/>
      <c r="N2994" s="12"/>
      <c r="O2994" s="12"/>
      <c r="P2994" s="19"/>
      <c r="Q2994" s="14"/>
      <c r="R2994" s="28"/>
      <c r="S2994" s="14"/>
      <c r="T2994" s="14"/>
      <c r="U2994" s="14"/>
      <c r="V2994" s="4"/>
      <c r="W2994" s="5"/>
      <c r="X2994" s="14"/>
      <c r="Y2994" s="153"/>
      <c r="Z2994" s="10"/>
      <c r="AA2994" s="51"/>
      <c r="AB2994" s="3"/>
      <c r="AC2994" s="1"/>
      <c r="AD2994" s="10"/>
      <c r="AE2994" s="3"/>
      <c r="AF2994" s="3"/>
      <c r="AG2994" s="3"/>
      <c r="AH2994" s="10"/>
      <c r="AI2994" s="11"/>
      <c r="AJ2994" s="10"/>
      <c r="AK2994" s="2"/>
      <c r="AL2994" s="2"/>
      <c r="AM2994" s="2"/>
      <c r="AN2994" s="2"/>
      <c r="AO2994" s="2"/>
      <c r="AP2994" s="2"/>
      <c r="AQ2994" s="1"/>
      <c r="AR2994" s="15"/>
      <c r="AS2994" s="15"/>
      <c r="AT2994" s="15"/>
      <c r="AU2994" s="1"/>
      <c r="AV2994" s="1"/>
      <c r="AW2994" s="15"/>
      <c r="AX2994" s="15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  <c r="FA2994" s="1"/>
      <c r="FB2994" s="1"/>
      <c r="FC2994" s="1"/>
      <c r="FD2994" s="1"/>
      <c r="FE2994" s="1"/>
      <c r="FF2994" s="1"/>
      <c r="FG2994" s="1"/>
      <c r="FH2994" s="1"/>
    </row>
    <row r="2995" spans="1:164" x14ac:dyDescent="0.15">
      <c r="A2995" s="67"/>
      <c r="B2995" s="16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9"/>
      <c r="N2995" s="12"/>
      <c r="O2995" s="12"/>
      <c r="P2995" s="19"/>
      <c r="Q2995" s="14"/>
      <c r="R2995" s="28"/>
      <c r="S2995" s="14"/>
      <c r="T2995" s="14"/>
      <c r="U2995" s="14"/>
      <c r="V2995" s="4"/>
      <c r="W2995" s="5"/>
      <c r="X2995" s="14"/>
      <c r="Y2995" s="153"/>
      <c r="Z2995" s="10"/>
      <c r="AA2995" s="51"/>
      <c r="AB2995" s="3"/>
      <c r="AC2995" s="1"/>
      <c r="AD2995" s="10"/>
      <c r="AE2995" s="3"/>
      <c r="AF2995" s="3"/>
      <c r="AG2995" s="3"/>
      <c r="AH2995" s="10"/>
      <c r="AI2995" s="11"/>
      <c r="AJ2995" s="10"/>
      <c r="AK2995" s="2"/>
      <c r="AL2995" s="2"/>
      <c r="AM2995" s="2"/>
      <c r="AN2995" s="2"/>
      <c r="AO2995" s="2"/>
      <c r="AP2995" s="2"/>
      <c r="AQ2995" s="1"/>
      <c r="AR2995" s="15"/>
      <c r="AS2995" s="15"/>
      <c r="AT2995" s="15"/>
      <c r="AU2995" s="1"/>
      <c r="AV2995" s="1"/>
      <c r="AW2995" s="15"/>
      <c r="AX2995" s="15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  <c r="FA2995" s="1"/>
      <c r="FB2995" s="1"/>
      <c r="FC2995" s="1"/>
      <c r="FD2995" s="1"/>
      <c r="FE2995" s="1"/>
      <c r="FF2995" s="1"/>
      <c r="FG2995" s="1"/>
      <c r="FH2995" s="1"/>
    </row>
    <row r="2996" spans="1:164" x14ac:dyDescent="0.15">
      <c r="A2996" s="67"/>
      <c r="B2996" s="16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9"/>
      <c r="N2996" s="12"/>
      <c r="O2996" s="12"/>
      <c r="P2996" s="19"/>
      <c r="Q2996" s="14"/>
      <c r="R2996" s="28"/>
      <c r="S2996" s="14"/>
      <c r="T2996" s="14"/>
      <c r="U2996" s="14"/>
      <c r="V2996" s="4"/>
      <c r="W2996" s="5"/>
      <c r="X2996" s="14"/>
      <c r="Y2996" s="153"/>
      <c r="Z2996" s="10"/>
      <c r="AA2996" s="51"/>
      <c r="AB2996" s="3"/>
      <c r="AC2996" s="1"/>
      <c r="AD2996" s="10"/>
      <c r="AE2996" s="3"/>
      <c r="AF2996" s="3"/>
      <c r="AG2996" s="3"/>
      <c r="AH2996" s="10"/>
      <c r="AI2996" s="11"/>
      <c r="AJ2996" s="10"/>
      <c r="AK2996" s="2"/>
      <c r="AL2996" s="2"/>
      <c r="AM2996" s="2"/>
      <c r="AN2996" s="2"/>
      <c r="AO2996" s="2"/>
      <c r="AP2996" s="2"/>
      <c r="AQ2996" s="1"/>
      <c r="AR2996" s="15"/>
      <c r="AS2996" s="15"/>
      <c r="AT2996" s="15"/>
      <c r="AU2996" s="1"/>
      <c r="AV2996" s="1"/>
      <c r="AW2996" s="15"/>
      <c r="AX2996" s="15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  <c r="FA2996" s="1"/>
      <c r="FB2996" s="1"/>
      <c r="FC2996" s="1"/>
      <c r="FD2996" s="1"/>
      <c r="FE2996" s="1"/>
      <c r="FF2996" s="1"/>
      <c r="FG2996" s="1"/>
      <c r="FH2996" s="1"/>
    </row>
    <row r="2997" spans="1:164" x14ac:dyDescent="0.15">
      <c r="A2997" s="67"/>
      <c r="B2997" s="16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9"/>
      <c r="N2997" s="12"/>
      <c r="O2997" s="12"/>
      <c r="P2997" s="19"/>
      <c r="Q2997" s="14"/>
      <c r="R2997" s="28"/>
      <c r="S2997" s="14"/>
      <c r="T2997" s="14"/>
      <c r="U2997" s="14"/>
      <c r="V2997" s="4"/>
      <c r="W2997" s="5"/>
      <c r="X2997" s="14"/>
      <c r="Y2997" s="153"/>
      <c r="Z2997" s="10"/>
      <c r="AA2997" s="51"/>
      <c r="AB2997" s="3"/>
      <c r="AC2997" s="1"/>
      <c r="AD2997" s="10"/>
      <c r="AE2997" s="3"/>
      <c r="AF2997" s="3"/>
      <c r="AG2997" s="3"/>
      <c r="AH2997" s="10"/>
      <c r="AI2997" s="11"/>
      <c r="AJ2997" s="10"/>
      <c r="AK2997" s="2"/>
      <c r="AL2997" s="2"/>
      <c r="AM2997" s="2"/>
      <c r="AN2997" s="2"/>
      <c r="AO2997" s="2"/>
      <c r="AP2997" s="2"/>
      <c r="AQ2997" s="1"/>
      <c r="AR2997" s="15"/>
      <c r="AS2997" s="15"/>
      <c r="AT2997" s="15"/>
      <c r="AU2997" s="1"/>
      <c r="AV2997" s="1"/>
      <c r="AW2997" s="15"/>
      <c r="AX2997" s="15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  <c r="FA2997" s="1"/>
      <c r="FB2997" s="1"/>
      <c r="FC2997" s="1"/>
      <c r="FD2997" s="1"/>
      <c r="FE2997" s="1"/>
      <c r="FF2997" s="1"/>
      <c r="FG2997" s="1"/>
      <c r="FH2997" s="1"/>
    </row>
    <row r="2998" spans="1:164" x14ac:dyDescent="0.15">
      <c r="A2998" s="67"/>
      <c r="B2998" s="16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9"/>
      <c r="N2998" s="12"/>
      <c r="O2998" s="12"/>
      <c r="P2998" s="19"/>
      <c r="Q2998" s="14"/>
      <c r="R2998" s="28"/>
      <c r="S2998" s="14"/>
      <c r="T2998" s="14"/>
      <c r="U2998" s="14"/>
      <c r="V2998" s="4"/>
      <c r="W2998" s="5"/>
      <c r="X2998" s="14"/>
      <c r="Y2998" s="153"/>
      <c r="Z2998" s="10"/>
      <c r="AA2998" s="51"/>
      <c r="AB2998" s="3"/>
      <c r="AC2998" s="1"/>
      <c r="AD2998" s="10"/>
      <c r="AE2998" s="3"/>
      <c r="AF2998" s="3"/>
      <c r="AG2998" s="3"/>
      <c r="AH2998" s="10"/>
      <c r="AI2998" s="11"/>
      <c r="AJ2998" s="10"/>
      <c r="AK2998" s="2"/>
      <c r="AL2998" s="2"/>
      <c r="AM2998" s="2"/>
      <c r="AN2998" s="2"/>
      <c r="AO2998" s="2"/>
      <c r="AP2998" s="2"/>
      <c r="AQ2998" s="1"/>
      <c r="AR2998" s="15"/>
      <c r="AS2998" s="15"/>
      <c r="AT2998" s="15"/>
      <c r="AU2998" s="1"/>
      <c r="AV2998" s="1"/>
      <c r="AW2998" s="15"/>
      <c r="AX2998" s="15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  <c r="FA2998" s="1"/>
      <c r="FB2998" s="1"/>
      <c r="FC2998" s="1"/>
      <c r="FD2998" s="1"/>
      <c r="FE2998" s="1"/>
      <c r="FF2998" s="1"/>
      <c r="FG2998" s="1"/>
      <c r="FH2998" s="1"/>
    </row>
    <row r="2999" spans="1:164" x14ac:dyDescent="0.15">
      <c r="A2999" s="67"/>
      <c r="B2999" s="16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9"/>
      <c r="N2999" s="12"/>
      <c r="O2999" s="12"/>
      <c r="P2999" s="19"/>
      <c r="Q2999" s="14"/>
      <c r="R2999" s="28"/>
      <c r="S2999" s="14"/>
      <c r="T2999" s="14"/>
      <c r="U2999" s="14"/>
      <c r="V2999" s="4"/>
      <c r="W2999" s="5"/>
      <c r="X2999" s="14"/>
      <c r="Y2999" s="153"/>
      <c r="Z2999" s="10"/>
      <c r="AA2999" s="51"/>
      <c r="AB2999" s="3"/>
      <c r="AC2999" s="1"/>
      <c r="AD2999" s="10"/>
      <c r="AE2999" s="3"/>
      <c r="AF2999" s="3"/>
      <c r="AG2999" s="3"/>
      <c r="AH2999" s="10"/>
      <c r="AI2999" s="11"/>
      <c r="AJ2999" s="10"/>
      <c r="AK2999" s="2"/>
      <c r="AL2999" s="2"/>
      <c r="AM2999" s="2"/>
      <c r="AN2999" s="2"/>
      <c r="AO2999" s="2"/>
      <c r="AP2999" s="2"/>
      <c r="AQ2999" s="1"/>
      <c r="AR2999" s="15"/>
      <c r="AS2999" s="15"/>
      <c r="AT2999" s="15"/>
      <c r="AU2999" s="1"/>
      <c r="AV2999" s="1"/>
      <c r="AW2999" s="15"/>
      <c r="AX2999" s="15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  <c r="FA2999" s="1"/>
      <c r="FB2999" s="1"/>
      <c r="FC2999" s="1"/>
      <c r="FD2999" s="1"/>
      <c r="FE2999" s="1"/>
      <c r="FF2999" s="1"/>
      <c r="FG2999" s="1"/>
      <c r="FH2999" s="1"/>
    </row>
    <row r="3000" spans="1:164" x14ac:dyDescent="0.15">
      <c r="A3000" s="67"/>
      <c r="B3000" s="16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9"/>
      <c r="N3000" s="12"/>
      <c r="O3000" s="12"/>
      <c r="P3000" s="19"/>
      <c r="Q3000" s="14"/>
      <c r="R3000" s="28"/>
      <c r="S3000" s="14"/>
      <c r="T3000" s="14"/>
      <c r="U3000" s="14"/>
      <c r="V3000" s="4"/>
      <c r="W3000" s="5"/>
      <c r="X3000" s="14"/>
      <c r="Y3000" s="153"/>
      <c r="Z3000" s="10"/>
      <c r="AA3000" s="51"/>
      <c r="AB3000" s="3"/>
      <c r="AC3000" s="1"/>
      <c r="AD3000" s="10"/>
      <c r="AE3000" s="3"/>
      <c r="AF3000" s="3"/>
      <c r="AG3000" s="3"/>
      <c r="AH3000" s="10"/>
      <c r="AI3000" s="11"/>
      <c r="AJ3000" s="10"/>
      <c r="AK3000" s="2"/>
      <c r="AL3000" s="2"/>
      <c r="AM3000" s="2"/>
      <c r="AN3000" s="2"/>
      <c r="AO3000" s="2"/>
      <c r="AP3000" s="2"/>
      <c r="AQ3000" s="1"/>
      <c r="AR3000" s="15"/>
      <c r="AS3000" s="15"/>
      <c r="AT3000" s="15"/>
      <c r="AU3000" s="1"/>
      <c r="AV3000" s="1"/>
      <c r="AW3000" s="15"/>
      <c r="AX3000" s="15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  <c r="FA3000" s="1"/>
      <c r="FB3000" s="1"/>
      <c r="FC3000" s="1"/>
      <c r="FD3000" s="1"/>
      <c r="FE3000" s="1"/>
      <c r="FF3000" s="1"/>
      <c r="FG3000" s="1"/>
      <c r="FH3000" s="1"/>
    </row>
    <row r="3001" spans="1:164" x14ac:dyDescent="0.15">
      <c r="A3001" s="67"/>
      <c r="B3001" s="16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9"/>
      <c r="N3001" s="12"/>
      <c r="O3001" s="12"/>
      <c r="P3001" s="19"/>
      <c r="Q3001" s="14"/>
      <c r="R3001" s="28"/>
      <c r="S3001" s="14"/>
      <c r="T3001" s="14"/>
      <c r="U3001" s="14"/>
      <c r="V3001" s="4"/>
      <c r="W3001" s="5"/>
      <c r="X3001" s="14"/>
      <c r="Y3001" s="153"/>
      <c r="Z3001" s="10"/>
      <c r="AA3001" s="51"/>
      <c r="AB3001" s="3"/>
      <c r="AC3001" s="1"/>
      <c r="AD3001" s="10"/>
      <c r="AE3001" s="3"/>
      <c r="AF3001" s="3"/>
      <c r="AG3001" s="3"/>
      <c r="AH3001" s="10"/>
      <c r="AI3001" s="11"/>
      <c r="AJ3001" s="10"/>
      <c r="AK3001" s="2"/>
      <c r="AL3001" s="2"/>
      <c r="AM3001" s="2"/>
      <c r="AN3001" s="2"/>
      <c r="AO3001" s="2"/>
      <c r="AP3001" s="2"/>
      <c r="AQ3001" s="1"/>
      <c r="AR3001" s="15"/>
      <c r="AS3001" s="15"/>
      <c r="AT3001" s="15"/>
      <c r="AU3001" s="1"/>
      <c r="AV3001" s="1"/>
      <c r="AW3001" s="15"/>
      <c r="AX3001" s="15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  <c r="FA3001" s="1"/>
      <c r="FB3001" s="1"/>
      <c r="FC3001" s="1"/>
      <c r="FD3001" s="1"/>
      <c r="FE3001" s="1"/>
      <c r="FF3001" s="1"/>
      <c r="FG3001" s="1"/>
      <c r="FH3001" s="1"/>
    </row>
    <row r="3002" spans="1:164" x14ac:dyDescent="0.15">
      <c r="A3002" s="67"/>
      <c r="B3002" s="16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9"/>
      <c r="N3002" s="12"/>
      <c r="O3002" s="12"/>
      <c r="P3002" s="19"/>
      <c r="Q3002" s="14"/>
      <c r="R3002" s="28"/>
      <c r="S3002" s="14"/>
      <c r="T3002" s="14"/>
      <c r="U3002" s="14"/>
      <c r="V3002" s="4"/>
      <c r="W3002" s="5"/>
      <c r="X3002" s="14"/>
      <c r="Y3002" s="153"/>
      <c r="Z3002" s="10"/>
      <c r="AA3002" s="51"/>
      <c r="AB3002" s="3"/>
      <c r="AC3002" s="1"/>
      <c r="AD3002" s="10"/>
      <c r="AE3002" s="3"/>
      <c r="AF3002" s="3"/>
      <c r="AG3002" s="3"/>
      <c r="AH3002" s="10"/>
      <c r="AI3002" s="11"/>
      <c r="AJ3002" s="10"/>
      <c r="AK3002" s="2"/>
      <c r="AL3002" s="2"/>
      <c r="AM3002" s="2"/>
      <c r="AN3002" s="2"/>
      <c r="AO3002" s="2"/>
      <c r="AP3002" s="2"/>
      <c r="AQ3002" s="1"/>
      <c r="AR3002" s="15"/>
      <c r="AS3002" s="15"/>
      <c r="AT3002" s="15"/>
      <c r="AU3002" s="1"/>
      <c r="AV3002" s="1"/>
      <c r="AW3002" s="15"/>
      <c r="AX3002" s="15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  <c r="FA3002" s="1"/>
      <c r="FB3002" s="1"/>
      <c r="FC3002" s="1"/>
      <c r="FD3002" s="1"/>
      <c r="FE3002" s="1"/>
      <c r="FF3002" s="1"/>
      <c r="FG3002" s="1"/>
      <c r="FH3002" s="1"/>
    </row>
    <row r="3003" spans="1:164" x14ac:dyDescent="0.15">
      <c r="A3003" s="67"/>
      <c r="B3003" s="16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9"/>
      <c r="N3003" s="12"/>
      <c r="O3003" s="12"/>
      <c r="P3003" s="19"/>
      <c r="Q3003" s="14"/>
      <c r="R3003" s="28"/>
      <c r="S3003" s="14"/>
      <c r="T3003" s="14"/>
      <c r="U3003" s="14"/>
      <c r="V3003" s="4"/>
      <c r="W3003" s="5"/>
      <c r="X3003" s="14"/>
      <c r="Y3003" s="153"/>
      <c r="Z3003" s="10"/>
      <c r="AA3003" s="51"/>
      <c r="AB3003" s="3"/>
      <c r="AC3003" s="1"/>
      <c r="AD3003" s="10"/>
      <c r="AE3003" s="3"/>
      <c r="AF3003" s="3"/>
      <c r="AG3003" s="3"/>
      <c r="AH3003" s="10"/>
      <c r="AI3003" s="11"/>
      <c r="AJ3003" s="10"/>
      <c r="AK3003" s="2"/>
      <c r="AL3003" s="2"/>
      <c r="AM3003" s="2"/>
      <c r="AN3003" s="2"/>
      <c r="AO3003" s="2"/>
      <c r="AP3003" s="2"/>
      <c r="AQ3003" s="1"/>
      <c r="AR3003" s="15"/>
      <c r="AS3003" s="15"/>
      <c r="AT3003" s="15"/>
      <c r="AU3003" s="1"/>
      <c r="AV3003" s="1"/>
      <c r="AW3003" s="15"/>
      <c r="AX3003" s="15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  <c r="FA3003" s="1"/>
      <c r="FB3003" s="1"/>
      <c r="FC3003" s="1"/>
      <c r="FD3003" s="1"/>
      <c r="FE3003" s="1"/>
      <c r="FF3003" s="1"/>
      <c r="FG3003" s="1"/>
      <c r="FH3003" s="1"/>
    </row>
    <row r="3004" spans="1:164" x14ac:dyDescent="0.15">
      <c r="A3004" s="67"/>
      <c r="B3004" s="16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9"/>
      <c r="N3004" s="12"/>
      <c r="O3004" s="12"/>
      <c r="P3004" s="19"/>
      <c r="Q3004" s="14"/>
      <c r="R3004" s="28"/>
      <c r="S3004" s="14"/>
      <c r="T3004" s="14"/>
      <c r="U3004" s="14"/>
      <c r="V3004" s="4"/>
      <c r="W3004" s="5"/>
      <c r="X3004" s="14"/>
      <c r="Y3004" s="153"/>
      <c r="Z3004" s="10"/>
      <c r="AA3004" s="51"/>
      <c r="AB3004" s="3"/>
      <c r="AC3004" s="1"/>
      <c r="AD3004" s="10"/>
      <c r="AE3004" s="3"/>
      <c r="AF3004" s="3"/>
      <c r="AG3004" s="3"/>
      <c r="AH3004" s="10"/>
      <c r="AI3004" s="11"/>
      <c r="AJ3004" s="10"/>
      <c r="AK3004" s="2"/>
      <c r="AL3004" s="2"/>
      <c r="AM3004" s="2"/>
      <c r="AN3004" s="2"/>
      <c r="AO3004" s="2"/>
      <c r="AP3004" s="2"/>
      <c r="AQ3004" s="1"/>
      <c r="AR3004" s="15"/>
      <c r="AS3004" s="15"/>
      <c r="AT3004" s="15"/>
      <c r="AU3004" s="1"/>
      <c r="AV3004" s="1"/>
      <c r="AW3004" s="15"/>
      <c r="AX3004" s="15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  <c r="FA3004" s="1"/>
      <c r="FB3004" s="1"/>
      <c r="FC3004" s="1"/>
      <c r="FD3004" s="1"/>
      <c r="FE3004" s="1"/>
      <c r="FF3004" s="1"/>
      <c r="FG3004" s="1"/>
      <c r="FH3004" s="1"/>
    </row>
    <row r="3005" spans="1:164" x14ac:dyDescent="0.15">
      <c r="A3005" s="67"/>
      <c r="B3005" s="16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9"/>
      <c r="N3005" s="12"/>
      <c r="O3005" s="12"/>
      <c r="P3005" s="19"/>
      <c r="Q3005" s="14"/>
      <c r="R3005" s="28"/>
      <c r="S3005" s="14"/>
      <c r="T3005" s="14"/>
      <c r="U3005" s="14"/>
      <c r="V3005" s="4"/>
      <c r="W3005" s="5"/>
      <c r="X3005" s="14"/>
      <c r="Y3005" s="153"/>
      <c r="Z3005" s="10"/>
      <c r="AA3005" s="51"/>
      <c r="AB3005" s="3"/>
      <c r="AC3005" s="1"/>
      <c r="AD3005" s="10"/>
      <c r="AE3005" s="3"/>
      <c r="AF3005" s="3"/>
      <c r="AG3005" s="3"/>
      <c r="AH3005" s="10"/>
      <c r="AI3005" s="11"/>
      <c r="AJ3005" s="10"/>
      <c r="AK3005" s="2"/>
      <c r="AL3005" s="2"/>
      <c r="AM3005" s="2"/>
      <c r="AN3005" s="2"/>
      <c r="AO3005" s="2"/>
      <c r="AP3005" s="2"/>
      <c r="AQ3005" s="1"/>
      <c r="AR3005" s="15"/>
      <c r="AS3005" s="15"/>
      <c r="AT3005" s="15"/>
      <c r="AU3005" s="1"/>
      <c r="AV3005" s="1"/>
      <c r="AW3005" s="15"/>
      <c r="AX3005" s="15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  <c r="FA3005" s="1"/>
      <c r="FB3005" s="1"/>
      <c r="FC3005" s="1"/>
      <c r="FD3005" s="1"/>
      <c r="FE3005" s="1"/>
      <c r="FF3005" s="1"/>
      <c r="FG3005" s="1"/>
      <c r="FH3005" s="1"/>
    </row>
    <row r="3006" spans="1:164" x14ac:dyDescent="0.15">
      <c r="A3006" s="67"/>
      <c r="B3006" s="16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9"/>
      <c r="N3006" s="12"/>
      <c r="O3006" s="12"/>
      <c r="P3006" s="19"/>
      <c r="Q3006" s="14"/>
      <c r="R3006" s="28"/>
      <c r="S3006" s="14"/>
      <c r="T3006" s="14"/>
      <c r="U3006" s="14"/>
      <c r="V3006" s="4"/>
      <c r="W3006" s="5"/>
      <c r="X3006" s="14"/>
      <c r="Y3006" s="153"/>
      <c r="Z3006" s="10"/>
      <c r="AA3006" s="51"/>
      <c r="AB3006" s="3"/>
      <c r="AC3006" s="1"/>
      <c r="AD3006" s="10"/>
      <c r="AE3006" s="3"/>
      <c r="AF3006" s="3"/>
      <c r="AG3006" s="3"/>
      <c r="AH3006" s="10"/>
      <c r="AI3006" s="11"/>
      <c r="AJ3006" s="10"/>
      <c r="AK3006" s="2"/>
      <c r="AL3006" s="2"/>
      <c r="AM3006" s="2"/>
      <c r="AN3006" s="2"/>
      <c r="AO3006" s="2"/>
      <c r="AP3006" s="2"/>
      <c r="AQ3006" s="1"/>
      <c r="AR3006" s="15"/>
      <c r="AS3006" s="15"/>
      <c r="AT3006" s="15"/>
      <c r="AU3006" s="1"/>
      <c r="AV3006" s="1"/>
      <c r="AW3006" s="15"/>
      <c r="AX3006" s="15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  <c r="FA3006" s="1"/>
      <c r="FB3006" s="1"/>
      <c r="FC3006" s="1"/>
      <c r="FD3006" s="1"/>
      <c r="FE3006" s="1"/>
      <c r="FF3006" s="1"/>
      <c r="FG3006" s="1"/>
      <c r="FH3006" s="1"/>
    </row>
    <row r="3007" spans="1:164" x14ac:dyDescent="0.15">
      <c r="A3007" s="67"/>
      <c r="B3007" s="16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9"/>
      <c r="N3007" s="12"/>
      <c r="O3007" s="12"/>
      <c r="P3007" s="19"/>
      <c r="Q3007" s="14"/>
      <c r="R3007" s="28"/>
      <c r="S3007" s="14"/>
      <c r="T3007" s="14"/>
      <c r="U3007" s="14"/>
      <c r="V3007" s="4"/>
      <c r="W3007" s="5"/>
      <c r="X3007" s="14"/>
      <c r="Y3007" s="153"/>
      <c r="Z3007" s="10"/>
      <c r="AA3007" s="51"/>
      <c r="AB3007" s="3"/>
      <c r="AC3007" s="1"/>
      <c r="AD3007" s="10"/>
      <c r="AE3007" s="3"/>
      <c r="AF3007" s="3"/>
      <c r="AG3007" s="3"/>
      <c r="AH3007" s="10"/>
      <c r="AI3007" s="11"/>
      <c r="AJ3007" s="10"/>
      <c r="AK3007" s="2"/>
      <c r="AL3007" s="2"/>
      <c r="AM3007" s="2"/>
      <c r="AN3007" s="2"/>
      <c r="AO3007" s="2"/>
      <c r="AP3007" s="2"/>
      <c r="AQ3007" s="1"/>
      <c r="AR3007" s="15"/>
      <c r="AS3007" s="15"/>
      <c r="AT3007" s="15"/>
      <c r="AU3007" s="1"/>
      <c r="AV3007" s="1"/>
      <c r="AW3007" s="15"/>
      <c r="AX3007" s="15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  <c r="FA3007" s="1"/>
      <c r="FB3007" s="1"/>
      <c r="FC3007" s="1"/>
      <c r="FD3007" s="1"/>
      <c r="FE3007" s="1"/>
      <c r="FF3007" s="1"/>
      <c r="FG3007" s="1"/>
      <c r="FH3007" s="1"/>
    </row>
    <row r="3008" spans="1:164" x14ac:dyDescent="0.15">
      <c r="A3008" s="67"/>
      <c r="B3008" s="16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9"/>
      <c r="N3008" s="12"/>
      <c r="O3008" s="12"/>
      <c r="P3008" s="19"/>
      <c r="Q3008" s="14"/>
      <c r="R3008" s="28"/>
      <c r="S3008" s="14"/>
      <c r="T3008" s="14"/>
      <c r="U3008" s="14"/>
      <c r="V3008" s="4"/>
      <c r="W3008" s="5"/>
      <c r="X3008" s="14"/>
      <c r="Y3008" s="153"/>
      <c r="Z3008" s="10"/>
      <c r="AA3008" s="51"/>
      <c r="AB3008" s="3"/>
      <c r="AC3008" s="1"/>
      <c r="AD3008" s="10"/>
      <c r="AE3008" s="3"/>
      <c r="AF3008" s="3"/>
      <c r="AG3008" s="3"/>
      <c r="AH3008" s="10"/>
      <c r="AI3008" s="11"/>
      <c r="AJ3008" s="10"/>
      <c r="AK3008" s="2"/>
      <c r="AL3008" s="2"/>
      <c r="AM3008" s="2"/>
      <c r="AN3008" s="2"/>
      <c r="AO3008" s="2"/>
      <c r="AP3008" s="2"/>
      <c r="AQ3008" s="1"/>
      <c r="AR3008" s="15"/>
      <c r="AS3008" s="15"/>
      <c r="AT3008" s="15"/>
      <c r="AU3008" s="1"/>
      <c r="AV3008" s="1"/>
      <c r="AW3008" s="15"/>
      <c r="AX3008" s="15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  <c r="FA3008" s="1"/>
      <c r="FB3008" s="1"/>
      <c r="FC3008" s="1"/>
      <c r="FD3008" s="1"/>
      <c r="FE3008" s="1"/>
      <c r="FF3008" s="1"/>
      <c r="FG3008" s="1"/>
      <c r="FH3008" s="1"/>
    </row>
    <row r="3009" spans="1:164" x14ac:dyDescent="0.15">
      <c r="A3009" s="67"/>
      <c r="B3009" s="16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9"/>
      <c r="N3009" s="12"/>
      <c r="O3009" s="12"/>
      <c r="P3009" s="19"/>
      <c r="Q3009" s="14"/>
      <c r="R3009" s="28"/>
      <c r="S3009" s="14"/>
      <c r="T3009" s="14"/>
      <c r="U3009" s="14"/>
      <c r="V3009" s="4"/>
      <c r="W3009" s="5"/>
      <c r="X3009" s="14"/>
      <c r="Y3009" s="153"/>
      <c r="Z3009" s="10"/>
      <c r="AA3009" s="51"/>
      <c r="AB3009" s="3"/>
      <c r="AC3009" s="1"/>
      <c r="AD3009" s="10"/>
      <c r="AE3009" s="3"/>
      <c r="AF3009" s="3"/>
      <c r="AG3009" s="3"/>
      <c r="AH3009" s="10"/>
      <c r="AI3009" s="11"/>
      <c r="AJ3009" s="10"/>
      <c r="AK3009" s="2"/>
      <c r="AL3009" s="2"/>
      <c r="AM3009" s="2"/>
      <c r="AN3009" s="2"/>
      <c r="AO3009" s="2"/>
      <c r="AP3009" s="2"/>
      <c r="AQ3009" s="1"/>
      <c r="AR3009" s="15"/>
      <c r="AS3009" s="15"/>
      <c r="AT3009" s="15"/>
      <c r="AU3009" s="1"/>
      <c r="AV3009" s="1"/>
      <c r="AW3009" s="15"/>
      <c r="AX3009" s="15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  <c r="FA3009" s="1"/>
      <c r="FB3009" s="1"/>
      <c r="FC3009" s="1"/>
      <c r="FD3009" s="1"/>
      <c r="FE3009" s="1"/>
      <c r="FF3009" s="1"/>
      <c r="FG3009" s="1"/>
      <c r="FH3009" s="1"/>
    </row>
    <row r="3010" spans="1:164" x14ac:dyDescent="0.15">
      <c r="A3010" s="67"/>
      <c r="B3010" s="16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9"/>
      <c r="N3010" s="12"/>
      <c r="O3010" s="12"/>
      <c r="P3010" s="19"/>
      <c r="Q3010" s="14"/>
      <c r="R3010" s="28"/>
      <c r="S3010" s="14"/>
      <c r="T3010" s="14"/>
      <c r="U3010" s="14"/>
      <c r="V3010" s="4"/>
      <c r="W3010" s="5"/>
      <c r="X3010" s="14"/>
      <c r="Y3010" s="153"/>
      <c r="Z3010" s="10"/>
      <c r="AA3010" s="51"/>
      <c r="AB3010" s="3"/>
      <c r="AC3010" s="1"/>
      <c r="AD3010" s="10"/>
      <c r="AE3010" s="3"/>
      <c r="AF3010" s="3"/>
      <c r="AG3010" s="3"/>
      <c r="AH3010" s="10"/>
      <c r="AI3010" s="11"/>
      <c r="AJ3010" s="10"/>
      <c r="AK3010" s="2"/>
      <c r="AL3010" s="2"/>
      <c r="AM3010" s="2"/>
      <c r="AN3010" s="2"/>
      <c r="AO3010" s="2"/>
      <c r="AP3010" s="2"/>
      <c r="AQ3010" s="1"/>
      <c r="AR3010" s="15"/>
      <c r="AS3010" s="15"/>
      <c r="AT3010" s="15"/>
      <c r="AU3010" s="1"/>
      <c r="AV3010" s="1"/>
      <c r="AW3010" s="15"/>
      <c r="AX3010" s="15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  <c r="FA3010" s="1"/>
      <c r="FB3010" s="1"/>
      <c r="FC3010" s="1"/>
      <c r="FD3010" s="1"/>
      <c r="FE3010" s="1"/>
      <c r="FF3010" s="1"/>
      <c r="FG3010" s="1"/>
      <c r="FH3010" s="1"/>
    </row>
    <row r="3011" spans="1:164" x14ac:dyDescent="0.15">
      <c r="A3011" s="67"/>
      <c r="B3011" s="16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9"/>
      <c r="N3011" s="12"/>
      <c r="O3011" s="12"/>
      <c r="P3011" s="19"/>
      <c r="Q3011" s="14"/>
      <c r="R3011" s="28"/>
      <c r="S3011" s="14"/>
      <c r="T3011" s="14"/>
      <c r="U3011" s="14"/>
      <c r="V3011" s="4"/>
      <c r="W3011" s="5"/>
      <c r="X3011" s="14"/>
      <c r="Y3011" s="153"/>
      <c r="Z3011" s="10"/>
      <c r="AA3011" s="51"/>
      <c r="AB3011" s="3"/>
      <c r="AC3011" s="1"/>
      <c r="AD3011" s="10"/>
      <c r="AE3011" s="3"/>
      <c r="AF3011" s="3"/>
      <c r="AG3011" s="3"/>
      <c r="AH3011" s="10"/>
      <c r="AI3011" s="11"/>
      <c r="AJ3011" s="10"/>
      <c r="AK3011" s="2"/>
      <c r="AL3011" s="2"/>
      <c r="AM3011" s="2"/>
      <c r="AN3011" s="2"/>
      <c r="AO3011" s="2"/>
      <c r="AP3011" s="2"/>
      <c r="AQ3011" s="1"/>
      <c r="AR3011" s="15"/>
      <c r="AS3011" s="15"/>
      <c r="AT3011" s="15"/>
      <c r="AU3011" s="1"/>
      <c r="AV3011" s="1"/>
      <c r="AW3011" s="15"/>
      <c r="AX3011" s="15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  <c r="FA3011" s="1"/>
      <c r="FB3011" s="1"/>
      <c r="FC3011" s="1"/>
      <c r="FD3011" s="1"/>
      <c r="FE3011" s="1"/>
      <c r="FF3011" s="1"/>
      <c r="FG3011" s="1"/>
      <c r="FH3011" s="1"/>
    </row>
    <row r="3012" spans="1:164" x14ac:dyDescent="0.15">
      <c r="A3012" s="67"/>
      <c r="B3012" s="16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9"/>
      <c r="N3012" s="12"/>
      <c r="O3012" s="12"/>
      <c r="P3012" s="19"/>
      <c r="Q3012" s="14"/>
      <c r="R3012" s="28"/>
      <c r="S3012" s="14"/>
      <c r="T3012" s="14"/>
      <c r="U3012" s="14"/>
      <c r="V3012" s="4"/>
      <c r="W3012" s="5"/>
      <c r="X3012" s="14"/>
      <c r="Y3012" s="153"/>
      <c r="Z3012" s="10"/>
      <c r="AA3012" s="51"/>
      <c r="AB3012" s="3"/>
      <c r="AC3012" s="1"/>
      <c r="AD3012" s="10"/>
      <c r="AE3012" s="3"/>
      <c r="AF3012" s="3"/>
      <c r="AG3012" s="3"/>
      <c r="AH3012" s="10"/>
      <c r="AI3012" s="11"/>
      <c r="AJ3012" s="10"/>
      <c r="AK3012" s="2"/>
      <c r="AL3012" s="2"/>
      <c r="AM3012" s="2"/>
      <c r="AN3012" s="2"/>
      <c r="AO3012" s="2"/>
      <c r="AP3012" s="2"/>
      <c r="AQ3012" s="1"/>
      <c r="AR3012" s="15"/>
      <c r="AS3012" s="15"/>
      <c r="AT3012" s="15"/>
      <c r="AU3012" s="1"/>
      <c r="AV3012" s="1"/>
      <c r="AW3012" s="15"/>
      <c r="AX3012" s="15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  <c r="FA3012" s="1"/>
      <c r="FB3012" s="1"/>
      <c r="FC3012" s="1"/>
      <c r="FD3012" s="1"/>
      <c r="FE3012" s="1"/>
      <c r="FF3012" s="1"/>
      <c r="FG3012" s="1"/>
      <c r="FH3012" s="1"/>
    </row>
    <row r="3013" spans="1:164" x14ac:dyDescent="0.15">
      <c r="A3013" s="67"/>
      <c r="B3013" s="16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9"/>
      <c r="N3013" s="12"/>
      <c r="O3013" s="12"/>
      <c r="P3013" s="19"/>
      <c r="Q3013" s="14"/>
      <c r="R3013" s="28"/>
      <c r="S3013" s="14"/>
      <c r="T3013" s="14"/>
      <c r="U3013" s="14"/>
      <c r="V3013" s="4"/>
      <c r="W3013" s="5"/>
      <c r="X3013" s="14"/>
      <c r="Y3013" s="153"/>
      <c r="Z3013" s="10"/>
      <c r="AA3013" s="51"/>
      <c r="AB3013" s="3"/>
      <c r="AC3013" s="1"/>
      <c r="AD3013" s="10"/>
      <c r="AE3013" s="3"/>
      <c r="AF3013" s="3"/>
      <c r="AG3013" s="3"/>
      <c r="AH3013" s="10"/>
      <c r="AI3013" s="11"/>
      <c r="AJ3013" s="10"/>
      <c r="AK3013" s="2"/>
      <c r="AL3013" s="2"/>
      <c r="AM3013" s="2"/>
      <c r="AN3013" s="2"/>
      <c r="AO3013" s="2"/>
      <c r="AP3013" s="2"/>
      <c r="AQ3013" s="1"/>
      <c r="AR3013" s="15"/>
      <c r="AS3013" s="15"/>
      <c r="AT3013" s="15"/>
      <c r="AU3013" s="1"/>
      <c r="AV3013" s="1"/>
      <c r="AW3013" s="15"/>
      <c r="AX3013" s="15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  <c r="FA3013" s="1"/>
      <c r="FB3013" s="1"/>
      <c r="FC3013" s="1"/>
      <c r="FD3013" s="1"/>
      <c r="FE3013" s="1"/>
      <c r="FF3013" s="1"/>
      <c r="FG3013" s="1"/>
      <c r="FH3013" s="1"/>
    </row>
    <row r="3014" spans="1:164" x14ac:dyDescent="0.15">
      <c r="A3014" s="67"/>
      <c r="B3014" s="16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9"/>
      <c r="N3014" s="12"/>
      <c r="O3014" s="12"/>
      <c r="P3014" s="19"/>
      <c r="Q3014" s="14"/>
      <c r="R3014" s="28"/>
      <c r="S3014" s="14"/>
      <c r="T3014" s="14"/>
      <c r="U3014" s="14"/>
      <c r="V3014" s="4"/>
      <c r="W3014" s="5"/>
      <c r="X3014" s="14"/>
      <c r="Y3014" s="153"/>
      <c r="Z3014" s="10"/>
      <c r="AA3014" s="51"/>
      <c r="AB3014" s="3"/>
      <c r="AC3014" s="1"/>
      <c r="AD3014" s="10"/>
      <c r="AE3014" s="3"/>
      <c r="AF3014" s="3"/>
      <c r="AG3014" s="3"/>
      <c r="AH3014" s="10"/>
      <c r="AI3014" s="11"/>
      <c r="AJ3014" s="10"/>
      <c r="AK3014" s="2"/>
      <c r="AL3014" s="2"/>
      <c r="AM3014" s="2"/>
      <c r="AN3014" s="2"/>
      <c r="AO3014" s="2"/>
      <c r="AP3014" s="2"/>
      <c r="AQ3014" s="1"/>
      <c r="AR3014" s="15"/>
      <c r="AS3014" s="15"/>
      <c r="AT3014" s="15"/>
      <c r="AU3014" s="1"/>
      <c r="AV3014" s="1"/>
      <c r="AW3014" s="15"/>
      <c r="AX3014" s="15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  <c r="FA3014" s="1"/>
      <c r="FB3014" s="1"/>
      <c r="FC3014" s="1"/>
      <c r="FD3014" s="1"/>
      <c r="FE3014" s="1"/>
      <c r="FF3014" s="1"/>
      <c r="FG3014" s="1"/>
      <c r="FH3014" s="1"/>
    </row>
    <row r="3015" spans="1:164" x14ac:dyDescent="0.15">
      <c r="A3015" s="67"/>
      <c r="B3015" s="16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9"/>
      <c r="N3015" s="12"/>
      <c r="O3015" s="12"/>
      <c r="P3015" s="19"/>
      <c r="Q3015" s="14"/>
      <c r="R3015" s="28"/>
      <c r="S3015" s="14"/>
      <c r="T3015" s="14"/>
      <c r="U3015" s="14"/>
      <c r="V3015" s="4"/>
      <c r="W3015" s="5"/>
      <c r="X3015" s="14"/>
      <c r="Y3015" s="153"/>
      <c r="Z3015" s="10"/>
      <c r="AA3015" s="51"/>
      <c r="AB3015" s="3"/>
      <c r="AC3015" s="1"/>
      <c r="AD3015" s="10"/>
      <c r="AE3015" s="3"/>
      <c r="AF3015" s="3"/>
      <c r="AG3015" s="3"/>
      <c r="AH3015" s="10"/>
      <c r="AI3015" s="11"/>
      <c r="AJ3015" s="10"/>
      <c r="AK3015" s="2"/>
      <c r="AL3015" s="2"/>
      <c r="AM3015" s="2"/>
      <c r="AN3015" s="2"/>
      <c r="AO3015" s="2"/>
      <c r="AP3015" s="2"/>
      <c r="AQ3015" s="1"/>
      <c r="AR3015" s="15"/>
      <c r="AS3015" s="15"/>
      <c r="AT3015" s="15"/>
      <c r="AU3015" s="1"/>
      <c r="AV3015" s="1"/>
      <c r="AW3015" s="15"/>
      <c r="AX3015" s="15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  <c r="FA3015" s="1"/>
      <c r="FB3015" s="1"/>
      <c r="FC3015" s="1"/>
      <c r="FD3015" s="1"/>
      <c r="FE3015" s="1"/>
      <c r="FF3015" s="1"/>
      <c r="FG3015" s="1"/>
      <c r="FH3015" s="1"/>
    </row>
    <row r="3016" spans="1:164" x14ac:dyDescent="0.15">
      <c r="A3016" s="67"/>
      <c r="B3016" s="16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9"/>
      <c r="N3016" s="12"/>
      <c r="O3016" s="12"/>
      <c r="P3016" s="19"/>
      <c r="Q3016" s="14"/>
      <c r="R3016" s="28"/>
      <c r="S3016" s="14"/>
      <c r="T3016" s="14"/>
      <c r="U3016" s="14"/>
      <c r="V3016" s="4"/>
      <c r="W3016" s="5"/>
      <c r="X3016" s="14"/>
      <c r="Y3016" s="153"/>
      <c r="Z3016" s="10"/>
      <c r="AA3016" s="51"/>
      <c r="AB3016" s="3"/>
      <c r="AC3016" s="1"/>
      <c r="AD3016" s="10"/>
      <c r="AE3016" s="3"/>
      <c r="AF3016" s="3"/>
      <c r="AG3016" s="3"/>
      <c r="AH3016" s="10"/>
      <c r="AI3016" s="11"/>
      <c r="AJ3016" s="10"/>
      <c r="AK3016" s="2"/>
      <c r="AL3016" s="2"/>
      <c r="AM3016" s="2"/>
      <c r="AN3016" s="2"/>
      <c r="AO3016" s="2"/>
      <c r="AP3016" s="2"/>
      <c r="AQ3016" s="1"/>
      <c r="AR3016" s="15"/>
      <c r="AS3016" s="15"/>
      <c r="AT3016" s="15"/>
      <c r="AU3016" s="1"/>
      <c r="AV3016" s="1"/>
      <c r="AW3016" s="15"/>
      <c r="AX3016" s="15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  <c r="FA3016" s="1"/>
      <c r="FB3016" s="1"/>
      <c r="FC3016" s="1"/>
      <c r="FD3016" s="1"/>
      <c r="FE3016" s="1"/>
      <c r="FF3016" s="1"/>
      <c r="FG3016" s="1"/>
      <c r="FH3016" s="1"/>
    </row>
    <row r="3017" spans="1:164" x14ac:dyDescent="0.15">
      <c r="A3017" s="67"/>
      <c r="B3017" s="16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9"/>
      <c r="N3017" s="12"/>
      <c r="O3017" s="12"/>
      <c r="P3017" s="19"/>
      <c r="Q3017" s="14"/>
      <c r="R3017" s="28"/>
      <c r="S3017" s="14"/>
      <c r="T3017" s="14"/>
      <c r="U3017" s="14"/>
      <c r="V3017" s="4"/>
      <c r="W3017" s="5"/>
      <c r="X3017" s="14"/>
      <c r="Y3017" s="153"/>
      <c r="Z3017" s="10"/>
      <c r="AA3017" s="51"/>
      <c r="AB3017" s="3"/>
      <c r="AC3017" s="1"/>
      <c r="AD3017" s="10"/>
      <c r="AE3017" s="3"/>
      <c r="AF3017" s="3"/>
      <c r="AG3017" s="3"/>
      <c r="AH3017" s="10"/>
      <c r="AI3017" s="11"/>
      <c r="AJ3017" s="10"/>
      <c r="AK3017" s="2"/>
      <c r="AL3017" s="2"/>
      <c r="AM3017" s="2"/>
      <c r="AN3017" s="2"/>
      <c r="AO3017" s="2"/>
      <c r="AP3017" s="2"/>
      <c r="AQ3017" s="1"/>
      <c r="AR3017" s="15"/>
      <c r="AS3017" s="15"/>
      <c r="AT3017" s="15"/>
      <c r="AU3017" s="1"/>
      <c r="AV3017" s="1"/>
      <c r="AW3017" s="15"/>
      <c r="AX3017" s="15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  <c r="FA3017" s="1"/>
      <c r="FB3017" s="1"/>
      <c r="FC3017" s="1"/>
      <c r="FD3017" s="1"/>
      <c r="FE3017" s="1"/>
      <c r="FF3017" s="1"/>
      <c r="FG3017" s="1"/>
      <c r="FH3017" s="1"/>
    </row>
    <row r="3018" spans="1:164" x14ac:dyDescent="0.15">
      <c r="A3018" s="67"/>
      <c r="B3018" s="16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9"/>
      <c r="N3018" s="12"/>
      <c r="O3018" s="12"/>
      <c r="P3018" s="19"/>
      <c r="Q3018" s="14"/>
      <c r="R3018" s="28"/>
      <c r="S3018" s="14"/>
      <c r="T3018" s="14"/>
      <c r="U3018" s="14"/>
      <c r="V3018" s="4"/>
      <c r="W3018" s="5"/>
      <c r="X3018" s="14"/>
      <c r="Y3018" s="153"/>
      <c r="Z3018" s="10"/>
      <c r="AA3018" s="51"/>
      <c r="AB3018" s="3"/>
      <c r="AC3018" s="1"/>
      <c r="AD3018" s="10"/>
      <c r="AE3018" s="3"/>
      <c r="AF3018" s="3"/>
      <c r="AG3018" s="3"/>
      <c r="AH3018" s="10"/>
      <c r="AI3018" s="11"/>
      <c r="AJ3018" s="10"/>
      <c r="AK3018" s="2"/>
      <c r="AL3018" s="2"/>
      <c r="AM3018" s="2"/>
      <c r="AN3018" s="2"/>
      <c r="AO3018" s="2"/>
      <c r="AP3018" s="2"/>
      <c r="AQ3018" s="1"/>
      <c r="AR3018" s="15"/>
      <c r="AS3018" s="15"/>
      <c r="AT3018" s="15"/>
      <c r="AU3018" s="1"/>
      <c r="AV3018" s="1"/>
      <c r="AW3018" s="15"/>
      <c r="AX3018" s="15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  <c r="FA3018" s="1"/>
      <c r="FB3018" s="1"/>
      <c r="FC3018" s="1"/>
      <c r="FD3018" s="1"/>
      <c r="FE3018" s="1"/>
      <c r="FF3018" s="1"/>
      <c r="FG3018" s="1"/>
      <c r="FH3018" s="1"/>
    </row>
    <row r="3019" spans="1:164" x14ac:dyDescent="0.15">
      <c r="A3019" s="67"/>
      <c r="B3019" s="16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9"/>
      <c r="N3019" s="12"/>
      <c r="O3019" s="12"/>
      <c r="P3019" s="19"/>
      <c r="Q3019" s="14"/>
      <c r="R3019" s="28"/>
      <c r="S3019" s="14"/>
      <c r="T3019" s="14"/>
      <c r="U3019" s="14"/>
      <c r="V3019" s="4"/>
      <c r="W3019" s="5"/>
      <c r="X3019" s="14"/>
      <c r="Y3019" s="153"/>
      <c r="Z3019" s="10"/>
      <c r="AA3019" s="51"/>
      <c r="AB3019" s="3"/>
      <c r="AC3019" s="1"/>
      <c r="AD3019" s="10"/>
      <c r="AE3019" s="3"/>
      <c r="AF3019" s="3"/>
      <c r="AG3019" s="3"/>
      <c r="AH3019" s="10"/>
      <c r="AI3019" s="11"/>
      <c r="AJ3019" s="10"/>
      <c r="AK3019" s="2"/>
      <c r="AL3019" s="2"/>
      <c r="AM3019" s="2"/>
      <c r="AN3019" s="2"/>
      <c r="AO3019" s="2"/>
      <c r="AP3019" s="2"/>
      <c r="AQ3019" s="1"/>
      <c r="AR3019" s="15"/>
      <c r="AS3019" s="15"/>
      <c r="AT3019" s="15"/>
      <c r="AU3019" s="1"/>
      <c r="AV3019" s="1"/>
      <c r="AW3019" s="15"/>
      <c r="AX3019" s="15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  <c r="FA3019" s="1"/>
      <c r="FB3019" s="1"/>
      <c r="FC3019" s="1"/>
      <c r="FD3019" s="1"/>
      <c r="FE3019" s="1"/>
      <c r="FF3019" s="1"/>
      <c r="FG3019" s="1"/>
      <c r="FH3019" s="1"/>
    </row>
    <row r="3020" spans="1:164" x14ac:dyDescent="0.15">
      <c r="A3020" s="67"/>
      <c r="B3020" s="16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9"/>
      <c r="N3020" s="12"/>
      <c r="O3020" s="12"/>
      <c r="P3020" s="19"/>
      <c r="Q3020" s="14"/>
      <c r="R3020" s="28"/>
      <c r="S3020" s="14"/>
      <c r="T3020" s="14"/>
      <c r="U3020" s="14"/>
      <c r="V3020" s="4"/>
      <c r="W3020" s="5"/>
      <c r="X3020" s="14"/>
      <c r="Y3020" s="153"/>
      <c r="Z3020" s="10"/>
      <c r="AA3020" s="51"/>
      <c r="AB3020" s="3"/>
      <c r="AC3020" s="1"/>
      <c r="AD3020" s="10"/>
      <c r="AE3020" s="3"/>
      <c r="AF3020" s="3"/>
      <c r="AG3020" s="3"/>
      <c r="AH3020" s="10"/>
      <c r="AI3020" s="11"/>
      <c r="AJ3020" s="10"/>
      <c r="AK3020" s="2"/>
      <c r="AL3020" s="2"/>
      <c r="AM3020" s="2"/>
      <c r="AN3020" s="2"/>
      <c r="AO3020" s="2"/>
      <c r="AP3020" s="2"/>
      <c r="AQ3020" s="1"/>
      <c r="AR3020" s="15"/>
      <c r="AS3020" s="15"/>
      <c r="AT3020" s="15"/>
      <c r="AU3020" s="1"/>
      <c r="AV3020" s="1"/>
      <c r="AW3020" s="15"/>
      <c r="AX3020" s="15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  <c r="FA3020" s="1"/>
      <c r="FB3020" s="1"/>
      <c r="FC3020" s="1"/>
      <c r="FD3020" s="1"/>
      <c r="FE3020" s="1"/>
      <c r="FF3020" s="1"/>
      <c r="FG3020" s="1"/>
      <c r="FH3020" s="1"/>
    </row>
    <row r="3021" spans="1:164" x14ac:dyDescent="0.15">
      <c r="A3021" s="67"/>
      <c r="B3021" s="16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9"/>
      <c r="N3021" s="12"/>
      <c r="O3021" s="12"/>
      <c r="P3021" s="19"/>
      <c r="Q3021" s="14"/>
      <c r="R3021" s="28"/>
      <c r="S3021" s="14"/>
      <c r="T3021" s="14"/>
      <c r="U3021" s="14"/>
      <c r="V3021" s="4"/>
      <c r="W3021" s="5"/>
      <c r="X3021" s="14"/>
      <c r="Y3021" s="153"/>
      <c r="Z3021" s="10"/>
      <c r="AA3021" s="51"/>
      <c r="AB3021" s="3"/>
      <c r="AC3021" s="1"/>
      <c r="AD3021" s="10"/>
      <c r="AE3021" s="3"/>
      <c r="AF3021" s="3"/>
      <c r="AG3021" s="3"/>
      <c r="AH3021" s="10"/>
      <c r="AI3021" s="11"/>
      <c r="AJ3021" s="10"/>
      <c r="AK3021" s="2"/>
      <c r="AL3021" s="2"/>
      <c r="AM3021" s="2"/>
      <c r="AN3021" s="2"/>
      <c r="AO3021" s="2"/>
      <c r="AP3021" s="2"/>
      <c r="AQ3021" s="1"/>
      <c r="AR3021" s="15"/>
      <c r="AS3021" s="15"/>
      <c r="AT3021" s="15"/>
      <c r="AU3021" s="1"/>
      <c r="AV3021" s="1"/>
      <c r="AW3021" s="15"/>
      <c r="AX3021" s="15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  <c r="FA3021" s="1"/>
      <c r="FB3021" s="1"/>
      <c r="FC3021" s="1"/>
      <c r="FD3021" s="1"/>
      <c r="FE3021" s="1"/>
      <c r="FF3021" s="1"/>
      <c r="FG3021" s="1"/>
      <c r="FH3021" s="1"/>
    </row>
    <row r="3022" spans="1:164" x14ac:dyDescent="0.15">
      <c r="A3022" s="67"/>
      <c r="B3022" s="16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9"/>
      <c r="N3022" s="12"/>
      <c r="O3022" s="12"/>
      <c r="P3022" s="19"/>
      <c r="Q3022" s="14"/>
      <c r="R3022" s="28"/>
      <c r="S3022" s="14"/>
      <c r="T3022" s="14"/>
      <c r="U3022" s="14"/>
      <c r="V3022" s="4"/>
      <c r="W3022" s="5"/>
      <c r="X3022" s="14"/>
      <c r="Y3022" s="153"/>
      <c r="Z3022" s="10"/>
      <c r="AA3022" s="51"/>
      <c r="AB3022" s="3"/>
      <c r="AC3022" s="1"/>
      <c r="AD3022" s="10"/>
      <c r="AE3022" s="3"/>
      <c r="AF3022" s="3"/>
      <c r="AG3022" s="3"/>
      <c r="AH3022" s="10"/>
      <c r="AI3022" s="11"/>
      <c r="AJ3022" s="10"/>
      <c r="AK3022" s="2"/>
      <c r="AL3022" s="2"/>
      <c r="AM3022" s="2"/>
      <c r="AN3022" s="2"/>
      <c r="AO3022" s="2"/>
      <c r="AP3022" s="2"/>
      <c r="AQ3022" s="1"/>
      <c r="AR3022" s="15"/>
      <c r="AS3022" s="15"/>
      <c r="AT3022" s="15"/>
      <c r="AU3022" s="1"/>
      <c r="AV3022" s="1"/>
      <c r="AW3022" s="15"/>
      <c r="AX3022" s="15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  <c r="FA3022" s="1"/>
      <c r="FB3022" s="1"/>
      <c r="FC3022" s="1"/>
      <c r="FD3022" s="1"/>
      <c r="FE3022" s="1"/>
      <c r="FF3022" s="1"/>
      <c r="FG3022" s="1"/>
      <c r="FH3022" s="1"/>
    </row>
    <row r="3023" spans="1:164" x14ac:dyDescent="0.15">
      <c r="A3023" s="67"/>
      <c r="B3023" s="16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9"/>
      <c r="N3023" s="12"/>
      <c r="O3023" s="12"/>
      <c r="P3023" s="19"/>
      <c r="Q3023" s="14"/>
      <c r="R3023" s="28"/>
      <c r="S3023" s="14"/>
      <c r="T3023" s="14"/>
      <c r="U3023" s="14"/>
      <c r="V3023" s="4"/>
      <c r="W3023" s="5"/>
      <c r="X3023" s="14"/>
      <c r="Y3023" s="153"/>
      <c r="Z3023" s="10"/>
      <c r="AA3023" s="51"/>
      <c r="AB3023" s="3"/>
      <c r="AC3023" s="1"/>
      <c r="AD3023" s="10"/>
      <c r="AE3023" s="3"/>
      <c r="AF3023" s="3"/>
      <c r="AG3023" s="3"/>
      <c r="AH3023" s="10"/>
      <c r="AI3023" s="11"/>
      <c r="AJ3023" s="10"/>
      <c r="AK3023" s="2"/>
      <c r="AL3023" s="2"/>
      <c r="AM3023" s="2"/>
      <c r="AN3023" s="2"/>
      <c r="AO3023" s="2"/>
      <c r="AP3023" s="2"/>
      <c r="AQ3023" s="1"/>
      <c r="AR3023" s="15"/>
      <c r="AS3023" s="15"/>
      <c r="AT3023" s="15"/>
      <c r="AU3023" s="1"/>
      <c r="AV3023" s="1"/>
      <c r="AW3023" s="15"/>
      <c r="AX3023" s="15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  <c r="FA3023" s="1"/>
      <c r="FB3023" s="1"/>
      <c r="FC3023" s="1"/>
      <c r="FD3023" s="1"/>
      <c r="FE3023" s="1"/>
      <c r="FF3023" s="1"/>
      <c r="FG3023" s="1"/>
      <c r="FH3023" s="1"/>
    </row>
    <row r="3024" spans="1:164" x14ac:dyDescent="0.15">
      <c r="A3024" s="67"/>
      <c r="B3024" s="16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9"/>
      <c r="N3024" s="12"/>
      <c r="O3024" s="12"/>
      <c r="P3024" s="19"/>
      <c r="Q3024" s="14"/>
      <c r="R3024" s="28"/>
      <c r="S3024" s="14"/>
      <c r="T3024" s="14"/>
      <c r="U3024" s="14"/>
      <c r="V3024" s="4"/>
      <c r="W3024" s="5"/>
      <c r="X3024" s="14"/>
      <c r="Y3024" s="153"/>
      <c r="Z3024" s="10"/>
      <c r="AA3024" s="51"/>
      <c r="AB3024" s="3"/>
      <c r="AC3024" s="1"/>
      <c r="AD3024" s="10"/>
      <c r="AE3024" s="3"/>
      <c r="AF3024" s="3"/>
      <c r="AG3024" s="3"/>
      <c r="AH3024" s="10"/>
      <c r="AI3024" s="11"/>
      <c r="AJ3024" s="10"/>
      <c r="AK3024" s="2"/>
      <c r="AL3024" s="2"/>
      <c r="AM3024" s="2"/>
      <c r="AN3024" s="2"/>
      <c r="AO3024" s="2"/>
      <c r="AP3024" s="2"/>
      <c r="AQ3024" s="1"/>
      <c r="AR3024" s="15"/>
      <c r="AS3024" s="15"/>
      <c r="AT3024" s="15"/>
      <c r="AU3024" s="1"/>
      <c r="AV3024" s="1"/>
      <c r="AW3024" s="15"/>
      <c r="AX3024" s="15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  <c r="FA3024" s="1"/>
      <c r="FB3024" s="1"/>
      <c r="FC3024" s="1"/>
      <c r="FD3024" s="1"/>
      <c r="FE3024" s="1"/>
      <c r="FF3024" s="1"/>
      <c r="FG3024" s="1"/>
      <c r="FH3024" s="1"/>
    </row>
    <row r="3025" spans="1:164" x14ac:dyDescent="0.15">
      <c r="A3025" s="67"/>
      <c r="B3025" s="16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9"/>
      <c r="N3025" s="12"/>
      <c r="O3025" s="12"/>
      <c r="P3025" s="19"/>
      <c r="Q3025" s="14"/>
      <c r="R3025" s="28"/>
      <c r="S3025" s="14"/>
      <c r="T3025" s="14"/>
      <c r="U3025" s="14"/>
      <c r="V3025" s="4"/>
      <c r="W3025" s="5"/>
      <c r="X3025" s="14"/>
      <c r="Y3025" s="153"/>
      <c r="Z3025" s="10"/>
      <c r="AA3025" s="51"/>
      <c r="AB3025" s="3"/>
      <c r="AC3025" s="1"/>
      <c r="AD3025" s="10"/>
      <c r="AE3025" s="3"/>
      <c r="AF3025" s="3"/>
      <c r="AG3025" s="3"/>
      <c r="AH3025" s="10"/>
      <c r="AI3025" s="11"/>
      <c r="AJ3025" s="10"/>
      <c r="AK3025" s="2"/>
      <c r="AL3025" s="2"/>
      <c r="AM3025" s="2"/>
      <c r="AN3025" s="2"/>
      <c r="AO3025" s="2"/>
      <c r="AP3025" s="2"/>
      <c r="AQ3025" s="1"/>
      <c r="AR3025" s="15"/>
      <c r="AS3025" s="15"/>
      <c r="AT3025" s="15"/>
      <c r="AU3025" s="1"/>
      <c r="AV3025" s="1"/>
      <c r="AW3025" s="15"/>
      <c r="AX3025" s="15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  <c r="FA3025" s="1"/>
      <c r="FB3025" s="1"/>
      <c r="FC3025" s="1"/>
      <c r="FD3025" s="1"/>
      <c r="FE3025" s="1"/>
      <c r="FF3025" s="1"/>
      <c r="FG3025" s="1"/>
      <c r="FH3025" s="1"/>
    </row>
    <row r="3026" spans="1:164" x14ac:dyDescent="0.15">
      <c r="A3026" s="67"/>
      <c r="B3026" s="16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9"/>
      <c r="N3026" s="12"/>
      <c r="O3026" s="12"/>
      <c r="P3026" s="19"/>
      <c r="Q3026" s="14"/>
      <c r="R3026" s="28"/>
      <c r="S3026" s="14"/>
      <c r="T3026" s="14"/>
      <c r="U3026" s="14"/>
      <c r="V3026" s="4"/>
      <c r="W3026" s="5"/>
      <c r="X3026" s="14"/>
      <c r="Y3026" s="153"/>
      <c r="Z3026" s="10"/>
      <c r="AA3026" s="51"/>
      <c r="AB3026" s="3"/>
      <c r="AC3026" s="1"/>
      <c r="AD3026" s="10"/>
      <c r="AE3026" s="3"/>
      <c r="AF3026" s="3"/>
      <c r="AG3026" s="3"/>
      <c r="AH3026" s="10"/>
      <c r="AI3026" s="11"/>
      <c r="AJ3026" s="10"/>
      <c r="AK3026" s="2"/>
      <c r="AL3026" s="2"/>
      <c r="AM3026" s="2"/>
      <c r="AN3026" s="2"/>
      <c r="AO3026" s="2"/>
      <c r="AP3026" s="2"/>
      <c r="AQ3026" s="1"/>
      <c r="AR3026" s="15"/>
      <c r="AS3026" s="15"/>
      <c r="AT3026" s="15"/>
      <c r="AU3026" s="1"/>
      <c r="AV3026" s="1"/>
      <c r="AW3026" s="15"/>
      <c r="AX3026" s="15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  <c r="FA3026" s="1"/>
      <c r="FB3026" s="1"/>
      <c r="FC3026" s="1"/>
      <c r="FD3026" s="1"/>
      <c r="FE3026" s="1"/>
      <c r="FF3026" s="1"/>
      <c r="FG3026" s="1"/>
      <c r="FH3026" s="1"/>
    </row>
    <row r="3027" spans="1:164" x14ac:dyDescent="0.15">
      <c r="A3027" s="67"/>
      <c r="B3027" s="16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9"/>
      <c r="N3027" s="12"/>
      <c r="O3027" s="12"/>
      <c r="P3027" s="19"/>
      <c r="Q3027" s="14"/>
      <c r="R3027" s="28"/>
      <c r="S3027" s="14"/>
      <c r="T3027" s="14"/>
      <c r="U3027" s="14"/>
      <c r="V3027" s="4"/>
      <c r="W3027" s="5"/>
      <c r="X3027" s="14"/>
      <c r="Y3027" s="153"/>
      <c r="Z3027" s="10"/>
      <c r="AA3027" s="51"/>
      <c r="AB3027" s="3"/>
      <c r="AC3027" s="1"/>
      <c r="AD3027" s="10"/>
      <c r="AE3027" s="3"/>
      <c r="AF3027" s="3"/>
      <c r="AG3027" s="3"/>
      <c r="AH3027" s="10"/>
      <c r="AI3027" s="11"/>
      <c r="AJ3027" s="10"/>
      <c r="AK3027" s="2"/>
      <c r="AL3027" s="2"/>
      <c r="AM3027" s="2"/>
      <c r="AN3027" s="2"/>
      <c r="AO3027" s="2"/>
      <c r="AP3027" s="2"/>
      <c r="AQ3027" s="1"/>
      <c r="AR3027" s="15"/>
      <c r="AS3027" s="15"/>
      <c r="AT3027" s="15"/>
      <c r="AU3027" s="1"/>
      <c r="AV3027" s="1"/>
      <c r="AW3027" s="15"/>
      <c r="AX3027" s="15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  <c r="FA3027" s="1"/>
      <c r="FB3027" s="1"/>
      <c r="FC3027" s="1"/>
      <c r="FD3027" s="1"/>
      <c r="FE3027" s="1"/>
      <c r="FF3027" s="1"/>
      <c r="FG3027" s="1"/>
      <c r="FH3027" s="1"/>
    </row>
    <row r="3028" spans="1:164" x14ac:dyDescent="0.15">
      <c r="A3028" s="67"/>
      <c r="B3028" s="16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9"/>
      <c r="N3028" s="12"/>
      <c r="O3028" s="12"/>
      <c r="P3028" s="19"/>
      <c r="Q3028" s="14"/>
      <c r="R3028" s="28"/>
      <c r="S3028" s="14"/>
      <c r="T3028" s="14"/>
      <c r="U3028" s="14"/>
      <c r="V3028" s="4"/>
      <c r="W3028" s="5"/>
      <c r="X3028" s="14"/>
      <c r="Y3028" s="153"/>
      <c r="Z3028" s="10"/>
      <c r="AA3028" s="51"/>
      <c r="AB3028" s="3"/>
      <c r="AC3028" s="1"/>
      <c r="AD3028" s="10"/>
      <c r="AE3028" s="3"/>
      <c r="AF3028" s="3"/>
      <c r="AG3028" s="3"/>
      <c r="AH3028" s="10"/>
      <c r="AI3028" s="11"/>
      <c r="AJ3028" s="10"/>
      <c r="AK3028" s="2"/>
      <c r="AL3028" s="2"/>
      <c r="AM3028" s="2"/>
      <c r="AN3028" s="2"/>
      <c r="AO3028" s="2"/>
      <c r="AP3028" s="2"/>
      <c r="AQ3028" s="1"/>
      <c r="AR3028" s="15"/>
      <c r="AS3028" s="15"/>
      <c r="AT3028" s="15"/>
      <c r="AU3028" s="1"/>
      <c r="AV3028" s="1"/>
      <c r="AW3028" s="15"/>
      <c r="AX3028" s="15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  <c r="FA3028" s="1"/>
      <c r="FB3028" s="1"/>
      <c r="FC3028" s="1"/>
      <c r="FD3028" s="1"/>
      <c r="FE3028" s="1"/>
      <c r="FF3028" s="1"/>
      <c r="FG3028" s="1"/>
      <c r="FH3028" s="1"/>
    </row>
    <row r="3029" spans="1:164" x14ac:dyDescent="0.15">
      <c r="A3029" s="67"/>
      <c r="B3029" s="16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9"/>
      <c r="N3029" s="12"/>
      <c r="O3029" s="12"/>
      <c r="P3029" s="19"/>
      <c r="Q3029" s="14"/>
      <c r="R3029" s="28"/>
      <c r="S3029" s="14"/>
      <c r="T3029" s="14"/>
      <c r="U3029" s="14"/>
      <c r="V3029" s="4"/>
      <c r="W3029" s="5"/>
      <c r="X3029" s="14"/>
      <c r="Y3029" s="153"/>
      <c r="Z3029" s="10"/>
      <c r="AA3029" s="51"/>
      <c r="AB3029" s="3"/>
      <c r="AC3029" s="1"/>
      <c r="AD3029" s="10"/>
      <c r="AE3029" s="3"/>
      <c r="AF3029" s="3"/>
      <c r="AG3029" s="3"/>
      <c r="AH3029" s="10"/>
      <c r="AI3029" s="11"/>
      <c r="AJ3029" s="10"/>
      <c r="AK3029" s="2"/>
      <c r="AL3029" s="2"/>
      <c r="AM3029" s="2"/>
      <c r="AN3029" s="2"/>
      <c r="AO3029" s="2"/>
      <c r="AP3029" s="2"/>
      <c r="AQ3029" s="1"/>
      <c r="AR3029" s="15"/>
      <c r="AS3029" s="15"/>
      <c r="AT3029" s="15"/>
      <c r="AU3029" s="1"/>
      <c r="AV3029" s="1"/>
      <c r="AW3029" s="15"/>
      <c r="AX3029" s="15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  <c r="FA3029" s="1"/>
      <c r="FB3029" s="1"/>
      <c r="FC3029" s="1"/>
      <c r="FD3029" s="1"/>
      <c r="FE3029" s="1"/>
      <c r="FF3029" s="1"/>
      <c r="FG3029" s="1"/>
      <c r="FH3029" s="1"/>
    </row>
    <row r="3030" spans="1:164" x14ac:dyDescent="0.15">
      <c r="A3030" s="67"/>
      <c r="B3030" s="16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9"/>
      <c r="N3030" s="12"/>
      <c r="O3030" s="12"/>
      <c r="P3030" s="19"/>
      <c r="Q3030" s="14"/>
      <c r="R3030" s="28"/>
      <c r="S3030" s="14"/>
      <c r="T3030" s="14"/>
      <c r="U3030" s="14"/>
      <c r="V3030" s="4"/>
      <c r="W3030" s="5"/>
      <c r="X3030" s="14"/>
      <c r="Y3030" s="153"/>
      <c r="Z3030" s="10"/>
      <c r="AA3030" s="51"/>
      <c r="AB3030" s="3"/>
      <c r="AC3030" s="1"/>
      <c r="AD3030" s="10"/>
      <c r="AE3030" s="3"/>
      <c r="AF3030" s="3"/>
      <c r="AG3030" s="3"/>
      <c r="AH3030" s="10"/>
      <c r="AI3030" s="11"/>
      <c r="AJ3030" s="10"/>
      <c r="AK3030" s="2"/>
      <c r="AL3030" s="2"/>
      <c r="AM3030" s="2"/>
      <c r="AN3030" s="2"/>
      <c r="AO3030" s="2"/>
      <c r="AP3030" s="2"/>
      <c r="AQ3030" s="1"/>
      <c r="AR3030" s="15"/>
      <c r="AS3030" s="15"/>
      <c r="AT3030" s="15"/>
      <c r="AU3030" s="1"/>
      <c r="AV3030" s="1"/>
      <c r="AW3030" s="15"/>
      <c r="AX3030" s="15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  <c r="FA3030" s="1"/>
      <c r="FB3030" s="1"/>
      <c r="FC3030" s="1"/>
      <c r="FD3030" s="1"/>
      <c r="FE3030" s="1"/>
      <c r="FF3030" s="1"/>
      <c r="FG3030" s="1"/>
      <c r="FH3030" s="1"/>
    </row>
    <row r="3031" spans="1:164" x14ac:dyDescent="0.15">
      <c r="A3031" s="67"/>
      <c r="B3031" s="16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9"/>
      <c r="N3031" s="12"/>
      <c r="O3031" s="12"/>
      <c r="P3031" s="19"/>
      <c r="Q3031" s="14"/>
      <c r="R3031" s="28"/>
      <c r="S3031" s="14"/>
      <c r="T3031" s="14"/>
      <c r="U3031" s="14"/>
      <c r="V3031" s="4"/>
      <c r="W3031" s="5"/>
      <c r="X3031" s="14"/>
      <c r="Y3031" s="153"/>
      <c r="Z3031" s="10"/>
      <c r="AA3031" s="51"/>
      <c r="AB3031" s="3"/>
      <c r="AC3031" s="1"/>
      <c r="AD3031" s="10"/>
      <c r="AE3031" s="3"/>
      <c r="AF3031" s="3"/>
      <c r="AG3031" s="3"/>
      <c r="AH3031" s="10"/>
      <c r="AI3031" s="11"/>
      <c r="AJ3031" s="10"/>
      <c r="AK3031" s="2"/>
      <c r="AL3031" s="2"/>
      <c r="AM3031" s="2"/>
      <c r="AN3031" s="2"/>
      <c r="AO3031" s="2"/>
      <c r="AP3031" s="2"/>
      <c r="AQ3031" s="1"/>
      <c r="AR3031" s="15"/>
      <c r="AS3031" s="15"/>
      <c r="AT3031" s="15"/>
      <c r="AU3031" s="1"/>
      <c r="AV3031" s="1"/>
      <c r="AW3031" s="15"/>
      <c r="AX3031" s="15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  <c r="FA3031" s="1"/>
      <c r="FB3031" s="1"/>
      <c r="FC3031" s="1"/>
      <c r="FD3031" s="1"/>
      <c r="FE3031" s="1"/>
      <c r="FF3031" s="1"/>
      <c r="FG3031" s="1"/>
      <c r="FH3031" s="1"/>
    </row>
    <row r="3032" spans="1:164" x14ac:dyDescent="0.15">
      <c r="A3032" s="67"/>
      <c r="B3032" s="16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9"/>
      <c r="N3032" s="12"/>
      <c r="O3032" s="12"/>
      <c r="P3032" s="19"/>
      <c r="Q3032" s="14"/>
      <c r="R3032" s="28"/>
      <c r="S3032" s="14"/>
      <c r="T3032" s="14"/>
      <c r="U3032" s="14"/>
      <c r="V3032" s="4"/>
      <c r="W3032" s="5"/>
      <c r="X3032" s="14"/>
      <c r="Y3032" s="153"/>
      <c r="Z3032" s="10"/>
      <c r="AA3032" s="51"/>
      <c r="AB3032" s="3"/>
      <c r="AC3032" s="1"/>
      <c r="AD3032" s="10"/>
      <c r="AE3032" s="3"/>
      <c r="AF3032" s="3"/>
      <c r="AG3032" s="3"/>
      <c r="AH3032" s="10"/>
      <c r="AI3032" s="11"/>
      <c r="AJ3032" s="10"/>
      <c r="AK3032" s="2"/>
      <c r="AL3032" s="2"/>
      <c r="AM3032" s="2"/>
      <c r="AN3032" s="2"/>
      <c r="AO3032" s="2"/>
      <c r="AP3032" s="2"/>
      <c r="AQ3032" s="1"/>
      <c r="AR3032" s="15"/>
      <c r="AS3032" s="15"/>
      <c r="AT3032" s="15"/>
      <c r="AU3032" s="1"/>
      <c r="AV3032" s="1"/>
      <c r="AW3032" s="15"/>
      <c r="AX3032" s="15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  <c r="FA3032" s="1"/>
      <c r="FB3032" s="1"/>
      <c r="FC3032" s="1"/>
      <c r="FD3032" s="1"/>
      <c r="FE3032" s="1"/>
      <c r="FF3032" s="1"/>
      <c r="FG3032" s="1"/>
      <c r="FH3032" s="1"/>
    </row>
    <row r="3033" spans="1:164" x14ac:dyDescent="0.15">
      <c r="A3033" s="67"/>
      <c r="B3033" s="16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9"/>
      <c r="N3033" s="12"/>
      <c r="O3033" s="12"/>
      <c r="P3033" s="19"/>
      <c r="Q3033" s="14"/>
      <c r="R3033" s="28"/>
      <c r="S3033" s="14"/>
      <c r="T3033" s="14"/>
      <c r="U3033" s="14"/>
      <c r="V3033" s="4"/>
      <c r="W3033" s="5"/>
      <c r="X3033" s="14"/>
      <c r="Y3033" s="153"/>
      <c r="Z3033" s="10"/>
      <c r="AA3033" s="51"/>
      <c r="AB3033" s="3"/>
      <c r="AC3033" s="1"/>
      <c r="AD3033" s="10"/>
      <c r="AE3033" s="3"/>
      <c r="AF3033" s="3"/>
      <c r="AG3033" s="3"/>
      <c r="AH3033" s="10"/>
      <c r="AI3033" s="11"/>
      <c r="AJ3033" s="10"/>
      <c r="AK3033" s="2"/>
      <c r="AL3033" s="2"/>
      <c r="AM3033" s="2"/>
      <c r="AN3033" s="2"/>
      <c r="AO3033" s="2"/>
      <c r="AP3033" s="2"/>
      <c r="AQ3033" s="1"/>
      <c r="AR3033" s="15"/>
      <c r="AS3033" s="15"/>
      <c r="AT3033" s="15"/>
      <c r="AU3033" s="1"/>
      <c r="AV3033" s="1"/>
      <c r="AW3033" s="15"/>
      <c r="AX3033" s="15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  <c r="FA3033" s="1"/>
      <c r="FB3033" s="1"/>
      <c r="FC3033" s="1"/>
      <c r="FD3033" s="1"/>
      <c r="FE3033" s="1"/>
      <c r="FF3033" s="1"/>
      <c r="FG3033" s="1"/>
      <c r="FH3033" s="1"/>
    </row>
    <row r="3034" spans="1:164" x14ac:dyDescent="0.15">
      <c r="A3034" s="67"/>
      <c r="B3034" s="16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9"/>
      <c r="N3034" s="12"/>
      <c r="O3034" s="12"/>
      <c r="P3034" s="19"/>
      <c r="Q3034" s="14"/>
      <c r="R3034" s="28"/>
      <c r="S3034" s="14"/>
      <c r="T3034" s="14"/>
      <c r="U3034" s="14"/>
      <c r="V3034" s="4"/>
      <c r="W3034" s="5"/>
      <c r="X3034" s="14"/>
      <c r="Y3034" s="153"/>
      <c r="Z3034" s="10"/>
      <c r="AA3034" s="51"/>
      <c r="AB3034" s="3"/>
      <c r="AC3034" s="1"/>
      <c r="AD3034" s="10"/>
      <c r="AE3034" s="3"/>
      <c r="AF3034" s="3"/>
      <c r="AG3034" s="3"/>
      <c r="AH3034" s="10"/>
      <c r="AI3034" s="11"/>
      <c r="AJ3034" s="10"/>
      <c r="AK3034" s="2"/>
      <c r="AL3034" s="2"/>
      <c r="AM3034" s="2"/>
      <c r="AN3034" s="2"/>
      <c r="AO3034" s="2"/>
      <c r="AP3034" s="2"/>
      <c r="AQ3034" s="1"/>
      <c r="AR3034" s="15"/>
      <c r="AS3034" s="15"/>
      <c r="AT3034" s="15"/>
      <c r="AU3034" s="1"/>
      <c r="AV3034" s="1"/>
      <c r="AW3034" s="15"/>
      <c r="AX3034" s="15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  <c r="FA3034" s="1"/>
      <c r="FB3034" s="1"/>
      <c r="FC3034" s="1"/>
      <c r="FD3034" s="1"/>
      <c r="FE3034" s="1"/>
      <c r="FF3034" s="1"/>
      <c r="FG3034" s="1"/>
      <c r="FH3034" s="1"/>
    </row>
    <row r="3035" spans="1:164" x14ac:dyDescent="0.15">
      <c r="A3035" s="67"/>
      <c r="B3035" s="16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9"/>
      <c r="N3035" s="12"/>
      <c r="O3035" s="12"/>
      <c r="P3035" s="19"/>
      <c r="Q3035" s="14"/>
      <c r="R3035" s="28"/>
      <c r="S3035" s="14"/>
      <c r="T3035" s="14"/>
      <c r="U3035" s="14"/>
      <c r="V3035" s="4"/>
      <c r="W3035" s="5"/>
      <c r="X3035" s="14"/>
      <c r="Y3035" s="153"/>
      <c r="Z3035" s="10"/>
      <c r="AA3035" s="51"/>
      <c r="AB3035" s="3"/>
      <c r="AC3035" s="1"/>
      <c r="AD3035" s="10"/>
      <c r="AE3035" s="3"/>
      <c r="AF3035" s="3"/>
      <c r="AG3035" s="3"/>
      <c r="AH3035" s="10"/>
      <c r="AI3035" s="11"/>
      <c r="AJ3035" s="10"/>
      <c r="AK3035" s="2"/>
      <c r="AL3035" s="2"/>
      <c r="AM3035" s="2"/>
      <c r="AN3035" s="2"/>
      <c r="AO3035" s="2"/>
      <c r="AP3035" s="2"/>
      <c r="AQ3035" s="1"/>
      <c r="AR3035" s="15"/>
      <c r="AS3035" s="15"/>
      <c r="AT3035" s="15"/>
      <c r="AU3035" s="1"/>
      <c r="AV3035" s="1"/>
      <c r="AW3035" s="15"/>
      <c r="AX3035" s="15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  <c r="FA3035" s="1"/>
      <c r="FB3035" s="1"/>
      <c r="FC3035" s="1"/>
      <c r="FD3035" s="1"/>
      <c r="FE3035" s="1"/>
      <c r="FF3035" s="1"/>
      <c r="FG3035" s="1"/>
      <c r="FH3035" s="1"/>
    </row>
    <row r="3036" spans="1:164" x14ac:dyDescent="0.15">
      <c r="A3036" s="67"/>
      <c r="B3036" s="16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9"/>
      <c r="N3036" s="12"/>
      <c r="O3036" s="12"/>
      <c r="P3036" s="19"/>
      <c r="Q3036" s="14"/>
      <c r="R3036" s="28"/>
      <c r="S3036" s="14"/>
      <c r="T3036" s="14"/>
      <c r="U3036" s="14"/>
      <c r="V3036" s="4"/>
      <c r="W3036" s="5"/>
      <c r="X3036" s="14"/>
      <c r="Y3036" s="153"/>
      <c r="Z3036" s="10"/>
      <c r="AA3036" s="51"/>
      <c r="AB3036" s="3"/>
      <c r="AC3036" s="1"/>
      <c r="AD3036" s="10"/>
      <c r="AE3036" s="3"/>
      <c r="AF3036" s="3"/>
      <c r="AG3036" s="3"/>
      <c r="AH3036" s="10"/>
      <c r="AI3036" s="11"/>
      <c r="AJ3036" s="10"/>
      <c r="AK3036" s="2"/>
      <c r="AL3036" s="2"/>
      <c r="AM3036" s="2"/>
      <c r="AN3036" s="2"/>
      <c r="AO3036" s="2"/>
      <c r="AP3036" s="2"/>
      <c r="AQ3036" s="1"/>
      <c r="AR3036" s="15"/>
      <c r="AS3036" s="15"/>
      <c r="AT3036" s="15"/>
      <c r="AU3036" s="1"/>
      <c r="AV3036" s="1"/>
      <c r="AW3036" s="15"/>
      <c r="AX3036" s="15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  <c r="FA3036" s="1"/>
      <c r="FB3036" s="1"/>
      <c r="FC3036" s="1"/>
      <c r="FD3036" s="1"/>
      <c r="FE3036" s="1"/>
      <c r="FF3036" s="1"/>
      <c r="FG3036" s="1"/>
      <c r="FH3036" s="1"/>
    </row>
    <row r="3037" spans="1:164" x14ac:dyDescent="0.15">
      <c r="A3037" s="67"/>
      <c r="B3037" s="16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9"/>
      <c r="N3037" s="12"/>
      <c r="O3037" s="12"/>
      <c r="P3037" s="19"/>
      <c r="Q3037" s="14"/>
      <c r="R3037" s="28"/>
      <c r="S3037" s="14"/>
      <c r="T3037" s="14"/>
      <c r="U3037" s="14"/>
      <c r="V3037" s="4"/>
      <c r="W3037" s="5"/>
      <c r="X3037" s="14"/>
      <c r="Y3037" s="153"/>
      <c r="Z3037" s="10"/>
      <c r="AA3037" s="51"/>
      <c r="AB3037" s="3"/>
      <c r="AC3037" s="1"/>
      <c r="AD3037" s="10"/>
      <c r="AE3037" s="3"/>
      <c r="AF3037" s="3"/>
      <c r="AG3037" s="3"/>
      <c r="AH3037" s="10"/>
      <c r="AI3037" s="11"/>
      <c r="AJ3037" s="10"/>
      <c r="AK3037" s="2"/>
      <c r="AL3037" s="2"/>
      <c r="AM3037" s="2"/>
      <c r="AN3037" s="2"/>
      <c r="AO3037" s="2"/>
      <c r="AP3037" s="2"/>
      <c r="AQ3037" s="1"/>
      <c r="AR3037" s="15"/>
      <c r="AS3037" s="15"/>
      <c r="AT3037" s="15"/>
      <c r="AU3037" s="1"/>
      <c r="AV3037" s="1"/>
      <c r="AW3037" s="15"/>
      <c r="AX3037" s="15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  <c r="FA3037" s="1"/>
      <c r="FB3037" s="1"/>
      <c r="FC3037" s="1"/>
      <c r="FD3037" s="1"/>
      <c r="FE3037" s="1"/>
      <c r="FF3037" s="1"/>
      <c r="FG3037" s="1"/>
      <c r="FH3037" s="1"/>
    </row>
    <row r="3038" spans="1:164" x14ac:dyDescent="0.15">
      <c r="A3038" s="67"/>
      <c r="B3038" s="16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9"/>
      <c r="N3038" s="12"/>
      <c r="O3038" s="12"/>
      <c r="P3038" s="19"/>
      <c r="Q3038" s="14"/>
      <c r="R3038" s="28"/>
      <c r="S3038" s="14"/>
      <c r="T3038" s="14"/>
      <c r="U3038" s="14"/>
      <c r="V3038" s="4"/>
      <c r="W3038" s="5"/>
      <c r="X3038" s="14"/>
      <c r="Y3038" s="153"/>
      <c r="Z3038" s="10"/>
      <c r="AA3038" s="51"/>
      <c r="AB3038" s="3"/>
      <c r="AC3038" s="1"/>
      <c r="AD3038" s="10"/>
      <c r="AE3038" s="3"/>
      <c r="AF3038" s="3"/>
      <c r="AG3038" s="3"/>
      <c r="AH3038" s="10"/>
      <c r="AI3038" s="11"/>
      <c r="AJ3038" s="10"/>
      <c r="AK3038" s="2"/>
      <c r="AL3038" s="2"/>
      <c r="AM3038" s="2"/>
      <c r="AN3038" s="2"/>
      <c r="AO3038" s="2"/>
      <c r="AP3038" s="2"/>
      <c r="AQ3038" s="1"/>
      <c r="AR3038" s="15"/>
      <c r="AS3038" s="15"/>
      <c r="AT3038" s="15"/>
      <c r="AU3038" s="1"/>
      <c r="AV3038" s="1"/>
      <c r="AW3038" s="15"/>
      <c r="AX3038" s="15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  <c r="FA3038" s="1"/>
      <c r="FB3038" s="1"/>
      <c r="FC3038" s="1"/>
      <c r="FD3038" s="1"/>
      <c r="FE3038" s="1"/>
      <c r="FF3038" s="1"/>
      <c r="FG3038" s="1"/>
      <c r="FH3038" s="1"/>
    </row>
    <row r="3039" spans="1:164" x14ac:dyDescent="0.15">
      <c r="A3039" s="67"/>
      <c r="B3039" s="16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9"/>
      <c r="N3039" s="12"/>
      <c r="O3039" s="12"/>
      <c r="P3039" s="19"/>
      <c r="Q3039" s="14"/>
      <c r="R3039" s="28"/>
      <c r="S3039" s="14"/>
      <c r="T3039" s="14"/>
      <c r="U3039" s="14"/>
      <c r="V3039" s="4"/>
      <c r="W3039" s="5"/>
      <c r="X3039" s="14"/>
      <c r="Y3039" s="153"/>
      <c r="Z3039" s="10"/>
      <c r="AA3039" s="51"/>
      <c r="AB3039" s="3"/>
      <c r="AC3039" s="1"/>
      <c r="AD3039" s="10"/>
      <c r="AE3039" s="3"/>
      <c r="AF3039" s="3"/>
      <c r="AG3039" s="3"/>
      <c r="AH3039" s="10"/>
      <c r="AI3039" s="11"/>
      <c r="AJ3039" s="10"/>
      <c r="AK3039" s="2"/>
      <c r="AL3039" s="2"/>
      <c r="AM3039" s="2"/>
      <c r="AN3039" s="2"/>
      <c r="AO3039" s="2"/>
      <c r="AP3039" s="2"/>
      <c r="AQ3039" s="1"/>
      <c r="AR3039" s="15"/>
      <c r="AS3039" s="15"/>
      <c r="AT3039" s="15"/>
      <c r="AU3039" s="1"/>
      <c r="AV3039" s="1"/>
      <c r="AW3039" s="15"/>
      <c r="AX3039" s="15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  <c r="FA3039" s="1"/>
      <c r="FB3039" s="1"/>
      <c r="FC3039" s="1"/>
      <c r="FD3039" s="1"/>
      <c r="FE3039" s="1"/>
      <c r="FF3039" s="1"/>
      <c r="FG3039" s="1"/>
      <c r="FH3039" s="1"/>
    </row>
    <row r="3040" spans="1:164" x14ac:dyDescent="0.15">
      <c r="A3040" s="67"/>
      <c r="B3040" s="16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9"/>
      <c r="N3040" s="12"/>
      <c r="O3040" s="12"/>
      <c r="P3040" s="19"/>
      <c r="Q3040" s="14"/>
      <c r="R3040" s="28"/>
      <c r="S3040" s="14"/>
      <c r="T3040" s="14"/>
      <c r="U3040" s="14"/>
      <c r="V3040" s="4"/>
      <c r="W3040" s="5"/>
      <c r="X3040" s="14"/>
      <c r="Y3040" s="153"/>
      <c r="Z3040" s="10"/>
      <c r="AA3040" s="51"/>
      <c r="AB3040" s="3"/>
      <c r="AC3040" s="1"/>
      <c r="AD3040" s="10"/>
      <c r="AE3040" s="3"/>
      <c r="AF3040" s="3"/>
      <c r="AG3040" s="3"/>
      <c r="AH3040" s="10"/>
      <c r="AI3040" s="11"/>
      <c r="AJ3040" s="10"/>
      <c r="AK3040" s="2"/>
      <c r="AL3040" s="2"/>
      <c r="AM3040" s="2"/>
      <c r="AN3040" s="2"/>
      <c r="AO3040" s="2"/>
      <c r="AP3040" s="2"/>
      <c r="AQ3040" s="1"/>
      <c r="AR3040" s="15"/>
      <c r="AS3040" s="15"/>
      <c r="AT3040" s="15"/>
      <c r="AU3040" s="1"/>
      <c r="AV3040" s="1"/>
      <c r="AW3040" s="15"/>
      <c r="AX3040" s="15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  <c r="FA3040" s="1"/>
      <c r="FB3040" s="1"/>
      <c r="FC3040" s="1"/>
      <c r="FD3040" s="1"/>
      <c r="FE3040" s="1"/>
      <c r="FF3040" s="1"/>
      <c r="FG3040" s="1"/>
      <c r="FH3040" s="1"/>
    </row>
    <row r="3041" spans="1:164" x14ac:dyDescent="0.15">
      <c r="A3041" s="67"/>
      <c r="B3041" s="16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9"/>
      <c r="N3041" s="12"/>
      <c r="O3041" s="12"/>
      <c r="P3041" s="19"/>
      <c r="Q3041" s="14"/>
      <c r="R3041" s="28"/>
      <c r="S3041" s="14"/>
      <c r="T3041" s="14"/>
      <c r="U3041" s="14"/>
      <c r="V3041" s="4"/>
      <c r="W3041" s="5"/>
      <c r="X3041" s="14"/>
      <c r="Y3041" s="153"/>
      <c r="Z3041" s="10"/>
      <c r="AA3041" s="51"/>
      <c r="AB3041" s="3"/>
      <c r="AC3041" s="1"/>
      <c r="AD3041" s="10"/>
      <c r="AE3041" s="3"/>
      <c r="AF3041" s="3"/>
      <c r="AG3041" s="3"/>
      <c r="AH3041" s="10"/>
      <c r="AI3041" s="11"/>
      <c r="AJ3041" s="10"/>
      <c r="AK3041" s="2"/>
      <c r="AL3041" s="2"/>
      <c r="AM3041" s="2"/>
      <c r="AN3041" s="2"/>
      <c r="AO3041" s="2"/>
      <c r="AP3041" s="2"/>
      <c r="AQ3041" s="1"/>
      <c r="AR3041" s="15"/>
      <c r="AS3041" s="15"/>
      <c r="AT3041" s="15"/>
      <c r="AU3041" s="1"/>
      <c r="AV3041" s="1"/>
      <c r="AW3041" s="15"/>
      <c r="AX3041" s="15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  <c r="FA3041" s="1"/>
      <c r="FB3041" s="1"/>
      <c r="FC3041" s="1"/>
      <c r="FD3041" s="1"/>
      <c r="FE3041" s="1"/>
      <c r="FF3041" s="1"/>
      <c r="FG3041" s="1"/>
      <c r="FH3041" s="1"/>
    </row>
    <row r="3042" spans="1:164" x14ac:dyDescent="0.15">
      <c r="A3042" s="67"/>
      <c r="B3042" s="16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9"/>
      <c r="N3042" s="12"/>
      <c r="O3042" s="12"/>
      <c r="P3042" s="19"/>
      <c r="Q3042" s="14"/>
      <c r="R3042" s="28"/>
      <c r="S3042" s="14"/>
      <c r="T3042" s="14"/>
      <c r="U3042" s="14"/>
      <c r="V3042" s="4"/>
      <c r="W3042" s="5"/>
      <c r="X3042" s="14"/>
      <c r="Y3042" s="153"/>
      <c r="Z3042" s="10"/>
      <c r="AA3042" s="51"/>
      <c r="AB3042" s="3"/>
      <c r="AC3042" s="1"/>
      <c r="AD3042" s="10"/>
      <c r="AE3042" s="3"/>
      <c r="AF3042" s="3"/>
      <c r="AG3042" s="3"/>
      <c r="AH3042" s="10"/>
      <c r="AI3042" s="11"/>
      <c r="AJ3042" s="10"/>
      <c r="AK3042" s="2"/>
      <c r="AL3042" s="2"/>
      <c r="AM3042" s="2"/>
      <c r="AN3042" s="2"/>
      <c r="AO3042" s="2"/>
      <c r="AP3042" s="2"/>
      <c r="AQ3042" s="1"/>
      <c r="AR3042" s="15"/>
      <c r="AS3042" s="15"/>
      <c r="AT3042" s="15"/>
      <c r="AU3042" s="1"/>
      <c r="AV3042" s="1"/>
      <c r="AW3042" s="15"/>
      <c r="AX3042" s="15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  <c r="FA3042" s="1"/>
      <c r="FB3042" s="1"/>
      <c r="FC3042" s="1"/>
      <c r="FD3042" s="1"/>
      <c r="FE3042" s="1"/>
      <c r="FF3042" s="1"/>
      <c r="FG3042" s="1"/>
      <c r="FH3042" s="1"/>
    </row>
    <row r="3043" spans="1:164" x14ac:dyDescent="0.15">
      <c r="A3043" s="67"/>
      <c r="B3043" s="16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9"/>
      <c r="N3043" s="12"/>
      <c r="O3043" s="12"/>
      <c r="P3043" s="19"/>
      <c r="Q3043" s="14"/>
      <c r="R3043" s="28"/>
      <c r="S3043" s="14"/>
      <c r="T3043" s="14"/>
      <c r="U3043" s="14"/>
      <c r="V3043" s="4"/>
      <c r="W3043" s="5"/>
      <c r="X3043" s="14"/>
      <c r="Y3043" s="153"/>
      <c r="Z3043" s="10"/>
      <c r="AA3043" s="51"/>
      <c r="AB3043" s="3"/>
      <c r="AC3043" s="1"/>
      <c r="AD3043" s="10"/>
      <c r="AE3043" s="3"/>
      <c r="AF3043" s="3"/>
      <c r="AG3043" s="3"/>
      <c r="AH3043" s="10"/>
      <c r="AI3043" s="11"/>
      <c r="AJ3043" s="10"/>
      <c r="AK3043" s="2"/>
      <c r="AL3043" s="2"/>
      <c r="AM3043" s="2"/>
      <c r="AN3043" s="2"/>
      <c r="AO3043" s="2"/>
      <c r="AP3043" s="2"/>
      <c r="AQ3043" s="1"/>
      <c r="AR3043" s="15"/>
      <c r="AS3043" s="15"/>
      <c r="AT3043" s="15"/>
      <c r="AU3043" s="1"/>
      <c r="AV3043" s="1"/>
      <c r="AW3043" s="15"/>
      <c r="AX3043" s="15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  <c r="FA3043" s="1"/>
      <c r="FB3043" s="1"/>
      <c r="FC3043" s="1"/>
      <c r="FD3043" s="1"/>
      <c r="FE3043" s="1"/>
      <c r="FF3043" s="1"/>
      <c r="FG3043" s="1"/>
      <c r="FH3043" s="1"/>
    </row>
    <row r="3044" spans="1:164" x14ac:dyDescent="0.15">
      <c r="A3044" s="67"/>
      <c r="B3044" s="16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9"/>
      <c r="N3044" s="12"/>
      <c r="O3044" s="12"/>
      <c r="P3044" s="19"/>
      <c r="Q3044" s="14"/>
      <c r="R3044" s="28"/>
      <c r="S3044" s="14"/>
      <c r="T3044" s="14"/>
      <c r="U3044" s="14"/>
      <c r="V3044" s="4"/>
      <c r="W3044" s="5"/>
      <c r="X3044" s="14"/>
      <c r="Y3044" s="153"/>
      <c r="Z3044" s="10"/>
      <c r="AA3044" s="51"/>
      <c r="AB3044" s="3"/>
      <c r="AC3044" s="1"/>
      <c r="AD3044" s="10"/>
      <c r="AE3044" s="3"/>
      <c r="AF3044" s="3"/>
      <c r="AG3044" s="3"/>
      <c r="AH3044" s="10"/>
      <c r="AI3044" s="11"/>
      <c r="AJ3044" s="10"/>
      <c r="AK3044" s="2"/>
      <c r="AL3044" s="2"/>
      <c r="AM3044" s="2"/>
      <c r="AN3044" s="2"/>
      <c r="AO3044" s="2"/>
      <c r="AP3044" s="2"/>
      <c r="AQ3044" s="1"/>
      <c r="AR3044" s="15"/>
      <c r="AS3044" s="15"/>
      <c r="AT3044" s="15"/>
      <c r="AU3044" s="1"/>
      <c r="AV3044" s="1"/>
      <c r="AW3044" s="15"/>
      <c r="AX3044" s="15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  <c r="FA3044" s="1"/>
      <c r="FB3044" s="1"/>
      <c r="FC3044" s="1"/>
      <c r="FD3044" s="1"/>
      <c r="FE3044" s="1"/>
      <c r="FF3044" s="1"/>
      <c r="FG3044" s="1"/>
      <c r="FH3044" s="1"/>
    </row>
    <row r="3045" spans="1:164" x14ac:dyDescent="0.15">
      <c r="A3045" s="67"/>
      <c r="B3045" s="16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9"/>
      <c r="N3045" s="12"/>
      <c r="O3045" s="12"/>
      <c r="P3045" s="19"/>
      <c r="Q3045" s="14"/>
      <c r="R3045" s="28"/>
      <c r="S3045" s="14"/>
      <c r="T3045" s="14"/>
      <c r="U3045" s="14"/>
      <c r="V3045" s="4"/>
      <c r="W3045" s="5"/>
      <c r="X3045" s="14"/>
      <c r="Y3045" s="153"/>
      <c r="Z3045" s="10"/>
      <c r="AA3045" s="51"/>
      <c r="AB3045" s="3"/>
      <c r="AC3045" s="1"/>
      <c r="AD3045" s="10"/>
      <c r="AE3045" s="3"/>
      <c r="AF3045" s="3"/>
      <c r="AG3045" s="3"/>
      <c r="AH3045" s="10"/>
      <c r="AI3045" s="11"/>
      <c r="AJ3045" s="10"/>
      <c r="AK3045" s="2"/>
      <c r="AL3045" s="2"/>
      <c r="AM3045" s="2"/>
      <c r="AN3045" s="2"/>
      <c r="AO3045" s="2"/>
      <c r="AP3045" s="2"/>
      <c r="AQ3045" s="1"/>
      <c r="AR3045" s="15"/>
      <c r="AS3045" s="15"/>
      <c r="AT3045" s="15"/>
      <c r="AU3045" s="1"/>
      <c r="AV3045" s="1"/>
      <c r="AW3045" s="15"/>
      <c r="AX3045" s="15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  <c r="FA3045" s="1"/>
      <c r="FB3045" s="1"/>
      <c r="FC3045" s="1"/>
      <c r="FD3045" s="1"/>
      <c r="FE3045" s="1"/>
      <c r="FF3045" s="1"/>
      <c r="FG3045" s="1"/>
      <c r="FH3045" s="1"/>
    </row>
    <row r="3046" spans="1:164" x14ac:dyDescent="0.15">
      <c r="A3046" s="67"/>
      <c r="B3046" s="16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9"/>
      <c r="N3046" s="12"/>
      <c r="O3046" s="12"/>
      <c r="P3046" s="19"/>
      <c r="Q3046" s="14"/>
      <c r="R3046" s="28"/>
      <c r="S3046" s="14"/>
      <c r="T3046" s="14"/>
      <c r="U3046" s="14"/>
      <c r="V3046" s="4"/>
      <c r="W3046" s="5"/>
      <c r="X3046" s="14"/>
      <c r="Y3046" s="153"/>
      <c r="Z3046" s="10"/>
      <c r="AA3046" s="51"/>
      <c r="AB3046" s="3"/>
      <c r="AC3046" s="1"/>
      <c r="AD3046" s="10"/>
      <c r="AE3046" s="3"/>
      <c r="AF3046" s="3"/>
      <c r="AG3046" s="3"/>
      <c r="AH3046" s="10"/>
      <c r="AI3046" s="11"/>
      <c r="AJ3046" s="10"/>
      <c r="AK3046" s="2"/>
      <c r="AL3046" s="2"/>
      <c r="AM3046" s="2"/>
      <c r="AN3046" s="2"/>
      <c r="AO3046" s="2"/>
      <c r="AP3046" s="2"/>
      <c r="AQ3046" s="1"/>
      <c r="AR3046" s="15"/>
      <c r="AS3046" s="15"/>
      <c r="AT3046" s="15"/>
      <c r="AU3046" s="1"/>
      <c r="AV3046" s="1"/>
      <c r="AW3046" s="15"/>
      <c r="AX3046" s="15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  <c r="FA3046" s="1"/>
      <c r="FB3046" s="1"/>
      <c r="FC3046" s="1"/>
      <c r="FD3046" s="1"/>
      <c r="FE3046" s="1"/>
      <c r="FF3046" s="1"/>
      <c r="FG3046" s="1"/>
      <c r="FH3046" s="1"/>
    </row>
    <row r="3047" spans="1:164" x14ac:dyDescent="0.15">
      <c r="A3047" s="67"/>
      <c r="B3047" s="16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9"/>
      <c r="N3047" s="12"/>
      <c r="O3047" s="12"/>
      <c r="P3047" s="19"/>
      <c r="Q3047" s="14"/>
      <c r="R3047" s="28"/>
      <c r="S3047" s="14"/>
      <c r="T3047" s="14"/>
      <c r="U3047" s="14"/>
      <c r="V3047" s="4"/>
      <c r="W3047" s="5"/>
      <c r="X3047" s="14"/>
      <c r="Y3047" s="153"/>
      <c r="Z3047" s="10"/>
      <c r="AA3047" s="51"/>
      <c r="AB3047" s="3"/>
      <c r="AC3047" s="1"/>
      <c r="AD3047" s="10"/>
      <c r="AE3047" s="3"/>
      <c r="AF3047" s="3"/>
      <c r="AG3047" s="3"/>
      <c r="AH3047" s="10"/>
      <c r="AI3047" s="11"/>
      <c r="AJ3047" s="10"/>
      <c r="AK3047" s="2"/>
      <c r="AL3047" s="2"/>
      <c r="AM3047" s="2"/>
      <c r="AN3047" s="2"/>
      <c r="AO3047" s="2"/>
      <c r="AP3047" s="2"/>
      <c r="AQ3047" s="1"/>
      <c r="AR3047" s="15"/>
      <c r="AS3047" s="15"/>
      <c r="AT3047" s="15"/>
      <c r="AU3047" s="1"/>
      <c r="AV3047" s="1"/>
      <c r="AW3047" s="15"/>
      <c r="AX3047" s="15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  <c r="FA3047" s="1"/>
      <c r="FB3047" s="1"/>
      <c r="FC3047" s="1"/>
      <c r="FD3047" s="1"/>
      <c r="FE3047" s="1"/>
      <c r="FF3047" s="1"/>
      <c r="FG3047" s="1"/>
      <c r="FH3047" s="1"/>
    </row>
    <row r="3048" spans="1:164" x14ac:dyDescent="0.15">
      <c r="A3048" s="67"/>
      <c r="B3048" s="16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9"/>
      <c r="N3048" s="12"/>
      <c r="O3048" s="12"/>
      <c r="P3048" s="19"/>
      <c r="Q3048" s="14"/>
      <c r="R3048" s="28"/>
      <c r="S3048" s="14"/>
      <c r="T3048" s="14"/>
      <c r="U3048" s="14"/>
      <c r="V3048" s="4"/>
      <c r="W3048" s="5"/>
      <c r="X3048" s="14"/>
      <c r="Y3048" s="153"/>
      <c r="Z3048" s="10"/>
      <c r="AA3048" s="51"/>
      <c r="AB3048" s="3"/>
      <c r="AC3048" s="1"/>
      <c r="AD3048" s="10"/>
      <c r="AE3048" s="3"/>
      <c r="AF3048" s="3"/>
      <c r="AG3048" s="3"/>
      <c r="AH3048" s="10"/>
      <c r="AI3048" s="11"/>
      <c r="AJ3048" s="10"/>
      <c r="AK3048" s="2"/>
      <c r="AL3048" s="2"/>
      <c r="AM3048" s="2"/>
      <c r="AN3048" s="2"/>
      <c r="AO3048" s="2"/>
      <c r="AP3048" s="2"/>
      <c r="AQ3048" s="1"/>
      <c r="AR3048" s="15"/>
      <c r="AS3048" s="15"/>
      <c r="AT3048" s="15"/>
      <c r="AU3048" s="1"/>
      <c r="AV3048" s="1"/>
      <c r="AW3048" s="15"/>
      <c r="AX3048" s="15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  <c r="FA3048" s="1"/>
      <c r="FB3048" s="1"/>
      <c r="FC3048" s="1"/>
      <c r="FD3048" s="1"/>
      <c r="FE3048" s="1"/>
      <c r="FF3048" s="1"/>
      <c r="FG3048" s="1"/>
      <c r="FH3048" s="1"/>
    </row>
    <row r="3049" spans="1:164" x14ac:dyDescent="0.15">
      <c r="A3049" s="67"/>
      <c r="B3049" s="16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9"/>
      <c r="N3049" s="12"/>
      <c r="O3049" s="12"/>
      <c r="P3049" s="19"/>
      <c r="Q3049" s="14"/>
      <c r="R3049" s="28"/>
      <c r="S3049" s="14"/>
      <c r="T3049" s="14"/>
      <c r="U3049" s="14"/>
      <c r="V3049" s="4"/>
      <c r="W3049" s="5"/>
      <c r="X3049" s="14"/>
      <c r="Y3049" s="153"/>
      <c r="Z3049" s="10"/>
      <c r="AA3049" s="51"/>
      <c r="AB3049" s="3"/>
      <c r="AC3049" s="1"/>
      <c r="AD3049" s="10"/>
      <c r="AE3049" s="3"/>
      <c r="AF3049" s="3"/>
      <c r="AG3049" s="3"/>
      <c r="AH3049" s="10"/>
      <c r="AI3049" s="11"/>
      <c r="AJ3049" s="10"/>
      <c r="AK3049" s="2"/>
      <c r="AL3049" s="2"/>
      <c r="AM3049" s="2"/>
      <c r="AN3049" s="2"/>
      <c r="AO3049" s="2"/>
      <c r="AP3049" s="2"/>
      <c r="AQ3049" s="1"/>
      <c r="AR3049" s="15"/>
      <c r="AS3049" s="15"/>
      <c r="AT3049" s="15"/>
      <c r="AU3049" s="1"/>
      <c r="AV3049" s="1"/>
      <c r="AW3049" s="15"/>
      <c r="AX3049" s="15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  <c r="FA3049" s="1"/>
      <c r="FB3049" s="1"/>
      <c r="FC3049" s="1"/>
      <c r="FD3049" s="1"/>
      <c r="FE3049" s="1"/>
      <c r="FF3049" s="1"/>
      <c r="FG3049" s="1"/>
      <c r="FH3049" s="1"/>
    </row>
    <row r="3050" spans="1:164" x14ac:dyDescent="0.15">
      <c r="A3050" s="67"/>
      <c r="B3050" s="16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9"/>
      <c r="N3050" s="12"/>
      <c r="O3050" s="12"/>
      <c r="P3050" s="19"/>
      <c r="Q3050" s="14"/>
      <c r="R3050" s="28"/>
      <c r="S3050" s="14"/>
      <c r="T3050" s="14"/>
      <c r="U3050" s="14"/>
      <c r="V3050" s="4"/>
      <c r="W3050" s="5"/>
      <c r="X3050" s="14"/>
      <c r="Y3050" s="153"/>
      <c r="Z3050" s="10"/>
      <c r="AA3050" s="51"/>
      <c r="AB3050" s="3"/>
      <c r="AC3050" s="1"/>
      <c r="AD3050" s="10"/>
      <c r="AE3050" s="3"/>
      <c r="AF3050" s="3"/>
      <c r="AG3050" s="3"/>
      <c r="AH3050" s="10"/>
      <c r="AI3050" s="11"/>
      <c r="AJ3050" s="10"/>
      <c r="AK3050" s="2"/>
      <c r="AL3050" s="2"/>
      <c r="AM3050" s="2"/>
      <c r="AN3050" s="2"/>
      <c r="AO3050" s="2"/>
      <c r="AP3050" s="2"/>
      <c r="AQ3050" s="1"/>
      <c r="AR3050" s="15"/>
      <c r="AS3050" s="15"/>
      <c r="AT3050" s="15"/>
      <c r="AU3050" s="1"/>
      <c r="AV3050" s="1"/>
      <c r="AW3050" s="15"/>
      <c r="AX3050" s="15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  <c r="FA3050" s="1"/>
      <c r="FB3050" s="1"/>
      <c r="FC3050" s="1"/>
      <c r="FD3050" s="1"/>
      <c r="FE3050" s="1"/>
      <c r="FF3050" s="1"/>
      <c r="FG3050" s="1"/>
      <c r="FH3050" s="1"/>
    </row>
    <row r="3051" spans="1:164" x14ac:dyDescent="0.15">
      <c r="A3051" s="67"/>
      <c r="B3051" s="16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9"/>
      <c r="N3051" s="12"/>
      <c r="O3051" s="12"/>
      <c r="P3051" s="19"/>
      <c r="Q3051" s="14"/>
      <c r="R3051" s="28"/>
      <c r="S3051" s="14"/>
      <c r="T3051" s="14"/>
      <c r="U3051" s="14"/>
      <c r="V3051" s="4"/>
      <c r="W3051" s="5"/>
      <c r="X3051" s="14"/>
      <c r="Y3051" s="153"/>
      <c r="Z3051" s="10"/>
      <c r="AA3051" s="51"/>
      <c r="AB3051" s="3"/>
      <c r="AC3051" s="1"/>
      <c r="AD3051" s="10"/>
      <c r="AE3051" s="3"/>
      <c r="AF3051" s="3"/>
      <c r="AG3051" s="3"/>
      <c r="AH3051" s="10"/>
      <c r="AI3051" s="11"/>
      <c r="AJ3051" s="10"/>
      <c r="AK3051" s="2"/>
      <c r="AL3051" s="2"/>
      <c r="AM3051" s="2"/>
      <c r="AN3051" s="2"/>
      <c r="AO3051" s="2"/>
      <c r="AP3051" s="2"/>
      <c r="AQ3051" s="1"/>
      <c r="AR3051" s="15"/>
      <c r="AS3051" s="15"/>
      <c r="AT3051" s="15"/>
      <c r="AU3051" s="1"/>
      <c r="AV3051" s="1"/>
      <c r="AW3051" s="15"/>
      <c r="AX3051" s="15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  <c r="FA3051" s="1"/>
      <c r="FB3051" s="1"/>
      <c r="FC3051" s="1"/>
      <c r="FD3051" s="1"/>
      <c r="FE3051" s="1"/>
      <c r="FF3051" s="1"/>
      <c r="FG3051" s="1"/>
      <c r="FH3051" s="1"/>
    </row>
    <row r="3052" spans="1:164" x14ac:dyDescent="0.15">
      <c r="A3052" s="67"/>
      <c r="B3052" s="16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9"/>
      <c r="N3052" s="12"/>
      <c r="O3052" s="12"/>
      <c r="P3052" s="19"/>
      <c r="Q3052" s="14"/>
      <c r="R3052" s="28"/>
      <c r="S3052" s="14"/>
      <c r="T3052" s="14"/>
      <c r="U3052" s="14"/>
      <c r="V3052" s="4"/>
      <c r="W3052" s="5"/>
      <c r="X3052" s="14"/>
      <c r="Y3052" s="153"/>
      <c r="Z3052" s="10"/>
      <c r="AA3052" s="51"/>
      <c r="AB3052" s="3"/>
      <c r="AC3052" s="1"/>
      <c r="AD3052" s="10"/>
      <c r="AE3052" s="3"/>
      <c r="AF3052" s="3"/>
      <c r="AG3052" s="3"/>
      <c r="AH3052" s="10"/>
      <c r="AI3052" s="11"/>
      <c r="AJ3052" s="10"/>
      <c r="AK3052" s="2"/>
      <c r="AL3052" s="2"/>
      <c r="AM3052" s="2"/>
      <c r="AN3052" s="2"/>
      <c r="AO3052" s="2"/>
      <c r="AP3052" s="2"/>
      <c r="AQ3052" s="1"/>
      <c r="AR3052" s="15"/>
      <c r="AS3052" s="15"/>
      <c r="AT3052" s="15"/>
      <c r="AU3052" s="1"/>
      <c r="AV3052" s="1"/>
      <c r="AW3052" s="15"/>
      <c r="AX3052" s="15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  <c r="FA3052" s="1"/>
      <c r="FB3052" s="1"/>
      <c r="FC3052" s="1"/>
      <c r="FD3052" s="1"/>
      <c r="FE3052" s="1"/>
      <c r="FF3052" s="1"/>
      <c r="FG3052" s="1"/>
      <c r="FH3052" s="1"/>
    </row>
    <row r="3053" spans="1:164" x14ac:dyDescent="0.15">
      <c r="A3053" s="67"/>
      <c r="B3053" s="16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9"/>
      <c r="N3053" s="12"/>
      <c r="O3053" s="12"/>
      <c r="P3053" s="19"/>
      <c r="Q3053" s="14"/>
      <c r="R3053" s="28"/>
      <c r="S3053" s="14"/>
      <c r="T3053" s="14"/>
      <c r="U3053" s="14"/>
      <c r="V3053" s="4"/>
      <c r="W3053" s="5"/>
      <c r="X3053" s="14"/>
      <c r="Y3053" s="153"/>
      <c r="Z3053" s="10"/>
      <c r="AA3053" s="51"/>
      <c r="AB3053" s="3"/>
      <c r="AC3053" s="1"/>
      <c r="AD3053" s="10"/>
      <c r="AE3053" s="3"/>
      <c r="AF3053" s="3"/>
      <c r="AG3053" s="3"/>
      <c r="AH3053" s="10"/>
      <c r="AI3053" s="11"/>
      <c r="AJ3053" s="10"/>
      <c r="AK3053" s="2"/>
      <c r="AL3053" s="2"/>
      <c r="AM3053" s="2"/>
      <c r="AN3053" s="2"/>
      <c r="AO3053" s="2"/>
      <c r="AP3053" s="2"/>
      <c r="AQ3053" s="1"/>
      <c r="AR3053" s="15"/>
      <c r="AS3053" s="15"/>
      <c r="AT3053" s="15"/>
      <c r="AU3053" s="1"/>
      <c r="AV3053" s="1"/>
      <c r="AW3053" s="15"/>
      <c r="AX3053" s="15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  <c r="FA3053" s="1"/>
      <c r="FB3053" s="1"/>
      <c r="FC3053" s="1"/>
      <c r="FD3053" s="1"/>
      <c r="FE3053" s="1"/>
      <c r="FF3053" s="1"/>
      <c r="FG3053" s="1"/>
      <c r="FH3053" s="1"/>
    </row>
    <row r="3054" spans="1:164" x14ac:dyDescent="0.15">
      <c r="A3054" s="67"/>
      <c r="B3054" s="16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9"/>
      <c r="N3054" s="12"/>
      <c r="O3054" s="12"/>
      <c r="P3054" s="19"/>
      <c r="Q3054" s="14"/>
      <c r="R3054" s="28"/>
      <c r="S3054" s="14"/>
      <c r="T3054" s="14"/>
      <c r="U3054" s="14"/>
      <c r="V3054" s="4"/>
      <c r="W3054" s="5"/>
      <c r="X3054" s="14"/>
      <c r="Y3054" s="153"/>
      <c r="Z3054" s="10"/>
      <c r="AA3054" s="51"/>
      <c r="AB3054" s="3"/>
      <c r="AC3054" s="1"/>
      <c r="AD3054" s="10"/>
      <c r="AE3054" s="3"/>
      <c r="AF3054" s="3"/>
      <c r="AG3054" s="3"/>
      <c r="AH3054" s="10"/>
      <c r="AI3054" s="11"/>
      <c r="AJ3054" s="10"/>
      <c r="AK3054" s="2"/>
      <c r="AL3054" s="2"/>
      <c r="AM3054" s="2"/>
      <c r="AN3054" s="2"/>
      <c r="AO3054" s="2"/>
      <c r="AP3054" s="2"/>
      <c r="AQ3054" s="1"/>
      <c r="AR3054" s="15"/>
      <c r="AS3054" s="15"/>
      <c r="AT3054" s="15"/>
      <c r="AU3054" s="1"/>
      <c r="AV3054" s="1"/>
      <c r="AW3054" s="15"/>
      <c r="AX3054" s="15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  <c r="FA3054" s="1"/>
      <c r="FB3054" s="1"/>
      <c r="FC3054" s="1"/>
      <c r="FD3054" s="1"/>
      <c r="FE3054" s="1"/>
      <c r="FF3054" s="1"/>
      <c r="FG3054" s="1"/>
      <c r="FH3054" s="1"/>
    </row>
    <row r="3055" spans="1:164" x14ac:dyDescent="0.15">
      <c r="A3055" s="67"/>
      <c r="B3055" s="16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9"/>
      <c r="N3055" s="12"/>
      <c r="O3055" s="12"/>
      <c r="P3055" s="19"/>
      <c r="Q3055" s="14"/>
      <c r="R3055" s="28"/>
      <c r="S3055" s="14"/>
      <c r="T3055" s="14"/>
      <c r="U3055" s="14"/>
      <c r="V3055" s="4"/>
      <c r="W3055" s="5"/>
      <c r="X3055" s="14"/>
      <c r="Y3055" s="153"/>
      <c r="Z3055" s="10"/>
      <c r="AA3055" s="51"/>
      <c r="AB3055" s="3"/>
      <c r="AC3055" s="1"/>
      <c r="AD3055" s="10"/>
      <c r="AE3055" s="3"/>
      <c r="AF3055" s="3"/>
      <c r="AG3055" s="3"/>
      <c r="AH3055" s="10"/>
      <c r="AI3055" s="11"/>
      <c r="AJ3055" s="10"/>
      <c r="AK3055" s="2"/>
      <c r="AL3055" s="2"/>
      <c r="AM3055" s="2"/>
      <c r="AN3055" s="2"/>
      <c r="AO3055" s="2"/>
      <c r="AP3055" s="2"/>
      <c r="AQ3055" s="1"/>
      <c r="AR3055" s="15"/>
      <c r="AS3055" s="15"/>
      <c r="AT3055" s="15"/>
      <c r="AU3055" s="1"/>
      <c r="AV3055" s="1"/>
      <c r="AW3055" s="15"/>
      <c r="AX3055" s="15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  <c r="FA3055" s="1"/>
      <c r="FB3055" s="1"/>
      <c r="FC3055" s="1"/>
      <c r="FD3055" s="1"/>
      <c r="FE3055" s="1"/>
      <c r="FF3055" s="1"/>
      <c r="FG3055" s="1"/>
      <c r="FH3055" s="1"/>
    </row>
    <row r="3056" spans="1:164" x14ac:dyDescent="0.15">
      <c r="A3056" s="67"/>
      <c r="B3056" s="16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9"/>
      <c r="N3056" s="12"/>
      <c r="O3056" s="12"/>
      <c r="P3056" s="19"/>
      <c r="Q3056" s="14"/>
      <c r="R3056" s="28"/>
      <c r="S3056" s="14"/>
      <c r="T3056" s="14"/>
      <c r="U3056" s="14"/>
      <c r="V3056" s="4"/>
      <c r="W3056" s="5"/>
      <c r="X3056" s="14"/>
      <c r="Y3056" s="153"/>
      <c r="Z3056" s="10"/>
      <c r="AA3056" s="51"/>
      <c r="AB3056" s="3"/>
      <c r="AC3056" s="1"/>
      <c r="AD3056" s="10"/>
      <c r="AE3056" s="3"/>
      <c r="AF3056" s="3"/>
      <c r="AG3056" s="3"/>
      <c r="AH3056" s="10"/>
      <c r="AI3056" s="11"/>
      <c r="AJ3056" s="10"/>
      <c r="AK3056" s="2"/>
      <c r="AL3056" s="2"/>
      <c r="AM3056" s="2"/>
      <c r="AN3056" s="2"/>
      <c r="AO3056" s="2"/>
      <c r="AP3056" s="2"/>
      <c r="AQ3056" s="1"/>
      <c r="AR3056" s="15"/>
      <c r="AS3056" s="15"/>
      <c r="AT3056" s="15"/>
      <c r="AU3056" s="1"/>
      <c r="AV3056" s="1"/>
      <c r="AW3056" s="15"/>
      <c r="AX3056" s="15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  <c r="FA3056" s="1"/>
      <c r="FB3056" s="1"/>
      <c r="FC3056" s="1"/>
      <c r="FD3056" s="1"/>
      <c r="FE3056" s="1"/>
      <c r="FF3056" s="1"/>
      <c r="FG3056" s="1"/>
      <c r="FH3056" s="1"/>
    </row>
    <row r="3057" spans="1:164" x14ac:dyDescent="0.15">
      <c r="A3057" s="67"/>
      <c r="B3057" s="16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9"/>
      <c r="N3057" s="12"/>
      <c r="O3057" s="12"/>
      <c r="P3057" s="19"/>
      <c r="Q3057" s="14"/>
      <c r="R3057" s="28"/>
      <c r="S3057" s="14"/>
      <c r="T3057" s="14"/>
      <c r="U3057" s="14"/>
      <c r="V3057" s="4"/>
      <c r="W3057" s="5"/>
      <c r="X3057" s="14"/>
      <c r="Y3057" s="153"/>
      <c r="Z3057" s="10"/>
      <c r="AA3057" s="51"/>
      <c r="AB3057" s="3"/>
      <c r="AC3057" s="1"/>
      <c r="AD3057" s="10"/>
      <c r="AE3057" s="3"/>
      <c r="AF3057" s="3"/>
      <c r="AG3057" s="3"/>
      <c r="AH3057" s="10"/>
      <c r="AI3057" s="11"/>
      <c r="AJ3057" s="10"/>
      <c r="AK3057" s="2"/>
      <c r="AL3057" s="2"/>
      <c r="AM3057" s="2"/>
      <c r="AN3057" s="2"/>
      <c r="AO3057" s="2"/>
      <c r="AP3057" s="2"/>
      <c r="AQ3057" s="1"/>
      <c r="AR3057" s="15"/>
      <c r="AS3057" s="15"/>
      <c r="AT3057" s="15"/>
      <c r="AU3057" s="1"/>
      <c r="AV3057" s="1"/>
      <c r="AW3057" s="15"/>
      <c r="AX3057" s="15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  <c r="FA3057" s="1"/>
      <c r="FB3057" s="1"/>
      <c r="FC3057" s="1"/>
      <c r="FD3057" s="1"/>
      <c r="FE3057" s="1"/>
      <c r="FF3057" s="1"/>
      <c r="FG3057" s="1"/>
      <c r="FH3057" s="1"/>
    </row>
    <row r="3058" spans="1:164" x14ac:dyDescent="0.15">
      <c r="A3058" s="67"/>
      <c r="B3058" s="16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9"/>
      <c r="N3058" s="12"/>
      <c r="O3058" s="12"/>
      <c r="P3058" s="19"/>
      <c r="Q3058" s="14"/>
      <c r="R3058" s="28"/>
      <c r="S3058" s="14"/>
      <c r="T3058" s="14"/>
      <c r="U3058" s="14"/>
      <c r="V3058" s="4"/>
      <c r="W3058" s="5"/>
      <c r="X3058" s="14"/>
      <c r="Y3058" s="153"/>
      <c r="Z3058" s="10"/>
      <c r="AA3058" s="51"/>
      <c r="AB3058" s="3"/>
      <c r="AC3058" s="1"/>
      <c r="AD3058" s="10"/>
      <c r="AE3058" s="3"/>
      <c r="AF3058" s="3"/>
      <c r="AG3058" s="3"/>
      <c r="AH3058" s="10"/>
      <c r="AI3058" s="11"/>
      <c r="AJ3058" s="10"/>
      <c r="AK3058" s="2"/>
      <c r="AL3058" s="2"/>
      <c r="AM3058" s="2"/>
      <c r="AN3058" s="2"/>
      <c r="AO3058" s="2"/>
      <c r="AP3058" s="2"/>
      <c r="AQ3058" s="1"/>
      <c r="AR3058" s="15"/>
      <c r="AS3058" s="15"/>
      <c r="AT3058" s="15"/>
      <c r="AU3058" s="1"/>
      <c r="AV3058" s="1"/>
      <c r="AW3058" s="15"/>
      <c r="AX3058" s="15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  <c r="FA3058" s="1"/>
      <c r="FB3058" s="1"/>
      <c r="FC3058" s="1"/>
      <c r="FD3058" s="1"/>
      <c r="FE3058" s="1"/>
      <c r="FF3058" s="1"/>
      <c r="FG3058" s="1"/>
      <c r="FH3058" s="1"/>
    </row>
    <row r="3059" spans="1:164" x14ac:dyDescent="0.15">
      <c r="A3059" s="67"/>
      <c r="B3059" s="16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9"/>
      <c r="N3059" s="12"/>
      <c r="O3059" s="12"/>
      <c r="P3059" s="19"/>
      <c r="Q3059" s="14"/>
      <c r="R3059" s="28"/>
      <c r="S3059" s="14"/>
      <c r="T3059" s="14"/>
      <c r="U3059" s="14"/>
      <c r="V3059" s="4"/>
      <c r="W3059" s="5"/>
      <c r="X3059" s="14"/>
      <c r="Y3059" s="153"/>
      <c r="Z3059" s="10"/>
      <c r="AA3059" s="51"/>
      <c r="AB3059" s="3"/>
      <c r="AC3059" s="1"/>
      <c r="AD3059" s="10"/>
      <c r="AE3059" s="3"/>
      <c r="AF3059" s="3"/>
      <c r="AG3059" s="3"/>
      <c r="AH3059" s="10"/>
      <c r="AI3059" s="11"/>
      <c r="AJ3059" s="10"/>
      <c r="AK3059" s="2"/>
      <c r="AL3059" s="2"/>
      <c r="AM3059" s="2"/>
      <c r="AN3059" s="2"/>
      <c r="AO3059" s="2"/>
      <c r="AP3059" s="2"/>
      <c r="AQ3059" s="1"/>
      <c r="AR3059" s="15"/>
      <c r="AS3059" s="15"/>
      <c r="AT3059" s="15"/>
      <c r="AU3059" s="1"/>
      <c r="AV3059" s="1"/>
      <c r="AW3059" s="15"/>
      <c r="AX3059" s="15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  <c r="FA3059" s="1"/>
      <c r="FB3059" s="1"/>
      <c r="FC3059" s="1"/>
      <c r="FD3059" s="1"/>
      <c r="FE3059" s="1"/>
      <c r="FF3059" s="1"/>
      <c r="FG3059" s="1"/>
      <c r="FH3059" s="1"/>
    </row>
    <row r="3060" spans="1:164" x14ac:dyDescent="0.15">
      <c r="A3060" s="67"/>
      <c r="B3060" s="16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9"/>
      <c r="N3060" s="12"/>
      <c r="O3060" s="12"/>
      <c r="P3060" s="19"/>
      <c r="Q3060" s="14"/>
      <c r="R3060" s="28"/>
      <c r="S3060" s="14"/>
      <c r="T3060" s="14"/>
      <c r="U3060" s="14"/>
      <c r="V3060" s="4"/>
      <c r="W3060" s="5"/>
      <c r="X3060" s="14"/>
      <c r="Y3060" s="153"/>
      <c r="Z3060" s="10"/>
      <c r="AA3060" s="51"/>
      <c r="AB3060" s="3"/>
      <c r="AC3060" s="1"/>
      <c r="AD3060" s="10"/>
      <c r="AE3060" s="3"/>
      <c r="AF3060" s="3"/>
      <c r="AG3060" s="3"/>
      <c r="AH3060" s="10"/>
      <c r="AI3060" s="11"/>
      <c r="AJ3060" s="10"/>
      <c r="AK3060" s="2"/>
      <c r="AL3060" s="2"/>
      <c r="AM3060" s="2"/>
      <c r="AN3060" s="2"/>
      <c r="AO3060" s="2"/>
      <c r="AP3060" s="2"/>
      <c r="AQ3060" s="1"/>
      <c r="AR3060" s="15"/>
      <c r="AS3060" s="15"/>
      <c r="AT3060" s="15"/>
      <c r="AU3060" s="1"/>
      <c r="AV3060" s="1"/>
      <c r="AW3060" s="15"/>
      <c r="AX3060" s="15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  <c r="FA3060" s="1"/>
      <c r="FB3060" s="1"/>
      <c r="FC3060" s="1"/>
      <c r="FD3060" s="1"/>
      <c r="FE3060" s="1"/>
      <c r="FF3060" s="1"/>
      <c r="FG3060" s="1"/>
      <c r="FH3060" s="1"/>
    </row>
    <row r="3061" spans="1:164" x14ac:dyDescent="0.15">
      <c r="A3061" s="67"/>
      <c r="B3061" s="16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9"/>
      <c r="N3061" s="12"/>
      <c r="O3061" s="12"/>
      <c r="P3061" s="19"/>
      <c r="Q3061" s="14"/>
      <c r="R3061" s="28"/>
      <c r="S3061" s="14"/>
      <c r="T3061" s="14"/>
      <c r="U3061" s="14"/>
      <c r="V3061" s="4"/>
      <c r="W3061" s="5"/>
      <c r="X3061" s="14"/>
      <c r="Y3061" s="153"/>
      <c r="Z3061" s="10"/>
      <c r="AA3061" s="51"/>
      <c r="AB3061" s="3"/>
      <c r="AC3061" s="1"/>
      <c r="AD3061" s="10"/>
      <c r="AE3061" s="3"/>
      <c r="AF3061" s="3"/>
      <c r="AG3061" s="3"/>
      <c r="AH3061" s="10"/>
      <c r="AI3061" s="11"/>
      <c r="AJ3061" s="10"/>
      <c r="AK3061" s="2"/>
      <c r="AL3061" s="2"/>
      <c r="AM3061" s="2"/>
      <c r="AN3061" s="2"/>
      <c r="AO3061" s="2"/>
      <c r="AP3061" s="2"/>
      <c r="AQ3061" s="1"/>
      <c r="AR3061" s="15"/>
      <c r="AS3061" s="15"/>
      <c r="AT3061" s="15"/>
      <c r="AU3061" s="1"/>
      <c r="AV3061" s="1"/>
      <c r="AW3061" s="15"/>
      <c r="AX3061" s="15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  <c r="FA3061" s="1"/>
      <c r="FB3061" s="1"/>
      <c r="FC3061" s="1"/>
      <c r="FD3061" s="1"/>
      <c r="FE3061" s="1"/>
      <c r="FF3061" s="1"/>
      <c r="FG3061" s="1"/>
      <c r="FH3061" s="1"/>
    </row>
    <row r="3062" spans="1:164" x14ac:dyDescent="0.15">
      <c r="A3062" s="67"/>
      <c r="B3062" s="16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9"/>
      <c r="N3062" s="12"/>
      <c r="O3062" s="12"/>
      <c r="P3062" s="19"/>
      <c r="Q3062" s="14"/>
      <c r="R3062" s="28"/>
      <c r="S3062" s="14"/>
      <c r="T3062" s="14"/>
      <c r="U3062" s="14"/>
      <c r="V3062" s="4"/>
      <c r="W3062" s="5"/>
      <c r="X3062" s="14"/>
      <c r="Y3062" s="153"/>
      <c r="Z3062" s="10"/>
      <c r="AA3062" s="51"/>
      <c r="AB3062" s="3"/>
      <c r="AC3062" s="1"/>
      <c r="AD3062" s="10"/>
      <c r="AE3062" s="3"/>
      <c r="AF3062" s="3"/>
      <c r="AG3062" s="3"/>
      <c r="AH3062" s="10"/>
      <c r="AI3062" s="11"/>
      <c r="AJ3062" s="10"/>
      <c r="AK3062" s="2"/>
      <c r="AL3062" s="2"/>
      <c r="AM3062" s="2"/>
      <c r="AN3062" s="2"/>
      <c r="AO3062" s="2"/>
      <c r="AP3062" s="2"/>
      <c r="AQ3062" s="1"/>
      <c r="AR3062" s="15"/>
      <c r="AS3062" s="15"/>
      <c r="AT3062" s="15"/>
      <c r="AU3062" s="1"/>
      <c r="AV3062" s="1"/>
      <c r="AW3062" s="15"/>
      <c r="AX3062" s="15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  <c r="FA3062" s="1"/>
      <c r="FB3062" s="1"/>
      <c r="FC3062" s="1"/>
      <c r="FD3062" s="1"/>
      <c r="FE3062" s="1"/>
      <c r="FF3062" s="1"/>
      <c r="FG3062" s="1"/>
      <c r="FH3062" s="1"/>
    </row>
    <row r="3063" spans="1:164" x14ac:dyDescent="0.15">
      <c r="A3063" s="67"/>
      <c r="B3063" s="16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9"/>
      <c r="N3063" s="12"/>
      <c r="O3063" s="12"/>
      <c r="P3063" s="19"/>
      <c r="Q3063" s="14"/>
      <c r="R3063" s="28"/>
      <c r="S3063" s="14"/>
      <c r="T3063" s="14"/>
      <c r="U3063" s="14"/>
      <c r="V3063" s="4"/>
      <c r="W3063" s="5"/>
      <c r="X3063" s="14"/>
      <c r="Y3063" s="153"/>
      <c r="Z3063" s="10"/>
      <c r="AA3063" s="51"/>
      <c r="AB3063" s="3"/>
      <c r="AC3063" s="1"/>
      <c r="AD3063" s="10"/>
      <c r="AE3063" s="3"/>
      <c r="AF3063" s="3"/>
      <c r="AG3063" s="3"/>
      <c r="AH3063" s="10"/>
      <c r="AI3063" s="11"/>
      <c r="AJ3063" s="10"/>
      <c r="AK3063" s="2"/>
      <c r="AL3063" s="2"/>
      <c r="AM3063" s="2"/>
      <c r="AN3063" s="2"/>
      <c r="AO3063" s="2"/>
      <c r="AP3063" s="2"/>
      <c r="AQ3063" s="1"/>
      <c r="AR3063" s="15"/>
      <c r="AS3063" s="15"/>
      <c r="AT3063" s="15"/>
      <c r="AU3063" s="1"/>
      <c r="AV3063" s="1"/>
      <c r="AW3063" s="15"/>
      <c r="AX3063" s="15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  <c r="FA3063" s="1"/>
      <c r="FB3063" s="1"/>
      <c r="FC3063" s="1"/>
      <c r="FD3063" s="1"/>
      <c r="FE3063" s="1"/>
      <c r="FF3063" s="1"/>
      <c r="FG3063" s="1"/>
      <c r="FH3063" s="1"/>
    </row>
    <row r="3064" spans="1:164" x14ac:dyDescent="0.15">
      <c r="A3064" s="67"/>
      <c r="B3064" s="16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9"/>
      <c r="N3064" s="12"/>
      <c r="O3064" s="12"/>
      <c r="P3064" s="19"/>
      <c r="Q3064" s="14"/>
      <c r="R3064" s="28"/>
      <c r="S3064" s="14"/>
      <c r="T3064" s="14"/>
      <c r="U3064" s="14"/>
      <c r="V3064" s="4"/>
      <c r="W3064" s="5"/>
      <c r="X3064" s="14"/>
      <c r="Y3064" s="153"/>
      <c r="Z3064" s="10"/>
      <c r="AA3064" s="51"/>
      <c r="AB3064" s="3"/>
      <c r="AC3064" s="1"/>
      <c r="AD3064" s="10"/>
      <c r="AE3064" s="3"/>
      <c r="AF3064" s="3"/>
      <c r="AG3064" s="3"/>
      <c r="AH3064" s="10"/>
      <c r="AI3064" s="11"/>
      <c r="AJ3064" s="10"/>
      <c r="AK3064" s="2"/>
      <c r="AL3064" s="2"/>
      <c r="AM3064" s="2"/>
      <c r="AN3064" s="2"/>
      <c r="AO3064" s="2"/>
      <c r="AP3064" s="2"/>
      <c r="AQ3064" s="1"/>
      <c r="AR3064" s="15"/>
      <c r="AS3064" s="15"/>
      <c r="AT3064" s="15"/>
      <c r="AU3064" s="1"/>
      <c r="AV3064" s="1"/>
      <c r="AW3064" s="15"/>
      <c r="AX3064" s="15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  <c r="FA3064" s="1"/>
      <c r="FB3064" s="1"/>
      <c r="FC3064" s="1"/>
      <c r="FD3064" s="1"/>
      <c r="FE3064" s="1"/>
      <c r="FF3064" s="1"/>
      <c r="FG3064" s="1"/>
      <c r="FH3064" s="1"/>
    </row>
    <row r="3065" spans="1:164" x14ac:dyDescent="0.15">
      <c r="A3065" s="67"/>
      <c r="B3065" s="16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9"/>
      <c r="N3065" s="12"/>
      <c r="O3065" s="12"/>
      <c r="P3065" s="19"/>
      <c r="Q3065" s="14"/>
      <c r="R3065" s="28"/>
      <c r="S3065" s="14"/>
      <c r="T3065" s="14"/>
      <c r="U3065" s="14"/>
      <c r="V3065" s="4"/>
      <c r="W3065" s="5"/>
      <c r="X3065" s="14"/>
      <c r="Y3065" s="153"/>
      <c r="Z3065" s="10"/>
      <c r="AA3065" s="51"/>
      <c r="AB3065" s="3"/>
      <c r="AC3065" s="1"/>
      <c r="AD3065" s="10"/>
      <c r="AE3065" s="3"/>
      <c r="AF3065" s="3"/>
      <c r="AG3065" s="3"/>
      <c r="AH3065" s="10"/>
      <c r="AI3065" s="11"/>
      <c r="AJ3065" s="10"/>
      <c r="AK3065" s="2"/>
      <c r="AL3065" s="2"/>
      <c r="AM3065" s="2"/>
      <c r="AN3065" s="2"/>
      <c r="AO3065" s="2"/>
      <c r="AP3065" s="2"/>
      <c r="AQ3065" s="1"/>
      <c r="AR3065" s="15"/>
      <c r="AS3065" s="15"/>
      <c r="AT3065" s="15"/>
      <c r="AU3065" s="1"/>
      <c r="AV3065" s="1"/>
      <c r="AW3065" s="15"/>
      <c r="AX3065" s="15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  <c r="FA3065" s="1"/>
      <c r="FB3065" s="1"/>
      <c r="FC3065" s="1"/>
      <c r="FD3065" s="1"/>
      <c r="FE3065" s="1"/>
      <c r="FF3065" s="1"/>
      <c r="FG3065" s="1"/>
      <c r="FH3065" s="1"/>
    </row>
    <row r="3066" spans="1:164" x14ac:dyDescent="0.15">
      <c r="A3066" s="67"/>
      <c r="B3066" s="16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9"/>
      <c r="N3066" s="12"/>
      <c r="O3066" s="12"/>
      <c r="P3066" s="19"/>
      <c r="Q3066" s="14"/>
      <c r="R3066" s="28"/>
      <c r="S3066" s="14"/>
      <c r="T3066" s="14"/>
      <c r="U3066" s="14"/>
      <c r="V3066" s="4"/>
      <c r="W3066" s="5"/>
      <c r="X3066" s="14"/>
      <c r="Y3066" s="153"/>
      <c r="Z3066" s="10"/>
      <c r="AA3066" s="51"/>
      <c r="AB3066" s="3"/>
      <c r="AC3066" s="1"/>
      <c r="AD3066" s="10"/>
      <c r="AE3066" s="3"/>
      <c r="AF3066" s="3"/>
      <c r="AG3066" s="3"/>
      <c r="AH3066" s="10"/>
      <c r="AI3066" s="11"/>
      <c r="AJ3066" s="10"/>
      <c r="AK3066" s="2"/>
      <c r="AL3066" s="2"/>
      <c r="AM3066" s="2"/>
      <c r="AN3066" s="2"/>
      <c r="AO3066" s="2"/>
      <c r="AP3066" s="2"/>
      <c r="AQ3066" s="1"/>
      <c r="AR3066" s="15"/>
      <c r="AS3066" s="15"/>
      <c r="AT3066" s="15"/>
      <c r="AU3066" s="1"/>
      <c r="AV3066" s="1"/>
      <c r="AW3066" s="15"/>
      <c r="AX3066" s="15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  <c r="FA3066" s="1"/>
      <c r="FB3066" s="1"/>
      <c r="FC3066" s="1"/>
      <c r="FD3066" s="1"/>
      <c r="FE3066" s="1"/>
      <c r="FF3066" s="1"/>
      <c r="FG3066" s="1"/>
      <c r="FH3066" s="1"/>
    </row>
    <row r="3067" spans="1:164" x14ac:dyDescent="0.15">
      <c r="A3067" s="67"/>
      <c r="B3067" s="16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9"/>
      <c r="N3067" s="12"/>
      <c r="O3067" s="12"/>
      <c r="P3067" s="19"/>
      <c r="Q3067" s="14"/>
      <c r="R3067" s="28"/>
      <c r="S3067" s="14"/>
      <c r="T3067" s="14"/>
      <c r="U3067" s="14"/>
      <c r="V3067" s="4"/>
      <c r="W3067" s="5"/>
      <c r="X3067" s="14"/>
      <c r="Y3067" s="153"/>
      <c r="Z3067" s="10"/>
      <c r="AA3067" s="51"/>
      <c r="AB3067" s="3"/>
      <c r="AC3067" s="1"/>
      <c r="AD3067" s="10"/>
      <c r="AE3067" s="3"/>
      <c r="AF3067" s="3"/>
      <c r="AG3067" s="3"/>
      <c r="AH3067" s="10"/>
      <c r="AI3067" s="11"/>
      <c r="AJ3067" s="10"/>
      <c r="AK3067" s="2"/>
      <c r="AL3067" s="2"/>
      <c r="AM3067" s="2"/>
      <c r="AN3067" s="2"/>
      <c r="AO3067" s="2"/>
      <c r="AP3067" s="2"/>
      <c r="AQ3067" s="1"/>
      <c r="AR3067" s="15"/>
      <c r="AS3067" s="15"/>
      <c r="AT3067" s="15"/>
      <c r="AU3067" s="1"/>
      <c r="AV3067" s="1"/>
      <c r="AW3067" s="15"/>
      <c r="AX3067" s="15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  <c r="FA3067" s="1"/>
      <c r="FB3067" s="1"/>
      <c r="FC3067" s="1"/>
      <c r="FD3067" s="1"/>
      <c r="FE3067" s="1"/>
      <c r="FF3067" s="1"/>
      <c r="FG3067" s="1"/>
      <c r="FH3067" s="1"/>
    </row>
    <row r="3068" spans="1:164" x14ac:dyDescent="0.15">
      <c r="A3068" s="67"/>
      <c r="B3068" s="16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9"/>
      <c r="N3068" s="12"/>
      <c r="O3068" s="12"/>
      <c r="P3068" s="19"/>
      <c r="Q3068" s="14"/>
      <c r="R3068" s="28"/>
      <c r="S3068" s="14"/>
      <c r="T3068" s="14"/>
      <c r="U3068" s="14"/>
      <c r="V3068" s="4"/>
      <c r="W3068" s="5"/>
      <c r="X3068" s="14"/>
      <c r="Y3068" s="153"/>
      <c r="Z3068" s="10"/>
      <c r="AA3068" s="51"/>
      <c r="AB3068" s="3"/>
      <c r="AC3068" s="1"/>
      <c r="AD3068" s="10"/>
      <c r="AE3068" s="3"/>
      <c r="AF3068" s="3"/>
      <c r="AG3068" s="3"/>
      <c r="AH3068" s="10"/>
      <c r="AI3068" s="11"/>
      <c r="AJ3068" s="10"/>
      <c r="AK3068" s="2"/>
      <c r="AL3068" s="2"/>
      <c r="AM3068" s="2"/>
      <c r="AN3068" s="2"/>
      <c r="AO3068" s="2"/>
      <c r="AP3068" s="2"/>
      <c r="AQ3068" s="1"/>
      <c r="AR3068" s="15"/>
      <c r="AS3068" s="15"/>
      <c r="AT3068" s="15"/>
      <c r="AU3068" s="1"/>
      <c r="AV3068" s="1"/>
      <c r="AW3068" s="15"/>
      <c r="AX3068" s="15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  <c r="FA3068" s="1"/>
      <c r="FB3068" s="1"/>
      <c r="FC3068" s="1"/>
      <c r="FD3068" s="1"/>
      <c r="FE3068" s="1"/>
      <c r="FF3068" s="1"/>
      <c r="FG3068" s="1"/>
      <c r="FH3068" s="1"/>
    </row>
    <row r="3069" spans="1:164" x14ac:dyDescent="0.15">
      <c r="A3069" s="67"/>
      <c r="B3069" s="16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9"/>
      <c r="N3069" s="12"/>
      <c r="O3069" s="12"/>
      <c r="P3069" s="19"/>
      <c r="Q3069" s="14"/>
      <c r="R3069" s="28"/>
      <c r="S3069" s="14"/>
      <c r="T3069" s="14"/>
      <c r="U3069" s="14"/>
      <c r="V3069" s="4"/>
      <c r="W3069" s="5"/>
      <c r="X3069" s="14"/>
      <c r="Y3069" s="153"/>
      <c r="Z3069" s="10"/>
      <c r="AA3069" s="51"/>
      <c r="AB3069" s="3"/>
      <c r="AC3069" s="1"/>
      <c r="AD3069" s="10"/>
      <c r="AE3069" s="3"/>
      <c r="AF3069" s="3"/>
      <c r="AG3069" s="3"/>
      <c r="AH3069" s="10"/>
      <c r="AI3069" s="11"/>
      <c r="AJ3069" s="10"/>
      <c r="AK3069" s="2"/>
      <c r="AL3069" s="2"/>
      <c r="AM3069" s="2"/>
      <c r="AN3069" s="2"/>
      <c r="AO3069" s="2"/>
      <c r="AP3069" s="2"/>
      <c r="AQ3069" s="1"/>
      <c r="AR3069" s="15"/>
      <c r="AS3069" s="15"/>
      <c r="AT3069" s="15"/>
      <c r="AU3069" s="1"/>
      <c r="AV3069" s="1"/>
      <c r="AW3069" s="15"/>
      <c r="AX3069" s="15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  <c r="FA3069" s="1"/>
      <c r="FB3069" s="1"/>
      <c r="FC3069" s="1"/>
      <c r="FD3069" s="1"/>
      <c r="FE3069" s="1"/>
      <c r="FF3069" s="1"/>
      <c r="FG3069" s="1"/>
      <c r="FH3069" s="1"/>
    </row>
    <row r="3070" spans="1:164" x14ac:dyDescent="0.15">
      <c r="A3070" s="67"/>
      <c r="B3070" s="16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9"/>
      <c r="N3070" s="12"/>
      <c r="O3070" s="12"/>
      <c r="P3070" s="19"/>
      <c r="Q3070" s="14"/>
      <c r="R3070" s="28"/>
      <c r="S3070" s="14"/>
      <c r="T3070" s="14"/>
      <c r="U3070" s="14"/>
      <c r="V3070" s="4"/>
      <c r="W3070" s="5"/>
      <c r="X3070" s="14"/>
      <c r="Y3070" s="153"/>
      <c r="Z3070" s="10"/>
      <c r="AA3070" s="51"/>
      <c r="AB3070" s="3"/>
      <c r="AC3070" s="1"/>
      <c r="AD3070" s="10"/>
      <c r="AE3070" s="3"/>
      <c r="AF3070" s="3"/>
      <c r="AG3070" s="3"/>
      <c r="AH3070" s="10"/>
      <c r="AI3070" s="11"/>
      <c r="AJ3070" s="10"/>
      <c r="AK3070" s="2"/>
      <c r="AL3070" s="2"/>
      <c r="AM3070" s="2"/>
      <c r="AN3070" s="2"/>
      <c r="AO3070" s="2"/>
      <c r="AP3070" s="2"/>
      <c r="AQ3070" s="1"/>
      <c r="AR3070" s="15"/>
      <c r="AS3070" s="15"/>
      <c r="AT3070" s="15"/>
      <c r="AU3070" s="1"/>
      <c r="AV3070" s="1"/>
      <c r="AW3070" s="15"/>
      <c r="AX3070" s="15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  <c r="FA3070" s="1"/>
      <c r="FB3070" s="1"/>
      <c r="FC3070" s="1"/>
      <c r="FD3070" s="1"/>
      <c r="FE3070" s="1"/>
      <c r="FF3070" s="1"/>
      <c r="FG3070" s="1"/>
      <c r="FH3070" s="1"/>
    </row>
    <row r="3071" spans="1:164" x14ac:dyDescent="0.15">
      <c r="A3071" s="67"/>
      <c r="B3071" s="16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9"/>
      <c r="N3071" s="12"/>
      <c r="O3071" s="12"/>
      <c r="P3071" s="19"/>
      <c r="Q3071" s="14"/>
      <c r="R3071" s="28"/>
      <c r="S3071" s="14"/>
      <c r="T3071" s="14"/>
      <c r="U3071" s="14"/>
      <c r="V3071" s="4"/>
      <c r="W3071" s="5"/>
      <c r="X3071" s="14"/>
      <c r="Y3071" s="153"/>
      <c r="Z3071" s="10"/>
      <c r="AA3071" s="51"/>
      <c r="AB3071" s="3"/>
      <c r="AC3071" s="1"/>
      <c r="AD3071" s="10"/>
      <c r="AE3071" s="3"/>
      <c r="AF3071" s="3"/>
      <c r="AG3071" s="3"/>
      <c r="AH3071" s="10"/>
      <c r="AI3071" s="11"/>
      <c r="AJ3071" s="10"/>
      <c r="AK3071" s="2"/>
      <c r="AL3071" s="2"/>
      <c r="AM3071" s="2"/>
      <c r="AN3071" s="2"/>
      <c r="AO3071" s="2"/>
      <c r="AP3071" s="2"/>
      <c r="AQ3071" s="1"/>
      <c r="AR3071" s="15"/>
      <c r="AS3071" s="15"/>
      <c r="AT3071" s="15"/>
      <c r="AU3071" s="1"/>
      <c r="AV3071" s="1"/>
      <c r="AW3071" s="15"/>
      <c r="AX3071" s="15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  <c r="FA3071" s="1"/>
      <c r="FB3071" s="1"/>
      <c r="FC3071" s="1"/>
      <c r="FD3071" s="1"/>
      <c r="FE3071" s="1"/>
      <c r="FF3071" s="1"/>
      <c r="FG3071" s="1"/>
      <c r="FH3071" s="1"/>
    </row>
    <row r="3072" spans="1:164" x14ac:dyDescent="0.15">
      <c r="A3072" s="67"/>
      <c r="B3072" s="16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9"/>
      <c r="N3072" s="12"/>
      <c r="O3072" s="12"/>
      <c r="P3072" s="19"/>
      <c r="Q3072" s="14"/>
      <c r="R3072" s="28"/>
      <c r="S3072" s="14"/>
      <c r="T3072" s="14"/>
      <c r="U3072" s="14"/>
      <c r="V3072" s="4"/>
      <c r="W3072" s="5"/>
      <c r="X3072" s="14"/>
      <c r="Y3072" s="153"/>
      <c r="Z3072" s="10"/>
      <c r="AA3072" s="51"/>
      <c r="AB3072" s="3"/>
      <c r="AC3072" s="1"/>
      <c r="AD3072" s="10"/>
      <c r="AE3072" s="3"/>
      <c r="AF3072" s="3"/>
      <c r="AG3072" s="3"/>
      <c r="AH3072" s="10"/>
      <c r="AI3072" s="11"/>
      <c r="AJ3072" s="10"/>
      <c r="AK3072" s="2"/>
      <c r="AL3072" s="2"/>
      <c r="AM3072" s="2"/>
      <c r="AN3072" s="2"/>
      <c r="AO3072" s="2"/>
      <c r="AP3072" s="2"/>
      <c r="AQ3072" s="1"/>
      <c r="AR3072" s="15"/>
      <c r="AS3072" s="15"/>
      <c r="AT3072" s="15"/>
      <c r="AU3072" s="1"/>
      <c r="AV3072" s="1"/>
      <c r="AW3072" s="15"/>
      <c r="AX3072" s="15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  <c r="FA3072" s="1"/>
      <c r="FB3072" s="1"/>
      <c r="FC3072" s="1"/>
      <c r="FD3072" s="1"/>
      <c r="FE3072" s="1"/>
      <c r="FF3072" s="1"/>
      <c r="FG3072" s="1"/>
      <c r="FH3072" s="1"/>
    </row>
    <row r="3073" spans="1:164" x14ac:dyDescent="0.15">
      <c r="A3073" s="67"/>
      <c r="B3073" s="16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9"/>
      <c r="N3073" s="12"/>
      <c r="O3073" s="12"/>
      <c r="P3073" s="19"/>
      <c r="Q3073" s="14"/>
      <c r="R3073" s="28"/>
      <c r="S3073" s="14"/>
      <c r="T3073" s="14"/>
      <c r="U3073" s="14"/>
      <c r="V3073" s="4"/>
      <c r="W3073" s="5"/>
      <c r="X3073" s="14"/>
      <c r="Y3073" s="153"/>
      <c r="Z3073" s="10"/>
      <c r="AA3073" s="51"/>
      <c r="AB3073" s="3"/>
      <c r="AC3073" s="1"/>
      <c r="AD3073" s="10"/>
      <c r="AE3073" s="3"/>
      <c r="AF3073" s="3"/>
      <c r="AG3073" s="3"/>
      <c r="AH3073" s="10"/>
      <c r="AI3073" s="11"/>
      <c r="AJ3073" s="10"/>
      <c r="AK3073" s="2"/>
      <c r="AL3073" s="2"/>
      <c r="AM3073" s="2"/>
      <c r="AN3073" s="2"/>
      <c r="AO3073" s="2"/>
      <c r="AP3073" s="2"/>
      <c r="AQ3073" s="1"/>
      <c r="AR3073" s="15"/>
      <c r="AS3073" s="15"/>
      <c r="AT3073" s="15"/>
      <c r="AU3073" s="1"/>
      <c r="AV3073" s="1"/>
      <c r="AW3073" s="15"/>
      <c r="AX3073" s="15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  <c r="FA3073" s="1"/>
      <c r="FB3073" s="1"/>
      <c r="FC3073" s="1"/>
      <c r="FD3073" s="1"/>
      <c r="FE3073" s="1"/>
      <c r="FF3073" s="1"/>
      <c r="FG3073" s="1"/>
      <c r="FH3073" s="1"/>
    </row>
    <row r="3074" spans="1:164" x14ac:dyDescent="0.15">
      <c r="A3074" s="67"/>
      <c r="B3074" s="16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9"/>
      <c r="N3074" s="12"/>
      <c r="O3074" s="12"/>
      <c r="P3074" s="19"/>
      <c r="Q3074" s="14"/>
      <c r="R3074" s="28"/>
      <c r="S3074" s="14"/>
      <c r="T3074" s="14"/>
      <c r="U3074" s="14"/>
      <c r="V3074" s="4"/>
      <c r="W3074" s="5"/>
      <c r="X3074" s="14"/>
      <c r="Y3074" s="153"/>
      <c r="Z3074" s="10"/>
      <c r="AA3074" s="51"/>
      <c r="AB3074" s="3"/>
      <c r="AC3074" s="1"/>
      <c r="AD3074" s="10"/>
      <c r="AE3074" s="3"/>
      <c r="AF3074" s="3"/>
      <c r="AG3074" s="3"/>
      <c r="AH3074" s="10"/>
      <c r="AI3074" s="11"/>
      <c r="AJ3074" s="10"/>
      <c r="AK3074" s="2"/>
      <c r="AL3074" s="2"/>
      <c r="AM3074" s="2"/>
      <c r="AN3074" s="2"/>
      <c r="AO3074" s="2"/>
      <c r="AP3074" s="2"/>
      <c r="AQ3074" s="1"/>
      <c r="AR3074" s="15"/>
      <c r="AS3074" s="15"/>
      <c r="AT3074" s="15"/>
      <c r="AU3074" s="1"/>
      <c r="AV3074" s="1"/>
      <c r="AW3074" s="15"/>
      <c r="AX3074" s="15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  <c r="FA3074" s="1"/>
      <c r="FB3074" s="1"/>
      <c r="FC3074" s="1"/>
      <c r="FD3074" s="1"/>
      <c r="FE3074" s="1"/>
      <c r="FF3074" s="1"/>
      <c r="FG3074" s="1"/>
      <c r="FH3074" s="1"/>
    </row>
    <row r="3075" spans="1:164" x14ac:dyDescent="0.15">
      <c r="A3075" s="67"/>
      <c r="B3075" s="16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9"/>
      <c r="N3075" s="12"/>
      <c r="O3075" s="12"/>
      <c r="P3075" s="19"/>
      <c r="Q3075" s="14"/>
      <c r="R3075" s="28"/>
      <c r="S3075" s="14"/>
      <c r="T3075" s="14"/>
      <c r="U3075" s="14"/>
      <c r="V3075" s="4"/>
      <c r="W3075" s="5"/>
      <c r="X3075" s="14"/>
      <c r="Y3075" s="153"/>
      <c r="Z3075" s="10"/>
      <c r="AA3075" s="51"/>
      <c r="AB3075" s="3"/>
      <c r="AC3075" s="1"/>
      <c r="AD3075" s="10"/>
      <c r="AE3075" s="3"/>
      <c r="AF3075" s="3"/>
      <c r="AG3075" s="3"/>
      <c r="AH3075" s="10"/>
      <c r="AI3075" s="11"/>
      <c r="AJ3075" s="10"/>
      <c r="AK3075" s="2"/>
      <c r="AL3075" s="2"/>
      <c r="AM3075" s="2"/>
      <c r="AN3075" s="2"/>
      <c r="AO3075" s="2"/>
      <c r="AP3075" s="2"/>
      <c r="AQ3075" s="1"/>
      <c r="AR3075" s="15"/>
      <c r="AS3075" s="15"/>
      <c r="AT3075" s="15"/>
      <c r="AU3075" s="1"/>
      <c r="AV3075" s="1"/>
      <c r="AW3075" s="15"/>
      <c r="AX3075" s="15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  <c r="FA3075" s="1"/>
      <c r="FB3075" s="1"/>
      <c r="FC3075" s="1"/>
      <c r="FD3075" s="1"/>
      <c r="FE3075" s="1"/>
      <c r="FF3075" s="1"/>
      <c r="FG3075" s="1"/>
      <c r="FH3075" s="1"/>
    </row>
    <row r="3076" spans="1:164" x14ac:dyDescent="0.15">
      <c r="A3076" s="67"/>
      <c r="B3076" s="16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9"/>
      <c r="N3076" s="12"/>
      <c r="O3076" s="12"/>
      <c r="P3076" s="19"/>
      <c r="Q3076" s="14"/>
      <c r="R3076" s="28"/>
      <c r="S3076" s="14"/>
      <c r="T3076" s="14"/>
      <c r="U3076" s="14"/>
      <c r="V3076" s="4"/>
      <c r="W3076" s="5"/>
      <c r="X3076" s="14"/>
      <c r="Y3076" s="153"/>
      <c r="Z3076" s="10"/>
      <c r="AA3076" s="51"/>
      <c r="AB3076" s="3"/>
      <c r="AC3076" s="1"/>
      <c r="AD3076" s="10"/>
      <c r="AE3076" s="3"/>
      <c r="AF3076" s="3"/>
      <c r="AG3076" s="3"/>
      <c r="AH3076" s="10"/>
      <c r="AI3076" s="11"/>
      <c r="AJ3076" s="10"/>
      <c r="AK3076" s="2"/>
      <c r="AL3076" s="2"/>
      <c r="AM3076" s="2"/>
      <c r="AN3076" s="2"/>
      <c r="AO3076" s="2"/>
      <c r="AP3076" s="2"/>
      <c r="AQ3076" s="1"/>
      <c r="AR3076" s="15"/>
      <c r="AS3076" s="15"/>
      <c r="AT3076" s="15"/>
      <c r="AU3076" s="1"/>
      <c r="AV3076" s="1"/>
      <c r="AW3076" s="15"/>
      <c r="AX3076" s="15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  <c r="FA3076" s="1"/>
      <c r="FB3076" s="1"/>
      <c r="FC3076" s="1"/>
      <c r="FD3076" s="1"/>
      <c r="FE3076" s="1"/>
      <c r="FF3076" s="1"/>
      <c r="FG3076" s="1"/>
      <c r="FH3076" s="1"/>
    </row>
    <row r="3077" spans="1:164" x14ac:dyDescent="0.15">
      <c r="A3077" s="67"/>
      <c r="B3077" s="16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9"/>
      <c r="N3077" s="12"/>
      <c r="O3077" s="12"/>
      <c r="P3077" s="19"/>
      <c r="Q3077" s="14"/>
      <c r="R3077" s="28"/>
      <c r="S3077" s="14"/>
      <c r="T3077" s="14"/>
      <c r="U3077" s="14"/>
      <c r="V3077" s="4"/>
      <c r="W3077" s="5"/>
      <c r="X3077" s="14"/>
      <c r="Y3077" s="153"/>
      <c r="Z3077" s="10"/>
      <c r="AA3077" s="51"/>
      <c r="AB3077" s="3"/>
      <c r="AC3077" s="1"/>
      <c r="AD3077" s="10"/>
      <c r="AE3077" s="3"/>
      <c r="AF3077" s="3"/>
      <c r="AG3077" s="3"/>
      <c r="AH3077" s="10"/>
      <c r="AI3077" s="11"/>
      <c r="AJ3077" s="10"/>
      <c r="AK3077" s="2"/>
      <c r="AL3077" s="2"/>
      <c r="AM3077" s="2"/>
      <c r="AN3077" s="2"/>
      <c r="AO3077" s="2"/>
      <c r="AP3077" s="2"/>
      <c r="AQ3077" s="1"/>
      <c r="AR3077" s="15"/>
      <c r="AS3077" s="15"/>
      <c r="AT3077" s="15"/>
      <c r="AU3077" s="1"/>
      <c r="AV3077" s="1"/>
      <c r="AW3077" s="15"/>
      <c r="AX3077" s="15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  <c r="FA3077" s="1"/>
      <c r="FB3077" s="1"/>
      <c r="FC3077" s="1"/>
      <c r="FD3077" s="1"/>
      <c r="FE3077" s="1"/>
      <c r="FF3077" s="1"/>
      <c r="FG3077" s="1"/>
      <c r="FH3077" s="1"/>
    </row>
    <row r="3078" spans="1:164" x14ac:dyDescent="0.15">
      <c r="A3078" s="67"/>
      <c r="B3078" s="16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9"/>
      <c r="N3078" s="12"/>
      <c r="O3078" s="12"/>
      <c r="P3078" s="19"/>
      <c r="Q3078" s="14"/>
      <c r="R3078" s="28"/>
      <c r="S3078" s="14"/>
      <c r="T3078" s="14"/>
      <c r="U3078" s="14"/>
      <c r="V3078" s="4"/>
      <c r="W3078" s="5"/>
      <c r="X3078" s="14"/>
      <c r="Y3078" s="153"/>
      <c r="Z3078" s="10"/>
      <c r="AA3078" s="51"/>
      <c r="AB3078" s="3"/>
      <c r="AC3078" s="1"/>
      <c r="AD3078" s="10"/>
      <c r="AE3078" s="3"/>
      <c r="AF3078" s="3"/>
      <c r="AG3078" s="3"/>
      <c r="AH3078" s="10"/>
      <c r="AI3078" s="11"/>
      <c r="AJ3078" s="10"/>
      <c r="AK3078" s="2"/>
      <c r="AL3078" s="2"/>
      <c r="AM3078" s="2"/>
      <c r="AN3078" s="2"/>
      <c r="AO3078" s="2"/>
      <c r="AP3078" s="2"/>
      <c r="AQ3078" s="1"/>
      <c r="AR3078" s="15"/>
      <c r="AS3078" s="15"/>
      <c r="AT3078" s="15"/>
      <c r="AU3078" s="1"/>
      <c r="AV3078" s="1"/>
      <c r="AW3078" s="15"/>
      <c r="AX3078" s="15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  <c r="FA3078" s="1"/>
      <c r="FB3078" s="1"/>
      <c r="FC3078" s="1"/>
      <c r="FD3078" s="1"/>
      <c r="FE3078" s="1"/>
      <c r="FF3078" s="1"/>
      <c r="FG3078" s="1"/>
      <c r="FH3078" s="1"/>
    </row>
    <row r="3079" spans="1:164" x14ac:dyDescent="0.15">
      <c r="A3079" s="67"/>
      <c r="B3079" s="16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9"/>
      <c r="N3079" s="12"/>
      <c r="O3079" s="12"/>
      <c r="P3079" s="19"/>
      <c r="Q3079" s="14"/>
      <c r="R3079" s="28"/>
      <c r="S3079" s="14"/>
      <c r="T3079" s="14"/>
      <c r="U3079" s="14"/>
      <c r="V3079" s="4"/>
      <c r="W3079" s="5"/>
      <c r="X3079" s="14"/>
      <c r="Y3079" s="153"/>
      <c r="Z3079" s="10"/>
      <c r="AA3079" s="51"/>
      <c r="AB3079" s="3"/>
      <c r="AC3079" s="1"/>
      <c r="AD3079" s="10"/>
      <c r="AE3079" s="3"/>
      <c r="AF3079" s="3"/>
      <c r="AG3079" s="3"/>
      <c r="AH3079" s="10"/>
      <c r="AI3079" s="11"/>
      <c r="AJ3079" s="10"/>
      <c r="AK3079" s="2"/>
      <c r="AL3079" s="2"/>
      <c r="AM3079" s="2"/>
      <c r="AN3079" s="2"/>
      <c r="AO3079" s="2"/>
      <c r="AP3079" s="2"/>
      <c r="AQ3079" s="1"/>
      <c r="AR3079" s="15"/>
      <c r="AS3079" s="15"/>
      <c r="AT3079" s="15"/>
      <c r="AU3079" s="1"/>
      <c r="AV3079" s="1"/>
      <c r="AW3079" s="15"/>
      <c r="AX3079" s="15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  <c r="FA3079" s="1"/>
      <c r="FB3079" s="1"/>
      <c r="FC3079" s="1"/>
      <c r="FD3079" s="1"/>
      <c r="FE3079" s="1"/>
      <c r="FF3079" s="1"/>
      <c r="FG3079" s="1"/>
      <c r="FH3079" s="1"/>
    </row>
    <row r="3080" spans="1:164" x14ac:dyDescent="0.15">
      <c r="A3080" s="67"/>
      <c r="B3080" s="16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9"/>
      <c r="N3080" s="12"/>
      <c r="O3080" s="12"/>
      <c r="P3080" s="19"/>
      <c r="Q3080" s="14"/>
      <c r="R3080" s="28"/>
      <c r="S3080" s="14"/>
      <c r="T3080" s="14"/>
      <c r="U3080" s="14"/>
      <c r="V3080" s="4"/>
      <c r="W3080" s="5"/>
      <c r="X3080" s="14"/>
      <c r="Y3080" s="153"/>
      <c r="Z3080" s="10"/>
      <c r="AA3080" s="51"/>
      <c r="AB3080" s="3"/>
      <c r="AC3080" s="1"/>
      <c r="AD3080" s="10"/>
      <c r="AE3080" s="3"/>
      <c r="AF3080" s="3"/>
      <c r="AG3080" s="3"/>
      <c r="AH3080" s="10"/>
      <c r="AI3080" s="11"/>
      <c r="AJ3080" s="10"/>
      <c r="AK3080" s="2"/>
      <c r="AL3080" s="2"/>
      <c r="AM3080" s="2"/>
      <c r="AN3080" s="2"/>
      <c r="AO3080" s="2"/>
      <c r="AP3080" s="2"/>
      <c r="AQ3080" s="1"/>
      <c r="AR3080" s="15"/>
      <c r="AS3080" s="15"/>
      <c r="AT3080" s="15"/>
      <c r="AU3080" s="1"/>
      <c r="AV3080" s="1"/>
      <c r="AW3080" s="15"/>
      <c r="AX3080" s="15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  <c r="FA3080" s="1"/>
      <c r="FB3080" s="1"/>
      <c r="FC3080" s="1"/>
      <c r="FD3080" s="1"/>
      <c r="FE3080" s="1"/>
      <c r="FF3080" s="1"/>
      <c r="FG3080" s="1"/>
      <c r="FH3080" s="1"/>
    </row>
    <row r="3081" spans="1:164" x14ac:dyDescent="0.15">
      <c r="A3081" s="67"/>
      <c r="B3081" s="16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9"/>
      <c r="N3081" s="12"/>
      <c r="O3081" s="12"/>
      <c r="P3081" s="19"/>
      <c r="Q3081" s="14"/>
      <c r="R3081" s="28"/>
      <c r="S3081" s="14"/>
      <c r="T3081" s="14"/>
      <c r="U3081" s="14"/>
      <c r="V3081" s="4"/>
      <c r="W3081" s="5"/>
      <c r="X3081" s="14"/>
      <c r="Y3081" s="153"/>
      <c r="Z3081" s="10"/>
      <c r="AA3081" s="51"/>
      <c r="AB3081" s="3"/>
      <c r="AC3081" s="1"/>
      <c r="AD3081" s="10"/>
      <c r="AE3081" s="3"/>
      <c r="AF3081" s="3"/>
      <c r="AG3081" s="3"/>
      <c r="AH3081" s="10"/>
      <c r="AI3081" s="11"/>
      <c r="AJ3081" s="10"/>
      <c r="AK3081" s="2"/>
      <c r="AL3081" s="2"/>
      <c r="AM3081" s="2"/>
      <c r="AN3081" s="2"/>
      <c r="AO3081" s="2"/>
      <c r="AP3081" s="2"/>
      <c r="AQ3081" s="1"/>
      <c r="AR3081" s="15"/>
      <c r="AS3081" s="15"/>
      <c r="AT3081" s="15"/>
      <c r="AU3081" s="1"/>
      <c r="AV3081" s="1"/>
      <c r="AW3081" s="15"/>
      <c r="AX3081" s="15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  <c r="FA3081" s="1"/>
      <c r="FB3081" s="1"/>
      <c r="FC3081" s="1"/>
      <c r="FD3081" s="1"/>
      <c r="FE3081" s="1"/>
      <c r="FF3081" s="1"/>
      <c r="FG3081" s="1"/>
      <c r="FH3081" s="1"/>
    </row>
    <row r="3082" spans="1:164" x14ac:dyDescent="0.15">
      <c r="A3082" s="67"/>
      <c r="B3082" s="16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9"/>
      <c r="N3082" s="12"/>
      <c r="O3082" s="12"/>
      <c r="P3082" s="19"/>
      <c r="Q3082" s="14"/>
      <c r="R3082" s="28"/>
      <c r="S3082" s="14"/>
      <c r="T3082" s="14"/>
      <c r="U3082" s="14"/>
      <c r="V3082" s="4"/>
      <c r="W3082" s="5"/>
      <c r="X3082" s="14"/>
      <c r="Y3082" s="153"/>
      <c r="Z3082" s="10"/>
      <c r="AA3082" s="51"/>
      <c r="AB3082" s="3"/>
      <c r="AC3082" s="1"/>
      <c r="AD3082" s="10"/>
      <c r="AE3082" s="3"/>
      <c r="AF3082" s="3"/>
      <c r="AG3082" s="3"/>
      <c r="AH3082" s="10"/>
      <c r="AI3082" s="11"/>
      <c r="AJ3082" s="10"/>
      <c r="AK3082" s="2"/>
      <c r="AL3082" s="2"/>
      <c r="AM3082" s="2"/>
      <c r="AN3082" s="2"/>
      <c r="AO3082" s="2"/>
      <c r="AP3082" s="2"/>
      <c r="AQ3082" s="1"/>
      <c r="AR3082" s="15"/>
      <c r="AS3082" s="15"/>
      <c r="AT3082" s="15"/>
      <c r="AU3082" s="1"/>
      <c r="AV3082" s="1"/>
      <c r="AW3082" s="15"/>
      <c r="AX3082" s="15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  <c r="FA3082" s="1"/>
      <c r="FB3082" s="1"/>
      <c r="FC3082" s="1"/>
      <c r="FD3082" s="1"/>
      <c r="FE3082" s="1"/>
      <c r="FF3082" s="1"/>
      <c r="FG3082" s="1"/>
      <c r="FH3082" s="1"/>
    </row>
    <row r="3083" spans="1:164" x14ac:dyDescent="0.15">
      <c r="A3083" s="67"/>
      <c r="B3083" s="16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9"/>
      <c r="N3083" s="12"/>
      <c r="O3083" s="12"/>
      <c r="P3083" s="19"/>
      <c r="Q3083" s="14"/>
      <c r="R3083" s="28"/>
      <c r="S3083" s="14"/>
      <c r="T3083" s="14"/>
      <c r="U3083" s="14"/>
      <c r="V3083" s="4"/>
      <c r="W3083" s="5"/>
      <c r="X3083" s="14"/>
      <c r="Y3083" s="153"/>
      <c r="Z3083" s="10"/>
      <c r="AA3083" s="51"/>
      <c r="AB3083" s="3"/>
      <c r="AC3083" s="1"/>
      <c r="AD3083" s="10"/>
      <c r="AE3083" s="3"/>
      <c r="AF3083" s="3"/>
      <c r="AG3083" s="3"/>
      <c r="AH3083" s="10"/>
      <c r="AI3083" s="11"/>
      <c r="AJ3083" s="10"/>
      <c r="AK3083" s="2"/>
      <c r="AL3083" s="2"/>
      <c r="AM3083" s="2"/>
      <c r="AN3083" s="2"/>
      <c r="AO3083" s="2"/>
      <c r="AP3083" s="2"/>
      <c r="AQ3083" s="1"/>
      <c r="AR3083" s="15"/>
      <c r="AS3083" s="15"/>
      <c r="AT3083" s="15"/>
      <c r="AU3083" s="1"/>
      <c r="AV3083" s="1"/>
      <c r="AW3083" s="15"/>
      <c r="AX3083" s="15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  <c r="FA3083" s="1"/>
      <c r="FB3083" s="1"/>
      <c r="FC3083" s="1"/>
      <c r="FD3083" s="1"/>
      <c r="FE3083" s="1"/>
      <c r="FF3083" s="1"/>
      <c r="FG3083" s="1"/>
      <c r="FH3083" s="1"/>
    </row>
    <row r="3084" spans="1:164" x14ac:dyDescent="0.15">
      <c r="A3084" s="67"/>
      <c r="B3084" s="16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9"/>
      <c r="N3084" s="12"/>
      <c r="O3084" s="12"/>
      <c r="P3084" s="19"/>
      <c r="Q3084" s="14"/>
      <c r="R3084" s="28"/>
      <c r="S3084" s="14"/>
      <c r="T3084" s="14"/>
      <c r="U3084" s="14"/>
      <c r="V3084" s="4"/>
      <c r="W3084" s="5"/>
      <c r="X3084" s="14"/>
      <c r="Y3084" s="153"/>
      <c r="Z3084" s="10"/>
      <c r="AA3084" s="51"/>
      <c r="AB3084" s="3"/>
      <c r="AC3084" s="1"/>
      <c r="AD3084" s="10"/>
      <c r="AE3084" s="3"/>
      <c r="AF3084" s="3"/>
      <c r="AG3084" s="3"/>
      <c r="AH3084" s="10"/>
      <c r="AI3084" s="11"/>
      <c r="AJ3084" s="10"/>
      <c r="AK3084" s="2"/>
      <c r="AL3084" s="2"/>
      <c r="AM3084" s="2"/>
      <c r="AN3084" s="2"/>
      <c r="AO3084" s="2"/>
      <c r="AP3084" s="2"/>
      <c r="AQ3084" s="1"/>
      <c r="AR3084" s="15"/>
      <c r="AS3084" s="15"/>
      <c r="AT3084" s="15"/>
      <c r="AU3084" s="1"/>
      <c r="AV3084" s="1"/>
      <c r="AW3084" s="15"/>
      <c r="AX3084" s="15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  <c r="FA3084" s="1"/>
      <c r="FB3084" s="1"/>
      <c r="FC3084" s="1"/>
      <c r="FD3084" s="1"/>
      <c r="FE3084" s="1"/>
      <c r="FF3084" s="1"/>
      <c r="FG3084" s="1"/>
      <c r="FH3084" s="1"/>
    </row>
    <row r="3085" spans="1:164" x14ac:dyDescent="0.15">
      <c r="A3085" s="67"/>
      <c r="B3085" s="16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9"/>
      <c r="N3085" s="12"/>
      <c r="O3085" s="12"/>
      <c r="P3085" s="19"/>
      <c r="Q3085" s="14"/>
      <c r="R3085" s="28"/>
      <c r="S3085" s="14"/>
      <c r="T3085" s="14"/>
      <c r="U3085" s="14"/>
      <c r="V3085" s="4"/>
      <c r="W3085" s="5"/>
      <c r="X3085" s="14"/>
      <c r="Y3085" s="153"/>
      <c r="Z3085" s="10"/>
      <c r="AA3085" s="51"/>
      <c r="AB3085" s="3"/>
      <c r="AC3085" s="1"/>
      <c r="AD3085" s="10"/>
      <c r="AE3085" s="3"/>
      <c r="AF3085" s="3"/>
      <c r="AG3085" s="3"/>
      <c r="AH3085" s="10"/>
      <c r="AI3085" s="11"/>
      <c r="AJ3085" s="10"/>
      <c r="AK3085" s="2"/>
      <c r="AL3085" s="2"/>
      <c r="AM3085" s="2"/>
      <c r="AN3085" s="2"/>
      <c r="AO3085" s="2"/>
      <c r="AP3085" s="2"/>
      <c r="AQ3085" s="1"/>
      <c r="AR3085" s="15"/>
      <c r="AS3085" s="15"/>
      <c r="AT3085" s="15"/>
      <c r="AU3085" s="1"/>
      <c r="AV3085" s="1"/>
      <c r="AW3085" s="15"/>
      <c r="AX3085" s="15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  <c r="FA3085" s="1"/>
      <c r="FB3085" s="1"/>
      <c r="FC3085" s="1"/>
      <c r="FD3085" s="1"/>
      <c r="FE3085" s="1"/>
      <c r="FF3085" s="1"/>
      <c r="FG3085" s="1"/>
      <c r="FH3085" s="1"/>
    </row>
    <row r="3086" spans="1:164" x14ac:dyDescent="0.15">
      <c r="A3086" s="67"/>
      <c r="B3086" s="16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9"/>
      <c r="N3086" s="12"/>
      <c r="O3086" s="12"/>
      <c r="P3086" s="19"/>
      <c r="Q3086" s="14"/>
      <c r="R3086" s="28"/>
      <c r="S3086" s="14"/>
      <c r="T3086" s="14"/>
      <c r="U3086" s="14"/>
      <c r="V3086" s="4"/>
      <c r="W3086" s="5"/>
      <c r="X3086" s="14"/>
      <c r="Y3086" s="153"/>
      <c r="Z3086" s="10"/>
      <c r="AA3086" s="51"/>
      <c r="AB3086" s="3"/>
      <c r="AC3086" s="1"/>
      <c r="AD3086" s="10"/>
      <c r="AE3086" s="3"/>
      <c r="AF3086" s="3"/>
      <c r="AG3086" s="3"/>
      <c r="AH3086" s="10"/>
      <c r="AI3086" s="11"/>
      <c r="AJ3086" s="10"/>
      <c r="AK3086" s="2"/>
      <c r="AL3086" s="2"/>
      <c r="AM3086" s="2"/>
      <c r="AN3086" s="2"/>
      <c r="AO3086" s="2"/>
      <c r="AP3086" s="2"/>
      <c r="AQ3086" s="1"/>
      <c r="AR3086" s="15"/>
      <c r="AS3086" s="15"/>
      <c r="AT3086" s="15"/>
      <c r="AU3086" s="1"/>
      <c r="AV3086" s="1"/>
      <c r="AW3086" s="15"/>
      <c r="AX3086" s="15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  <c r="FA3086" s="1"/>
      <c r="FB3086" s="1"/>
      <c r="FC3086" s="1"/>
      <c r="FD3086" s="1"/>
      <c r="FE3086" s="1"/>
      <c r="FF3086" s="1"/>
      <c r="FG3086" s="1"/>
      <c r="FH3086" s="1"/>
    </row>
    <row r="3087" spans="1:164" x14ac:dyDescent="0.15">
      <c r="A3087" s="67"/>
      <c r="B3087" s="16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9"/>
      <c r="N3087" s="12"/>
      <c r="O3087" s="12"/>
      <c r="P3087" s="19"/>
      <c r="Q3087" s="14"/>
      <c r="R3087" s="28"/>
      <c r="S3087" s="14"/>
      <c r="T3087" s="14"/>
      <c r="U3087" s="14"/>
      <c r="V3087" s="4"/>
      <c r="W3087" s="5"/>
      <c r="X3087" s="14"/>
      <c r="Y3087" s="153"/>
      <c r="Z3087" s="10"/>
      <c r="AA3087" s="51"/>
      <c r="AB3087" s="3"/>
      <c r="AC3087" s="1"/>
      <c r="AD3087" s="10"/>
      <c r="AE3087" s="3"/>
      <c r="AF3087" s="3"/>
      <c r="AG3087" s="3"/>
      <c r="AH3087" s="10"/>
      <c r="AI3087" s="11"/>
      <c r="AJ3087" s="10"/>
      <c r="AK3087" s="2"/>
      <c r="AL3087" s="2"/>
      <c r="AM3087" s="2"/>
      <c r="AN3087" s="2"/>
      <c r="AO3087" s="2"/>
      <c r="AP3087" s="2"/>
      <c r="AQ3087" s="1"/>
      <c r="AR3087" s="15"/>
      <c r="AS3087" s="15"/>
      <c r="AT3087" s="15"/>
      <c r="AU3087" s="1"/>
      <c r="AV3087" s="1"/>
      <c r="AW3087" s="15"/>
      <c r="AX3087" s="15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  <c r="FA3087" s="1"/>
      <c r="FB3087" s="1"/>
      <c r="FC3087" s="1"/>
      <c r="FD3087" s="1"/>
      <c r="FE3087" s="1"/>
      <c r="FF3087" s="1"/>
      <c r="FG3087" s="1"/>
      <c r="FH3087" s="1"/>
    </row>
    <row r="3088" spans="1:164" x14ac:dyDescent="0.15">
      <c r="A3088" s="67"/>
      <c r="B3088" s="16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9"/>
      <c r="N3088" s="12"/>
      <c r="O3088" s="12"/>
      <c r="P3088" s="19"/>
      <c r="Q3088" s="14"/>
      <c r="R3088" s="28"/>
      <c r="S3088" s="14"/>
      <c r="T3088" s="14"/>
      <c r="U3088" s="14"/>
      <c r="V3088" s="4"/>
      <c r="W3088" s="5"/>
      <c r="X3088" s="14"/>
      <c r="Y3088" s="153"/>
      <c r="Z3088" s="10"/>
      <c r="AA3088" s="51"/>
      <c r="AB3088" s="3"/>
      <c r="AC3088" s="1"/>
      <c r="AD3088" s="10"/>
      <c r="AE3088" s="3"/>
      <c r="AF3088" s="3"/>
      <c r="AG3088" s="3"/>
      <c r="AH3088" s="10"/>
      <c r="AI3088" s="11"/>
      <c r="AJ3088" s="10"/>
      <c r="AK3088" s="2"/>
      <c r="AL3088" s="2"/>
      <c r="AM3088" s="2"/>
      <c r="AN3088" s="2"/>
      <c r="AO3088" s="2"/>
      <c r="AP3088" s="2"/>
      <c r="AQ3088" s="1"/>
      <c r="AR3088" s="15"/>
      <c r="AS3088" s="15"/>
      <c r="AT3088" s="15"/>
      <c r="AU3088" s="1"/>
      <c r="AV3088" s="1"/>
      <c r="AW3088" s="15"/>
      <c r="AX3088" s="15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  <c r="FA3088" s="1"/>
      <c r="FB3088" s="1"/>
      <c r="FC3088" s="1"/>
      <c r="FD3088" s="1"/>
      <c r="FE3088" s="1"/>
      <c r="FF3088" s="1"/>
      <c r="FG3088" s="1"/>
      <c r="FH3088" s="1"/>
    </row>
    <row r="3089" spans="1:164" x14ac:dyDescent="0.15">
      <c r="A3089" s="67"/>
      <c r="B3089" s="16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9"/>
      <c r="N3089" s="12"/>
      <c r="O3089" s="12"/>
      <c r="P3089" s="19"/>
      <c r="Q3089" s="14"/>
      <c r="R3089" s="28"/>
      <c r="S3089" s="14"/>
      <c r="T3089" s="14"/>
      <c r="U3089" s="14"/>
      <c r="V3089" s="4"/>
      <c r="W3089" s="5"/>
      <c r="X3089" s="14"/>
      <c r="Y3089" s="153"/>
      <c r="Z3089" s="10"/>
      <c r="AA3089" s="51"/>
      <c r="AB3089" s="3"/>
      <c r="AC3089" s="1"/>
      <c r="AD3089" s="10"/>
      <c r="AE3089" s="3"/>
      <c r="AF3089" s="3"/>
      <c r="AG3089" s="3"/>
      <c r="AH3089" s="10"/>
      <c r="AI3089" s="11"/>
      <c r="AJ3089" s="10"/>
      <c r="AK3089" s="2"/>
      <c r="AL3089" s="2"/>
      <c r="AM3089" s="2"/>
      <c r="AN3089" s="2"/>
      <c r="AO3089" s="2"/>
      <c r="AP3089" s="2"/>
      <c r="AQ3089" s="1"/>
      <c r="AR3089" s="15"/>
      <c r="AS3089" s="15"/>
      <c r="AT3089" s="15"/>
      <c r="AU3089" s="1"/>
      <c r="AV3089" s="1"/>
      <c r="AW3089" s="15"/>
      <c r="AX3089" s="15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  <c r="FA3089" s="1"/>
      <c r="FB3089" s="1"/>
      <c r="FC3089" s="1"/>
      <c r="FD3089" s="1"/>
      <c r="FE3089" s="1"/>
      <c r="FF3089" s="1"/>
      <c r="FG3089" s="1"/>
      <c r="FH3089" s="1"/>
    </row>
    <row r="3090" spans="1:164" x14ac:dyDescent="0.15">
      <c r="A3090" s="67"/>
      <c r="B3090" s="16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9"/>
      <c r="N3090" s="12"/>
      <c r="O3090" s="12"/>
      <c r="P3090" s="19"/>
      <c r="Q3090" s="14"/>
      <c r="R3090" s="28"/>
      <c r="S3090" s="14"/>
      <c r="T3090" s="14"/>
      <c r="U3090" s="14"/>
      <c r="V3090" s="4"/>
      <c r="W3090" s="5"/>
      <c r="X3090" s="14"/>
      <c r="Y3090" s="153"/>
      <c r="Z3090" s="10"/>
      <c r="AA3090" s="51"/>
      <c r="AB3090" s="3"/>
      <c r="AC3090" s="1"/>
      <c r="AD3090" s="10"/>
      <c r="AE3090" s="3"/>
      <c r="AF3090" s="3"/>
      <c r="AG3090" s="3"/>
      <c r="AH3090" s="10"/>
      <c r="AI3090" s="11"/>
      <c r="AJ3090" s="10"/>
      <c r="AK3090" s="2"/>
      <c r="AL3090" s="2"/>
      <c r="AM3090" s="2"/>
      <c r="AN3090" s="2"/>
      <c r="AO3090" s="2"/>
      <c r="AP3090" s="2"/>
      <c r="AQ3090" s="1"/>
      <c r="AR3090" s="15"/>
      <c r="AS3090" s="15"/>
      <c r="AT3090" s="15"/>
      <c r="AU3090" s="1"/>
      <c r="AV3090" s="1"/>
      <c r="AW3090" s="15"/>
      <c r="AX3090" s="15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  <c r="FA3090" s="1"/>
      <c r="FB3090" s="1"/>
      <c r="FC3090" s="1"/>
      <c r="FD3090" s="1"/>
      <c r="FE3090" s="1"/>
      <c r="FF3090" s="1"/>
      <c r="FG3090" s="1"/>
      <c r="FH3090" s="1"/>
    </row>
    <row r="3091" spans="1:164" x14ac:dyDescent="0.15">
      <c r="A3091" s="67"/>
      <c r="B3091" s="16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9"/>
      <c r="N3091" s="12"/>
      <c r="O3091" s="12"/>
      <c r="P3091" s="19"/>
      <c r="Q3091" s="14"/>
      <c r="R3091" s="28"/>
      <c r="S3091" s="14"/>
      <c r="T3091" s="14"/>
      <c r="U3091" s="14"/>
      <c r="V3091" s="4"/>
      <c r="W3091" s="5"/>
      <c r="X3091" s="14"/>
      <c r="Y3091" s="153"/>
      <c r="Z3091" s="10"/>
      <c r="AA3091" s="51"/>
      <c r="AB3091" s="3"/>
      <c r="AC3091" s="1"/>
      <c r="AD3091" s="10"/>
      <c r="AE3091" s="3"/>
      <c r="AF3091" s="3"/>
      <c r="AG3091" s="3"/>
      <c r="AH3091" s="10"/>
      <c r="AI3091" s="11"/>
      <c r="AJ3091" s="10"/>
      <c r="AK3091" s="2"/>
      <c r="AL3091" s="2"/>
      <c r="AM3091" s="2"/>
      <c r="AN3091" s="2"/>
      <c r="AO3091" s="2"/>
      <c r="AP3091" s="2"/>
      <c r="AQ3091" s="1"/>
      <c r="AR3091" s="15"/>
      <c r="AS3091" s="15"/>
      <c r="AT3091" s="15"/>
      <c r="AU3091" s="1"/>
      <c r="AV3091" s="1"/>
      <c r="AW3091" s="15"/>
      <c r="AX3091" s="15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  <c r="FA3091" s="1"/>
      <c r="FB3091" s="1"/>
      <c r="FC3091" s="1"/>
      <c r="FD3091" s="1"/>
      <c r="FE3091" s="1"/>
      <c r="FF3091" s="1"/>
      <c r="FG3091" s="1"/>
      <c r="FH3091" s="1"/>
    </row>
    <row r="3092" spans="1:164" x14ac:dyDescent="0.15">
      <c r="A3092" s="67"/>
      <c r="B3092" s="16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9"/>
      <c r="N3092" s="12"/>
      <c r="O3092" s="12"/>
      <c r="P3092" s="19"/>
      <c r="Q3092" s="14"/>
      <c r="R3092" s="28"/>
      <c r="S3092" s="14"/>
      <c r="T3092" s="14"/>
      <c r="U3092" s="14"/>
      <c r="V3092" s="4"/>
      <c r="W3092" s="5"/>
      <c r="X3092" s="14"/>
      <c r="Y3092" s="153"/>
      <c r="Z3092" s="10"/>
      <c r="AA3092" s="51"/>
      <c r="AB3092" s="3"/>
      <c r="AC3092" s="1"/>
      <c r="AD3092" s="10"/>
      <c r="AE3092" s="3"/>
      <c r="AF3092" s="3"/>
      <c r="AG3092" s="3"/>
      <c r="AH3092" s="10"/>
      <c r="AI3092" s="11"/>
      <c r="AJ3092" s="10"/>
      <c r="AK3092" s="2"/>
      <c r="AL3092" s="2"/>
      <c r="AM3092" s="2"/>
      <c r="AN3092" s="2"/>
      <c r="AO3092" s="2"/>
      <c r="AP3092" s="2"/>
      <c r="AQ3092" s="1"/>
      <c r="AR3092" s="15"/>
      <c r="AS3092" s="15"/>
      <c r="AT3092" s="15"/>
      <c r="AU3092" s="1"/>
      <c r="AV3092" s="1"/>
      <c r="AW3092" s="15"/>
      <c r="AX3092" s="15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  <c r="FA3092" s="1"/>
      <c r="FB3092" s="1"/>
      <c r="FC3092" s="1"/>
      <c r="FD3092" s="1"/>
      <c r="FE3092" s="1"/>
      <c r="FF3092" s="1"/>
      <c r="FG3092" s="1"/>
      <c r="FH3092" s="1"/>
    </row>
    <row r="3093" spans="1:164" x14ac:dyDescent="0.15">
      <c r="A3093" s="67"/>
      <c r="B3093" s="16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9"/>
      <c r="N3093" s="12"/>
      <c r="O3093" s="12"/>
      <c r="P3093" s="19"/>
      <c r="Q3093" s="14"/>
      <c r="R3093" s="28"/>
      <c r="S3093" s="14"/>
      <c r="T3093" s="14"/>
      <c r="U3093" s="14"/>
      <c r="V3093" s="4"/>
      <c r="W3093" s="5"/>
      <c r="X3093" s="14"/>
      <c r="Y3093" s="153"/>
      <c r="Z3093" s="10"/>
      <c r="AA3093" s="51"/>
      <c r="AB3093" s="3"/>
      <c r="AC3093" s="1"/>
      <c r="AD3093" s="10"/>
      <c r="AE3093" s="3"/>
      <c r="AF3093" s="3"/>
      <c r="AG3093" s="3"/>
      <c r="AH3093" s="10"/>
      <c r="AI3093" s="11"/>
      <c r="AJ3093" s="10"/>
      <c r="AK3093" s="2"/>
      <c r="AL3093" s="2"/>
      <c r="AM3093" s="2"/>
      <c r="AN3093" s="2"/>
      <c r="AO3093" s="2"/>
      <c r="AP3093" s="2"/>
      <c r="AQ3093" s="1"/>
      <c r="AR3093" s="15"/>
      <c r="AS3093" s="15"/>
      <c r="AT3093" s="15"/>
      <c r="AU3093" s="1"/>
      <c r="AV3093" s="1"/>
      <c r="AW3093" s="15"/>
      <c r="AX3093" s="15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  <c r="FA3093" s="1"/>
      <c r="FB3093" s="1"/>
      <c r="FC3093" s="1"/>
      <c r="FD3093" s="1"/>
      <c r="FE3093" s="1"/>
      <c r="FF3093" s="1"/>
      <c r="FG3093" s="1"/>
      <c r="FH3093" s="1"/>
    </row>
    <row r="3094" spans="1:164" x14ac:dyDescent="0.15">
      <c r="A3094" s="67"/>
      <c r="B3094" s="16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9"/>
      <c r="N3094" s="12"/>
      <c r="O3094" s="12"/>
      <c r="P3094" s="19"/>
      <c r="Q3094" s="14"/>
      <c r="R3094" s="28"/>
      <c r="S3094" s="14"/>
      <c r="T3094" s="14"/>
      <c r="U3094" s="14"/>
      <c r="V3094" s="4"/>
      <c r="W3094" s="5"/>
      <c r="X3094" s="14"/>
      <c r="Y3094" s="153"/>
      <c r="Z3094" s="10"/>
      <c r="AA3094" s="51"/>
      <c r="AB3094" s="3"/>
      <c r="AC3094" s="1"/>
      <c r="AD3094" s="10"/>
      <c r="AE3094" s="3"/>
      <c r="AF3094" s="3"/>
      <c r="AG3094" s="3"/>
      <c r="AH3094" s="10"/>
      <c r="AI3094" s="11"/>
      <c r="AJ3094" s="10"/>
      <c r="AK3094" s="2"/>
      <c r="AL3094" s="2"/>
      <c r="AM3094" s="2"/>
      <c r="AN3094" s="2"/>
      <c r="AO3094" s="2"/>
      <c r="AP3094" s="2"/>
      <c r="AQ3094" s="1"/>
      <c r="AR3094" s="15"/>
      <c r="AS3094" s="15"/>
      <c r="AT3094" s="15"/>
      <c r="AU3094" s="1"/>
      <c r="AV3094" s="1"/>
      <c r="AW3094" s="15"/>
      <c r="AX3094" s="15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  <c r="FA3094" s="1"/>
      <c r="FB3094" s="1"/>
      <c r="FC3094" s="1"/>
      <c r="FD3094" s="1"/>
      <c r="FE3094" s="1"/>
      <c r="FF3094" s="1"/>
      <c r="FG3094" s="1"/>
      <c r="FH3094" s="1"/>
    </row>
    <row r="3095" spans="1:164" x14ac:dyDescent="0.15">
      <c r="A3095" s="67"/>
      <c r="B3095" s="16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9"/>
      <c r="N3095" s="12"/>
      <c r="O3095" s="12"/>
      <c r="P3095" s="19"/>
      <c r="Q3095" s="14"/>
      <c r="R3095" s="28"/>
      <c r="S3095" s="14"/>
      <c r="T3095" s="14"/>
      <c r="U3095" s="14"/>
      <c r="V3095" s="4"/>
      <c r="W3095" s="5"/>
      <c r="X3095" s="14"/>
      <c r="Y3095" s="153"/>
      <c r="Z3095" s="10"/>
      <c r="AA3095" s="51"/>
      <c r="AB3095" s="3"/>
      <c r="AC3095" s="1"/>
      <c r="AD3095" s="10"/>
      <c r="AE3095" s="3"/>
      <c r="AF3095" s="3"/>
      <c r="AG3095" s="3"/>
      <c r="AH3095" s="10"/>
      <c r="AI3095" s="11"/>
      <c r="AJ3095" s="10"/>
      <c r="AK3095" s="2"/>
      <c r="AL3095" s="2"/>
      <c r="AM3095" s="2"/>
      <c r="AN3095" s="2"/>
      <c r="AO3095" s="2"/>
      <c r="AP3095" s="2"/>
      <c r="AQ3095" s="1"/>
      <c r="AR3095" s="15"/>
      <c r="AS3095" s="15"/>
      <c r="AT3095" s="15"/>
      <c r="AU3095" s="1"/>
      <c r="AV3095" s="1"/>
      <c r="AW3095" s="15"/>
      <c r="AX3095" s="15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  <c r="FA3095" s="1"/>
      <c r="FB3095" s="1"/>
      <c r="FC3095" s="1"/>
      <c r="FD3095" s="1"/>
      <c r="FE3095" s="1"/>
      <c r="FF3095" s="1"/>
      <c r="FG3095" s="1"/>
      <c r="FH3095" s="1"/>
    </row>
    <row r="3096" spans="1:164" x14ac:dyDescent="0.15">
      <c r="A3096" s="67"/>
      <c r="B3096" s="16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9"/>
      <c r="N3096" s="12"/>
      <c r="O3096" s="12"/>
      <c r="P3096" s="19"/>
      <c r="Q3096" s="14"/>
      <c r="R3096" s="28"/>
      <c r="S3096" s="14"/>
      <c r="T3096" s="14"/>
      <c r="U3096" s="14"/>
      <c r="V3096" s="4"/>
      <c r="W3096" s="5"/>
      <c r="X3096" s="14"/>
      <c r="Y3096" s="153"/>
      <c r="Z3096" s="10"/>
      <c r="AA3096" s="51"/>
      <c r="AB3096" s="3"/>
      <c r="AC3096" s="1"/>
      <c r="AD3096" s="10"/>
      <c r="AE3096" s="3"/>
      <c r="AF3096" s="3"/>
      <c r="AG3096" s="3"/>
      <c r="AH3096" s="10"/>
      <c r="AI3096" s="11"/>
      <c r="AJ3096" s="10"/>
      <c r="AK3096" s="2"/>
      <c r="AL3096" s="2"/>
      <c r="AM3096" s="2"/>
      <c r="AN3096" s="2"/>
      <c r="AO3096" s="2"/>
      <c r="AP3096" s="2"/>
      <c r="AQ3096" s="1"/>
      <c r="AR3096" s="15"/>
      <c r="AS3096" s="15"/>
      <c r="AT3096" s="15"/>
      <c r="AU3096" s="1"/>
      <c r="AV3096" s="1"/>
      <c r="AW3096" s="15"/>
      <c r="AX3096" s="15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  <c r="FA3096" s="1"/>
      <c r="FB3096" s="1"/>
      <c r="FC3096" s="1"/>
      <c r="FD3096" s="1"/>
      <c r="FE3096" s="1"/>
      <c r="FF3096" s="1"/>
      <c r="FG3096" s="1"/>
      <c r="FH3096" s="1"/>
    </row>
    <row r="3097" spans="1:164" x14ac:dyDescent="0.15">
      <c r="A3097" s="67"/>
      <c r="B3097" s="16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9"/>
      <c r="N3097" s="12"/>
      <c r="O3097" s="12"/>
      <c r="P3097" s="19"/>
      <c r="Q3097" s="14"/>
      <c r="R3097" s="28"/>
      <c r="S3097" s="14"/>
      <c r="T3097" s="14"/>
      <c r="U3097" s="14"/>
      <c r="V3097" s="4"/>
      <c r="W3097" s="5"/>
      <c r="X3097" s="14"/>
      <c r="Y3097" s="153"/>
      <c r="Z3097" s="10"/>
      <c r="AA3097" s="51"/>
      <c r="AB3097" s="3"/>
      <c r="AC3097" s="1"/>
      <c r="AD3097" s="10"/>
      <c r="AE3097" s="3"/>
      <c r="AF3097" s="3"/>
      <c r="AG3097" s="3"/>
      <c r="AH3097" s="10"/>
      <c r="AI3097" s="11"/>
      <c r="AJ3097" s="10"/>
      <c r="AK3097" s="2"/>
      <c r="AL3097" s="2"/>
      <c r="AM3097" s="2"/>
      <c r="AN3097" s="2"/>
      <c r="AO3097" s="2"/>
      <c r="AP3097" s="2"/>
      <c r="AQ3097" s="1"/>
      <c r="AR3097" s="15"/>
      <c r="AS3097" s="15"/>
      <c r="AT3097" s="15"/>
      <c r="AU3097" s="1"/>
      <c r="AV3097" s="1"/>
      <c r="AW3097" s="15"/>
      <c r="AX3097" s="15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  <c r="FA3097" s="1"/>
      <c r="FB3097" s="1"/>
      <c r="FC3097" s="1"/>
      <c r="FD3097" s="1"/>
      <c r="FE3097" s="1"/>
      <c r="FF3097" s="1"/>
      <c r="FG3097" s="1"/>
      <c r="FH3097" s="1"/>
    </row>
    <row r="3098" spans="1:164" x14ac:dyDescent="0.15">
      <c r="A3098" s="67"/>
      <c r="B3098" s="16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9"/>
      <c r="N3098" s="12"/>
      <c r="O3098" s="12"/>
      <c r="P3098" s="19"/>
      <c r="Q3098" s="14"/>
      <c r="R3098" s="28"/>
      <c r="S3098" s="14"/>
      <c r="T3098" s="14"/>
      <c r="U3098" s="14"/>
      <c r="V3098" s="4"/>
      <c r="W3098" s="5"/>
      <c r="X3098" s="14"/>
      <c r="Y3098" s="153"/>
      <c r="Z3098" s="10"/>
      <c r="AA3098" s="51"/>
      <c r="AB3098" s="3"/>
      <c r="AC3098" s="1"/>
      <c r="AD3098" s="10"/>
      <c r="AE3098" s="3"/>
      <c r="AF3098" s="3"/>
      <c r="AG3098" s="3"/>
      <c r="AH3098" s="10"/>
      <c r="AI3098" s="11"/>
      <c r="AJ3098" s="10"/>
      <c r="AK3098" s="2"/>
      <c r="AL3098" s="2"/>
      <c r="AM3098" s="2"/>
      <c r="AN3098" s="2"/>
      <c r="AO3098" s="2"/>
      <c r="AP3098" s="2"/>
      <c r="AQ3098" s="1"/>
      <c r="AR3098" s="15"/>
      <c r="AS3098" s="15"/>
      <c r="AT3098" s="15"/>
      <c r="AU3098" s="1"/>
      <c r="AV3098" s="1"/>
      <c r="AW3098" s="15"/>
      <c r="AX3098" s="15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  <c r="FA3098" s="1"/>
      <c r="FB3098" s="1"/>
      <c r="FC3098" s="1"/>
      <c r="FD3098" s="1"/>
      <c r="FE3098" s="1"/>
      <c r="FF3098" s="1"/>
      <c r="FG3098" s="1"/>
      <c r="FH3098" s="1"/>
    </row>
    <row r="3099" spans="1:164" x14ac:dyDescent="0.15">
      <c r="A3099" s="67"/>
      <c r="B3099" s="16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9"/>
      <c r="N3099" s="12"/>
      <c r="O3099" s="12"/>
      <c r="P3099" s="19"/>
      <c r="Q3099" s="14"/>
      <c r="R3099" s="28"/>
      <c r="S3099" s="14"/>
      <c r="T3099" s="14"/>
      <c r="U3099" s="14"/>
      <c r="V3099" s="4"/>
      <c r="W3099" s="5"/>
      <c r="X3099" s="14"/>
      <c r="Y3099" s="153"/>
      <c r="Z3099" s="10"/>
      <c r="AA3099" s="51"/>
      <c r="AB3099" s="3"/>
      <c r="AC3099" s="1"/>
      <c r="AD3099" s="10"/>
      <c r="AE3099" s="3"/>
      <c r="AF3099" s="3"/>
      <c r="AG3099" s="3"/>
      <c r="AH3099" s="10"/>
      <c r="AI3099" s="11"/>
      <c r="AJ3099" s="10"/>
      <c r="AK3099" s="2"/>
      <c r="AL3099" s="2"/>
      <c r="AM3099" s="2"/>
      <c r="AN3099" s="2"/>
      <c r="AO3099" s="2"/>
      <c r="AP3099" s="2"/>
      <c r="AQ3099" s="1"/>
      <c r="AR3099" s="15"/>
      <c r="AS3099" s="15"/>
      <c r="AT3099" s="15"/>
      <c r="AU3099" s="1"/>
      <c r="AV3099" s="1"/>
      <c r="AW3099" s="15"/>
      <c r="AX3099" s="15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  <c r="FA3099" s="1"/>
      <c r="FB3099" s="1"/>
      <c r="FC3099" s="1"/>
      <c r="FD3099" s="1"/>
      <c r="FE3099" s="1"/>
      <c r="FF3099" s="1"/>
      <c r="FG3099" s="1"/>
      <c r="FH3099" s="1"/>
    </row>
    <row r="3100" spans="1:164" x14ac:dyDescent="0.15">
      <c r="A3100" s="67"/>
      <c r="B3100" s="16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9"/>
      <c r="N3100" s="12"/>
      <c r="O3100" s="12"/>
      <c r="P3100" s="19"/>
      <c r="Q3100" s="14"/>
      <c r="R3100" s="28"/>
      <c r="S3100" s="14"/>
      <c r="T3100" s="14"/>
      <c r="U3100" s="14"/>
      <c r="V3100" s="4"/>
      <c r="W3100" s="5"/>
      <c r="X3100" s="14"/>
      <c r="Y3100" s="153"/>
      <c r="Z3100" s="10"/>
      <c r="AA3100" s="51"/>
      <c r="AB3100" s="3"/>
      <c r="AC3100" s="1"/>
      <c r="AD3100" s="10"/>
      <c r="AE3100" s="3"/>
      <c r="AF3100" s="3"/>
      <c r="AG3100" s="3"/>
      <c r="AH3100" s="10"/>
      <c r="AI3100" s="11"/>
      <c r="AJ3100" s="10"/>
      <c r="AK3100" s="2"/>
      <c r="AL3100" s="2"/>
      <c r="AM3100" s="2"/>
      <c r="AN3100" s="2"/>
      <c r="AO3100" s="2"/>
      <c r="AP3100" s="2"/>
      <c r="AQ3100" s="1"/>
      <c r="AR3100" s="15"/>
      <c r="AS3100" s="15"/>
      <c r="AT3100" s="15"/>
      <c r="AU3100" s="1"/>
      <c r="AV3100" s="1"/>
      <c r="AW3100" s="15"/>
      <c r="AX3100" s="15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  <c r="FA3100" s="1"/>
      <c r="FB3100" s="1"/>
      <c r="FC3100" s="1"/>
      <c r="FD3100" s="1"/>
      <c r="FE3100" s="1"/>
      <c r="FF3100" s="1"/>
      <c r="FG3100" s="1"/>
      <c r="FH3100" s="1"/>
    </row>
    <row r="3101" spans="1:164" x14ac:dyDescent="0.15">
      <c r="A3101" s="67"/>
      <c r="B3101" s="16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9"/>
      <c r="N3101" s="12"/>
      <c r="O3101" s="12"/>
      <c r="P3101" s="19"/>
      <c r="Q3101" s="14"/>
      <c r="R3101" s="28"/>
      <c r="S3101" s="14"/>
      <c r="T3101" s="14"/>
      <c r="U3101" s="14"/>
      <c r="V3101" s="4"/>
      <c r="W3101" s="5"/>
      <c r="X3101" s="14"/>
      <c r="Y3101" s="153"/>
      <c r="Z3101" s="10"/>
      <c r="AA3101" s="51"/>
      <c r="AB3101" s="3"/>
      <c r="AC3101" s="1"/>
      <c r="AD3101" s="10"/>
      <c r="AE3101" s="3"/>
      <c r="AF3101" s="3"/>
      <c r="AG3101" s="3"/>
      <c r="AH3101" s="10"/>
      <c r="AI3101" s="11"/>
      <c r="AJ3101" s="10"/>
      <c r="AK3101" s="2"/>
      <c r="AL3101" s="2"/>
      <c r="AM3101" s="2"/>
      <c r="AN3101" s="2"/>
      <c r="AO3101" s="2"/>
      <c r="AP3101" s="2"/>
      <c r="AQ3101" s="1"/>
      <c r="AR3101" s="15"/>
      <c r="AS3101" s="15"/>
      <c r="AT3101" s="15"/>
      <c r="AU3101" s="1"/>
      <c r="AV3101" s="1"/>
      <c r="AW3101" s="15"/>
      <c r="AX3101" s="15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  <c r="FA3101" s="1"/>
      <c r="FB3101" s="1"/>
      <c r="FC3101" s="1"/>
      <c r="FD3101" s="1"/>
      <c r="FE3101" s="1"/>
      <c r="FF3101" s="1"/>
      <c r="FG3101" s="1"/>
      <c r="FH3101" s="1"/>
    </row>
    <row r="3102" spans="1:164" x14ac:dyDescent="0.15">
      <c r="A3102" s="67"/>
      <c r="B3102" s="16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9"/>
      <c r="N3102" s="12"/>
      <c r="O3102" s="12"/>
      <c r="P3102" s="19"/>
      <c r="Q3102" s="14"/>
      <c r="R3102" s="28"/>
      <c r="S3102" s="14"/>
      <c r="T3102" s="14"/>
      <c r="U3102" s="14"/>
      <c r="V3102" s="4"/>
      <c r="W3102" s="5"/>
      <c r="X3102" s="14"/>
      <c r="Y3102" s="153"/>
      <c r="Z3102" s="10"/>
      <c r="AA3102" s="51"/>
      <c r="AB3102" s="3"/>
      <c r="AC3102" s="1"/>
      <c r="AD3102" s="10"/>
      <c r="AE3102" s="3"/>
      <c r="AF3102" s="3"/>
      <c r="AG3102" s="3"/>
      <c r="AH3102" s="10"/>
      <c r="AI3102" s="11"/>
      <c r="AJ3102" s="10"/>
      <c r="AK3102" s="2"/>
      <c r="AL3102" s="2"/>
      <c r="AM3102" s="2"/>
      <c r="AN3102" s="2"/>
      <c r="AO3102" s="2"/>
      <c r="AP3102" s="2"/>
      <c r="AQ3102" s="1"/>
      <c r="AR3102" s="15"/>
      <c r="AS3102" s="15"/>
      <c r="AT3102" s="15"/>
      <c r="AU3102" s="1"/>
      <c r="AV3102" s="1"/>
      <c r="AW3102" s="15"/>
      <c r="AX3102" s="15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  <c r="FA3102" s="1"/>
      <c r="FB3102" s="1"/>
      <c r="FC3102" s="1"/>
      <c r="FD3102" s="1"/>
      <c r="FE3102" s="1"/>
      <c r="FF3102" s="1"/>
      <c r="FG3102" s="1"/>
      <c r="FH3102" s="1"/>
    </row>
    <row r="3103" spans="1:164" x14ac:dyDescent="0.15">
      <c r="A3103" s="67"/>
      <c r="B3103" s="16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9"/>
      <c r="N3103" s="12"/>
      <c r="O3103" s="12"/>
      <c r="P3103" s="19"/>
      <c r="Q3103" s="14"/>
      <c r="R3103" s="28"/>
      <c r="S3103" s="14"/>
      <c r="T3103" s="14"/>
      <c r="U3103" s="14"/>
      <c r="V3103" s="4"/>
      <c r="W3103" s="5"/>
      <c r="X3103" s="14"/>
      <c r="Y3103" s="153"/>
      <c r="Z3103" s="10"/>
      <c r="AA3103" s="51"/>
      <c r="AB3103" s="3"/>
      <c r="AC3103" s="1"/>
      <c r="AD3103" s="10"/>
      <c r="AE3103" s="3"/>
      <c r="AF3103" s="3"/>
      <c r="AG3103" s="3"/>
      <c r="AH3103" s="10"/>
      <c r="AI3103" s="11"/>
      <c r="AJ3103" s="10"/>
      <c r="AK3103" s="2"/>
      <c r="AL3103" s="2"/>
      <c r="AM3103" s="2"/>
      <c r="AN3103" s="2"/>
      <c r="AO3103" s="2"/>
      <c r="AP3103" s="2"/>
      <c r="AQ3103" s="1"/>
      <c r="AR3103" s="15"/>
      <c r="AS3103" s="15"/>
      <c r="AT3103" s="15"/>
      <c r="AU3103" s="1"/>
      <c r="AV3103" s="1"/>
      <c r="AW3103" s="15"/>
      <c r="AX3103" s="15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  <c r="FA3103" s="1"/>
      <c r="FB3103" s="1"/>
      <c r="FC3103" s="1"/>
      <c r="FD3103" s="1"/>
      <c r="FE3103" s="1"/>
      <c r="FF3103" s="1"/>
      <c r="FG3103" s="1"/>
      <c r="FH3103" s="1"/>
    </row>
    <row r="3104" spans="1:164" x14ac:dyDescent="0.15">
      <c r="A3104" s="67"/>
      <c r="B3104" s="16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9"/>
      <c r="N3104" s="12"/>
      <c r="O3104" s="12"/>
      <c r="P3104" s="19"/>
      <c r="Q3104" s="14"/>
      <c r="R3104" s="28"/>
      <c r="S3104" s="14"/>
      <c r="T3104" s="14"/>
      <c r="U3104" s="14"/>
      <c r="V3104" s="4"/>
      <c r="W3104" s="5"/>
      <c r="X3104" s="14"/>
      <c r="Y3104" s="153"/>
      <c r="Z3104" s="10"/>
      <c r="AA3104" s="51"/>
      <c r="AB3104" s="3"/>
      <c r="AC3104" s="1"/>
      <c r="AD3104" s="10"/>
      <c r="AE3104" s="3"/>
      <c r="AF3104" s="3"/>
      <c r="AG3104" s="3"/>
      <c r="AH3104" s="10"/>
      <c r="AI3104" s="11"/>
      <c r="AJ3104" s="10"/>
      <c r="AK3104" s="2"/>
      <c r="AL3104" s="2"/>
      <c r="AM3104" s="2"/>
      <c r="AN3104" s="2"/>
      <c r="AO3104" s="2"/>
      <c r="AP3104" s="2"/>
      <c r="AQ3104" s="1"/>
      <c r="AR3104" s="15"/>
      <c r="AS3104" s="15"/>
      <c r="AT3104" s="15"/>
      <c r="AU3104" s="1"/>
      <c r="AV3104" s="1"/>
      <c r="AW3104" s="15"/>
      <c r="AX3104" s="15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  <c r="FA3104" s="1"/>
      <c r="FB3104" s="1"/>
      <c r="FC3104" s="1"/>
      <c r="FD3104" s="1"/>
      <c r="FE3104" s="1"/>
      <c r="FF3104" s="1"/>
      <c r="FG3104" s="1"/>
      <c r="FH3104" s="1"/>
    </row>
    <row r="3105" spans="1:164" x14ac:dyDescent="0.15">
      <c r="A3105" s="67"/>
      <c r="B3105" s="16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9"/>
      <c r="N3105" s="12"/>
      <c r="O3105" s="12"/>
      <c r="P3105" s="19"/>
      <c r="Q3105" s="14"/>
      <c r="R3105" s="28"/>
      <c r="S3105" s="14"/>
      <c r="T3105" s="14"/>
      <c r="U3105" s="14"/>
      <c r="V3105" s="4"/>
      <c r="W3105" s="5"/>
      <c r="X3105" s="14"/>
      <c r="Y3105" s="153"/>
      <c r="Z3105" s="10"/>
      <c r="AA3105" s="51"/>
      <c r="AB3105" s="3"/>
      <c r="AC3105" s="1"/>
      <c r="AD3105" s="10"/>
      <c r="AE3105" s="3"/>
      <c r="AF3105" s="3"/>
      <c r="AG3105" s="3"/>
      <c r="AH3105" s="10"/>
      <c r="AI3105" s="11"/>
      <c r="AJ3105" s="10"/>
      <c r="AK3105" s="2"/>
      <c r="AL3105" s="2"/>
      <c r="AM3105" s="2"/>
      <c r="AN3105" s="2"/>
      <c r="AO3105" s="2"/>
      <c r="AP3105" s="2"/>
      <c r="AQ3105" s="1"/>
      <c r="AR3105" s="15"/>
      <c r="AS3105" s="15"/>
      <c r="AT3105" s="15"/>
      <c r="AU3105" s="1"/>
      <c r="AV3105" s="1"/>
      <c r="AW3105" s="15"/>
      <c r="AX3105" s="15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  <c r="FA3105" s="1"/>
      <c r="FB3105" s="1"/>
      <c r="FC3105" s="1"/>
      <c r="FD3105" s="1"/>
      <c r="FE3105" s="1"/>
      <c r="FF3105" s="1"/>
      <c r="FG3105" s="1"/>
      <c r="FH3105" s="1"/>
    </row>
    <row r="3106" spans="1:164" x14ac:dyDescent="0.15">
      <c r="A3106" s="67"/>
      <c r="B3106" s="16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9"/>
      <c r="N3106" s="12"/>
      <c r="O3106" s="12"/>
      <c r="P3106" s="19"/>
      <c r="Q3106" s="14"/>
      <c r="R3106" s="28"/>
      <c r="S3106" s="14"/>
      <c r="T3106" s="14"/>
      <c r="U3106" s="14"/>
      <c r="V3106" s="4"/>
      <c r="W3106" s="5"/>
      <c r="X3106" s="14"/>
      <c r="Y3106" s="153"/>
      <c r="Z3106" s="10"/>
      <c r="AA3106" s="51"/>
      <c r="AB3106" s="3"/>
      <c r="AC3106" s="1"/>
      <c r="AD3106" s="10"/>
      <c r="AE3106" s="3"/>
      <c r="AF3106" s="3"/>
      <c r="AG3106" s="3"/>
      <c r="AH3106" s="10"/>
      <c r="AI3106" s="11"/>
      <c r="AJ3106" s="10"/>
      <c r="AK3106" s="2"/>
      <c r="AL3106" s="2"/>
      <c r="AM3106" s="2"/>
      <c r="AN3106" s="2"/>
      <c r="AO3106" s="2"/>
      <c r="AP3106" s="2"/>
      <c r="AQ3106" s="1"/>
      <c r="AR3106" s="15"/>
      <c r="AS3106" s="15"/>
      <c r="AT3106" s="15"/>
      <c r="AU3106" s="1"/>
      <c r="AV3106" s="1"/>
      <c r="AW3106" s="15"/>
      <c r="AX3106" s="15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  <c r="FA3106" s="1"/>
      <c r="FB3106" s="1"/>
      <c r="FC3106" s="1"/>
      <c r="FD3106" s="1"/>
      <c r="FE3106" s="1"/>
      <c r="FF3106" s="1"/>
      <c r="FG3106" s="1"/>
      <c r="FH3106" s="1"/>
    </row>
    <row r="3107" spans="1:164" x14ac:dyDescent="0.15">
      <c r="A3107" s="67"/>
      <c r="B3107" s="16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9"/>
      <c r="N3107" s="12"/>
      <c r="O3107" s="12"/>
      <c r="P3107" s="19"/>
      <c r="Q3107" s="14"/>
      <c r="R3107" s="28"/>
      <c r="S3107" s="14"/>
      <c r="T3107" s="14"/>
      <c r="U3107" s="14"/>
      <c r="V3107" s="4"/>
      <c r="W3107" s="5"/>
      <c r="X3107" s="14"/>
      <c r="Y3107" s="153"/>
      <c r="Z3107" s="10"/>
      <c r="AA3107" s="51"/>
      <c r="AB3107" s="3"/>
      <c r="AC3107" s="1"/>
      <c r="AD3107" s="10"/>
      <c r="AE3107" s="3"/>
      <c r="AF3107" s="3"/>
      <c r="AG3107" s="3"/>
      <c r="AH3107" s="10"/>
      <c r="AI3107" s="11"/>
      <c r="AJ3107" s="10"/>
      <c r="AK3107" s="2"/>
      <c r="AL3107" s="2"/>
      <c r="AM3107" s="2"/>
      <c r="AN3107" s="2"/>
      <c r="AO3107" s="2"/>
      <c r="AP3107" s="2"/>
      <c r="AQ3107" s="1"/>
      <c r="AR3107" s="15"/>
      <c r="AS3107" s="15"/>
      <c r="AT3107" s="15"/>
      <c r="AU3107" s="1"/>
      <c r="AV3107" s="1"/>
      <c r="AW3107" s="15"/>
      <c r="AX3107" s="15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  <c r="FA3107" s="1"/>
      <c r="FB3107" s="1"/>
      <c r="FC3107" s="1"/>
      <c r="FD3107" s="1"/>
      <c r="FE3107" s="1"/>
      <c r="FF3107" s="1"/>
      <c r="FG3107" s="1"/>
      <c r="FH3107" s="1"/>
    </row>
    <row r="3108" spans="1:164" x14ac:dyDescent="0.15">
      <c r="A3108" s="67"/>
      <c r="B3108" s="16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9"/>
      <c r="N3108" s="12"/>
      <c r="O3108" s="12"/>
      <c r="P3108" s="19"/>
      <c r="Q3108" s="14"/>
      <c r="R3108" s="28"/>
      <c r="S3108" s="14"/>
      <c r="T3108" s="14"/>
      <c r="U3108" s="14"/>
      <c r="V3108" s="4"/>
      <c r="W3108" s="5"/>
      <c r="X3108" s="14"/>
      <c r="Y3108" s="153"/>
      <c r="Z3108" s="10"/>
      <c r="AA3108" s="51"/>
      <c r="AB3108" s="3"/>
      <c r="AC3108" s="1"/>
      <c r="AD3108" s="10"/>
      <c r="AE3108" s="3"/>
      <c r="AF3108" s="3"/>
      <c r="AG3108" s="3"/>
      <c r="AH3108" s="10"/>
      <c r="AI3108" s="11"/>
      <c r="AJ3108" s="10"/>
      <c r="AK3108" s="2"/>
      <c r="AL3108" s="2"/>
      <c r="AM3108" s="2"/>
      <c r="AN3108" s="2"/>
      <c r="AO3108" s="2"/>
      <c r="AP3108" s="2"/>
      <c r="AQ3108" s="1"/>
      <c r="AR3108" s="15"/>
      <c r="AS3108" s="15"/>
      <c r="AT3108" s="15"/>
      <c r="AU3108" s="1"/>
      <c r="AV3108" s="1"/>
      <c r="AW3108" s="15"/>
      <c r="AX3108" s="15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  <c r="FA3108" s="1"/>
      <c r="FB3108" s="1"/>
      <c r="FC3108" s="1"/>
      <c r="FD3108" s="1"/>
      <c r="FE3108" s="1"/>
      <c r="FF3108" s="1"/>
      <c r="FG3108" s="1"/>
      <c r="FH3108" s="1"/>
    </row>
    <row r="3109" spans="1:164" x14ac:dyDescent="0.15">
      <c r="A3109" s="67"/>
      <c r="B3109" s="16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9"/>
      <c r="N3109" s="12"/>
      <c r="O3109" s="12"/>
      <c r="P3109" s="19"/>
      <c r="Q3109" s="14"/>
      <c r="R3109" s="28"/>
      <c r="S3109" s="14"/>
      <c r="T3109" s="14"/>
      <c r="U3109" s="14"/>
      <c r="V3109" s="4"/>
      <c r="W3109" s="5"/>
      <c r="X3109" s="14"/>
      <c r="Y3109" s="153"/>
      <c r="Z3109" s="10"/>
      <c r="AA3109" s="51"/>
      <c r="AB3109" s="3"/>
      <c r="AC3109" s="1"/>
      <c r="AD3109" s="10"/>
      <c r="AE3109" s="3"/>
      <c r="AF3109" s="3"/>
      <c r="AG3109" s="3"/>
      <c r="AH3109" s="10"/>
      <c r="AI3109" s="11"/>
      <c r="AJ3109" s="10"/>
      <c r="AK3109" s="2"/>
      <c r="AL3109" s="2"/>
      <c r="AM3109" s="2"/>
      <c r="AN3109" s="2"/>
      <c r="AO3109" s="2"/>
      <c r="AP3109" s="2"/>
      <c r="AQ3109" s="1"/>
      <c r="AR3109" s="15"/>
      <c r="AS3109" s="15"/>
      <c r="AT3109" s="15"/>
      <c r="AU3109" s="1"/>
      <c r="AV3109" s="1"/>
      <c r="AW3109" s="15"/>
      <c r="AX3109" s="15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  <c r="FA3109" s="1"/>
      <c r="FB3109" s="1"/>
      <c r="FC3109" s="1"/>
      <c r="FD3109" s="1"/>
      <c r="FE3109" s="1"/>
      <c r="FF3109" s="1"/>
      <c r="FG3109" s="1"/>
      <c r="FH3109" s="1"/>
    </row>
    <row r="3110" spans="1:164" x14ac:dyDescent="0.15">
      <c r="A3110" s="67"/>
      <c r="B3110" s="16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9"/>
      <c r="N3110" s="12"/>
      <c r="O3110" s="12"/>
      <c r="P3110" s="19"/>
      <c r="Q3110" s="14"/>
      <c r="R3110" s="28"/>
      <c r="S3110" s="14"/>
      <c r="T3110" s="14"/>
      <c r="U3110" s="14"/>
      <c r="V3110" s="4"/>
      <c r="W3110" s="5"/>
      <c r="X3110" s="14"/>
      <c r="Y3110" s="153"/>
      <c r="Z3110" s="10"/>
      <c r="AA3110" s="51"/>
      <c r="AB3110" s="3"/>
      <c r="AC3110" s="1"/>
      <c r="AD3110" s="10"/>
      <c r="AE3110" s="3"/>
      <c r="AF3110" s="3"/>
      <c r="AG3110" s="3"/>
      <c r="AH3110" s="10"/>
      <c r="AI3110" s="11"/>
      <c r="AJ3110" s="10"/>
      <c r="AK3110" s="2"/>
      <c r="AL3110" s="2"/>
      <c r="AM3110" s="2"/>
      <c r="AN3110" s="2"/>
      <c r="AO3110" s="2"/>
      <c r="AP3110" s="2"/>
      <c r="AQ3110" s="1"/>
      <c r="AR3110" s="15"/>
      <c r="AS3110" s="15"/>
      <c r="AT3110" s="15"/>
      <c r="AU3110" s="1"/>
      <c r="AV3110" s="1"/>
      <c r="AW3110" s="15"/>
      <c r="AX3110" s="15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  <c r="FA3110" s="1"/>
      <c r="FB3110" s="1"/>
      <c r="FC3110" s="1"/>
      <c r="FD3110" s="1"/>
      <c r="FE3110" s="1"/>
      <c r="FF3110" s="1"/>
      <c r="FG3110" s="1"/>
      <c r="FH3110" s="1"/>
    </row>
    <row r="3111" spans="1:164" x14ac:dyDescent="0.15">
      <c r="A3111" s="67"/>
      <c r="B3111" s="16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9"/>
      <c r="N3111" s="12"/>
      <c r="O3111" s="12"/>
      <c r="P3111" s="19"/>
      <c r="Q3111" s="14"/>
      <c r="R3111" s="28"/>
      <c r="S3111" s="14"/>
      <c r="T3111" s="14"/>
      <c r="U3111" s="14"/>
      <c r="V3111" s="4"/>
      <c r="W3111" s="5"/>
      <c r="X3111" s="14"/>
      <c r="Y3111" s="153"/>
      <c r="Z3111" s="10"/>
      <c r="AA3111" s="51"/>
      <c r="AB3111" s="3"/>
      <c r="AC3111" s="1"/>
      <c r="AD3111" s="10"/>
      <c r="AE3111" s="3"/>
      <c r="AF3111" s="3"/>
      <c r="AG3111" s="3"/>
      <c r="AH3111" s="10"/>
      <c r="AI3111" s="11"/>
      <c r="AJ3111" s="10"/>
      <c r="AK3111" s="2"/>
      <c r="AL3111" s="2"/>
      <c r="AM3111" s="2"/>
      <c r="AN3111" s="2"/>
      <c r="AO3111" s="2"/>
      <c r="AP3111" s="2"/>
      <c r="AQ3111" s="1"/>
      <c r="AR3111" s="15"/>
      <c r="AS3111" s="15"/>
      <c r="AT3111" s="15"/>
      <c r="AU3111" s="1"/>
      <c r="AV3111" s="1"/>
      <c r="AW3111" s="15"/>
      <c r="AX3111" s="15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  <c r="FA3111" s="1"/>
      <c r="FB3111" s="1"/>
      <c r="FC3111" s="1"/>
      <c r="FD3111" s="1"/>
      <c r="FE3111" s="1"/>
      <c r="FF3111" s="1"/>
      <c r="FG3111" s="1"/>
      <c r="FH3111" s="1"/>
    </row>
    <row r="3112" spans="1:164" x14ac:dyDescent="0.15">
      <c r="A3112" s="67"/>
      <c r="B3112" s="16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9"/>
      <c r="N3112" s="12"/>
      <c r="O3112" s="12"/>
      <c r="P3112" s="19"/>
      <c r="Q3112" s="14"/>
      <c r="R3112" s="28"/>
      <c r="S3112" s="14"/>
      <c r="T3112" s="14"/>
      <c r="U3112" s="14"/>
      <c r="V3112" s="4"/>
      <c r="W3112" s="5"/>
      <c r="X3112" s="14"/>
      <c r="Y3112" s="153"/>
      <c r="Z3112" s="10"/>
      <c r="AA3112" s="51"/>
      <c r="AB3112" s="3"/>
      <c r="AC3112" s="1"/>
      <c r="AD3112" s="10"/>
      <c r="AE3112" s="3"/>
      <c r="AF3112" s="3"/>
      <c r="AG3112" s="3"/>
      <c r="AH3112" s="10"/>
      <c r="AI3112" s="11"/>
      <c r="AJ3112" s="10"/>
      <c r="AK3112" s="2"/>
      <c r="AL3112" s="2"/>
      <c r="AM3112" s="2"/>
      <c r="AN3112" s="2"/>
      <c r="AO3112" s="2"/>
      <c r="AP3112" s="2"/>
      <c r="AQ3112" s="1"/>
      <c r="AR3112" s="15"/>
      <c r="AS3112" s="15"/>
      <c r="AT3112" s="15"/>
      <c r="AU3112" s="1"/>
      <c r="AV3112" s="1"/>
      <c r="AW3112" s="15"/>
      <c r="AX3112" s="15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  <c r="FA3112" s="1"/>
      <c r="FB3112" s="1"/>
      <c r="FC3112" s="1"/>
      <c r="FD3112" s="1"/>
      <c r="FE3112" s="1"/>
      <c r="FF3112" s="1"/>
      <c r="FG3112" s="1"/>
      <c r="FH3112" s="1"/>
    </row>
    <row r="3113" spans="1:164" x14ac:dyDescent="0.15">
      <c r="A3113" s="67"/>
      <c r="B3113" s="16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9"/>
      <c r="N3113" s="12"/>
      <c r="O3113" s="12"/>
      <c r="P3113" s="19"/>
      <c r="Q3113" s="14"/>
      <c r="R3113" s="28"/>
      <c r="S3113" s="14"/>
      <c r="T3113" s="14"/>
      <c r="U3113" s="14"/>
      <c r="V3113" s="4"/>
      <c r="W3113" s="5"/>
      <c r="X3113" s="14"/>
      <c r="Y3113" s="153"/>
      <c r="Z3113" s="10"/>
      <c r="AA3113" s="51"/>
      <c r="AB3113" s="3"/>
      <c r="AC3113" s="1"/>
      <c r="AD3113" s="10"/>
      <c r="AE3113" s="3"/>
      <c r="AF3113" s="3"/>
      <c r="AG3113" s="3"/>
      <c r="AH3113" s="10"/>
      <c r="AI3113" s="11"/>
      <c r="AJ3113" s="10"/>
      <c r="AK3113" s="2"/>
      <c r="AL3113" s="2"/>
      <c r="AM3113" s="2"/>
      <c r="AN3113" s="2"/>
      <c r="AO3113" s="2"/>
      <c r="AP3113" s="2"/>
      <c r="AQ3113" s="1"/>
      <c r="AR3113" s="15"/>
      <c r="AS3113" s="15"/>
      <c r="AT3113" s="15"/>
      <c r="AU3113" s="1"/>
      <c r="AV3113" s="1"/>
      <c r="AW3113" s="15"/>
      <c r="AX3113" s="15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  <c r="FA3113" s="1"/>
      <c r="FB3113" s="1"/>
      <c r="FC3113" s="1"/>
      <c r="FD3113" s="1"/>
      <c r="FE3113" s="1"/>
      <c r="FF3113" s="1"/>
      <c r="FG3113" s="1"/>
      <c r="FH3113" s="1"/>
    </row>
    <row r="3114" spans="1:164" x14ac:dyDescent="0.15">
      <c r="A3114" s="67"/>
      <c r="B3114" s="16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9"/>
      <c r="N3114" s="12"/>
      <c r="O3114" s="12"/>
      <c r="P3114" s="19"/>
      <c r="Q3114" s="14"/>
      <c r="R3114" s="28"/>
      <c r="S3114" s="14"/>
      <c r="T3114" s="14"/>
      <c r="U3114" s="14"/>
      <c r="V3114" s="4"/>
      <c r="W3114" s="5"/>
      <c r="X3114" s="14"/>
      <c r="Y3114" s="153"/>
      <c r="Z3114" s="10"/>
      <c r="AA3114" s="51"/>
      <c r="AB3114" s="3"/>
      <c r="AC3114" s="1"/>
      <c r="AD3114" s="10"/>
      <c r="AE3114" s="3"/>
      <c r="AF3114" s="3"/>
      <c r="AG3114" s="3"/>
      <c r="AH3114" s="10"/>
      <c r="AI3114" s="11"/>
      <c r="AJ3114" s="10"/>
      <c r="AK3114" s="2"/>
      <c r="AL3114" s="2"/>
      <c r="AM3114" s="2"/>
      <c r="AN3114" s="2"/>
      <c r="AO3114" s="2"/>
      <c r="AP3114" s="2"/>
      <c r="AQ3114" s="1"/>
      <c r="AR3114" s="15"/>
      <c r="AS3114" s="15"/>
      <c r="AT3114" s="15"/>
      <c r="AU3114" s="1"/>
      <c r="AV3114" s="1"/>
      <c r="AW3114" s="15"/>
      <c r="AX3114" s="15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  <c r="FA3114" s="1"/>
      <c r="FB3114" s="1"/>
      <c r="FC3114" s="1"/>
      <c r="FD3114" s="1"/>
      <c r="FE3114" s="1"/>
      <c r="FF3114" s="1"/>
      <c r="FG3114" s="1"/>
      <c r="FH3114" s="1"/>
    </row>
    <row r="3115" spans="1:164" x14ac:dyDescent="0.15">
      <c r="A3115" s="67"/>
      <c r="B3115" s="16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9"/>
      <c r="N3115" s="12"/>
      <c r="O3115" s="12"/>
      <c r="P3115" s="19"/>
      <c r="Q3115" s="14"/>
      <c r="R3115" s="28"/>
      <c r="S3115" s="14"/>
      <c r="T3115" s="14"/>
      <c r="U3115" s="14"/>
      <c r="V3115" s="4"/>
      <c r="W3115" s="5"/>
      <c r="X3115" s="14"/>
      <c r="Y3115" s="153"/>
      <c r="Z3115" s="10"/>
      <c r="AA3115" s="51"/>
      <c r="AB3115" s="3"/>
      <c r="AC3115" s="1"/>
      <c r="AD3115" s="10"/>
      <c r="AE3115" s="3"/>
      <c r="AF3115" s="3"/>
      <c r="AG3115" s="3"/>
      <c r="AH3115" s="10"/>
      <c r="AI3115" s="11"/>
      <c r="AJ3115" s="10"/>
      <c r="AK3115" s="2"/>
      <c r="AL3115" s="2"/>
      <c r="AM3115" s="2"/>
      <c r="AN3115" s="2"/>
      <c r="AO3115" s="2"/>
      <c r="AP3115" s="2"/>
      <c r="AQ3115" s="1"/>
      <c r="AR3115" s="15"/>
      <c r="AS3115" s="15"/>
      <c r="AT3115" s="15"/>
      <c r="AU3115" s="1"/>
      <c r="AV3115" s="1"/>
      <c r="AW3115" s="15"/>
      <c r="AX3115" s="15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  <c r="FA3115" s="1"/>
      <c r="FB3115" s="1"/>
      <c r="FC3115" s="1"/>
      <c r="FD3115" s="1"/>
      <c r="FE3115" s="1"/>
      <c r="FF3115" s="1"/>
      <c r="FG3115" s="1"/>
      <c r="FH3115" s="1"/>
    </row>
    <row r="3116" spans="1:164" x14ac:dyDescent="0.15">
      <c r="A3116" s="67"/>
      <c r="B3116" s="16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9"/>
      <c r="N3116" s="12"/>
      <c r="O3116" s="12"/>
      <c r="P3116" s="19"/>
      <c r="Q3116" s="14"/>
      <c r="R3116" s="28"/>
      <c r="S3116" s="14"/>
      <c r="T3116" s="14"/>
      <c r="U3116" s="14"/>
      <c r="V3116" s="4"/>
      <c r="W3116" s="5"/>
      <c r="X3116" s="37"/>
      <c r="Y3116" s="156"/>
      <c r="Z3116" s="47"/>
      <c r="AA3116" s="60"/>
      <c r="AB3116" s="35"/>
      <c r="AC3116" s="40"/>
      <c r="AD3116" s="47"/>
      <c r="AE3116" s="35"/>
      <c r="AF3116" s="35"/>
      <c r="AG3116" s="35"/>
      <c r="AH3116" s="47"/>
      <c r="AI3116" s="36"/>
      <c r="AJ3116" s="47"/>
      <c r="AK3116" s="38"/>
      <c r="AL3116" s="38"/>
      <c r="AM3116" s="38"/>
      <c r="AN3116" s="38"/>
      <c r="AO3116" s="38"/>
      <c r="AP3116" s="38"/>
      <c r="AQ3116" s="40"/>
      <c r="AR3116" s="41"/>
      <c r="AS3116" s="41"/>
      <c r="AT3116" s="41"/>
      <c r="AU3116" s="40"/>
      <c r="AV3116" s="40"/>
      <c r="AW3116" s="41"/>
      <c r="AX3116" s="41"/>
      <c r="AY3116" s="40"/>
      <c r="AZ3116" s="40"/>
      <c r="BA3116" s="40"/>
      <c r="BB3116" s="40"/>
      <c r="BC3116" s="40"/>
      <c r="BD3116" s="40"/>
      <c r="BE3116" s="40"/>
      <c r="BF3116" s="40"/>
      <c r="BG3116" s="40"/>
      <c r="BH3116" s="40"/>
      <c r="BI3116" s="40"/>
      <c r="BJ3116" s="40"/>
      <c r="BK3116" s="40"/>
      <c r="BL3116" s="40"/>
      <c r="BM3116" s="40"/>
      <c r="BN3116" s="40"/>
      <c r="BO3116" s="40"/>
      <c r="BP3116" s="40"/>
      <c r="BQ3116" s="40"/>
      <c r="BR3116" s="40"/>
      <c r="BS3116" s="40"/>
      <c r="BT3116" s="40"/>
      <c r="BU3116" s="40"/>
      <c r="BV3116" s="40"/>
      <c r="BW3116" s="40"/>
      <c r="BX3116" s="40"/>
      <c r="BY3116" s="40"/>
      <c r="BZ3116" s="40"/>
      <c r="CA3116" s="40"/>
      <c r="CB3116" s="40"/>
      <c r="CC3116" s="40"/>
      <c r="CD3116" s="40"/>
      <c r="CE3116" s="40"/>
      <c r="CF3116" s="40"/>
      <c r="CG3116" s="40"/>
      <c r="CH3116" s="40"/>
      <c r="CI3116" s="40"/>
      <c r="CJ3116" s="40"/>
      <c r="CK3116" s="40"/>
      <c r="CL3116" s="40"/>
      <c r="CM3116" s="40"/>
      <c r="CN3116" s="40"/>
      <c r="CO3116" s="40"/>
      <c r="CP3116" s="40"/>
      <c r="CQ3116" s="40"/>
      <c r="CR3116" s="40"/>
      <c r="CS3116" s="40"/>
      <c r="CT3116" s="40"/>
      <c r="CU3116" s="40"/>
      <c r="CV3116" s="40"/>
      <c r="CW3116" s="40"/>
      <c r="CX3116" s="40"/>
      <c r="CY3116" s="40"/>
      <c r="CZ3116" s="40"/>
      <c r="DA3116" s="40"/>
      <c r="DB3116" s="40"/>
      <c r="DC3116" s="40"/>
      <c r="DD3116" s="40"/>
      <c r="DE3116" s="40"/>
      <c r="DF3116" s="40"/>
      <c r="DG3116" s="40"/>
      <c r="DH3116" s="40"/>
      <c r="DI3116" s="40"/>
      <c r="DJ3116" s="40"/>
      <c r="DK3116" s="40"/>
      <c r="DL3116" s="40"/>
      <c r="DM3116" s="40"/>
      <c r="DN3116" s="40"/>
      <c r="DO3116" s="40"/>
      <c r="DP3116" s="40"/>
      <c r="DQ3116" s="40"/>
      <c r="DR3116" s="40"/>
      <c r="DS3116" s="40"/>
      <c r="DT3116" s="40"/>
      <c r="DU3116" s="40"/>
      <c r="DV3116" s="40"/>
      <c r="DW3116" s="40"/>
      <c r="DX3116" s="40"/>
      <c r="DY3116" s="40"/>
      <c r="DZ3116" s="40"/>
      <c r="EA3116" s="40"/>
      <c r="EB3116" s="40"/>
      <c r="EC3116" s="40"/>
      <c r="ED3116" s="40"/>
      <c r="EE3116" s="40"/>
      <c r="EF3116" s="40"/>
      <c r="EG3116" s="40"/>
      <c r="EH3116" s="40"/>
      <c r="EI3116" s="40"/>
      <c r="EJ3116" s="40"/>
      <c r="EK3116" s="40"/>
      <c r="EL3116" s="40"/>
      <c r="EM3116" s="40"/>
      <c r="EN3116" s="40"/>
      <c r="EO3116" s="40"/>
      <c r="EP3116" s="40"/>
      <c r="EQ3116" s="40"/>
      <c r="ER3116" s="40"/>
      <c r="ES3116" s="40"/>
      <c r="ET3116" s="40"/>
      <c r="EU3116" s="40"/>
      <c r="EV3116" s="40"/>
      <c r="EW3116" s="40"/>
      <c r="EX3116" s="40"/>
      <c r="EY3116" s="40"/>
      <c r="EZ3116" s="40"/>
      <c r="FA3116" s="40"/>
      <c r="FB3116" s="40"/>
      <c r="FC3116" s="40"/>
      <c r="FD3116" s="40"/>
      <c r="FE3116" s="40"/>
      <c r="FF3116" s="40"/>
      <c r="FG3116" s="40"/>
      <c r="FH3116" s="40"/>
    </row>
    <row r="3117" spans="1:164" x14ac:dyDescent="0.15">
      <c r="A3117" s="67"/>
      <c r="B3117" s="16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9"/>
      <c r="N3117" s="12"/>
      <c r="O3117" s="12"/>
      <c r="P3117" s="19"/>
      <c r="Q3117" s="14"/>
      <c r="R3117" s="28"/>
      <c r="S3117" s="14"/>
      <c r="T3117" s="14"/>
      <c r="U3117" s="14"/>
      <c r="V3117" s="4"/>
      <c r="W3117" s="5"/>
      <c r="X3117" s="14"/>
      <c r="Y3117" s="153"/>
      <c r="Z3117" s="10"/>
      <c r="AA3117" s="51"/>
      <c r="AB3117" s="3"/>
      <c r="AC3117" s="1"/>
      <c r="AD3117" s="10"/>
      <c r="AE3117" s="3"/>
      <c r="AF3117" s="3"/>
      <c r="AG3117" s="3"/>
      <c r="AH3117" s="10"/>
      <c r="AI3117" s="11"/>
      <c r="AJ3117" s="10"/>
      <c r="AK3117" s="2"/>
      <c r="AL3117" s="2"/>
      <c r="AM3117" s="2"/>
      <c r="AN3117" s="2"/>
      <c r="AO3117" s="2"/>
      <c r="AP3117" s="2"/>
      <c r="AQ3117" s="1"/>
      <c r="AR3117" s="15"/>
      <c r="AS3117" s="15"/>
      <c r="AT3117" s="15"/>
      <c r="AU3117" s="1"/>
      <c r="AV3117" s="1"/>
      <c r="AW3117" s="15"/>
      <c r="AX3117" s="15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  <c r="FA3117" s="1"/>
      <c r="FB3117" s="1"/>
      <c r="FC3117" s="1"/>
      <c r="FD3117" s="1"/>
      <c r="FE3117" s="1"/>
      <c r="FF3117" s="1"/>
      <c r="FG3117" s="1"/>
      <c r="FH3117" s="1"/>
    </row>
    <row r="3118" spans="1:164" x14ac:dyDescent="0.15">
      <c r="A3118" s="67"/>
      <c r="B3118" s="16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9"/>
      <c r="N3118" s="12"/>
      <c r="O3118" s="12"/>
      <c r="P3118" s="19"/>
      <c r="Q3118" s="14"/>
      <c r="R3118" s="28"/>
      <c r="S3118" s="14"/>
      <c r="T3118" s="14"/>
      <c r="U3118" s="14"/>
      <c r="V3118" s="4"/>
      <c r="W3118" s="5"/>
      <c r="X3118" s="37"/>
      <c r="Y3118" s="156"/>
      <c r="Z3118" s="47"/>
      <c r="AA3118" s="60"/>
      <c r="AB3118" s="35"/>
      <c r="AC3118" s="40"/>
      <c r="AD3118" s="47"/>
      <c r="AE3118" s="35"/>
      <c r="AF3118" s="35"/>
      <c r="AG3118" s="35"/>
      <c r="AH3118" s="47"/>
      <c r="AI3118" s="36"/>
      <c r="AJ3118" s="47"/>
      <c r="AK3118" s="38"/>
      <c r="AL3118" s="38"/>
      <c r="AM3118" s="38"/>
      <c r="AN3118" s="38"/>
      <c r="AO3118" s="38"/>
      <c r="AP3118" s="38"/>
      <c r="AQ3118" s="40"/>
      <c r="AR3118" s="41"/>
      <c r="AS3118" s="41"/>
      <c r="AT3118" s="41"/>
      <c r="AU3118" s="40"/>
      <c r="AV3118" s="40"/>
      <c r="AW3118" s="41"/>
      <c r="AX3118" s="41"/>
      <c r="AY3118" s="40"/>
      <c r="AZ3118" s="40"/>
      <c r="BA3118" s="40"/>
      <c r="BB3118" s="40"/>
      <c r="BC3118" s="40"/>
      <c r="BD3118" s="40"/>
      <c r="BE3118" s="40"/>
      <c r="BF3118" s="40"/>
      <c r="BG3118" s="40"/>
      <c r="BH3118" s="40"/>
      <c r="BI3118" s="40"/>
      <c r="BJ3118" s="40"/>
      <c r="BK3118" s="40"/>
      <c r="BL3118" s="40"/>
      <c r="BM3118" s="40"/>
      <c r="BN3118" s="40"/>
      <c r="BO3118" s="40"/>
      <c r="BP3118" s="40"/>
      <c r="BQ3118" s="40"/>
      <c r="BR3118" s="40"/>
      <c r="BS3118" s="40"/>
      <c r="BT3118" s="40"/>
      <c r="BU3118" s="40"/>
      <c r="BV3118" s="40"/>
      <c r="BW3118" s="40"/>
      <c r="BX3118" s="40"/>
      <c r="BY3118" s="40"/>
      <c r="BZ3118" s="40"/>
      <c r="CA3118" s="40"/>
      <c r="CB3118" s="40"/>
      <c r="CC3118" s="40"/>
      <c r="CD3118" s="40"/>
      <c r="CE3118" s="40"/>
      <c r="CF3118" s="40"/>
      <c r="CG3118" s="40"/>
      <c r="CH3118" s="40"/>
      <c r="CI3118" s="40"/>
      <c r="CJ3118" s="40"/>
      <c r="CK3118" s="40"/>
      <c r="CL3118" s="40"/>
      <c r="CM3118" s="40"/>
      <c r="CN3118" s="40"/>
      <c r="CO3118" s="40"/>
      <c r="CP3118" s="40"/>
      <c r="CQ3118" s="40"/>
      <c r="CR3118" s="40"/>
      <c r="CS3118" s="40"/>
      <c r="CT3118" s="40"/>
      <c r="CU3118" s="40"/>
      <c r="CV3118" s="40"/>
      <c r="CW3118" s="40"/>
      <c r="CX3118" s="40"/>
      <c r="CY3118" s="40"/>
      <c r="CZ3118" s="40"/>
      <c r="DA3118" s="40"/>
      <c r="DB3118" s="40"/>
      <c r="DC3118" s="40"/>
      <c r="DD3118" s="40"/>
      <c r="DE3118" s="40"/>
      <c r="DF3118" s="40"/>
      <c r="DG3118" s="40"/>
      <c r="DH3118" s="40"/>
      <c r="DI3118" s="40"/>
      <c r="DJ3118" s="40"/>
      <c r="DK3118" s="40"/>
      <c r="DL3118" s="40"/>
      <c r="DM3118" s="40"/>
      <c r="DN3118" s="40"/>
      <c r="DO3118" s="40"/>
      <c r="DP3118" s="40"/>
      <c r="DQ3118" s="40"/>
      <c r="DR3118" s="40"/>
      <c r="DS3118" s="40"/>
      <c r="DT3118" s="40"/>
      <c r="DU3118" s="40"/>
      <c r="DV3118" s="40"/>
      <c r="DW3118" s="40"/>
      <c r="DX3118" s="40"/>
      <c r="DY3118" s="40"/>
      <c r="DZ3118" s="40"/>
      <c r="EA3118" s="40"/>
      <c r="EB3118" s="40"/>
      <c r="EC3118" s="40"/>
      <c r="ED3118" s="40"/>
      <c r="EE3118" s="40"/>
      <c r="EF3118" s="40"/>
      <c r="EG3118" s="40"/>
      <c r="EH3118" s="40"/>
      <c r="EI3118" s="40"/>
      <c r="EJ3118" s="40"/>
      <c r="EK3118" s="40"/>
      <c r="EL3118" s="40"/>
      <c r="EM3118" s="40"/>
      <c r="EN3118" s="40"/>
      <c r="EO3118" s="40"/>
      <c r="EP3118" s="40"/>
      <c r="EQ3118" s="40"/>
      <c r="ER3118" s="40"/>
      <c r="ES3118" s="40"/>
      <c r="ET3118" s="40"/>
      <c r="EU3118" s="40"/>
      <c r="EV3118" s="40"/>
      <c r="EW3118" s="40"/>
      <c r="EX3118" s="40"/>
      <c r="EY3118" s="40"/>
      <c r="EZ3118" s="40"/>
      <c r="FA3118" s="40"/>
      <c r="FB3118" s="40"/>
      <c r="FC3118" s="40"/>
      <c r="FD3118" s="40"/>
      <c r="FE3118" s="40"/>
      <c r="FF3118" s="40"/>
      <c r="FG3118" s="40"/>
      <c r="FH3118" s="40"/>
    </row>
    <row r="3119" spans="1:164" x14ac:dyDescent="0.15">
      <c r="A3119" s="67"/>
      <c r="B3119" s="16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9"/>
      <c r="N3119" s="12"/>
      <c r="O3119" s="12"/>
      <c r="P3119" s="19"/>
      <c r="Q3119" s="14"/>
      <c r="R3119" s="28"/>
      <c r="S3119" s="14"/>
      <c r="T3119" s="14"/>
      <c r="U3119" s="14"/>
      <c r="V3119" s="4"/>
      <c r="W3119" s="5"/>
      <c r="X3119" s="14"/>
      <c r="Y3119" s="153"/>
      <c r="Z3119" s="10"/>
      <c r="AA3119" s="51"/>
      <c r="AB3119" s="3"/>
      <c r="AC3119" s="1"/>
      <c r="AD3119" s="10"/>
      <c r="AE3119" s="3"/>
      <c r="AF3119" s="3"/>
      <c r="AG3119" s="3"/>
      <c r="AH3119" s="10"/>
      <c r="AI3119" s="11"/>
      <c r="AJ3119" s="10"/>
      <c r="AK3119" s="2"/>
      <c r="AL3119" s="2"/>
      <c r="AM3119" s="2"/>
      <c r="AN3119" s="2"/>
      <c r="AO3119" s="2"/>
      <c r="AP3119" s="2"/>
      <c r="AQ3119" s="1"/>
      <c r="AR3119" s="15"/>
      <c r="AS3119" s="15"/>
      <c r="AT3119" s="15"/>
      <c r="AU3119" s="1"/>
      <c r="AV3119" s="1"/>
      <c r="AW3119" s="15"/>
      <c r="AX3119" s="15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  <c r="FA3119" s="1"/>
      <c r="FB3119" s="1"/>
      <c r="FC3119" s="1"/>
      <c r="FD3119" s="1"/>
      <c r="FE3119" s="1"/>
      <c r="FF3119" s="1"/>
      <c r="FG3119" s="1"/>
      <c r="FH3119" s="1"/>
    </row>
    <row r="3120" spans="1:164" x14ac:dyDescent="0.15">
      <c r="A3120" s="67"/>
      <c r="B3120" s="16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9"/>
      <c r="N3120" s="12"/>
      <c r="O3120" s="12"/>
      <c r="P3120" s="19"/>
      <c r="Q3120" s="14"/>
      <c r="R3120" s="28"/>
      <c r="S3120" s="14"/>
      <c r="T3120" s="14"/>
      <c r="U3120" s="14"/>
      <c r="V3120" s="4"/>
      <c r="W3120" s="5"/>
      <c r="X3120" s="14"/>
      <c r="Y3120" s="153"/>
      <c r="Z3120" s="10"/>
      <c r="AA3120" s="51"/>
      <c r="AB3120" s="3"/>
      <c r="AC3120" s="1"/>
      <c r="AD3120" s="10"/>
      <c r="AE3120" s="3"/>
      <c r="AF3120" s="3"/>
      <c r="AG3120" s="3"/>
      <c r="AH3120" s="10"/>
      <c r="AI3120" s="11"/>
      <c r="AJ3120" s="10"/>
      <c r="AK3120" s="2"/>
      <c r="AL3120" s="2"/>
      <c r="AM3120" s="2"/>
      <c r="AN3120" s="2"/>
      <c r="AO3120" s="2"/>
      <c r="AP3120" s="2"/>
      <c r="AQ3120" s="1"/>
      <c r="AR3120" s="15"/>
      <c r="AS3120" s="15"/>
      <c r="AT3120" s="15"/>
      <c r="AU3120" s="1"/>
      <c r="AV3120" s="1"/>
      <c r="AW3120" s="15"/>
      <c r="AX3120" s="15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  <c r="FA3120" s="1"/>
      <c r="FB3120" s="1"/>
      <c r="FC3120" s="1"/>
      <c r="FD3120" s="1"/>
      <c r="FE3120" s="1"/>
      <c r="FF3120" s="1"/>
      <c r="FG3120" s="1"/>
      <c r="FH3120" s="1"/>
    </row>
    <row r="3121" spans="1:164" x14ac:dyDescent="0.15">
      <c r="A3121" s="67"/>
      <c r="B3121" s="16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9"/>
      <c r="N3121" s="12"/>
      <c r="O3121" s="12"/>
      <c r="P3121" s="19"/>
      <c r="Q3121" s="14"/>
      <c r="R3121" s="28"/>
      <c r="S3121" s="14"/>
      <c r="T3121" s="14"/>
      <c r="U3121" s="14"/>
      <c r="V3121" s="4"/>
      <c r="W3121" s="5"/>
      <c r="X3121" s="14"/>
      <c r="Y3121" s="153"/>
      <c r="Z3121" s="10"/>
      <c r="AA3121" s="51"/>
      <c r="AB3121" s="3"/>
      <c r="AC3121" s="1"/>
      <c r="AD3121" s="10"/>
      <c r="AE3121" s="3"/>
      <c r="AF3121" s="3"/>
      <c r="AG3121" s="3"/>
      <c r="AH3121" s="10"/>
      <c r="AI3121" s="11"/>
      <c r="AJ3121" s="10"/>
      <c r="AK3121" s="2"/>
      <c r="AL3121" s="2"/>
      <c r="AM3121" s="2"/>
      <c r="AN3121" s="2"/>
      <c r="AO3121" s="2"/>
      <c r="AP3121" s="2"/>
      <c r="AQ3121" s="1"/>
      <c r="AR3121" s="15"/>
      <c r="AS3121" s="15"/>
      <c r="AT3121" s="15"/>
      <c r="AU3121" s="1"/>
      <c r="AV3121" s="1"/>
      <c r="AW3121" s="15"/>
      <c r="AX3121" s="15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  <c r="FA3121" s="1"/>
      <c r="FB3121" s="1"/>
      <c r="FC3121" s="1"/>
      <c r="FD3121" s="1"/>
      <c r="FE3121" s="1"/>
      <c r="FF3121" s="1"/>
      <c r="FG3121" s="1"/>
      <c r="FH3121" s="1"/>
    </row>
    <row r="3122" spans="1:164" x14ac:dyDescent="0.15">
      <c r="A3122" s="67"/>
      <c r="B3122" s="16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9"/>
      <c r="N3122" s="12"/>
      <c r="O3122" s="12"/>
      <c r="P3122" s="19"/>
      <c r="Q3122" s="14"/>
      <c r="R3122" s="28"/>
      <c r="S3122" s="14"/>
      <c r="T3122" s="14"/>
      <c r="U3122" s="14"/>
      <c r="V3122" s="4"/>
      <c r="W3122" s="5"/>
      <c r="X3122" s="14"/>
      <c r="Y3122" s="153"/>
      <c r="Z3122" s="10"/>
      <c r="AA3122" s="51"/>
      <c r="AB3122" s="3"/>
      <c r="AC3122" s="1"/>
      <c r="AD3122" s="10"/>
      <c r="AE3122" s="3"/>
      <c r="AF3122" s="3"/>
      <c r="AG3122" s="3"/>
      <c r="AH3122" s="10"/>
      <c r="AI3122" s="11"/>
      <c r="AJ3122" s="10"/>
      <c r="AK3122" s="2"/>
      <c r="AL3122" s="2"/>
      <c r="AM3122" s="2"/>
      <c r="AN3122" s="2"/>
      <c r="AO3122" s="2"/>
      <c r="AP3122" s="2"/>
      <c r="AQ3122" s="1"/>
      <c r="AR3122" s="15"/>
      <c r="AS3122" s="15"/>
      <c r="AT3122" s="15"/>
      <c r="AU3122" s="1"/>
      <c r="AV3122" s="1"/>
      <c r="AW3122" s="15"/>
      <c r="AX3122" s="15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  <c r="FA3122" s="1"/>
      <c r="FB3122" s="1"/>
      <c r="FC3122" s="1"/>
      <c r="FD3122" s="1"/>
      <c r="FE3122" s="1"/>
      <c r="FF3122" s="1"/>
      <c r="FG3122" s="1"/>
      <c r="FH3122" s="1"/>
    </row>
    <row r="3123" spans="1:164" x14ac:dyDescent="0.15">
      <c r="A3123" s="67"/>
      <c r="B3123" s="16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9"/>
      <c r="N3123" s="12"/>
      <c r="O3123" s="12"/>
      <c r="P3123" s="19"/>
      <c r="Q3123" s="14"/>
      <c r="R3123" s="28"/>
      <c r="S3123" s="14"/>
      <c r="T3123" s="14"/>
      <c r="U3123" s="14"/>
      <c r="V3123" s="4"/>
      <c r="W3123" s="5"/>
      <c r="X3123" s="14"/>
      <c r="Y3123" s="153"/>
      <c r="Z3123" s="10"/>
      <c r="AA3123" s="51"/>
      <c r="AB3123" s="3"/>
      <c r="AC3123" s="1"/>
      <c r="AD3123" s="10"/>
      <c r="AE3123" s="3"/>
      <c r="AF3123" s="3"/>
      <c r="AG3123" s="3"/>
      <c r="AH3123" s="10"/>
      <c r="AI3123" s="11"/>
      <c r="AJ3123" s="10"/>
      <c r="AK3123" s="2"/>
      <c r="AL3123" s="2"/>
      <c r="AM3123" s="2"/>
      <c r="AN3123" s="2"/>
      <c r="AO3123" s="2"/>
      <c r="AP3123" s="2"/>
      <c r="AQ3123" s="1"/>
      <c r="AR3123" s="15"/>
      <c r="AS3123" s="15"/>
      <c r="AT3123" s="15"/>
      <c r="AU3123" s="1"/>
      <c r="AV3123" s="1"/>
      <c r="AW3123" s="15"/>
      <c r="AX3123" s="15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  <c r="FA3123" s="1"/>
      <c r="FB3123" s="1"/>
      <c r="FC3123" s="1"/>
      <c r="FD3123" s="1"/>
      <c r="FE3123" s="1"/>
      <c r="FF3123" s="1"/>
      <c r="FG3123" s="1"/>
      <c r="FH3123" s="1"/>
    </row>
    <row r="3124" spans="1:164" x14ac:dyDescent="0.15">
      <c r="A3124" s="67"/>
      <c r="B3124" s="16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9"/>
      <c r="N3124" s="12"/>
      <c r="O3124" s="12"/>
      <c r="P3124" s="19"/>
      <c r="Q3124" s="14"/>
      <c r="R3124" s="28"/>
      <c r="S3124" s="14"/>
      <c r="T3124" s="14"/>
      <c r="U3124" s="14"/>
      <c r="V3124" s="4"/>
      <c r="W3124" s="5"/>
      <c r="X3124" s="14"/>
      <c r="Y3124" s="153"/>
      <c r="Z3124" s="10"/>
      <c r="AA3124" s="51"/>
      <c r="AB3124" s="3"/>
      <c r="AC3124" s="1"/>
      <c r="AD3124" s="10"/>
      <c r="AE3124" s="3"/>
      <c r="AF3124" s="3"/>
      <c r="AG3124" s="3"/>
      <c r="AH3124" s="10"/>
      <c r="AI3124" s="11"/>
      <c r="AJ3124" s="10"/>
      <c r="AK3124" s="2"/>
      <c r="AL3124" s="2"/>
      <c r="AM3124" s="2"/>
      <c r="AN3124" s="2"/>
      <c r="AO3124" s="2"/>
      <c r="AP3124" s="2"/>
      <c r="AQ3124" s="1"/>
      <c r="AR3124" s="15"/>
      <c r="AS3124" s="15"/>
      <c r="AT3124" s="15"/>
      <c r="AU3124" s="1"/>
      <c r="AV3124" s="1"/>
      <c r="AW3124" s="15"/>
      <c r="AX3124" s="15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  <c r="FA3124" s="1"/>
      <c r="FB3124" s="1"/>
      <c r="FC3124" s="1"/>
      <c r="FD3124" s="1"/>
      <c r="FE3124" s="1"/>
      <c r="FF3124" s="1"/>
      <c r="FG3124" s="1"/>
      <c r="FH3124" s="1"/>
    </row>
    <row r="3125" spans="1:164" x14ac:dyDescent="0.15">
      <c r="A3125" s="67"/>
      <c r="B3125" s="16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9"/>
      <c r="N3125" s="12"/>
      <c r="O3125" s="12"/>
      <c r="P3125" s="19"/>
      <c r="Q3125" s="14"/>
      <c r="R3125" s="28"/>
      <c r="S3125" s="14"/>
      <c r="T3125" s="14"/>
      <c r="U3125" s="14"/>
      <c r="V3125" s="4"/>
      <c r="W3125" s="5"/>
      <c r="X3125" s="14"/>
      <c r="Y3125" s="153"/>
      <c r="Z3125" s="10"/>
      <c r="AA3125" s="51"/>
      <c r="AB3125" s="3"/>
      <c r="AC3125" s="1"/>
      <c r="AD3125" s="10"/>
      <c r="AE3125" s="3"/>
      <c r="AF3125" s="3"/>
      <c r="AG3125" s="3"/>
      <c r="AH3125" s="10"/>
      <c r="AI3125" s="11"/>
      <c r="AJ3125" s="10"/>
      <c r="AK3125" s="2"/>
      <c r="AL3125" s="2"/>
      <c r="AM3125" s="2"/>
      <c r="AN3125" s="2"/>
      <c r="AO3125" s="2"/>
      <c r="AP3125" s="2"/>
      <c r="AQ3125" s="1"/>
      <c r="AR3125" s="15"/>
      <c r="AS3125" s="15"/>
      <c r="AT3125" s="15"/>
      <c r="AU3125" s="1"/>
      <c r="AV3125" s="1"/>
      <c r="AW3125" s="15"/>
      <c r="AX3125" s="15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  <c r="FA3125" s="1"/>
      <c r="FB3125" s="1"/>
      <c r="FC3125" s="1"/>
      <c r="FD3125" s="1"/>
      <c r="FE3125" s="1"/>
      <c r="FF3125" s="1"/>
      <c r="FG3125" s="1"/>
      <c r="FH3125" s="1"/>
    </row>
    <row r="3126" spans="1:164" x14ac:dyDescent="0.15">
      <c r="A3126" s="67"/>
      <c r="B3126" s="16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9"/>
      <c r="N3126" s="12"/>
      <c r="O3126" s="12"/>
      <c r="P3126" s="19"/>
      <c r="Q3126" s="14"/>
      <c r="R3126" s="28"/>
      <c r="S3126" s="14"/>
      <c r="T3126" s="14"/>
      <c r="U3126" s="14"/>
      <c r="V3126" s="4"/>
      <c r="W3126" s="5"/>
      <c r="X3126" s="14"/>
      <c r="Y3126" s="153"/>
      <c r="Z3126" s="10"/>
      <c r="AA3126" s="51"/>
      <c r="AB3126" s="3"/>
      <c r="AC3126" s="1"/>
      <c r="AD3126" s="10"/>
      <c r="AE3126" s="3"/>
      <c r="AF3126" s="3"/>
      <c r="AG3126" s="3"/>
      <c r="AH3126" s="10"/>
      <c r="AI3126" s="11"/>
      <c r="AJ3126" s="10"/>
      <c r="AK3126" s="2"/>
      <c r="AL3126" s="2"/>
      <c r="AM3126" s="2"/>
      <c r="AN3126" s="2"/>
      <c r="AO3126" s="2"/>
      <c r="AP3126" s="2"/>
      <c r="AQ3126" s="1"/>
      <c r="AR3126" s="15"/>
      <c r="AS3126" s="15"/>
      <c r="AT3126" s="15"/>
      <c r="AU3126" s="1"/>
      <c r="AV3126" s="1"/>
      <c r="AW3126" s="15"/>
      <c r="AX3126" s="15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  <c r="FA3126" s="1"/>
      <c r="FB3126" s="1"/>
      <c r="FC3126" s="1"/>
      <c r="FD3126" s="1"/>
      <c r="FE3126" s="1"/>
      <c r="FF3126" s="1"/>
      <c r="FG3126" s="1"/>
      <c r="FH3126" s="1"/>
    </row>
    <row r="3127" spans="1:164" x14ac:dyDescent="0.15">
      <c r="A3127" s="67"/>
      <c r="B3127" s="16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9"/>
      <c r="N3127" s="12"/>
      <c r="O3127" s="12"/>
      <c r="P3127" s="19"/>
      <c r="Q3127" s="14"/>
      <c r="R3127" s="28"/>
      <c r="S3127" s="14"/>
      <c r="T3127" s="14"/>
      <c r="U3127" s="14"/>
      <c r="V3127" s="4"/>
      <c r="W3127" s="5"/>
      <c r="X3127" s="14"/>
      <c r="Y3127" s="153"/>
      <c r="Z3127" s="10"/>
      <c r="AA3127" s="51"/>
      <c r="AB3127" s="3"/>
      <c r="AC3127" s="1"/>
      <c r="AD3127" s="10"/>
      <c r="AE3127" s="3"/>
      <c r="AF3127" s="3"/>
      <c r="AG3127" s="3"/>
      <c r="AH3127" s="10"/>
      <c r="AI3127" s="11"/>
      <c r="AJ3127" s="10"/>
      <c r="AK3127" s="2"/>
      <c r="AL3127" s="2"/>
      <c r="AM3127" s="2"/>
      <c r="AN3127" s="2"/>
      <c r="AO3127" s="2"/>
      <c r="AP3127" s="2"/>
      <c r="AQ3127" s="1"/>
      <c r="AR3127" s="15"/>
      <c r="AS3127" s="15"/>
      <c r="AT3127" s="15"/>
      <c r="AU3127" s="1"/>
      <c r="AV3127" s="1"/>
      <c r="AW3127" s="15"/>
      <c r="AX3127" s="15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  <c r="FA3127" s="1"/>
      <c r="FB3127" s="1"/>
      <c r="FC3127" s="1"/>
      <c r="FD3127" s="1"/>
      <c r="FE3127" s="1"/>
      <c r="FF3127" s="1"/>
      <c r="FG3127" s="1"/>
      <c r="FH3127" s="1"/>
    </row>
    <row r="3128" spans="1:164" x14ac:dyDescent="0.15">
      <c r="A3128" s="67"/>
      <c r="B3128" s="16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9"/>
      <c r="N3128" s="12"/>
      <c r="O3128" s="12"/>
      <c r="P3128" s="19"/>
      <c r="Q3128" s="14"/>
      <c r="R3128" s="28"/>
      <c r="S3128" s="14"/>
      <c r="T3128" s="14"/>
      <c r="U3128" s="14"/>
      <c r="V3128" s="4"/>
      <c r="W3128" s="5"/>
      <c r="X3128" s="14"/>
      <c r="Y3128" s="153"/>
      <c r="Z3128" s="10"/>
      <c r="AA3128" s="51"/>
      <c r="AB3128" s="3"/>
      <c r="AC3128" s="1"/>
      <c r="AD3128" s="10"/>
      <c r="AE3128" s="3"/>
      <c r="AF3128" s="3"/>
      <c r="AG3128" s="3"/>
      <c r="AH3128" s="10"/>
      <c r="AI3128" s="11"/>
      <c r="AJ3128" s="10"/>
      <c r="AK3128" s="2"/>
      <c r="AL3128" s="2"/>
      <c r="AM3128" s="2"/>
      <c r="AN3128" s="2"/>
      <c r="AO3128" s="2"/>
      <c r="AP3128" s="2"/>
      <c r="AQ3128" s="1"/>
      <c r="AR3128" s="15"/>
      <c r="AS3128" s="15"/>
      <c r="AT3128" s="15"/>
      <c r="AU3128" s="1"/>
      <c r="AV3128" s="1"/>
      <c r="AW3128" s="15"/>
      <c r="AX3128" s="15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  <c r="FA3128" s="1"/>
      <c r="FB3128" s="1"/>
      <c r="FC3128" s="1"/>
      <c r="FD3128" s="1"/>
      <c r="FE3128" s="1"/>
      <c r="FF3128" s="1"/>
      <c r="FG3128" s="1"/>
      <c r="FH3128" s="1"/>
    </row>
    <row r="3129" spans="1:164" x14ac:dyDescent="0.15">
      <c r="A3129" s="67"/>
      <c r="B3129" s="16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9"/>
      <c r="N3129" s="12"/>
      <c r="O3129" s="12"/>
      <c r="P3129" s="19"/>
      <c r="Q3129" s="14"/>
      <c r="R3129" s="28"/>
      <c r="S3129" s="14"/>
      <c r="T3129" s="14"/>
      <c r="U3129" s="14"/>
      <c r="V3129" s="4"/>
      <c r="W3129" s="5"/>
      <c r="X3129" s="14"/>
      <c r="Y3129" s="153"/>
      <c r="Z3129" s="10"/>
      <c r="AA3129" s="51"/>
      <c r="AB3129" s="3"/>
      <c r="AC3129" s="1"/>
      <c r="AD3129" s="10"/>
      <c r="AE3129" s="3"/>
      <c r="AF3129" s="3"/>
      <c r="AG3129" s="3"/>
      <c r="AH3129" s="10"/>
      <c r="AI3129" s="11"/>
      <c r="AJ3129" s="10"/>
      <c r="AK3129" s="2"/>
      <c r="AL3129" s="2"/>
      <c r="AM3129" s="2"/>
      <c r="AN3129" s="2"/>
      <c r="AO3129" s="2"/>
      <c r="AP3129" s="2"/>
      <c r="AQ3129" s="1"/>
      <c r="AR3129" s="15"/>
      <c r="AS3129" s="15"/>
      <c r="AT3129" s="15"/>
      <c r="AU3129" s="1"/>
      <c r="AV3129" s="1"/>
      <c r="AW3129" s="15"/>
      <c r="AX3129" s="15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  <c r="FA3129" s="1"/>
      <c r="FB3129" s="1"/>
      <c r="FC3129" s="1"/>
      <c r="FD3129" s="1"/>
      <c r="FE3129" s="1"/>
      <c r="FF3129" s="1"/>
      <c r="FG3129" s="1"/>
      <c r="FH3129" s="1"/>
    </row>
    <row r="3130" spans="1:164" x14ac:dyDescent="0.15">
      <c r="A3130" s="67"/>
      <c r="B3130" s="16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9"/>
      <c r="N3130" s="12"/>
      <c r="O3130" s="12"/>
      <c r="P3130" s="19"/>
      <c r="Q3130" s="14"/>
      <c r="R3130" s="28"/>
      <c r="S3130" s="14"/>
      <c r="T3130" s="14"/>
      <c r="U3130" s="14"/>
      <c r="V3130" s="4"/>
      <c r="W3130" s="5"/>
      <c r="X3130" s="14"/>
      <c r="Y3130" s="153"/>
      <c r="Z3130" s="10"/>
      <c r="AA3130" s="51"/>
      <c r="AB3130" s="3"/>
      <c r="AC3130" s="1"/>
      <c r="AD3130" s="10"/>
      <c r="AE3130" s="3"/>
      <c r="AF3130" s="3"/>
      <c r="AG3130" s="3"/>
      <c r="AH3130" s="10"/>
      <c r="AI3130" s="11"/>
      <c r="AJ3130" s="10"/>
      <c r="AK3130" s="2"/>
      <c r="AL3130" s="2"/>
      <c r="AM3130" s="2"/>
      <c r="AN3130" s="2"/>
      <c r="AO3130" s="2"/>
      <c r="AP3130" s="2"/>
      <c r="AQ3130" s="1"/>
      <c r="AR3130" s="15"/>
      <c r="AS3130" s="15"/>
      <c r="AT3130" s="15"/>
      <c r="AU3130" s="1"/>
      <c r="AV3130" s="1"/>
      <c r="AW3130" s="15"/>
      <c r="AX3130" s="15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  <c r="FA3130" s="1"/>
      <c r="FB3130" s="1"/>
      <c r="FC3130" s="1"/>
      <c r="FD3130" s="1"/>
      <c r="FE3130" s="1"/>
      <c r="FF3130" s="1"/>
      <c r="FG3130" s="1"/>
      <c r="FH3130" s="1"/>
    </row>
    <row r="3131" spans="1:164" x14ac:dyDescent="0.15">
      <c r="A3131" s="67"/>
      <c r="B3131" s="16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9"/>
      <c r="N3131" s="12"/>
      <c r="O3131" s="12"/>
      <c r="P3131" s="19"/>
      <c r="Q3131" s="14"/>
      <c r="R3131" s="28"/>
      <c r="S3131" s="14"/>
      <c r="T3131" s="14"/>
      <c r="U3131" s="14"/>
      <c r="V3131" s="4"/>
      <c r="W3131" s="5"/>
      <c r="X3131" s="14"/>
      <c r="Y3131" s="153"/>
      <c r="Z3131" s="10"/>
      <c r="AA3131" s="51"/>
      <c r="AB3131" s="3"/>
      <c r="AC3131" s="1"/>
      <c r="AD3131" s="10"/>
      <c r="AE3131" s="3"/>
      <c r="AF3131" s="3"/>
      <c r="AG3131" s="3"/>
      <c r="AH3131" s="10"/>
      <c r="AI3131" s="11"/>
      <c r="AJ3131" s="10"/>
      <c r="AK3131" s="2"/>
      <c r="AL3131" s="2"/>
      <c r="AM3131" s="2"/>
      <c r="AN3131" s="2"/>
      <c r="AO3131" s="2"/>
      <c r="AP3131" s="2"/>
      <c r="AQ3131" s="1"/>
      <c r="AR3131" s="15"/>
      <c r="AS3131" s="15"/>
      <c r="AT3131" s="15"/>
      <c r="AU3131" s="1"/>
      <c r="AV3131" s="1"/>
      <c r="AW3131" s="15"/>
      <c r="AX3131" s="15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  <c r="FA3131" s="1"/>
      <c r="FB3131" s="1"/>
      <c r="FC3131" s="1"/>
      <c r="FD3131" s="1"/>
      <c r="FE3131" s="1"/>
      <c r="FF3131" s="1"/>
      <c r="FG3131" s="1"/>
      <c r="FH3131" s="1"/>
    </row>
    <row r="3132" spans="1:164" x14ac:dyDescent="0.15">
      <c r="A3132" s="67"/>
      <c r="B3132" s="16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9"/>
      <c r="N3132" s="12"/>
      <c r="O3132" s="12"/>
      <c r="P3132" s="19"/>
      <c r="Q3132" s="14"/>
      <c r="R3132" s="28"/>
      <c r="S3132" s="14"/>
      <c r="T3132" s="14"/>
      <c r="U3132" s="14"/>
      <c r="V3132" s="4"/>
      <c r="W3132" s="5"/>
      <c r="X3132" s="14"/>
      <c r="Y3132" s="153"/>
      <c r="Z3132" s="10"/>
      <c r="AA3132" s="51"/>
      <c r="AB3132" s="3"/>
      <c r="AC3132" s="1"/>
      <c r="AD3132" s="10"/>
      <c r="AE3132" s="3"/>
      <c r="AF3132" s="3"/>
      <c r="AG3132" s="3"/>
      <c r="AH3132" s="10"/>
      <c r="AI3132" s="11"/>
      <c r="AJ3132" s="10"/>
      <c r="AK3132" s="2"/>
      <c r="AL3132" s="2"/>
      <c r="AM3132" s="2"/>
      <c r="AN3132" s="2"/>
      <c r="AO3132" s="2"/>
      <c r="AP3132" s="2"/>
      <c r="AQ3132" s="1"/>
      <c r="AR3132" s="15"/>
      <c r="AS3132" s="15"/>
      <c r="AT3132" s="15"/>
      <c r="AU3132" s="1"/>
      <c r="AV3132" s="1"/>
      <c r="AW3132" s="15"/>
      <c r="AX3132" s="15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  <c r="FA3132" s="1"/>
      <c r="FB3132" s="1"/>
      <c r="FC3132" s="1"/>
      <c r="FD3132" s="1"/>
      <c r="FE3132" s="1"/>
      <c r="FF3132" s="1"/>
      <c r="FG3132" s="1"/>
      <c r="FH3132" s="1"/>
    </row>
    <row r="3133" spans="1:164" x14ac:dyDescent="0.15">
      <c r="A3133" s="67"/>
      <c r="B3133" s="16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9"/>
      <c r="N3133" s="12"/>
      <c r="O3133" s="12"/>
      <c r="P3133" s="19"/>
      <c r="Q3133" s="14"/>
      <c r="R3133" s="28"/>
      <c r="S3133" s="14"/>
      <c r="T3133" s="14"/>
      <c r="U3133" s="14"/>
      <c r="V3133" s="4"/>
      <c r="W3133" s="5"/>
      <c r="X3133" s="14"/>
      <c r="Y3133" s="153"/>
      <c r="Z3133" s="10"/>
      <c r="AA3133" s="51"/>
      <c r="AB3133" s="3"/>
      <c r="AC3133" s="1"/>
      <c r="AD3133" s="10"/>
      <c r="AE3133" s="3"/>
      <c r="AF3133" s="3"/>
      <c r="AG3133" s="3"/>
      <c r="AH3133" s="10"/>
      <c r="AI3133" s="11"/>
      <c r="AJ3133" s="10"/>
      <c r="AK3133" s="2"/>
      <c r="AL3133" s="2"/>
      <c r="AM3133" s="2"/>
      <c r="AN3133" s="2"/>
      <c r="AO3133" s="2"/>
      <c r="AP3133" s="2"/>
      <c r="AQ3133" s="1"/>
      <c r="AR3133" s="15"/>
      <c r="AS3133" s="15"/>
      <c r="AT3133" s="15"/>
      <c r="AU3133" s="1"/>
      <c r="AV3133" s="1"/>
      <c r="AW3133" s="15"/>
      <c r="AX3133" s="15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  <c r="FA3133" s="1"/>
      <c r="FB3133" s="1"/>
      <c r="FC3133" s="1"/>
      <c r="FD3133" s="1"/>
      <c r="FE3133" s="1"/>
      <c r="FF3133" s="1"/>
      <c r="FG3133" s="1"/>
      <c r="FH3133" s="1"/>
    </row>
    <row r="3134" spans="1:164" x14ac:dyDescent="0.15">
      <c r="A3134" s="67"/>
      <c r="B3134" s="16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9"/>
      <c r="N3134" s="12"/>
      <c r="O3134" s="12"/>
      <c r="P3134" s="19"/>
      <c r="Q3134" s="14"/>
      <c r="R3134" s="28"/>
      <c r="S3134" s="14"/>
      <c r="T3134" s="14"/>
      <c r="U3134" s="14"/>
      <c r="V3134" s="4"/>
      <c r="W3134" s="5"/>
      <c r="X3134" s="14"/>
      <c r="Y3134" s="153"/>
      <c r="Z3134" s="10"/>
      <c r="AA3134" s="51"/>
      <c r="AB3134" s="3"/>
      <c r="AC3134" s="1"/>
      <c r="AD3134" s="10"/>
      <c r="AE3134" s="3"/>
      <c r="AF3134" s="3"/>
      <c r="AG3134" s="3"/>
      <c r="AH3134" s="10"/>
      <c r="AI3134" s="11"/>
      <c r="AJ3134" s="10"/>
      <c r="AK3134" s="2"/>
      <c r="AL3134" s="2"/>
      <c r="AM3134" s="2"/>
      <c r="AN3134" s="2"/>
      <c r="AO3134" s="2"/>
      <c r="AP3134" s="2"/>
      <c r="AQ3134" s="1"/>
      <c r="AR3134" s="15"/>
      <c r="AS3134" s="15"/>
      <c r="AT3134" s="15"/>
      <c r="AU3134" s="1"/>
      <c r="AV3134" s="1"/>
      <c r="AW3134" s="15"/>
      <c r="AX3134" s="15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  <c r="FA3134" s="1"/>
      <c r="FB3134" s="1"/>
      <c r="FC3134" s="1"/>
      <c r="FD3134" s="1"/>
      <c r="FE3134" s="1"/>
      <c r="FF3134" s="1"/>
      <c r="FG3134" s="1"/>
      <c r="FH3134" s="1"/>
    </row>
    <row r="3135" spans="1:164" x14ac:dyDescent="0.15">
      <c r="A3135" s="67"/>
      <c r="B3135" s="16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9"/>
      <c r="N3135" s="12"/>
      <c r="O3135" s="12"/>
      <c r="P3135" s="19"/>
      <c r="Q3135" s="14"/>
      <c r="R3135" s="28"/>
      <c r="S3135" s="14"/>
      <c r="T3135" s="14"/>
      <c r="U3135" s="14"/>
      <c r="V3135" s="4"/>
      <c r="W3135" s="5"/>
      <c r="X3135" s="14"/>
      <c r="Y3135" s="153"/>
      <c r="Z3135" s="10"/>
      <c r="AA3135" s="51"/>
      <c r="AB3135" s="3"/>
      <c r="AC3135" s="1"/>
      <c r="AD3135" s="10"/>
      <c r="AE3135" s="3"/>
      <c r="AF3135" s="3"/>
      <c r="AG3135" s="3"/>
      <c r="AH3135" s="10"/>
      <c r="AI3135" s="11"/>
      <c r="AJ3135" s="10"/>
      <c r="AK3135" s="2"/>
      <c r="AL3135" s="2"/>
      <c r="AM3135" s="2"/>
      <c r="AN3135" s="2"/>
      <c r="AO3135" s="2"/>
      <c r="AP3135" s="2"/>
      <c r="AQ3135" s="1"/>
      <c r="AR3135" s="15"/>
      <c r="AS3135" s="15"/>
      <c r="AT3135" s="15"/>
      <c r="AU3135" s="1"/>
      <c r="AV3135" s="1"/>
      <c r="AW3135" s="15"/>
      <c r="AX3135" s="15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  <c r="FA3135" s="1"/>
      <c r="FB3135" s="1"/>
      <c r="FC3135" s="1"/>
      <c r="FD3135" s="1"/>
      <c r="FE3135" s="1"/>
      <c r="FF3135" s="1"/>
      <c r="FG3135" s="1"/>
      <c r="FH3135" s="1"/>
    </row>
    <row r="3136" spans="1:164" x14ac:dyDescent="0.15">
      <c r="A3136" s="67"/>
      <c r="B3136" s="16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9"/>
      <c r="N3136" s="12"/>
      <c r="O3136" s="12"/>
      <c r="P3136" s="19"/>
      <c r="Q3136" s="14"/>
      <c r="R3136" s="28"/>
      <c r="S3136" s="14"/>
      <c r="T3136" s="14"/>
      <c r="U3136" s="14"/>
      <c r="V3136" s="4"/>
      <c r="W3136" s="5"/>
      <c r="X3136" s="14"/>
      <c r="Y3136" s="153"/>
      <c r="Z3136" s="10"/>
      <c r="AA3136" s="51"/>
      <c r="AB3136" s="3"/>
      <c r="AC3136" s="1"/>
      <c r="AD3136" s="10"/>
      <c r="AE3136" s="3"/>
      <c r="AF3136" s="3"/>
      <c r="AG3136" s="3"/>
      <c r="AH3136" s="10"/>
      <c r="AI3136" s="11"/>
      <c r="AJ3136" s="10"/>
      <c r="AK3136" s="2"/>
      <c r="AL3136" s="2"/>
      <c r="AM3136" s="2"/>
      <c r="AN3136" s="2"/>
      <c r="AO3136" s="2"/>
      <c r="AP3136" s="2"/>
      <c r="AQ3136" s="1"/>
      <c r="AR3136" s="15"/>
      <c r="AS3136" s="15"/>
      <c r="AT3136" s="15"/>
      <c r="AU3136" s="1"/>
      <c r="AV3136" s="1"/>
      <c r="AW3136" s="15"/>
      <c r="AX3136" s="15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  <c r="FA3136" s="1"/>
      <c r="FB3136" s="1"/>
      <c r="FC3136" s="1"/>
      <c r="FD3136" s="1"/>
      <c r="FE3136" s="1"/>
      <c r="FF3136" s="1"/>
      <c r="FG3136" s="1"/>
      <c r="FH3136" s="1"/>
    </row>
    <row r="3137" spans="1:164" x14ac:dyDescent="0.15">
      <c r="A3137" s="67"/>
      <c r="B3137" s="16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9"/>
      <c r="N3137" s="12"/>
      <c r="O3137" s="12"/>
      <c r="P3137" s="19"/>
      <c r="Q3137" s="14"/>
      <c r="R3137" s="28"/>
      <c r="S3137" s="14"/>
      <c r="T3137" s="14"/>
      <c r="U3137" s="14"/>
      <c r="V3137" s="4"/>
      <c r="W3137" s="5"/>
      <c r="X3137" s="14"/>
      <c r="Y3137" s="153"/>
      <c r="Z3137" s="10"/>
      <c r="AA3137" s="51"/>
      <c r="AB3137" s="3"/>
      <c r="AC3137" s="1"/>
      <c r="AD3137" s="10"/>
      <c r="AE3137" s="3"/>
      <c r="AF3137" s="3"/>
      <c r="AG3137" s="3"/>
      <c r="AH3137" s="10"/>
      <c r="AI3137" s="11"/>
      <c r="AJ3137" s="10"/>
      <c r="AK3137" s="2"/>
      <c r="AL3137" s="2"/>
      <c r="AM3137" s="2"/>
      <c r="AN3137" s="2"/>
      <c r="AO3137" s="2"/>
      <c r="AP3137" s="2"/>
      <c r="AQ3137" s="1"/>
      <c r="AR3137" s="15"/>
      <c r="AS3137" s="15"/>
      <c r="AT3137" s="15"/>
      <c r="AU3137" s="1"/>
      <c r="AV3137" s="1"/>
      <c r="AW3137" s="15"/>
      <c r="AX3137" s="15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  <c r="FA3137" s="1"/>
      <c r="FB3137" s="1"/>
      <c r="FC3137" s="1"/>
      <c r="FD3137" s="1"/>
      <c r="FE3137" s="1"/>
      <c r="FF3137" s="1"/>
      <c r="FG3137" s="1"/>
      <c r="FH3137" s="1"/>
    </row>
    <row r="3138" spans="1:164" x14ac:dyDescent="0.15">
      <c r="A3138" s="67"/>
      <c r="B3138" s="16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9"/>
      <c r="N3138" s="12"/>
      <c r="O3138" s="12"/>
      <c r="P3138" s="19"/>
      <c r="Q3138" s="14"/>
      <c r="R3138" s="28"/>
      <c r="S3138" s="14"/>
      <c r="T3138" s="14"/>
      <c r="U3138" s="14"/>
      <c r="V3138" s="4"/>
      <c r="W3138" s="5"/>
      <c r="X3138" s="14"/>
      <c r="Y3138" s="153"/>
      <c r="Z3138" s="10"/>
      <c r="AA3138" s="51"/>
      <c r="AB3138" s="3"/>
      <c r="AC3138" s="1"/>
      <c r="AD3138" s="10"/>
      <c r="AE3138" s="3"/>
      <c r="AF3138" s="3"/>
      <c r="AG3138" s="3"/>
      <c r="AH3138" s="10"/>
      <c r="AI3138" s="11"/>
      <c r="AJ3138" s="10"/>
      <c r="AK3138" s="2"/>
      <c r="AL3138" s="2"/>
      <c r="AM3138" s="2"/>
      <c r="AN3138" s="2"/>
      <c r="AO3138" s="2"/>
      <c r="AP3138" s="2"/>
      <c r="AQ3138" s="1"/>
      <c r="AR3138" s="15"/>
      <c r="AS3138" s="15"/>
      <c r="AT3138" s="15"/>
      <c r="AU3138" s="1"/>
      <c r="AV3138" s="1"/>
      <c r="AW3138" s="15"/>
      <c r="AX3138" s="15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  <c r="FA3138" s="1"/>
      <c r="FB3138" s="1"/>
      <c r="FC3138" s="1"/>
      <c r="FD3138" s="1"/>
      <c r="FE3138" s="1"/>
      <c r="FF3138" s="1"/>
      <c r="FG3138" s="1"/>
      <c r="FH3138" s="1"/>
    </row>
    <row r="3139" spans="1:164" x14ac:dyDescent="0.15">
      <c r="A3139" s="67"/>
      <c r="B3139" s="16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9"/>
      <c r="N3139" s="12"/>
      <c r="O3139" s="12"/>
      <c r="P3139" s="19"/>
      <c r="Q3139" s="14"/>
      <c r="R3139" s="28"/>
      <c r="S3139" s="14"/>
      <c r="T3139" s="14"/>
      <c r="U3139" s="14"/>
      <c r="V3139" s="4"/>
      <c r="W3139" s="5"/>
      <c r="X3139" s="14"/>
      <c r="Y3139" s="153"/>
      <c r="Z3139" s="10"/>
      <c r="AA3139" s="51"/>
      <c r="AB3139" s="3"/>
      <c r="AC3139" s="1"/>
      <c r="AD3139" s="10"/>
      <c r="AE3139" s="3"/>
      <c r="AF3139" s="3"/>
      <c r="AG3139" s="3"/>
      <c r="AH3139" s="10"/>
      <c r="AI3139" s="11"/>
      <c r="AJ3139" s="10"/>
      <c r="AK3139" s="2"/>
      <c r="AL3139" s="2"/>
      <c r="AM3139" s="2"/>
      <c r="AN3139" s="2"/>
      <c r="AO3139" s="2"/>
      <c r="AP3139" s="2"/>
      <c r="AQ3139" s="1"/>
      <c r="AR3139" s="15"/>
      <c r="AS3139" s="15"/>
      <c r="AT3139" s="15"/>
      <c r="AU3139" s="1"/>
      <c r="AV3139" s="1"/>
      <c r="AW3139" s="15"/>
      <c r="AX3139" s="15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  <c r="FA3139" s="1"/>
      <c r="FB3139" s="1"/>
      <c r="FC3139" s="1"/>
      <c r="FD3139" s="1"/>
      <c r="FE3139" s="1"/>
      <c r="FF3139" s="1"/>
      <c r="FG3139" s="1"/>
      <c r="FH3139" s="1"/>
    </row>
    <row r="3140" spans="1:164" x14ac:dyDescent="0.15">
      <c r="A3140" s="67"/>
      <c r="B3140" s="16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9"/>
      <c r="N3140" s="12"/>
      <c r="O3140" s="12"/>
      <c r="P3140" s="19"/>
      <c r="Q3140" s="14"/>
      <c r="R3140" s="28"/>
      <c r="S3140" s="14"/>
      <c r="T3140" s="14"/>
      <c r="U3140" s="14"/>
      <c r="V3140" s="4"/>
      <c r="W3140" s="5"/>
      <c r="X3140" s="14"/>
      <c r="Y3140" s="153"/>
      <c r="Z3140" s="10"/>
      <c r="AA3140" s="51"/>
      <c r="AB3140" s="3"/>
      <c r="AC3140" s="1"/>
      <c r="AD3140" s="10"/>
      <c r="AE3140" s="3"/>
      <c r="AF3140" s="3"/>
      <c r="AG3140" s="3"/>
      <c r="AH3140" s="10"/>
      <c r="AI3140" s="11"/>
      <c r="AJ3140" s="10"/>
      <c r="AK3140" s="2"/>
      <c r="AL3140" s="2"/>
      <c r="AM3140" s="2"/>
      <c r="AN3140" s="2"/>
      <c r="AO3140" s="2"/>
      <c r="AP3140" s="2"/>
      <c r="AQ3140" s="1"/>
      <c r="AR3140" s="15"/>
      <c r="AS3140" s="15"/>
      <c r="AT3140" s="15"/>
      <c r="AU3140" s="1"/>
      <c r="AV3140" s="1"/>
      <c r="AW3140" s="15"/>
      <c r="AX3140" s="15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  <c r="FA3140" s="1"/>
      <c r="FB3140" s="1"/>
      <c r="FC3140" s="1"/>
      <c r="FD3140" s="1"/>
      <c r="FE3140" s="1"/>
      <c r="FF3140" s="1"/>
      <c r="FG3140" s="1"/>
      <c r="FH3140" s="1"/>
    </row>
    <row r="3141" spans="1:164" x14ac:dyDescent="0.15">
      <c r="A3141" s="67"/>
      <c r="B3141" s="16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9"/>
      <c r="N3141" s="12"/>
      <c r="O3141" s="12"/>
      <c r="P3141" s="19"/>
      <c r="Q3141" s="14"/>
      <c r="R3141" s="28"/>
      <c r="S3141" s="14"/>
      <c r="T3141" s="14"/>
      <c r="U3141" s="14"/>
      <c r="V3141" s="4"/>
      <c r="W3141" s="5"/>
      <c r="X3141" s="14"/>
      <c r="Y3141" s="153"/>
      <c r="Z3141" s="10"/>
      <c r="AA3141" s="51"/>
      <c r="AB3141" s="3"/>
      <c r="AC3141" s="1"/>
      <c r="AD3141" s="10"/>
      <c r="AE3141" s="3"/>
      <c r="AF3141" s="3"/>
      <c r="AG3141" s="3"/>
      <c r="AH3141" s="10"/>
      <c r="AI3141" s="11"/>
      <c r="AJ3141" s="10"/>
      <c r="AK3141" s="2"/>
      <c r="AL3141" s="2"/>
      <c r="AM3141" s="2"/>
      <c r="AN3141" s="2"/>
      <c r="AO3141" s="2"/>
      <c r="AP3141" s="2"/>
      <c r="AQ3141" s="1"/>
      <c r="AR3141" s="15"/>
      <c r="AS3141" s="15"/>
      <c r="AT3141" s="15"/>
      <c r="AU3141" s="1"/>
      <c r="AV3141" s="1"/>
      <c r="AW3141" s="15"/>
      <c r="AX3141" s="15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  <c r="FA3141" s="1"/>
      <c r="FB3141" s="1"/>
      <c r="FC3141" s="1"/>
      <c r="FD3141" s="1"/>
      <c r="FE3141" s="1"/>
      <c r="FF3141" s="1"/>
      <c r="FG3141" s="1"/>
      <c r="FH3141" s="1"/>
    </row>
    <row r="3142" spans="1:164" x14ac:dyDescent="0.15">
      <c r="A3142" s="67"/>
      <c r="B3142" s="16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9"/>
      <c r="N3142" s="12"/>
      <c r="O3142" s="12"/>
      <c r="P3142" s="19"/>
      <c r="Q3142" s="14"/>
      <c r="R3142" s="28"/>
      <c r="S3142" s="14"/>
      <c r="T3142" s="14"/>
      <c r="U3142" s="14"/>
      <c r="V3142" s="4"/>
      <c r="W3142" s="5"/>
      <c r="X3142" s="14"/>
      <c r="Y3142" s="153"/>
      <c r="Z3142" s="10"/>
      <c r="AA3142" s="51"/>
      <c r="AB3142" s="3"/>
      <c r="AC3142" s="1"/>
      <c r="AD3142" s="10"/>
      <c r="AE3142" s="3"/>
      <c r="AF3142" s="3"/>
      <c r="AG3142" s="3"/>
      <c r="AH3142" s="10"/>
      <c r="AI3142" s="11"/>
      <c r="AJ3142" s="10"/>
      <c r="AK3142" s="2"/>
      <c r="AL3142" s="2"/>
      <c r="AM3142" s="2"/>
      <c r="AN3142" s="2"/>
      <c r="AO3142" s="2"/>
      <c r="AP3142" s="2"/>
      <c r="AQ3142" s="1"/>
      <c r="AR3142" s="15"/>
      <c r="AS3142" s="15"/>
      <c r="AT3142" s="15"/>
      <c r="AU3142" s="1"/>
      <c r="AV3142" s="1"/>
      <c r="AW3142" s="15"/>
      <c r="AX3142" s="15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  <c r="FA3142" s="1"/>
      <c r="FB3142" s="1"/>
      <c r="FC3142" s="1"/>
      <c r="FD3142" s="1"/>
      <c r="FE3142" s="1"/>
      <c r="FF3142" s="1"/>
      <c r="FG3142" s="1"/>
      <c r="FH3142" s="1"/>
    </row>
    <row r="3143" spans="1:164" x14ac:dyDescent="0.15">
      <c r="A3143" s="67"/>
      <c r="B3143" s="16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9"/>
      <c r="N3143" s="12"/>
      <c r="O3143" s="12"/>
      <c r="P3143" s="19"/>
      <c r="Q3143" s="14"/>
      <c r="R3143" s="28"/>
      <c r="S3143" s="14"/>
      <c r="T3143" s="14"/>
      <c r="U3143" s="14"/>
      <c r="V3143" s="4"/>
      <c r="W3143" s="5"/>
      <c r="X3143" s="14"/>
      <c r="Y3143" s="153"/>
      <c r="Z3143" s="10"/>
      <c r="AA3143" s="51"/>
      <c r="AB3143" s="3"/>
      <c r="AC3143" s="1"/>
      <c r="AD3143" s="10"/>
      <c r="AE3143" s="3"/>
      <c r="AF3143" s="3"/>
      <c r="AG3143" s="3"/>
      <c r="AH3143" s="10"/>
      <c r="AI3143" s="11"/>
      <c r="AJ3143" s="10"/>
      <c r="AK3143" s="2"/>
      <c r="AL3143" s="2"/>
      <c r="AM3143" s="2"/>
      <c r="AN3143" s="2"/>
      <c r="AO3143" s="2"/>
      <c r="AP3143" s="2"/>
      <c r="AQ3143" s="1"/>
      <c r="AR3143" s="15"/>
      <c r="AS3143" s="15"/>
      <c r="AT3143" s="15"/>
      <c r="AU3143" s="1"/>
      <c r="AV3143" s="1"/>
      <c r="AW3143" s="15"/>
      <c r="AX3143" s="15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  <c r="FA3143" s="1"/>
      <c r="FB3143" s="1"/>
      <c r="FC3143" s="1"/>
      <c r="FD3143" s="1"/>
      <c r="FE3143" s="1"/>
      <c r="FF3143" s="1"/>
      <c r="FG3143" s="1"/>
      <c r="FH3143" s="1"/>
    </row>
    <row r="3144" spans="1:164" x14ac:dyDescent="0.15">
      <c r="A3144" s="67"/>
      <c r="B3144" s="16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9"/>
      <c r="N3144" s="12"/>
      <c r="O3144" s="12"/>
      <c r="P3144" s="19"/>
      <c r="Q3144" s="14"/>
      <c r="R3144" s="28"/>
      <c r="S3144" s="14"/>
      <c r="T3144" s="14"/>
      <c r="U3144" s="14"/>
      <c r="V3144" s="4"/>
      <c r="W3144" s="5"/>
      <c r="X3144" s="14"/>
      <c r="Y3144" s="153"/>
      <c r="Z3144" s="10"/>
      <c r="AA3144" s="51"/>
      <c r="AB3144" s="3"/>
      <c r="AC3144" s="1"/>
      <c r="AD3144" s="10"/>
      <c r="AE3144" s="3"/>
      <c r="AF3144" s="3"/>
      <c r="AG3144" s="3"/>
      <c r="AH3144" s="10"/>
      <c r="AI3144" s="11"/>
      <c r="AJ3144" s="10"/>
      <c r="AK3144" s="2"/>
      <c r="AL3144" s="2"/>
      <c r="AM3144" s="2"/>
      <c r="AN3144" s="2"/>
      <c r="AO3144" s="2"/>
      <c r="AP3144" s="2"/>
      <c r="AQ3144" s="1"/>
      <c r="AR3144" s="15"/>
      <c r="AS3144" s="15"/>
      <c r="AT3144" s="15"/>
      <c r="AU3144" s="1"/>
      <c r="AV3144" s="1"/>
      <c r="AW3144" s="15"/>
      <c r="AX3144" s="15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  <c r="FA3144" s="1"/>
      <c r="FB3144" s="1"/>
      <c r="FC3144" s="1"/>
      <c r="FD3144" s="1"/>
      <c r="FE3144" s="1"/>
      <c r="FF3144" s="1"/>
      <c r="FG3144" s="1"/>
      <c r="FH3144" s="1"/>
    </row>
    <row r="3145" spans="1:164" x14ac:dyDescent="0.15">
      <c r="A3145" s="67"/>
      <c r="B3145" s="16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9"/>
      <c r="N3145" s="12"/>
      <c r="O3145" s="12"/>
      <c r="P3145" s="19"/>
      <c r="Q3145" s="14"/>
      <c r="R3145" s="28"/>
      <c r="S3145" s="14"/>
      <c r="T3145" s="14"/>
      <c r="U3145" s="14"/>
      <c r="V3145" s="4"/>
      <c r="W3145" s="5"/>
      <c r="X3145" s="14"/>
      <c r="Y3145" s="153"/>
      <c r="Z3145" s="10"/>
      <c r="AA3145" s="51"/>
      <c r="AB3145" s="3"/>
      <c r="AC3145" s="1"/>
      <c r="AD3145" s="10"/>
      <c r="AE3145" s="3"/>
      <c r="AF3145" s="3"/>
      <c r="AG3145" s="3"/>
      <c r="AH3145" s="10"/>
      <c r="AI3145" s="11"/>
      <c r="AJ3145" s="10"/>
      <c r="AK3145" s="2"/>
      <c r="AL3145" s="2"/>
      <c r="AM3145" s="2"/>
      <c r="AN3145" s="2"/>
      <c r="AO3145" s="2"/>
      <c r="AP3145" s="2"/>
      <c r="AQ3145" s="1"/>
      <c r="AR3145" s="15"/>
      <c r="AS3145" s="15"/>
      <c r="AT3145" s="15"/>
      <c r="AU3145" s="1"/>
      <c r="AV3145" s="1"/>
      <c r="AW3145" s="15"/>
      <c r="AX3145" s="15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  <c r="FA3145" s="1"/>
      <c r="FB3145" s="1"/>
      <c r="FC3145" s="1"/>
      <c r="FD3145" s="1"/>
      <c r="FE3145" s="1"/>
      <c r="FF3145" s="1"/>
      <c r="FG3145" s="1"/>
      <c r="FH3145" s="1"/>
    </row>
    <row r="3146" spans="1:164" x14ac:dyDescent="0.15">
      <c r="A3146" s="67"/>
      <c r="B3146" s="16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9"/>
      <c r="N3146" s="12"/>
      <c r="O3146" s="12"/>
      <c r="P3146" s="19"/>
      <c r="Q3146" s="14"/>
      <c r="R3146" s="28"/>
      <c r="S3146" s="14"/>
      <c r="T3146" s="14"/>
      <c r="U3146" s="14"/>
      <c r="V3146" s="4"/>
      <c r="W3146" s="5"/>
      <c r="X3146" s="14"/>
      <c r="Y3146" s="153"/>
      <c r="Z3146" s="10"/>
      <c r="AA3146" s="51"/>
      <c r="AB3146" s="3"/>
      <c r="AC3146" s="1"/>
      <c r="AD3146" s="10"/>
      <c r="AE3146" s="3"/>
      <c r="AF3146" s="3"/>
      <c r="AG3146" s="3"/>
      <c r="AH3146" s="10"/>
      <c r="AI3146" s="11"/>
      <c r="AJ3146" s="10"/>
      <c r="AK3146" s="2"/>
      <c r="AL3146" s="2"/>
      <c r="AM3146" s="2"/>
      <c r="AN3146" s="2"/>
      <c r="AO3146" s="2"/>
      <c r="AP3146" s="2"/>
      <c r="AQ3146" s="1"/>
      <c r="AR3146" s="15"/>
      <c r="AS3146" s="15"/>
      <c r="AT3146" s="15"/>
      <c r="AU3146" s="1"/>
      <c r="AV3146" s="1"/>
      <c r="AW3146" s="15"/>
      <c r="AX3146" s="15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  <c r="FA3146" s="1"/>
      <c r="FB3146" s="1"/>
      <c r="FC3146" s="1"/>
      <c r="FD3146" s="1"/>
      <c r="FE3146" s="1"/>
      <c r="FF3146" s="1"/>
      <c r="FG3146" s="1"/>
      <c r="FH3146" s="1"/>
    </row>
    <row r="3147" spans="1:164" x14ac:dyDescent="0.15">
      <c r="A3147" s="67"/>
      <c r="B3147" s="16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9"/>
      <c r="N3147" s="12"/>
      <c r="O3147" s="12"/>
      <c r="P3147" s="19"/>
      <c r="Q3147" s="14"/>
      <c r="R3147" s="28"/>
      <c r="S3147" s="14"/>
      <c r="T3147" s="14"/>
      <c r="U3147" s="14"/>
      <c r="V3147" s="4"/>
      <c r="W3147" s="5"/>
      <c r="X3147" s="14"/>
      <c r="Y3147" s="153"/>
      <c r="Z3147" s="10"/>
      <c r="AA3147" s="51"/>
      <c r="AB3147" s="3"/>
      <c r="AC3147" s="1"/>
      <c r="AD3147" s="10"/>
      <c r="AE3147" s="3"/>
      <c r="AF3147" s="3"/>
      <c r="AG3147" s="3"/>
      <c r="AH3147" s="10"/>
      <c r="AI3147" s="11"/>
      <c r="AJ3147" s="10"/>
      <c r="AK3147" s="2"/>
      <c r="AL3147" s="2"/>
      <c r="AM3147" s="2"/>
      <c r="AN3147" s="2"/>
      <c r="AO3147" s="2"/>
      <c r="AP3147" s="2"/>
      <c r="AQ3147" s="1"/>
      <c r="AR3147" s="15"/>
      <c r="AS3147" s="15"/>
      <c r="AT3147" s="15"/>
      <c r="AU3147" s="1"/>
      <c r="AV3147" s="1"/>
      <c r="AW3147" s="15"/>
      <c r="AX3147" s="15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  <c r="FA3147" s="1"/>
      <c r="FB3147" s="1"/>
      <c r="FC3147" s="1"/>
      <c r="FD3147" s="1"/>
      <c r="FE3147" s="1"/>
      <c r="FF3147" s="1"/>
      <c r="FG3147" s="1"/>
      <c r="FH3147" s="1"/>
    </row>
    <row r="3148" spans="1:164" x14ac:dyDescent="0.15">
      <c r="A3148" s="67"/>
      <c r="B3148" s="16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9"/>
      <c r="N3148" s="12"/>
      <c r="O3148" s="12"/>
      <c r="P3148" s="19"/>
      <c r="Q3148" s="14"/>
      <c r="R3148" s="28"/>
      <c r="S3148" s="14"/>
      <c r="T3148" s="14"/>
      <c r="U3148" s="14"/>
      <c r="V3148" s="4"/>
      <c r="W3148" s="5"/>
      <c r="X3148" s="14"/>
      <c r="Y3148" s="153"/>
      <c r="Z3148" s="10"/>
      <c r="AA3148" s="51"/>
      <c r="AB3148" s="3"/>
      <c r="AC3148" s="1"/>
      <c r="AD3148" s="10"/>
      <c r="AE3148" s="3"/>
      <c r="AF3148" s="3"/>
      <c r="AG3148" s="3"/>
      <c r="AH3148" s="10"/>
      <c r="AI3148" s="11"/>
      <c r="AJ3148" s="10"/>
      <c r="AK3148" s="2"/>
      <c r="AL3148" s="2"/>
      <c r="AM3148" s="2"/>
      <c r="AN3148" s="2"/>
      <c r="AO3148" s="2"/>
      <c r="AP3148" s="2"/>
      <c r="AQ3148" s="1"/>
      <c r="AR3148" s="15"/>
      <c r="AS3148" s="15"/>
      <c r="AT3148" s="15"/>
      <c r="AU3148" s="1"/>
      <c r="AV3148" s="1"/>
      <c r="AW3148" s="15"/>
      <c r="AX3148" s="15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  <c r="FA3148" s="1"/>
      <c r="FB3148" s="1"/>
      <c r="FC3148" s="1"/>
      <c r="FD3148" s="1"/>
      <c r="FE3148" s="1"/>
      <c r="FF3148" s="1"/>
      <c r="FG3148" s="1"/>
      <c r="FH3148" s="1"/>
    </row>
    <row r="3149" spans="1:164" x14ac:dyDescent="0.15">
      <c r="A3149" s="67"/>
      <c r="B3149" s="16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9"/>
      <c r="N3149" s="12"/>
      <c r="O3149" s="12"/>
      <c r="P3149" s="19"/>
      <c r="Q3149" s="14"/>
      <c r="R3149" s="28"/>
      <c r="S3149" s="14"/>
      <c r="T3149" s="14"/>
      <c r="U3149" s="14"/>
      <c r="V3149" s="4"/>
      <c r="W3149" s="5"/>
      <c r="X3149" s="14"/>
      <c r="Y3149" s="153"/>
      <c r="Z3149" s="10"/>
      <c r="AA3149" s="51"/>
      <c r="AB3149" s="3"/>
      <c r="AC3149" s="1"/>
      <c r="AD3149" s="10"/>
      <c r="AE3149" s="3"/>
      <c r="AF3149" s="3"/>
      <c r="AG3149" s="3"/>
      <c r="AH3149" s="10"/>
      <c r="AI3149" s="11"/>
      <c r="AJ3149" s="10"/>
      <c r="AK3149" s="2"/>
      <c r="AL3149" s="2"/>
      <c r="AM3149" s="2"/>
      <c r="AN3149" s="2"/>
      <c r="AO3149" s="2"/>
      <c r="AP3149" s="2"/>
      <c r="AQ3149" s="1"/>
      <c r="AR3149" s="15"/>
      <c r="AS3149" s="15"/>
      <c r="AT3149" s="15"/>
      <c r="AU3149" s="1"/>
      <c r="AV3149" s="1"/>
      <c r="AW3149" s="15"/>
      <c r="AX3149" s="15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  <c r="FA3149" s="1"/>
      <c r="FB3149" s="1"/>
      <c r="FC3149" s="1"/>
      <c r="FD3149" s="1"/>
      <c r="FE3149" s="1"/>
      <c r="FF3149" s="1"/>
      <c r="FG3149" s="1"/>
      <c r="FH3149" s="1"/>
    </row>
    <row r="3150" spans="1:164" x14ac:dyDescent="0.15">
      <c r="A3150" s="67"/>
      <c r="B3150" s="16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9"/>
      <c r="N3150" s="12"/>
      <c r="O3150" s="12"/>
      <c r="P3150" s="19"/>
      <c r="Q3150" s="14"/>
      <c r="R3150" s="28"/>
      <c r="S3150" s="14"/>
      <c r="T3150" s="14"/>
      <c r="U3150" s="14"/>
      <c r="V3150" s="4"/>
      <c r="W3150" s="5"/>
      <c r="X3150" s="14"/>
      <c r="Y3150" s="153"/>
      <c r="Z3150" s="10"/>
      <c r="AA3150" s="51"/>
      <c r="AB3150" s="3"/>
      <c r="AC3150" s="1"/>
      <c r="AD3150" s="10"/>
      <c r="AE3150" s="3"/>
      <c r="AF3150" s="3"/>
      <c r="AG3150" s="3"/>
      <c r="AH3150" s="10"/>
      <c r="AI3150" s="11"/>
      <c r="AJ3150" s="10"/>
      <c r="AK3150" s="2"/>
      <c r="AL3150" s="2"/>
      <c r="AM3150" s="2"/>
      <c r="AN3150" s="2"/>
      <c r="AO3150" s="2"/>
      <c r="AP3150" s="2"/>
      <c r="AQ3150" s="1"/>
      <c r="AR3150" s="15"/>
      <c r="AS3150" s="15"/>
      <c r="AT3150" s="15"/>
      <c r="AU3150" s="1"/>
      <c r="AV3150" s="1"/>
      <c r="AW3150" s="15"/>
      <c r="AX3150" s="15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  <c r="FA3150" s="1"/>
      <c r="FB3150" s="1"/>
      <c r="FC3150" s="1"/>
      <c r="FD3150" s="1"/>
      <c r="FE3150" s="1"/>
      <c r="FF3150" s="1"/>
      <c r="FG3150" s="1"/>
      <c r="FH3150" s="1"/>
    </row>
    <row r="3151" spans="1:164" x14ac:dyDescent="0.15">
      <c r="A3151" s="67"/>
      <c r="B3151" s="16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9"/>
      <c r="N3151" s="12"/>
      <c r="O3151" s="12"/>
      <c r="P3151" s="19"/>
      <c r="Q3151" s="14"/>
      <c r="R3151" s="28"/>
      <c r="S3151" s="14"/>
      <c r="T3151" s="14"/>
      <c r="U3151" s="14"/>
      <c r="V3151" s="4"/>
      <c r="W3151" s="5"/>
      <c r="X3151" s="14"/>
      <c r="Y3151" s="153"/>
      <c r="Z3151" s="10"/>
      <c r="AA3151" s="51"/>
      <c r="AB3151" s="3"/>
      <c r="AC3151" s="1"/>
      <c r="AD3151" s="10"/>
      <c r="AE3151" s="3"/>
      <c r="AF3151" s="3"/>
      <c r="AG3151" s="3"/>
      <c r="AH3151" s="10"/>
      <c r="AI3151" s="11"/>
      <c r="AJ3151" s="10"/>
      <c r="AK3151" s="2"/>
      <c r="AL3151" s="2"/>
      <c r="AM3151" s="2"/>
      <c r="AN3151" s="2"/>
      <c r="AO3151" s="2"/>
      <c r="AP3151" s="2"/>
      <c r="AQ3151" s="1"/>
      <c r="AR3151" s="15"/>
      <c r="AS3151" s="15"/>
      <c r="AT3151" s="15"/>
      <c r="AU3151" s="1"/>
      <c r="AV3151" s="1"/>
      <c r="AW3151" s="15"/>
      <c r="AX3151" s="15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  <c r="FA3151" s="1"/>
      <c r="FB3151" s="1"/>
      <c r="FC3151" s="1"/>
      <c r="FD3151" s="1"/>
      <c r="FE3151" s="1"/>
      <c r="FF3151" s="1"/>
      <c r="FG3151" s="1"/>
      <c r="FH3151" s="1"/>
    </row>
    <row r="3152" spans="1:164" x14ac:dyDescent="0.15">
      <c r="A3152" s="67"/>
      <c r="B3152" s="16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9"/>
      <c r="N3152" s="12"/>
      <c r="O3152" s="12"/>
      <c r="P3152" s="19"/>
      <c r="Q3152" s="14"/>
      <c r="R3152" s="28"/>
      <c r="S3152" s="14"/>
      <c r="T3152" s="14"/>
      <c r="U3152" s="14"/>
      <c r="V3152" s="4"/>
      <c r="W3152" s="5"/>
      <c r="X3152" s="14"/>
      <c r="Y3152" s="153"/>
      <c r="Z3152" s="10"/>
      <c r="AA3152" s="51"/>
      <c r="AB3152" s="3"/>
      <c r="AC3152" s="1"/>
      <c r="AD3152" s="10"/>
      <c r="AE3152" s="3"/>
      <c r="AF3152" s="3"/>
      <c r="AG3152" s="3"/>
      <c r="AH3152" s="10"/>
      <c r="AI3152" s="11"/>
      <c r="AJ3152" s="10"/>
      <c r="AK3152" s="2"/>
      <c r="AL3152" s="2"/>
      <c r="AM3152" s="2"/>
      <c r="AN3152" s="2"/>
      <c r="AO3152" s="2"/>
      <c r="AP3152" s="2"/>
      <c r="AQ3152" s="1"/>
      <c r="AR3152" s="15"/>
      <c r="AS3152" s="15"/>
      <c r="AT3152" s="15"/>
      <c r="AU3152" s="1"/>
      <c r="AV3152" s="1"/>
      <c r="AW3152" s="15"/>
      <c r="AX3152" s="15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  <c r="FA3152" s="1"/>
      <c r="FB3152" s="1"/>
      <c r="FC3152" s="1"/>
      <c r="FD3152" s="1"/>
      <c r="FE3152" s="1"/>
      <c r="FF3152" s="1"/>
      <c r="FG3152" s="1"/>
      <c r="FH3152" s="1"/>
    </row>
    <row r="3153" spans="1:164" x14ac:dyDescent="0.15">
      <c r="A3153" s="67"/>
      <c r="B3153" s="16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9"/>
      <c r="N3153" s="12"/>
      <c r="O3153" s="12"/>
      <c r="P3153" s="19"/>
      <c r="Q3153" s="14"/>
      <c r="R3153" s="28"/>
      <c r="S3153" s="14"/>
      <c r="T3153" s="14"/>
      <c r="U3153" s="14"/>
      <c r="V3153" s="4"/>
      <c r="W3153" s="5"/>
      <c r="X3153" s="14"/>
      <c r="Y3153" s="153"/>
      <c r="Z3153" s="10"/>
      <c r="AA3153" s="51"/>
      <c r="AB3153" s="3"/>
      <c r="AC3153" s="1"/>
      <c r="AD3153" s="10"/>
      <c r="AE3153" s="3"/>
      <c r="AF3153" s="3"/>
      <c r="AG3153" s="3"/>
      <c r="AH3153" s="10"/>
      <c r="AI3153" s="11"/>
      <c r="AJ3153" s="10"/>
      <c r="AK3153" s="2"/>
      <c r="AL3153" s="2"/>
      <c r="AM3153" s="2"/>
      <c r="AN3153" s="2"/>
      <c r="AO3153" s="2"/>
      <c r="AP3153" s="2"/>
      <c r="AQ3153" s="1"/>
      <c r="AR3153" s="15"/>
      <c r="AS3153" s="15"/>
      <c r="AT3153" s="15"/>
      <c r="AU3153" s="1"/>
      <c r="AV3153" s="1"/>
      <c r="AW3153" s="15"/>
      <c r="AX3153" s="15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  <c r="FA3153" s="1"/>
      <c r="FB3153" s="1"/>
      <c r="FC3153" s="1"/>
      <c r="FD3153" s="1"/>
      <c r="FE3153" s="1"/>
      <c r="FF3153" s="1"/>
      <c r="FG3153" s="1"/>
      <c r="FH3153" s="1"/>
    </row>
    <row r="3154" spans="1:164" x14ac:dyDescent="0.15">
      <c r="A3154" s="67"/>
      <c r="B3154" s="16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9"/>
      <c r="N3154" s="12"/>
      <c r="O3154" s="12"/>
      <c r="P3154" s="19"/>
      <c r="Q3154" s="14"/>
      <c r="R3154" s="28"/>
      <c r="S3154" s="14"/>
      <c r="T3154" s="14"/>
      <c r="U3154" s="14"/>
      <c r="V3154" s="4"/>
      <c r="W3154" s="5"/>
      <c r="X3154" s="14"/>
      <c r="Y3154" s="153"/>
      <c r="Z3154" s="10"/>
      <c r="AA3154" s="51"/>
      <c r="AB3154" s="3"/>
      <c r="AC3154" s="1"/>
      <c r="AD3154" s="10"/>
      <c r="AE3154" s="3"/>
      <c r="AF3154" s="3"/>
      <c r="AG3154" s="3"/>
      <c r="AH3154" s="10"/>
      <c r="AI3154" s="11"/>
      <c r="AJ3154" s="10"/>
      <c r="AK3154" s="2"/>
      <c r="AL3154" s="2"/>
      <c r="AM3154" s="2"/>
      <c r="AN3154" s="2"/>
      <c r="AO3154" s="2"/>
      <c r="AP3154" s="2"/>
      <c r="AQ3154" s="1"/>
      <c r="AR3154" s="15"/>
      <c r="AS3154" s="15"/>
      <c r="AT3154" s="15"/>
      <c r="AU3154" s="1"/>
      <c r="AV3154" s="1"/>
      <c r="AW3154" s="15"/>
      <c r="AX3154" s="15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  <c r="FA3154" s="1"/>
      <c r="FB3154" s="1"/>
      <c r="FC3154" s="1"/>
      <c r="FD3154" s="1"/>
      <c r="FE3154" s="1"/>
      <c r="FF3154" s="1"/>
      <c r="FG3154" s="1"/>
      <c r="FH3154" s="1"/>
    </row>
    <row r="3155" spans="1:164" x14ac:dyDescent="0.15">
      <c r="A3155" s="67"/>
      <c r="B3155" s="16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9"/>
      <c r="N3155" s="12"/>
      <c r="O3155" s="12"/>
      <c r="P3155" s="19"/>
      <c r="Q3155" s="14"/>
      <c r="R3155" s="28"/>
      <c r="S3155" s="14"/>
      <c r="T3155" s="14"/>
      <c r="U3155" s="14"/>
      <c r="V3155" s="4"/>
      <c r="W3155" s="5"/>
      <c r="X3155" s="14"/>
      <c r="Y3155" s="153"/>
      <c r="Z3155" s="10"/>
      <c r="AA3155" s="51"/>
      <c r="AB3155" s="3"/>
      <c r="AC3155" s="1"/>
      <c r="AD3155" s="10"/>
      <c r="AE3155" s="3"/>
      <c r="AF3155" s="3"/>
      <c r="AG3155" s="3"/>
      <c r="AH3155" s="10"/>
      <c r="AI3155" s="11"/>
      <c r="AJ3155" s="10"/>
      <c r="AK3155" s="2"/>
      <c r="AL3155" s="2"/>
      <c r="AM3155" s="2"/>
      <c r="AN3155" s="2"/>
      <c r="AO3155" s="2"/>
      <c r="AP3155" s="2"/>
      <c r="AQ3155" s="1"/>
      <c r="AR3155" s="15"/>
      <c r="AS3155" s="15"/>
      <c r="AT3155" s="15"/>
      <c r="AU3155" s="1"/>
      <c r="AV3155" s="1"/>
      <c r="AW3155" s="15"/>
      <c r="AX3155" s="15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  <c r="FA3155" s="1"/>
      <c r="FB3155" s="1"/>
      <c r="FC3155" s="1"/>
      <c r="FD3155" s="1"/>
      <c r="FE3155" s="1"/>
      <c r="FF3155" s="1"/>
      <c r="FG3155" s="1"/>
      <c r="FH3155" s="1"/>
    </row>
    <row r="3156" spans="1:164" x14ac:dyDescent="0.15">
      <c r="A3156" s="67"/>
      <c r="B3156" s="16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9"/>
      <c r="N3156" s="12"/>
      <c r="O3156" s="12"/>
      <c r="P3156" s="19"/>
      <c r="Q3156" s="14"/>
      <c r="R3156" s="28"/>
      <c r="S3156" s="14"/>
      <c r="T3156" s="14"/>
      <c r="U3156" s="14"/>
      <c r="V3156" s="4"/>
      <c r="W3156" s="5"/>
      <c r="X3156" s="14"/>
      <c r="Y3156" s="153"/>
      <c r="Z3156" s="10"/>
      <c r="AA3156" s="51"/>
      <c r="AB3156" s="3"/>
      <c r="AC3156" s="1"/>
      <c r="AD3156" s="10"/>
      <c r="AE3156" s="3"/>
      <c r="AF3156" s="3"/>
      <c r="AG3156" s="3"/>
      <c r="AH3156" s="10"/>
      <c r="AI3156" s="11"/>
      <c r="AJ3156" s="10"/>
      <c r="AK3156" s="2"/>
      <c r="AL3156" s="2"/>
      <c r="AM3156" s="2"/>
      <c r="AN3156" s="2"/>
      <c r="AO3156" s="2"/>
      <c r="AP3156" s="2"/>
      <c r="AQ3156" s="1"/>
      <c r="AR3156" s="15"/>
      <c r="AS3156" s="15"/>
      <c r="AT3156" s="15"/>
      <c r="AU3156" s="1"/>
      <c r="AV3156" s="1"/>
      <c r="AW3156" s="15"/>
      <c r="AX3156" s="15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  <c r="FA3156" s="1"/>
      <c r="FB3156" s="1"/>
      <c r="FC3156" s="1"/>
      <c r="FD3156" s="1"/>
      <c r="FE3156" s="1"/>
      <c r="FF3156" s="1"/>
      <c r="FG3156" s="1"/>
      <c r="FH3156" s="1"/>
    </row>
    <row r="3157" spans="1:164" x14ac:dyDescent="0.15">
      <c r="A3157" s="67"/>
      <c r="B3157" s="16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9"/>
      <c r="N3157" s="12"/>
      <c r="O3157" s="12"/>
      <c r="P3157" s="19"/>
      <c r="Q3157" s="14"/>
      <c r="R3157" s="28"/>
      <c r="S3157" s="14"/>
      <c r="T3157" s="14"/>
      <c r="U3157" s="14"/>
      <c r="V3157" s="4"/>
      <c r="W3157" s="5"/>
      <c r="X3157" s="14"/>
      <c r="Y3157" s="153"/>
      <c r="Z3157" s="10"/>
      <c r="AA3157" s="51"/>
      <c r="AB3157" s="3"/>
      <c r="AC3157" s="1"/>
      <c r="AD3157" s="10"/>
      <c r="AE3157" s="3"/>
      <c r="AF3157" s="3"/>
      <c r="AG3157" s="3"/>
      <c r="AH3157" s="10"/>
      <c r="AI3157" s="11"/>
      <c r="AJ3157" s="10"/>
      <c r="AK3157" s="2"/>
      <c r="AL3157" s="2"/>
      <c r="AM3157" s="2"/>
      <c r="AN3157" s="2"/>
      <c r="AO3157" s="2"/>
      <c r="AP3157" s="2"/>
      <c r="AQ3157" s="1"/>
      <c r="AR3157" s="15"/>
      <c r="AS3157" s="15"/>
      <c r="AT3157" s="15"/>
      <c r="AU3157" s="1"/>
      <c r="AV3157" s="1"/>
      <c r="AW3157" s="15"/>
      <c r="AX3157" s="15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  <c r="FA3157" s="1"/>
      <c r="FB3157" s="1"/>
      <c r="FC3157" s="1"/>
      <c r="FD3157" s="1"/>
      <c r="FE3157" s="1"/>
      <c r="FF3157" s="1"/>
      <c r="FG3157" s="1"/>
      <c r="FH3157" s="1"/>
    </row>
    <row r="3158" spans="1:164" x14ac:dyDescent="0.15">
      <c r="A3158" s="67"/>
      <c r="B3158" s="16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9"/>
      <c r="N3158" s="12"/>
      <c r="O3158" s="12"/>
      <c r="P3158" s="19"/>
      <c r="Q3158" s="14"/>
      <c r="R3158" s="28"/>
      <c r="S3158" s="14"/>
      <c r="T3158" s="14"/>
      <c r="U3158" s="14"/>
      <c r="V3158" s="4"/>
      <c r="W3158" s="5"/>
      <c r="X3158" s="14"/>
      <c r="Y3158" s="153"/>
      <c r="Z3158" s="10"/>
      <c r="AA3158" s="51"/>
      <c r="AB3158" s="3"/>
      <c r="AC3158" s="1"/>
      <c r="AD3158" s="10"/>
      <c r="AE3158" s="3"/>
      <c r="AF3158" s="3"/>
      <c r="AG3158" s="3"/>
      <c r="AH3158" s="10"/>
      <c r="AI3158" s="11"/>
      <c r="AJ3158" s="10"/>
      <c r="AK3158" s="2"/>
      <c r="AL3158" s="2"/>
      <c r="AM3158" s="2"/>
      <c r="AN3158" s="2"/>
      <c r="AO3158" s="2"/>
      <c r="AP3158" s="2"/>
      <c r="AQ3158" s="1"/>
      <c r="AR3158" s="15"/>
      <c r="AS3158" s="15"/>
      <c r="AT3158" s="15"/>
      <c r="AU3158" s="1"/>
      <c r="AV3158" s="1"/>
      <c r="AW3158" s="15"/>
      <c r="AX3158" s="15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  <c r="FA3158" s="1"/>
      <c r="FB3158" s="1"/>
      <c r="FC3158" s="1"/>
      <c r="FD3158" s="1"/>
      <c r="FE3158" s="1"/>
      <c r="FF3158" s="1"/>
      <c r="FG3158" s="1"/>
      <c r="FH3158" s="1"/>
    </row>
    <row r="3159" spans="1:164" x14ac:dyDescent="0.15">
      <c r="A3159" s="67"/>
      <c r="B3159" s="16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9"/>
      <c r="N3159" s="12"/>
      <c r="O3159" s="12"/>
      <c r="P3159" s="19"/>
      <c r="Q3159" s="14"/>
      <c r="R3159" s="28"/>
      <c r="S3159" s="14"/>
      <c r="T3159" s="14"/>
      <c r="U3159" s="14"/>
      <c r="V3159" s="4"/>
      <c r="W3159" s="5"/>
      <c r="X3159" s="14"/>
      <c r="Y3159" s="153"/>
      <c r="Z3159" s="10"/>
      <c r="AA3159" s="51"/>
      <c r="AB3159" s="3"/>
      <c r="AC3159" s="1"/>
      <c r="AD3159" s="10"/>
      <c r="AE3159" s="3"/>
      <c r="AF3159" s="3"/>
      <c r="AG3159" s="3"/>
      <c r="AH3159" s="10"/>
      <c r="AI3159" s="11"/>
      <c r="AJ3159" s="10"/>
      <c r="AK3159" s="2"/>
      <c r="AL3159" s="2"/>
      <c r="AM3159" s="2"/>
      <c r="AN3159" s="2"/>
      <c r="AO3159" s="2"/>
      <c r="AP3159" s="2"/>
      <c r="AQ3159" s="1"/>
      <c r="AR3159" s="15"/>
      <c r="AS3159" s="15"/>
      <c r="AT3159" s="15"/>
      <c r="AU3159" s="1"/>
      <c r="AV3159" s="1"/>
      <c r="AW3159" s="15"/>
      <c r="AX3159" s="15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  <c r="FA3159" s="1"/>
      <c r="FB3159" s="1"/>
      <c r="FC3159" s="1"/>
      <c r="FD3159" s="1"/>
      <c r="FE3159" s="1"/>
      <c r="FF3159" s="1"/>
      <c r="FG3159" s="1"/>
      <c r="FH3159" s="1"/>
    </row>
    <row r="3160" spans="1:164" x14ac:dyDescent="0.15">
      <c r="A3160" s="67"/>
      <c r="B3160" s="16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9"/>
      <c r="N3160" s="12"/>
      <c r="O3160" s="12"/>
      <c r="P3160" s="19"/>
      <c r="Q3160" s="14"/>
      <c r="R3160" s="28"/>
      <c r="S3160" s="14"/>
      <c r="T3160" s="14"/>
      <c r="U3160" s="14"/>
      <c r="V3160" s="4"/>
      <c r="W3160" s="5"/>
      <c r="X3160" s="14"/>
      <c r="Y3160" s="153"/>
      <c r="Z3160" s="10"/>
      <c r="AA3160" s="51"/>
      <c r="AB3160" s="3"/>
      <c r="AC3160" s="1"/>
      <c r="AD3160" s="10"/>
      <c r="AE3160" s="3"/>
      <c r="AF3160" s="3"/>
      <c r="AG3160" s="3"/>
      <c r="AH3160" s="10"/>
      <c r="AI3160" s="11"/>
      <c r="AJ3160" s="10"/>
      <c r="AK3160" s="2"/>
      <c r="AL3160" s="2"/>
      <c r="AM3160" s="2"/>
      <c r="AN3160" s="2"/>
      <c r="AO3160" s="2"/>
      <c r="AP3160" s="2"/>
      <c r="AQ3160" s="1"/>
      <c r="AR3160" s="15"/>
      <c r="AS3160" s="15"/>
      <c r="AT3160" s="15"/>
      <c r="AU3160" s="1"/>
      <c r="AV3160" s="1"/>
      <c r="AW3160" s="15"/>
      <c r="AX3160" s="15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  <c r="FA3160" s="1"/>
      <c r="FB3160" s="1"/>
      <c r="FC3160" s="1"/>
      <c r="FD3160" s="1"/>
      <c r="FE3160" s="1"/>
      <c r="FF3160" s="1"/>
      <c r="FG3160" s="1"/>
      <c r="FH3160" s="1"/>
    </row>
    <row r="3161" spans="1:164" x14ac:dyDescent="0.15">
      <c r="A3161" s="67"/>
      <c r="B3161" s="16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9"/>
      <c r="N3161" s="12"/>
      <c r="O3161" s="12"/>
      <c r="P3161" s="19"/>
      <c r="Q3161" s="14"/>
      <c r="R3161" s="28"/>
      <c r="S3161" s="14"/>
      <c r="T3161" s="14"/>
      <c r="U3161" s="14"/>
      <c r="V3161" s="4"/>
      <c r="W3161" s="5"/>
      <c r="X3161" s="14"/>
      <c r="Y3161" s="153"/>
      <c r="Z3161" s="10"/>
      <c r="AA3161" s="51"/>
      <c r="AB3161" s="3"/>
      <c r="AC3161" s="1"/>
      <c r="AD3161" s="10"/>
      <c r="AE3161" s="3"/>
      <c r="AF3161" s="3"/>
      <c r="AG3161" s="3"/>
      <c r="AH3161" s="10"/>
      <c r="AI3161" s="11"/>
      <c r="AJ3161" s="10"/>
      <c r="AK3161" s="2"/>
      <c r="AL3161" s="2"/>
      <c r="AM3161" s="2"/>
      <c r="AN3161" s="2"/>
      <c r="AO3161" s="2"/>
      <c r="AP3161" s="2"/>
      <c r="AQ3161" s="1"/>
      <c r="AR3161" s="15"/>
      <c r="AS3161" s="15"/>
      <c r="AT3161" s="15"/>
      <c r="AU3161" s="1"/>
      <c r="AV3161" s="1"/>
      <c r="AW3161" s="15"/>
      <c r="AX3161" s="15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  <c r="FA3161" s="1"/>
      <c r="FB3161" s="1"/>
      <c r="FC3161" s="1"/>
      <c r="FD3161" s="1"/>
      <c r="FE3161" s="1"/>
      <c r="FF3161" s="1"/>
      <c r="FG3161" s="1"/>
      <c r="FH3161" s="1"/>
    </row>
    <row r="3162" spans="1:164" x14ac:dyDescent="0.15">
      <c r="A3162" s="67"/>
      <c r="B3162" s="16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9"/>
      <c r="N3162" s="12"/>
      <c r="O3162" s="12"/>
      <c r="P3162" s="19"/>
      <c r="Q3162" s="14"/>
      <c r="R3162" s="28"/>
      <c r="S3162" s="14"/>
      <c r="T3162" s="14"/>
      <c r="U3162" s="14"/>
      <c r="V3162" s="4"/>
      <c r="W3162" s="5"/>
      <c r="X3162" s="14"/>
      <c r="Y3162" s="153"/>
      <c r="Z3162" s="10"/>
      <c r="AA3162" s="51"/>
      <c r="AB3162" s="3"/>
      <c r="AC3162" s="1"/>
      <c r="AD3162" s="10"/>
      <c r="AE3162" s="3"/>
      <c r="AF3162" s="3"/>
      <c r="AG3162" s="3"/>
      <c r="AH3162" s="10"/>
      <c r="AI3162" s="11"/>
      <c r="AJ3162" s="10"/>
      <c r="AK3162" s="2"/>
      <c r="AL3162" s="2"/>
      <c r="AM3162" s="2"/>
      <c r="AN3162" s="2"/>
      <c r="AO3162" s="2"/>
      <c r="AP3162" s="2"/>
      <c r="AQ3162" s="1"/>
      <c r="AR3162" s="15"/>
      <c r="AS3162" s="15"/>
      <c r="AT3162" s="15"/>
      <c r="AU3162" s="1"/>
      <c r="AV3162" s="1"/>
      <c r="AW3162" s="15"/>
      <c r="AX3162" s="15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  <c r="FA3162" s="1"/>
      <c r="FB3162" s="1"/>
      <c r="FC3162" s="1"/>
      <c r="FD3162" s="1"/>
      <c r="FE3162" s="1"/>
      <c r="FF3162" s="1"/>
      <c r="FG3162" s="1"/>
      <c r="FH3162" s="1"/>
    </row>
    <row r="3163" spans="1:164" x14ac:dyDescent="0.15">
      <c r="A3163" s="67"/>
      <c r="B3163" s="16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9"/>
      <c r="N3163" s="12"/>
      <c r="O3163" s="12"/>
      <c r="P3163" s="19"/>
      <c r="Q3163" s="14"/>
      <c r="R3163" s="28"/>
      <c r="S3163" s="14"/>
      <c r="T3163" s="14"/>
      <c r="U3163" s="14"/>
      <c r="V3163" s="4"/>
      <c r="W3163" s="5"/>
      <c r="X3163" s="14"/>
      <c r="Y3163" s="153"/>
      <c r="Z3163" s="10"/>
      <c r="AA3163" s="51"/>
      <c r="AB3163" s="3"/>
      <c r="AC3163" s="1"/>
      <c r="AD3163" s="10"/>
      <c r="AE3163" s="3"/>
      <c r="AF3163" s="3"/>
      <c r="AG3163" s="3"/>
      <c r="AH3163" s="10"/>
      <c r="AI3163" s="11"/>
      <c r="AJ3163" s="10"/>
      <c r="AK3163" s="2"/>
      <c r="AL3163" s="2"/>
      <c r="AM3163" s="2"/>
      <c r="AN3163" s="2"/>
      <c r="AO3163" s="2"/>
      <c r="AP3163" s="2"/>
      <c r="AQ3163" s="1"/>
      <c r="AR3163" s="15"/>
      <c r="AS3163" s="15"/>
      <c r="AT3163" s="15"/>
      <c r="AU3163" s="1"/>
      <c r="AV3163" s="1"/>
      <c r="AW3163" s="15"/>
      <c r="AX3163" s="15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  <c r="FA3163" s="1"/>
      <c r="FB3163" s="1"/>
      <c r="FC3163" s="1"/>
      <c r="FD3163" s="1"/>
      <c r="FE3163" s="1"/>
      <c r="FF3163" s="1"/>
      <c r="FG3163" s="1"/>
      <c r="FH3163" s="1"/>
    </row>
    <row r="3164" spans="1:164" x14ac:dyDescent="0.15">
      <c r="A3164" s="67"/>
      <c r="B3164" s="16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9"/>
      <c r="N3164" s="12"/>
      <c r="O3164" s="12"/>
      <c r="P3164" s="19"/>
      <c r="Q3164" s="14"/>
      <c r="R3164" s="28"/>
      <c r="S3164" s="14"/>
      <c r="T3164" s="14"/>
      <c r="U3164" s="14"/>
      <c r="V3164" s="4"/>
      <c r="W3164" s="5"/>
      <c r="X3164" s="14"/>
      <c r="Y3164" s="153"/>
      <c r="Z3164" s="10"/>
      <c r="AA3164" s="51"/>
      <c r="AB3164" s="3"/>
      <c r="AC3164" s="1"/>
      <c r="AD3164" s="10"/>
      <c r="AE3164" s="3"/>
      <c r="AF3164" s="3"/>
      <c r="AG3164" s="3"/>
      <c r="AH3164" s="10"/>
      <c r="AI3164" s="11"/>
      <c r="AJ3164" s="10"/>
      <c r="AK3164" s="2"/>
      <c r="AL3164" s="2"/>
      <c r="AM3164" s="2"/>
      <c r="AN3164" s="2"/>
      <c r="AO3164" s="2"/>
      <c r="AP3164" s="2"/>
      <c r="AQ3164" s="1"/>
      <c r="AR3164" s="15"/>
      <c r="AS3164" s="15"/>
      <c r="AT3164" s="15"/>
      <c r="AU3164" s="1"/>
      <c r="AV3164" s="1"/>
      <c r="AW3164" s="15"/>
      <c r="AX3164" s="15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  <c r="FA3164" s="1"/>
      <c r="FB3164" s="1"/>
      <c r="FC3164" s="1"/>
      <c r="FD3164" s="1"/>
      <c r="FE3164" s="1"/>
      <c r="FF3164" s="1"/>
      <c r="FG3164" s="1"/>
      <c r="FH3164" s="1"/>
    </row>
    <row r="3165" spans="1:164" x14ac:dyDescent="0.15">
      <c r="A3165" s="67"/>
      <c r="B3165" s="16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9"/>
      <c r="N3165" s="12"/>
      <c r="O3165" s="12"/>
      <c r="P3165" s="19"/>
      <c r="Q3165" s="14"/>
      <c r="R3165" s="28"/>
      <c r="S3165" s="14"/>
      <c r="T3165" s="14"/>
      <c r="U3165" s="14"/>
      <c r="V3165" s="4"/>
      <c r="W3165" s="5"/>
      <c r="X3165" s="14"/>
      <c r="Y3165" s="153"/>
      <c r="Z3165" s="10"/>
      <c r="AA3165" s="51"/>
      <c r="AB3165" s="3"/>
      <c r="AC3165" s="1"/>
      <c r="AD3165" s="10"/>
      <c r="AE3165" s="3"/>
      <c r="AF3165" s="3"/>
      <c r="AG3165" s="3"/>
      <c r="AH3165" s="10"/>
      <c r="AI3165" s="11"/>
      <c r="AJ3165" s="10"/>
      <c r="AK3165" s="2"/>
      <c r="AL3165" s="2"/>
      <c r="AM3165" s="2"/>
      <c r="AN3165" s="2"/>
      <c r="AO3165" s="2"/>
      <c r="AP3165" s="2"/>
      <c r="AQ3165" s="1"/>
      <c r="AR3165" s="15"/>
      <c r="AS3165" s="15"/>
      <c r="AT3165" s="15"/>
      <c r="AU3165" s="1"/>
      <c r="AV3165" s="1"/>
      <c r="AW3165" s="15"/>
      <c r="AX3165" s="15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  <c r="FA3165" s="1"/>
      <c r="FB3165" s="1"/>
      <c r="FC3165" s="1"/>
      <c r="FD3165" s="1"/>
      <c r="FE3165" s="1"/>
      <c r="FF3165" s="1"/>
      <c r="FG3165" s="1"/>
      <c r="FH3165" s="1"/>
    </row>
    <row r="3166" spans="1:164" x14ac:dyDescent="0.15">
      <c r="A3166" s="67"/>
      <c r="B3166" s="16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9"/>
      <c r="N3166" s="12"/>
      <c r="O3166" s="12"/>
      <c r="P3166" s="19"/>
      <c r="Q3166" s="14"/>
      <c r="R3166" s="28"/>
      <c r="S3166" s="14"/>
      <c r="T3166" s="14"/>
      <c r="U3166" s="14"/>
      <c r="V3166" s="4"/>
      <c r="W3166" s="5"/>
      <c r="X3166" s="14"/>
      <c r="Y3166" s="153"/>
      <c r="Z3166" s="10"/>
      <c r="AA3166" s="51"/>
      <c r="AB3166" s="3"/>
      <c r="AC3166" s="1"/>
      <c r="AD3166" s="10"/>
      <c r="AE3166" s="3"/>
      <c r="AF3166" s="3"/>
      <c r="AG3166" s="3"/>
      <c r="AH3166" s="10"/>
      <c r="AI3166" s="11"/>
      <c r="AJ3166" s="10"/>
      <c r="AK3166" s="2"/>
      <c r="AL3166" s="2"/>
      <c r="AM3166" s="2"/>
      <c r="AN3166" s="2"/>
      <c r="AO3166" s="2"/>
      <c r="AP3166" s="2"/>
      <c r="AQ3166" s="1"/>
      <c r="AR3166" s="15"/>
      <c r="AS3166" s="15"/>
      <c r="AT3166" s="15"/>
      <c r="AU3166" s="1"/>
      <c r="AV3166" s="1"/>
      <c r="AW3166" s="15"/>
      <c r="AX3166" s="15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  <c r="FA3166" s="1"/>
      <c r="FB3166" s="1"/>
      <c r="FC3166" s="1"/>
      <c r="FD3166" s="1"/>
      <c r="FE3166" s="1"/>
      <c r="FF3166" s="1"/>
      <c r="FG3166" s="1"/>
      <c r="FH3166" s="1"/>
    </row>
    <row r="3167" spans="1:164" x14ac:dyDescent="0.15">
      <c r="A3167" s="67"/>
      <c r="B3167" s="16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9"/>
      <c r="N3167" s="12"/>
      <c r="O3167" s="12"/>
      <c r="P3167" s="19"/>
      <c r="Q3167" s="14"/>
      <c r="R3167" s="28"/>
      <c r="S3167" s="14"/>
      <c r="T3167" s="14"/>
      <c r="U3167" s="14"/>
      <c r="V3167" s="4"/>
      <c r="W3167" s="5"/>
      <c r="X3167" s="14"/>
      <c r="Y3167" s="153"/>
      <c r="Z3167" s="10"/>
      <c r="AA3167" s="51"/>
      <c r="AB3167" s="3"/>
      <c r="AC3167" s="1"/>
      <c r="AD3167" s="10"/>
      <c r="AE3167" s="3"/>
      <c r="AF3167" s="3"/>
      <c r="AG3167" s="3"/>
      <c r="AH3167" s="10"/>
      <c r="AI3167" s="11"/>
      <c r="AJ3167" s="10"/>
      <c r="AK3167" s="2"/>
      <c r="AL3167" s="2"/>
      <c r="AM3167" s="2"/>
      <c r="AN3167" s="2"/>
      <c r="AO3167" s="2"/>
      <c r="AP3167" s="2"/>
      <c r="AQ3167" s="1"/>
      <c r="AR3167" s="15"/>
      <c r="AS3167" s="15"/>
      <c r="AT3167" s="15"/>
      <c r="AU3167" s="1"/>
      <c r="AV3167" s="1"/>
      <c r="AW3167" s="15"/>
      <c r="AX3167" s="15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  <c r="FA3167" s="1"/>
      <c r="FB3167" s="1"/>
      <c r="FC3167" s="1"/>
      <c r="FD3167" s="1"/>
      <c r="FE3167" s="1"/>
      <c r="FF3167" s="1"/>
      <c r="FG3167" s="1"/>
      <c r="FH3167" s="1"/>
    </row>
    <row r="3168" spans="1:164" x14ac:dyDescent="0.15">
      <c r="A3168" s="67"/>
      <c r="B3168" s="16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9"/>
      <c r="N3168" s="12"/>
      <c r="O3168" s="12"/>
      <c r="P3168" s="19"/>
      <c r="Q3168" s="14"/>
      <c r="R3168" s="28"/>
      <c r="S3168" s="14"/>
      <c r="T3168" s="14"/>
      <c r="U3168" s="14"/>
      <c r="V3168" s="4"/>
      <c r="W3168" s="5"/>
      <c r="X3168" s="14"/>
      <c r="Y3168" s="153"/>
      <c r="Z3168" s="10"/>
      <c r="AA3168" s="51"/>
      <c r="AB3168" s="3"/>
      <c r="AC3168" s="1"/>
      <c r="AD3168" s="10"/>
      <c r="AE3168" s="3"/>
      <c r="AF3168" s="3"/>
      <c r="AG3168" s="3"/>
      <c r="AH3168" s="10"/>
      <c r="AI3168" s="11"/>
      <c r="AJ3168" s="10"/>
      <c r="AK3168" s="2"/>
      <c r="AL3168" s="2"/>
      <c r="AM3168" s="2"/>
      <c r="AN3168" s="2"/>
      <c r="AO3168" s="2"/>
      <c r="AP3168" s="2"/>
      <c r="AQ3168" s="1"/>
      <c r="AR3168" s="15"/>
      <c r="AS3168" s="15"/>
      <c r="AT3168" s="15"/>
      <c r="AU3168" s="1"/>
      <c r="AV3168" s="1"/>
      <c r="AW3168" s="15"/>
      <c r="AX3168" s="15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  <c r="FA3168" s="1"/>
      <c r="FB3168" s="1"/>
      <c r="FC3168" s="1"/>
      <c r="FD3168" s="1"/>
      <c r="FE3168" s="1"/>
      <c r="FF3168" s="1"/>
      <c r="FG3168" s="1"/>
      <c r="FH3168" s="1"/>
    </row>
    <row r="3169" spans="1:164" x14ac:dyDescent="0.15">
      <c r="A3169" s="67"/>
      <c r="B3169" s="16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9"/>
      <c r="N3169" s="12"/>
      <c r="O3169" s="12"/>
      <c r="P3169" s="19"/>
      <c r="Q3169" s="14"/>
      <c r="R3169" s="28"/>
      <c r="S3169" s="14"/>
      <c r="T3169" s="14"/>
      <c r="U3169" s="14"/>
      <c r="V3169" s="4"/>
      <c r="W3169" s="5"/>
      <c r="X3169" s="14"/>
      <c r="Y3169" s="153"/>
      <c r="Z3169" s="10"/>
      <c r="AA3169" s="51"/>
      <c r="AB3169" s="3"/>
      <c r="AC3169" s="1"/>
      <c r="AD3169" s="10"/>
      <c r="AE3169" s="3"/>
      <c r="AF3169" s="3"/>
      <c r="AG3169" s="3"/>
      <c r="AH3169" s="10"/>
      <c r="AI3169" s="11"/>
      <c r="AJ3169" s="10"/>
      <c r="AK3169" s="2"/>
      <c r="AL3169" s="2"/>
      <c r="AM3169" s="2"/>
      <c r="AN3169" s="2"/>
      <c r="AO3169" s="2"/>
      <c r="AP3169" s="2"/>
      <c r="AQ3169" s="1"/>
      <c r="AR3169" s="15"/>
      <c r="AS3169" s="15"/>
      <c r="AT3169" s="15"/>
      <c r="AU3169" s="1"/>
      <c r="AV3169" s="1"/>
      <c r="AW3169" s="15"/>
      <c r="AX3169" s="15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  <c r="FA3169" s="1"/>
      <c r="FB3169" s="1"/>
      <c r="FC3169" s="1"/>
      <c r="FD3169" s="1"/>
      <c r="FE3169" s="1"/>
      <c r="FF3169" s="1"/>
      <c r="FG3169" s="1"/>
      <c r="FH3169" s="1"/>
    </row>
    <row r="3170" spans="1:164" x14ac:dyDescent="0.15">
      <c r="A3170" s="67"/>
      <c r="B3170" s="16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9"/>
      <c r="N3170" s="12"/>
      <c r="O3170" s="12"/>
      <c r="P3170" s="19"/>
      <c r="Q3170" s="14"/>
      <c r="R3170" s="28"/>
      <c r="S3170" s="14"/>
      <c r="T3170" s="14"/>
      <c r="U3170" s="14"/>
      <c r="V3170" s="4"/>
      <c r="W3170" s="5"/>
      <c r="X3170" s="14"/>
      <c r="Y3170" s="153"/>
      <c r="Z3170" s="10"/>
      <c r="AA3170" s="51"/>
      <c r="AB3170" s="3"/>
      <c r="AC3170" s="1"/>
      <c r="AD3170" s="10"/>
      <c r="AE3170" s="3"/>
      <c r="AF3170" s="3"/>
      <c r="AG3170" s="3"/>
      <c r="AH3170" s="10"/>
      <c r="AI3170" s="11"/>
      <c r="AJ3170" s="10"/>
      <c r="AK3170" s="2"/>
      <c r="AL3170" s="2"/>
      <c r="AM3170" s="2"/>
      <c r="AN3170" s="2"/>
      <c r="AO3170" s="2"/>
      <c r="AP3170" s="2"/>
      <c r="AQ3170" s="1"/>
      <c r="AR3170" s="15"/>
      <c r="AS3170" s="15"/>
      <c r="AT3170" s="15"/>
      <c r="AU3170" s="1"/>
      <c r="AV3170" s="1"/>
      <c r="AW3170" s="15"/>
      <c r="AX3170" s="15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  <c r="FA3170" s="1"/>
      <c r="FB3170" s="1"/>
      <c r="FC3170" s="1"/>
      <c r="FD3170" s="1"/>
      <c r="FE3170" s="1"/>
      <c r="FF3170" s="1"/>
      <c r="FG3170" s="1"/>
      <c r="FH3170" s="1"/>
    </row>
    <row r="3171" spans="1:164" x14ac:dyDescent="0.15">
      <c r="A3171" s="67"/>
      <c r="B3171" s="16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9"/>
      <c r="N3171" s="12"/>
      <c r="O3171" s="12"/>
      <c r="P3171" s="19"/>
      <c r="Q3171" s="14"/>
      <c r="R3171" s="28"/>
      <c r="S3171" s="14"/>
      <c r="T3171" s="14"/>
      <c r="U3171" s="14"/>
      <c r="V3171" s="4"/>
      <c r="W3171" s="5"/>
      <c r="X3171" s="14"/>
      <c r="Y3171" s="153"/>
      <c r="Z3171" s="10"/>
      <c r="AA3171" s="51"/>
      <c r="AB3171" s="3"/>
      <c r="AC3171" s="1"/>
      <c r="AD3171" s="10"/>
      <c r="AE3171" s="3"/>
      <c r="AF3171" s="3"/>
      <c r="AG3171" s="3"/>
      <c r="AH3171" s="10"/>
      <c r="AI3171" s="11"/>
      <c r="AJ3171" s="10"/>
      <c r="AK3171" s="2"/>
      <c r="AL3171" s="2"/>
      <c r="AM3171" s="2"/>
      <c r="AN3171" s="2"/>
      <c r="AO3171" s="2"/>
      <c r="AP3171" s="2"/>
      <c r="AQ3171" s="1"/>
      <c r="AR3171" s="15"/>
      <c r="AS3171" s="15"/>
      <c r="AT3171" s="15"/>
      <c r="AU3171" s="1"/>
      <c r="AV3171" s="1"/>
      <c r="AW3171" s="15"/>
      <c r="AX3171" s="15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  <c r="FA3171" s="1"/>
      <c r="FB3171" s="1"/>
      <c r="FC3171" s="1"/>
      <c r="FD3171" s="1"/>
      <c r="FE3171" s="1"/>
      <c r="FF3171" s="1"/>
      <c r="FG3171" s="1"/>
      <c r="FH3171" s="1"/>
    </row>
    <row r="3172" spans="1:164" x14ac:dyDescent="0.15">
      <c r="A3172" s="67"/>
      <c r="B3172" s="16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9"/>
      <c r="N3172" s="12"/>
      <c r="O3172" s="12"/>
      <c r="P3172" s="19"/>
      <c r="Q3172" s="14"/>
      <c r="R3172" s="28"/>
      <c r="S3172" s="14"/>
      <c r="T3172" s="14"/>
      <c r="U3172" s="14"/>
      <c r="V3172" s="4"/>
      <c r="W3172" s="5"/>
      <c r="X3172" s="14"/>
      <c r="Y3172" s="153"/>
      <c r="Z3172" s="10"/>
      <c r="AA3172" s="51"/>
      <c r="AB3172" s="3"/>
      <c r="AC3172" s="1"/>
      <c r="AD3172" s="10"/>
      <c r="AE3172" s="3"/>
      <c r="AF3172" s="3"/>
      <c r="AG3172" s="3"/>
      <c r="AH3172" s="10"/>
      <c r="AI3172" s="11"/>
      <c r="AJ3172" s="10"/>
      <c r="AK3172" s="2"/>
      <c r="AL3172" s="2"/>
      <c r="AM3172" s="2"/>
      <c r="AN3172" s="2"/>
      <c r="AO3172" s="2"/>
      <c r="AP3172" s="2"/>
      <c r="AQ3172" s="1"/>
      <c r="AR3172" s="15"/>
      <c r="AS3172" s="15"/>
      <c r="AT3172" s="15"/>
      <c r="AU3172" s="1"/>
      <c r="AV3172" s="1"/>
      <c r="AW3172" s="15"/>
      <c r="AX3172" s="15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  <c r="FA3172" s="1"/>
      <c r="FB3172" s="1"/>
      <c r="FC3172" s="1"/>
      <c r="FD3172" s="1"/>
      <c r="FE3172" s="1"/>
      <c r="FF3172" s="1"/>
      <c r="FG3172" s="1"/>
      <c r="FH3172" s="1"/>
    </row>
    <row r="3173" spans="1:164" x14ac:dyDescent="0.15">
      <c r="A3173" s="67"/>
      <c r="B3173" s="16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9"/>
      <c r="N3173" s="12"/>
      <c r="O3173" s="12"/>
      <c r="P3173" s="19"/>
      <c r="Q3173" s="14"/>
      <c r="R3173" s="28"/>
      <c r="S3173" s="14"/>
      <c r="T3173" s="14"/>
      <c r="U3173" s="14"/>
      <c r="V3173" s="4"/>
      <c r="W3173" s="5"/>
      <c r="X3173" s="14"/>
      <c r="Y3173" s="153"/>
      <c r="Z3173" s="10"/>
      <c r="AA3173" s="51"/>
      <c r="AB3173" s="3"/>
      <c r="AC3173" s="1"/>
      <c r="AD3173" s="10"/>
      <c r="AE3173" s="3"/>
      <c r="AF3173" s="3"/>
      <c r="AG3173" s="3"/>
      <c r="AH3173" s="10"/>
      <c r="AI3173" s="11"/>
      <c r="AJ3173" s="10"/>
      <c r="AK3173" s="2"/>
      <c r="AL3173" s="2"/>
      <c r="AM3173" s="2"/>
      <c r="AN3173" s="2"/>
      <c r="AO3173" s="2"/>
      <c r="AP3173" s="2"/>
      <c r="AQ3173" s="1"/>
      <c r="AR3173" s="15"/>
      <c r="AS3173" s="15"/>
      <c r="AT3173" s="15"/>
      <c r="AU3173" s="1"/>
      <c r="AV3173" s="1"/>
      <c r="AW3173" s="15"/>
      <c r="AX3173" s="15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  <c r="FA3173" s="1"/>
      <c r="FB3173" s="1"/>
      <c r="FC3173" s="1"/>
      <c r="FD3173" s="1"/>
      <c r="FE3173" s="1"/>
      <c r="FF3173" s="1"/>
      <c r="FG3173" s="1"/>
      <c r="FH3173" s="1"/>
    </row>
    <row r="3174" spans="1:164" x14ac:dyDescent="0.15">
      <c r="A3174" s="67"/>
      <c r="B3174" s="16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9"/>
      <c r="N3174" s="12"/>
      <c r="O3174" s="12"/>
      <c r="P3174" s="19"/>
      <c r="Q3174" s="14"/>
      <c r="R3174" s="28"/>
      <c r="S3174" s="14"/>
      <c r="T3174" s="14"/>
      <c r="U3174" s="14"/>
      <c r="V3174" s="4"/>
      <c r="W3174" s="5"/>
      <c r="X3174" s="14"/>
      <c r="Y3174" s="153"/>
      <c r="Z3174" s="10"/>
      <c r="AA3174" s="51"/>
      <c r="AB3174" s="3"/>
      <c r="AC3174" s="1"/>
      <c r="AD3174" s="10"/>
      <c r="AE3174" s="3"/>
      <c r="AF3174" s="3"/>
      <c r="AG3174" s="3"/>
      <c r="AH3174" s="10"/>
      <c r="AI3174" s="11"/>
      <c r="AJ3174" s="10"/>
      <c r="AK3174" s="2"/>
      <c r="AL3174" s="2"/>
      <c r="AM3174" s="2"/>
      <c r="AN3174" s="2"/>
      <c r="AO3174" s="2"/>
      <c r="AP3174" s="2"/>
      <c r="AQ3174" s="1"/>
      <c r="AR3174" s="15"/>
      <c r="AS3174" s="15"/>
      <c r="AT3174" s="15"/>
      <c r="AU3174" s="1"/>
      <c r="AV3174" s="1"/>
      <c r="AW3174" s="15"/>
      <c r="AX3174" s="15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  <c r="FA3174" s="1"/>
      <c r="FB3174" s="1"/>
      <c r="FC3174" s="1"/>
      <c r="FD3174" s="1"/>
      <c r="FE3174" s="1"/>
      <c r="FF3174" s="1"/>
      <c r="FG3174" s="1"/>
      <c r="FH3174" s="1"/>
    </row>
    <row r="3175" spans="1:164" x14ac:dyDescent="0.15">
      <c r="A3175" s="67"/>
      <c r="B3175" s="16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9"/>
      <c r="N3175" s="12"/>
      <c r="O3175" s="12"/>
      <c r="P3175" s="19"/>
      <c r="Q3175" s="14"/>
      <c r="R3175" s="28"/>
      <c r="S3175" s="14"/>
      <c r="T3175" s="14"/>
      <c r="U3175" s="14"/>
      <c r="V3175" s="4"/>
      <c r="W3175" s="5"/>
      <c r="X3175" s="14"/>
      <c r="Y3175" s="153"/>
      <c r="Z3175" s="10"/>
      <c r="AA3175" s="51"/>
      <c r="AB3175" s="3"/>
      <c r="AC3175" s="1"/>
      <c r="AD3175" s="10"/>
      <c r="AE3175" s="3"/>
      <c r="AF3175" s="3"/>
      <c r="AG3175" s="3"/>
      <c r="AH3175" s="10"/>
      <c r="AI3175" s="11"/>
      <c r="AJ3175" s="10"/>
      <c r="AK3175" s="2"/>
      <c r="AL3175" s="2"/>
      <c r="AM3175" s="2"/>
      <c r="AN3175" s="2"/>
      <c r="AO3175" s="2"/>
      <c r="AP3175" s="2"/>
      <c r="AQ3175" s="1"/>
      <c r="AR3175" s="15"/>
      <c r="AS3175" s="15"/>
      <c r="AT3175" s="15"/>
      <c r="AU3175" s="1"/>
      <c r="AV3175" s="1"/>
      <c r="AW3175" s="15"/>
      <c r="AX3175" s="15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  <c r="FA3175" s="1"/>
      <c r="FB3175" s="1"/>
      <c r="FC3175" s="1"/>
      <c r="FD3175" s="1"/>
      <c r="FE3175" s="1"/>
      <c r="FF3175" s="1"/>
      <c r="FG3175" s="1"/>
      <c r="FH3175" s="1"/>
    </row>
    <row r="3176" spans="1:164" x14ac:dyDescent="0.15">
      <c r="A3176" s="67"/>
      <c r="B3176" s="16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9"/>
      <c r="N3176" s="12"/>
      <c r="O3176" s="12"/>
      <c r="P3176" s="19"/>
      <c r="Q3176" s="14"/>
      <c r="R3176" s="28"/>
      <c r="S3176" s="14"/>
      <c r="T3176" s="14"/>
      <c r="U3176" s="14"/>
      <c r="V3176" s="4"/>
      <c r="W3176" s="5"/>
      <c r="X3176" s="14"/>
      <c r="Y3176" s="153"/>
      <c r="Z3176" s="10"/>
      <c r="AA3176" s="51"/>
      <c r="AB3176" s="3"/>
      <c r="AC3176" s="1"/>
      <c r="AD3176" s="10"/>
      <c r="AE3176" s="3"/>
      <c r="AF3176" s="3"/>
      <c r="AG3176" s="3"/>
      <c r="AH3176" s="10"/>
      <c r="AI3176" s="11"/>
      <c r="AJ3176" s="10"/>
      <c r="AK3176" s="2"/>
      <c r="AL3176" s="2"/>
      <c r="AM3176" s="2"/>
      <c r="AN3176" s="2"/>
      <c r="AO3176" s="2"/>
      <c r="AP3176" s="2"/>
      <c r="AQ3176" s="1"/>
      <c r="AR3176" s="15"/>
      <c r="AS3176" s="15"/>
      <c r="AT3176" s="15"/>
      <c r="AU3176" s="1"/>
      <c r="AV3176" s="1"/>
      <c r="AW3176" s="15"/>
      <c r="AX3176" s="15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  <c r="FA3176" s="1"/>
      <c r="FB3176" s="1"/>
      <c r="FC3176" s="1"/>
      <c r="FD3176" s="1"/>
      <c r="FE3176" s="1"/>
      <c r="FF3176" s="1"/>
      <c r="FG3176" s="1"/>
      <c r="FH3176" s="1"/>
    </row>
    <row r="3177" spans="1:164" x14ac:dyDescent="0.15">
      <c r="A3177" s="67"/>
      <c r="B3177" s="16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9"/>
      <c r="N3177" s="12"/>
      <c r="O3177" s="12"/>
      <c r="P3177" s="19"/>
      <c r="Q3177" s="14"/>
      <c r="R3177" s="28"/>
      <c r="S3177" s="14"/>
      <c r="T3177" s="14"/>
      <c r="U3177" s="14"/>
      <c r="V3177" s="4"/>
      <c r="W3177" s="5"/>
      <c r="X3177" s="14"/>
      <c r="Y3177" s="153"/>
      <c r="Z3177" s="10"/>
      <c r="AA3177" s="51"/>
      <c r="AB3177" s="3"/>
      <c r="AC3177" s="1"/>
      <c r="AD3177" s="10"/>
      <c r="AE3177" s="3"/>
      <c r="AF3177" s="3"/>
      <c r="AG3177" s="3"/>
      <c r="AH3177" s="10"/>
      <c r="AI3177" s="11"/>
      <c r="AJ3177" s="10"/>
      <c r="AK3177" s="2"/>
      <c r="AL3177" s="2"/>
      <c r="AM3177" s="2"/>
      <c r="AN3177" s="2"/>
      <c r="AO3177" s="2"/>
      <c r="AP3177" s="2"/>
      <c r="AQ3177" s="1"/>
      <c r="AR3177" s="15"/>
      <c r="AS3177" s="15"/>
      <c r="AT3177" s="15"/>
      <c r="AU3177" s="1"/>
      <c r="AV3177" s="1"/>
      <c r="AW3177" s="15"/>
      <c r="AX3177" s="15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  <c r="FA3177" s="1"/>
      <c r="FB3177" s="1"/>
      <c r="FC3177" s="1"/>
      <c r="FD3177" s="1"/>
      <c r="FE3177" s="1"/>
      <c r="FF3177" s="1"/>
      <c r="FG3177" s="1"/>
      <c r="FH3177" s="1"/>
    </row>
    <row r="3178" spans="1:164" x14ac:dyDescent="0.15">
      <c r="A3178" s="67"/>
      <c r="B3178" s="16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9"/>
      <c r="N3178" s="12"/>
      <c r="O3178" s="12"/>
      <c r="P3178" s="19"/>
      <c r="Q3178" s="14"/>
      <c r="R3178" s="28"/>
      <c r="S3178" s="14"/>
      <c r="T3178" s="14"/>
      <c r="U3178" s="14"/>
      <c r="V3178" s="4"/>
      <c r="W3178" s="5"/>
      <c r="X3178" s="14"/>
      <c r="Y3178" s="153"/>
      <c r="Z3178" s="10"/>
      <c r="AA3178" s="51"/>
      <c r="AB3178" s="3"/>
      <c r="AC3178" s="1"/>
      <c r="AD3178" s="10"/>
      <c r="AE3178" s="3"/>
      <c r="AF3178" s="3"/>
      <c r="AG3178" s="3"/>
      <c r="AH3178" s="10"/>
      <c r="AI3178" s="11"/>
      <c r="AJ3178" s="10"/>
      <c r="AK3178" s="2"/>
      <c r="AL3178" s="2"/>
      <c r="AM3178" s="2"/>
      <c r="AN3178" s="2"/>
      <c r="AO3178" s="2"/>
      <c r="AP3178" s="2"/>
      <c r="AQ3178" s="1"/>
      <c r="AR3178" s="15"/>
      <c r="AS3178" s="15"/>
      <c r="AT3178" s="15"/>
      <c r="AU3178" s="1"/>
      <c r="AV3178" s="1"/>
      <c r="AW3178" s="15"/>
      <c r="AX3178" s="15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  <c r="FA3178" s="1"/>
      <c r="FB3178" s="1"/>
      <c r="FC3178" s="1"/>
      <c r="FD3178" s="1"/>
      <c r="FE3178" s="1"/>
      <c r="FF3178" s="1"/>
      <c r="FG3178" s="1"/>
      <c r="FH3178" s="1"/>
    </row>
    <row r="3179" spans="1:164" x14ac:dyDescent="0.15">
      <c r="A3179" s="67"/>
      <c r="B3179" s="16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9"/>
      <c r="N3179" s="12"/>
      <c r="O3179" s="12"/>
      <c r="P3179" s="19"/>
      <c r="Q3179" s="14"/>
      <c r="R3179" s="28"/>
      <c r="S3179" s="14"/>
      <c r="T3179" s="14"/>
      <c r="U3179" s="14"/>
      <c r="V3179" s="4"/>
      <c r="W3179" s="5"/>
      <c r="X3179" s="14"/>
      <c r="Y3179" s="153"/>
      <c r="Z3179" s="10"/>
      <c r="AA3179" s="51"/>
      <c r="AB3179" s="3"/>
      <c r="AC3179" s="1"/>
      <c r="AD3179" s="10"/>
      <c r="AE3179" s="3"/>
      <c r="AF3179" s="3"/>
      <c r="AG3179" s="3"/>
      <c r="AH3179" s="10"/>
      <c r="AI3179" s="11"/>
      <c r="AJ3179" s="10"/>
      <c r="AK3179" s="2"/>
      <c r="AL3179" s="2"/>
      <c r="AM3179" s="2"/>
      <c r="AN3179" s="2"/>
      <c r="AO3179" s="2"/>
      <c r="AP3179" s="2"/>
      <c r="AQ3179" s="1"/>
      <c r="AR3179" s="15"/>
      <c r="AS3179" s="15"/>
      <c r="AT3179" s="15"/>
      <c r="AU3179" s="1"/>
      <c r="AV3179" s="1"/>
      <c r="AW3179" s="15"/>
      <c r="AX3179" s="15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  <c r="FA3179" s="1"/>
      <c r="FB3179" s="1"/>
      <c r="FC3179" s="1"/>
      <c r="FD3179" s="1"/>
      <c r="FE3179" s="1"/>
      <c r="FF3179" s="1"/>
      <c r="FG3179" s="1"/>
      <c r="FH3179" s="1"/>
    </row>
    <row r="3180" spans="1:164" x14ac:dyDescent="0.15">
      <c r="A3180" s="67"/>
      <c r="B3180" s="16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9"/>
      <c r="N3180" s="12"/>
      <c r="O3180" s="12"/>
      <c r="P3180" s="19"/>
      <c r="Q3180" s="14"/>
      <c r="R3180" s="28"/>
      <c r="S3180" s="14"/>
      <c r="T3180" s="14"/>
      <c r="U3180" s="14"/>
      <c r="V3180" s="4"/>
      <c r="W3180" s="5"/>
      <c r="X3180" s="14"/>
      <c r="Y3180" s="153"/>
      <c r="Z3180" s="10"/>
      <c r="AA3180" s="51"/>
      <c r="AB3180" s="3"/>
      <c r="AC3180" s="1"/>
      <c r="AD3180" s="10"/>
      <c r="AE3180" s="3"/>
      <c r="AF3180" s="3"/>
      <c r="AG3180" s="3"/>
      <c r="AH3180" s="10"/>
      <c r="AI3180" s="11"/>
      <c r="AJ3180" s="10"/>
      <c r="AK3180" s="2"/>
      <c r="AL3180" s="2"/>
      <c r="AM3180" s="2"/>
      <c r="AN3180" s="2"/>
      <c r="AO3180" s="2"/>
      <c r="AP3180" s="2"/>
      <c r="AQ3180" s="1"/>
      <c r="AR3180" s="15"/>
      <c r="AS3180" s="15"/>
      <c r="AT3180" s="15"/>
      <c r="AU3180" s="1"/>
      <c r="AV3180" s="1"/>
      <c r="AW3180" s="15"/>
      <c r="AX3180" s="15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  <c r="FA3180" s="1"/>
      <c r="FB3180" s="1"/>
      <c r="FC3180" s="1"/>
      <c r="FD3180" s="1"/>
      <c r="FE3180" s="1"/>
      <c r="FF3180" s="1"/>
      <c r="FG3180" s="1"/>
      <c r="FH3180" s="1"/>
    </row>
    <row r="3181" spans="1:164" x14ac:dyDescent="0.15">
      <c r="A3181" s="67"/>
      <c r="B3181" s="16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9"/>
      <c r="N3181" s="12"/>
      <c r="O3181" s="12"/>
      <c r="P3181" s="19"/>
      <c r="Q3181" s="14"/>
      <c r="R3181" s="28"/>
      <c r="S3181" s="14"/>
      <c r="T3181" s="14"/>
      <c r="U3181" s="14"/>
      <c r="V3181" s="4"/>
      <c r="W3181" s="5"/>
      <c r="X3181" s="14"/>
      <c r="Y3181" s="153"/>
      <c r="Z3181" s="10"/>
      <c r="AA3181" s="51"/>
      <c r="AB3181" s="3"/>
      <c r="AC3181" s="1"/>
      <c r="AD3181" s="10"/>
      <c r="AE3181" s="3"/>
      <c r="AF3181" s="3"/>
      <c r="AG3181" s="3"/>
      <c r="AH3181" s="10"/>
      <c r="AI3181" s="11"/>
      <c r="AJ3181" s="10"/>
      <c r="AK3181" s="2"/>
      <c r="AL3181" s="2"/>
      <c r="AM3181" s="2"/>
      <c r="AN3181" s="2"/>
      <c r="AO3181" s="2"/>
      <c r="AP3181" s="2"/>
      <c r="AQ3181" s="1"/>
      <c r="AR3181" s="15"/>
      <c r="AS3181" s="15"/>
      <c r="AT3181" s="15"/>
      <c r="AU3181" s="1"/>
      <c r="AV3181" s="1"/>
      <c r="AW3181" s="15"/>
      <c r="AX3181" s="15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  <c r="FA3181" s="1"/>
      <c r="FB3181" s="1"/>
      <c r="FC3181" s="1"/>
      <c r="FD3181" s="1"/>
      <c r="FE3181" s="1"/>
      <c r="FF3181" s="1"/>
      <c r="FG3181" s="1"/>
      <c r="FH3181" s="1"/>
    </row>
    <row r="3182" spans="1:164" x14ac:dyDescent="0.15">
      <c r="A3182" s="67"/>
      <c r="B3182" s="16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9"/>
      <c r="N3182" s="12"/>
      <c r="O3182" s="12"/>
      <c r="P3182" s="19"/>
      <c r="Q3182" s="14"/>
      <c r="R3182" s="28"/>
      <c r="S3182" s="14"/>
      <c r="T3182" s="14"/>
      <c r="U3182" s="14"/>
      <c r="V3182" s="4"/>
      <c r="W3182" s="5"/>
      <c r="X3182" s="14"/>
      <c r="Y3182" s="153"/>
      <c r="Z3182" s="10"/>
      <c r="AA3182" s="51"/>
      <c r="AB3182" s="3"/>
      <c r="AC3182" s="1"/>
      <c r="AD3182" s="10"/>
      <c r="AE3182" s="3"/>
      <c r="AF3182" s="3"/>
      <c r="AG3182" s="3"/>
      <c r="AH3182" s="10"/>
      <c r="AI3182" s="11"/>
      <c r="AJ3182" s="10"/>
      <c r="AK3182" s="2"/>
      <c r="AL3182" s="2"/>
      <c r="AM3182" s="2"/>
      <c r="AN3182" s="2"/>
      <c r="AO3182" s="2"/>
      <c r="AP3182" s="2"/>
      <c r="AQ3182" s="1"/>
      <c r="AR3182" s="15"/>
      <c r="AS3182" s="15"/>
      <c r="AT3182" s="15"/>
      <c r="AU3182" s="1"/>
      <c r="AV3182" s="1"/>
      <c r="AW3182" s="15"/>
      <c r="AX3182" s="15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  <c r="FA3182" s="1"/>
      <c r="FB3182" s="1"/>
      <c r="FC3182" s="1"/>
      <c r="FD3182" s="1"/>
      <c r="FE3182" s="1"/>
      <c r="FF3182" s="1"/>
      <c r="FG3182" s="1"/>
      <c r="FH3182" s="1"/>
    </row>
    <row r="3183" spans="1:164" x14ac:dyDescent="0.15">
      <c r="A3183" s="67"/>
      <c r="B3183" s="16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9"/>
      <c r="N3183" s="12"/>
      <c r="O3183" s="12"/>
      <c r="P3183" s="19"/>
      <c r="Q3183" s="14"/>
      <c r="R3183" s="28"/>
      <c r="S3183" s="14"/>
      <c r="T3183" s="14"/>
      <c r="U3183" s="14"/>
      <c r="V3183" s="4"/>
      <c r="W3183" s="5"/>
      <c r="X3183" s="14"/>
      <c r="Y3183" s="153"/>
      <c r="Z3183" s="10"/>
      <c r="AA3183" s="51"/>
      <c r="AB3183" s="3"/>
      <c r="AC3183" s="1"/>
      <c r="AD3183" s="10"/>
      <c r="AE3183" s="3"/>
      <c r="AF3183" s="3"/>
      <c r="AG3183" s="3"/>
      <c r="AH3183" s="10"/>
      <c r="AI3183" s="11"/>
      <c r="AJ3183" s="10"/>
      <c r="AK3183" s="2"/>
      <c r="AL3183" s="2"/>
      <c r="AM3183" s="2"/>
      <c r="AN3183" s="2"/>
      <c r="AO3183" s="2"/>
      <c r="AP3183" s="2"/>
      <c r="AQ3183" s="1"/>
      <c r="AR3183" s="15"/>
      <c r="AS3183" s="15"/>
      <c r="AT3183" s="15"/>
      <c r="AU3183" s="1"/>
      <c r="AV3183" s="1"/>
      <c r="AW3183" s="15"/>
      <c r="AX3183" s="15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  <c r="FA3183" s="1"/>
      <c r="FB3183" s="1"/>
      <c r="FC3183" s="1"/>
      <c r="FD3183" s="1"/>
      <c r="FE3183" s="1"/>
      <c r="FF3183" s="1"/>
      <c r="FG3183" s="1"/>
      <c r="FH3183" s="1"/>
    </row>
    <row r="3184" spans="1:164" x14ac:dyDescent="0.15">
      <c r="A3184" s="67"/>
      <c r="B3184" s="16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9"/>
      <c r="N3184" s="12"/>
      <c r="O3184" s="12"/>
      <c r="P3184" s="19"/>
      <c r="Q3184" s="14"/>
      <c r="R3184" s="28"/>
      <c r="S3184" s="14"/>
      <c r="T3184" s="14"/>
      <c r="U3184" s="14"/>
      <c r="V3184" s="4"/>
      <c r="W3184" s="5"/>
      <c r="X3184" s="14"/>
      <c r="Y3184" s="153"/>
      <c r="Z3184" s="10"/>
      <c r="AA3184" s="51"/>
      <c r="AB3184" s="3"/>
      <c r="AC3184" s="1"/>
      <c r="AD3184" s="10"/>
      <c r="AE3184" s="3"/>
      <c r="AF3184" s="3"/>
      <c r="AG3184" s="3"/>
      <c r="AH3184" s="10"/>
      <c r="AI3184" s="11"/>
      <c r="AJ3184" s="10"/>
      <c r="AK3184" s="2"/>
      <c r="AL3184" s="2"/>
      <c r="AM3184" s="2"/>
      <c r="AN3184" s="2"/>
      <c r="AO3184" s="2"/>
      <c r="AP3184" s="2"/>
      <c r="AQ3184" s="1"/>
      <c r="AR3184" s="15"/>
      <c r="AS3184" s="15"/>
      <c r="AT3184" s="15"/>
      <c r="AU3184" s="1"/>
      <c r="AV3184" s="1"/>
      <c r="AW3184" s="15"/>
      <c r="AX3184" s="15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  <c r="FA3184" s="1"/>
      <c r="FB3184" s="1"/>
      <c r="FC3184" s="1"/>
      <c r="FD3184" s="1"/>
      <c r="FE3184" s="1"/>
      <c r="FF3184" s="1"/>
      <c r="FG3184" s="1"/>
      <c r="FH3184" s="1"/>
    </row>
    <row r="3185" spans="1:164" x14ac:dyDescent="0.15">
      <c r="A3185" s="67"/>
      <c r="B3185" s="16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9"/>
      <c r="N3185" s="12"/>
      <c r="O3185" s="12"/>
      <c r="P3185" s="19"/>
      <c r="Q3185" s="14"/>
      <c r="R3185" s="28"/>
      <c r="S3185" s="14"/>
      <c r="T3185" s="14"/>
      <c r="U3185" s="14"/>
      <c r="V3185" s="4"/>
      <c r="W3185" s="5"/>
      <c r="X3185" s="14"/>
      <c r="Y3185" s="153"/>
      <c r="Z3185" s="10"/>
      <c r="AA3185" s="51"/>
      <c r="AB3185" s="3"/>
      <c r="AC3185" s="1"/>
      <c r="AD3185" s="10"/>
      <c r="AE3185" s="3"/>
      <c r="AF3185" s="3"/>
      <c r="AG3185" s="3"/>
      <c r="AH3185" s="10"/>
      <c r="AI3185" s="11"/>
      <c r="AJ3185" s="10"/>
      <c r="AK3185" s="2"/>
      <c r="AL3185" s="2"/>
      <c r="AM3185" s="2"/>
      <c r="AN3185" s="2"/>
      <c r="AO3185" s="2"/>
      <c r="AP3185" s="2"/>
      <c r="AQ3185" s="1"/>
      <c r="AR3185" s="15"/>
      <c r="AS3185" s="15"/>
      <c r="AT3185" s="15"/>
      <c r="AU3185" s="1"/>
      <c r="AV3185" s="1"/>
      <c r="AW3185" s="15"/>
      <c r="AX3185" s="15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  <c r="FA3185" s="1"/>
      <c r="FB3185" s="1"/>
      <c r="FC3185" s="1"/>
      <c r="FD3185" s="1"/>
      <c r="FE3185" s="1"/>
      <c r="FF3185" s="1"/>
      <c r="FG3185" s="1"/>
      <c r="FH3185" s="1"/>
    </row>
    <row r="3186" spans="1:164" x14ac:dyDescent="0.15">
      <c r="A3186" s="67"/>
      <c r="B3186" s="16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9"/>
      <c r="N3186" s="12"/>
      <c r="O3186" s="12"/>
      <c r="P3186" s="19"/>
      <c r="Q3186" s="14"/>
      <c r="R3186" s="28"/>
      <c r="S3186" s="14"/>
      <c r="T3186" s="14"/>
      <c r="U3186" s="14"/>
      <c r="V3186" s="4"/>
      <c r="W3186" s="5"/>
      <c r="X3186" s="14"/>
      <c r="Y3186" s="153"/>
      <c r="Z3186" s="10"/>
      <c r="AA3186" s="51"/>
      <c r="AB3186" s="3"/>
      <c r="AC3186" s="1"/>
      <c r="AD3186" s="10"/>
      <c r="AE3186" s="3"/>
      <c r="AF3186" s="3"/>
      <c r="AG3186" s="3"/>
      <c r="AH3186" s="10"/>
      <c r="AI3186" s="11"/>
      <c r="AJ3186" s="10"/>
      <c r="AK3186" s="2"/>
      <c r="AL3186" s="2"/>
      <c r="AM3186" s="2"/>
      <c r="AN3186" s="2"/>
      <c r="AO3186" s="2"/>
      <c r="AP3186" s="2"/>
      <c r="AQ3186" s="1"/>
      <c r="AR3186" s="15"/>
      <c r="AS3186" s="15"/>
      <c r="AT3186" s="15"/>
      <c r="AU3186" s="1"/>
      <c r="AV3186" s="1"/>
      <c r="AW3186" s="15"/>
      <c r="AX3186" s="15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  <c r="FA3186" s="1"/>
      <c r="FB3186" s="1"/>
      <c r="FC3186" s="1"/>
      <c r="FD3186" s="1"/>
      <c r="FE3186" s="1"/>
      <c r="FF3186" s="1"/>
      <c r="FG3186" s="1"/>
      <c r="FH3186" s="1"/>
    </row>
    <row r="3187" spans="1:164" x14ac:dyDescent="0.15">
      <c r="A3187" s="67"/>
      <c r="B3187" s="16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9"/>
      <c r="N3187" s="12"/>
      <c r="O3187" s="12"/>
      <c r="P3187" s="19"/>
      <c r="Q3187" s="14"/>
      <c r="R3187" s="28"/>
      <c r="S3187" s="14"/>
      <c r="T3187" s="14"/>
      <c r="U3187" s="14"/>
      <c r="V3187" s="4"/>
      <c r="W3187" s="5"/>
      <c r="X3187" s="14"/>
      <c r="Y3187" s="153"/>
      <c r="Z3187" s="10"/>
      <c r="AA3187" s="51"/>
      <c r="AB3187" s="3"/>
      <c r="AC3187" s="1"/>
      <c r="AD3187" s="10"/>
      <c r="AE3187" s="3"/>
      <c r="AF3187" s="3"/>
      <c r="AG3187" s="3"/>
      <c r="AH3187" s="10"/>
      <c r="AI3187" s="11"/>
      <c r="AJ3187" s="10"/>
      <c r="AK3187" s="2"/>
      <c r="AL3187" s="2"/>
      <c r="AM3187" s="2"/>
      <c r="AN3187" s="2"/>
      <c r="AO3187" s="2"/>
      <c r="AP3187" s="2"/>
      <c r="AQ3187" s="1"/>
      <c r="AR3187" s="15"/>
      <c r="AS3187" s="15"/>
      <c r="AT3187" s="15"/>
      <c r="AU3187" s="1"/>
      <c r="AV3187" s="1"/>
      <c r="AW3187" s="15"/>
      <c r="AX3187" s="15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  <c r="FA3187" s="1"/>
      <c r="FB3187" s="1"/>
      <c r="FC3187" s="1"/>
      <c r="FD3187" s="1"/>
      <c r="FE3187" s="1"/>
      <c r="FF3187" s="1"/>
      <c r="FG3187" s="1"/>
      <c r="FH3187" s="1"/>
    </row>
    <row r="3188" spans="1:164" x14ac:dyDescent="0.15">
      <c r="A3188" s="67"/>
      <c r="B3188" s="16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9"/>
      <c r="N3188" s="12"/>
      <c r="O3188" s="12"/>
      <c r="P3188" s="19"/>
      <c r="Q3188" s="14"/>
      <c r="R3188" s="28"/>
      <c r="S3188" s="14"/>
      <c r="T3188" s="14"/>
      <c r="U3188" s="14"/>
      <c r="V3188" s="4"/>
      <c r="W3188" s="5"/>
      <c r="X3188" s="14"/>
      <c r="Y3188" s="153"/>
      <c r="Z3188" s="10"/>
      <c r="AA3188" s="51"/>
      <c r="AB3188" s="3"/>
      <c r="AC3188" s="1"/>
      <c r="AD3188" s="10"/>
      <c r="AE3188" s="3"/>
      <c r="AF3188" s="3"/>
      <c r="AG3188" s="3"/>
      <c r="AH3188" s="10"/>
      <c r="AI3188" s="11"/>
      <c r="AJ3188" s="10"/>
      <c r="AK3188" s="2"/>
      <c r="AL3188" s="2"/>
      <c r="AM3188" s="2"/>
      <c r="AN3188" s="2"/>
      <c r="AO3188" s="2"/>
      <c r="AP3188" s="2"/>
      <c r="AQ3188" s="1"/>
      <c r="AR3188" s="15"/>
      <c r="AS3188" s="15"/>
      <c r="AT3188" s="15"/>
      <c r="AU3188" s="1"/>
      <c r="AV3188" s="1"/>
      <c r="AW3188" s="15"/>
      <c r="AX3188" s="15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  <c r="FA3188" s="1"/>
      <c r="FB3188" s="1"/>
      <c r="FC3188" s="1"/>
      <c r="FD3188" s="1"/>
      <c r="FE3188" s="1"/>
      <c r="FF3188" s="1"/>
      <c r="FG3188" s="1"/>
      <c r="FH3188" s="1"/>
    </row>
    <row r="3189" spans="1:164" x14ac:dyDescent="0.15">
      <c r="A3189" s="67"/>
      <c r="B3189" s="16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9"/>
      <c r="N3189" s="12"/>
      <c r="O3189" s="12"/>
      <c r="P3189" s="19"/>
      <c r="Q3189" s="14"/>
      <c r="R3189" s="28"/>
      <c r="S3189" s="14"/>
      <c r="T3189" s="14"/>
      <c r="U3189" s="14"/>
      <c r="V3189" s="4"/>
      <c r="W3189" s="5"/>
      <c r="X3189" s="14"/>
      <c r="Y3189" s="153"/>
      <c r="Z3189" s="10"/>
      <c r="AA3189" s="51"/>
      <c r="AB3189" s="3"/>
      <c r="AC3189" s="1"/>
      <c r="AD3189" s="10"/>
      <c r="AE3189" s="3"/>
      <c r="AF3189" s="3"/>
      <c r="AG3189" s="3"/>
      <c r="AH3189" s="10"/>
      <c r="AI3189" s="11"/>
      <c r="AJ3189" s="10"/>
      <c r="AK3189" s="2"/>
      <c r="AL3189" s="2"/>
      <c r="AM3189" s="2"/>
      <c r="AN3189" s="2"/>
      <c r="AO3189" s="2"/>
      <c r="AP3189" s="2"/>
      <c r="AQ3189" s="1"/>
      <c r="AR3189" s="15"/>
      <c r="AS3189" s="15"/>
      <c r="AT3189" s="15"/>
      <c r="AU3189" s="1"/>
      <c r="AV3189" s="1"/>
      <c r="AW3189" s="15"/>
      <c r="AX3189" s="15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  <c r="FA3189" s="1"/>
      <c r="FB3189" s="1"/>
      <c r="FC3189" s="1"/>
      <c r="FD3189" s="1"/>
      <c r="FE3189" s="1"/>
      <c r="FF3189" s="1"/>
      <c r="FG3189" s="1"/>
      <c r="FH3189" s="1"/>
    </row>
    <row r="3190" spans="1:164" x14ac:dyDescent="0.15">
      <c r="A3190" s="67"/>
      <c r="B3190" s="16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9"/>
      <c r="N3190" s="12"/>
      <c r="O3190" s="12"/>
      <c r="P3190" s="19"/>
      <c r="Q3190" s="14"/>
      <c r="R3190" s="28"/>
      <c r="S3190" s="14"/>
      <c r="T3190" s="14"/>
      <c r="U3190" s="14"/>
      <c r="V3190" s="4"/>
      <c r="W3190" s="5"/>
      <c r="X3190" s="14"/>
      <c r="Y3190" s="153"/>
      <c r="Z3190" s="10"/>
      <c r="AA3190" s="51"/>
      <c r="AB3190" s="3"/>
      <c r="AC3190" s="1"/>
      <c r="AD3190" s="10"/>
      <c r="AE3190" s="3"/>
      <c r="AF3190" s="3"/>
      <c r="AG3190" s="3"/>
      <c r="AH3190" s="10"/>
      <c r="AI3190" s="11"/>
      <c r="AJ3190" s="10"/>
      <c r="AK3190" s="2"/>
      <c r="AL3190" s="2"/>
      <c r="AM3190" s="2"/>
      <c r="AN3190" s="2"/>
      <c r="AO3190" s="2"/>
      <c r="AP3190" s="2"/>
      <c r="AQ3190" s="1"/>
      <c r="AR3190" s="15"/>
      <c r="AS3190" s="15"/>
      <c r="AT3190" s="15"/>
      <c r="AU3190" s="1"/>
      <c r="AV3190" s="1"/>
      <c r="AW3190" s="15"/>
      <c r="AX3190" s="15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  <c r="FA3190" s="1"/>
      <c r="FB3190" s="1"/>
      <c r="FC3190" s="1"/>
      <c r="FD3190" s="1"/>
      <c r="FE3190" s="1"/>
      <c r="FF3190" s="1"/>
      <c r="FG3190" s="1"/>
      <c r="FH3190" s="1"/>
    </row>
    <row r="3191" spans="1:164" x14ac:dyDescent="0.15">
      <c r="A3191" s="67"/>
      <c r="B3191" s="16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9"/>
      <c r="N3191" s="12"/>
      <c r="O3191" s="12"/>
      <c r="P3191" s="19"/>
      <c r="Q3191" s="14"/>
      <c r="R3191" s="28"/>
      <c r="S3191" s="14"/>
      <c r="T3191" s="14"/>
      <c r="U3191" s="14"/>
      <c r="V3191" s="4"/>
      <c r="W3191" s="5"/>
      <c r="X3191" s="14"/>
      <c r="Y3191" s="153"/>
      <c r="Z3191" s="10"/>
      <c r="AA3191" s="51"/>
      <c r="AB3191" s="3"/>
      <c r="AC3191" s="1"/>
      <c r="AD3191" s="10"/>
      <c r="AE3191" s="3"/>
      <c r="AF3191" s="3"/>
      <c r="AG3191" s="3"/>
      <c r="AH3191" s="10"/>
      <c r="AI3191" s="11"/>
      <c r="AJ3191" s="10"/>
      <c r="AK3191" s="2"/>
      <c r="AL3191" s="2"/>
      <c r="AM3191" s="2"/>
      <c r="AN3191" s="2"/>
      <c r="AO3191" s="2"/>
      <c r="AP3191" s="2"/>
      <c r="AQ3191" s="1"/>
      <c r="AR3191" s="15"/>
      <c r="AS3191" s="15"/>
      <c r="AT3191" s="15"/>
      <c r="AU3191" s="1"/>
      <c r="AV3191" s="1"/>
      <c r="AW3191" s="15"/>
      <c r="AX3191" s="15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  <c r="FA3191" s="1"/>
      <c r="FB3191" s="1"/>
      <c r="FC3191" s="1"/>
      <c r="FD3191" s="1"/>
      <c r="FE3191" s="1"/>
      <c r="FF3191" s="1"/>
      <c r="FG3191" s="1"/>
      <c r="FH3191" s="1"/>
    </row>
    <row r="3192" spans="1:164" x14ac:dyDescent="0.15">
      <c r="A3192" s="67"/>
      <c r="B3192" s="16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9"/>
      <c r="N3192" s="12"/>
      <c r="O3192" s="12"/>
      <c r="P3192" s="19"/>
      <c r="Q3192" s="14"/>
      <c r="R3192" s="28"/>
      <c r="S3192" s="14"/>
      <c r="T3192" s="14"/>
      <c r="U3192" s="14"/>
      <c r="V3192" s="4"/>
      <c r="W3192" s="5"/>
      <c r="X3192" s="14"/>
      <c r="Y3192" s="153"/>
      <c r="Z3192" s="10"/>
      <c r="AA3192" s="51"/>
      <c r="AB3192" s="3"/>
      <c r="AC3192" s="1"/>
      <c r="AD3192" s="10"/>
      <c r="AE3192" s="3"/>
      <c r="AF3192" s="3"/>
      <c r="AG3192" s="3"/>
      <c r="AH3192" s="10"/>
      <c r="AI3192" s="11"/>
      <c r="AJ3192" s="10"/>
      <c r="AK3192" s="2"/>
      <c r="AL3192" s="2"/>
      <c r="AM3192" s="2"/>
      <c r="AN3192" s="2"/>
      <c r="AO3192" s="2"/>
      <c r="AP3192" s="2"/>
      <c r="AQ3192" s="1"/>
      <c r="AR3192" s="15"/>
      <c r="AS3192" s="15"/>
      <c r="AT3192" s="15"/>
      <c r="AU3192" s="1"/>
      <c r="AV3192" s="1"/>
      <c r="AW3192" s="15"/>
      <c r="AX3192" s="15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  <c r="FA3192" s="1"/>
      <c r="FB3192" s="1"/>
      <c r="FC3192" s="1"/>
      <c r="FD3192" s="1"/>
      <c r="FE3192" s="1"/>
      <c r="FF3192" s="1"/>
      <c r="FG3192" s="1"/>
      <c r="FH3192" s="1"/>
    </row>
    <row r="3193" spans="1:164" x14ac:dyDescent="0.15">
      <c r="A3193" s="67"/>
      <c r="B3193" s="16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9"/>
      <c r="N3193" s="12"/>
      <c r="O3193" s="12"/>
      <c r="P3193" s="19"/>
      <c r="Q3193" s="14"/>
      <c r="R3193" s="28"/>
      <c r="S3193" s="14"/>
      <c r="T3193" s="14"/>
      <c r="U3193" s="14"/>
      <c r="V3193" s="4"/>
      <c r="W3193" s="5"/>
      <c r="X3193" s="14"/>
      <c r="Y3193" s="153"/>
      <c r="Z3193" s="10"/>
      <c r="AA3193" s="51"/>
      <c r="AB3193" s="3"/>
      <c r="AC3193" s="1"/>
      <c r="AD3193" s="10"/>
      <c r="AE3193" s="3"/>
      <c r="AF3193" s="3"/>
      <c r="AG3193" s="3"/>
      <c r="AH3193" s="10"/>
      <c r="AI3193" s="11"/>
      <c r="AJ3193" s="10"/>
      <c r="AK3193" s="2"/>
      <c r="AL3193" s="2"/>
      <c r="AM3193" s="2"/>
      <c r="AN3193" s="2"/>
      <c r="AO3193" s="2"/>
      <c r="AP3193" s="2"/>
      <c r="AQ3193" s="1"/>
      <c r="AR3193" s="15"/>
      <c r="AS3193" s="15"/>
      <c r="AT3193" s="15"/>
      <c r="AU3193" s="1"/>
      <c r="AV3193" s="1"/>
      <c r="AW3193" s="15"/>
      <c r="AX3193" s="15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  <c r="FA3193" s="1"/>
      <c r="FB3193" s="1"/>
      <c r="FC3193" s="1"/>
      <c r="FD3193" s="1"/>
      <c r="FE3193" s="1"/>
      <c r="FF3193" s="1"/>
      <c r="FG3193" s="1"/>
      <c r="FH3193" s="1"/>
    </row>
    <row r="3194" spans="1:164" x14ac:dyDescent="0.15">
      <c r="A3194" s="67"/>
      <c r="B3194" s="16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9"/>
      <c r="N3194" s="12"/>
      <c r="O3194" s="12"/>
      <c r="P3194" s="19"/>
      <c r="Q3194" s="14"/>
      <c r="R3194" s="28"/>
      <c r="S3194" s="14"/>
      <c r="T3194" s="14"/>
      <c r="U3194" s="14"/>
      <c r="V3194" s="4"/>
      <c r="W3194" s="5"/>
      <c r="X3194" s="14"/>
      <c r="Y3194" s="153"/>
      <c r="Z3194" s="10"/>
      <c r="AA3194" s="51"/>
      <c r="AB3194" s="3"/>
      <c r="AC3194" s="1"/>
      <c r="AD3194" s="10"/>
      <c r="AE3194" s="3"/>
      <c r="AF3194" s="3"/>
      <c r="AG3194" s="3"/>
      <c r="AH3194" s="10"/>
      <c r="AI3194" s="11"/>
      <c r="AJ3194" s="10"/>
      <c r="AK3194" s="2"/>
      <c r="AL3194" s="2"/>
      <c r="AM3194" s="2"/>
      <c r="AN3194" s="2"/>
      <c r="AO3194" s="2"/>
      <c r="AP3194" s="2"/>
      <c r="AQ3194" s="1"/>
      <c r="AR3194" s="15"/>
      <c r="AS3194" s="15"/>
      <c r="AT3194" s="15"/>
      <c r="AU3194" s="1"/>
      <c r="AV3194" s="1"/>
      <c r="AW3194" s="15"/>
      <c r="AX3194" s="15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  <c r="FA3194" s="1"/>
      <c r="FB3194" s="1"/>
      <c r="FC3194" s="1"/>
      <c r="FD3194" s="1"/>
      <c r="FE3194" s="1"/>
      <c r="FF3194" s="1"/>
      <c r="FG3194" s="1"/>
      <c r="FH3194" s="1"/>
    </row>
    <row r="3195" spans="1:164" x14ac:dyDescent="0.15">
      <c r="A3195" s="67"/>
      <c r="B3195" s="16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9"/>
      <c r="N3195" s="12"/>
      <c r="O3195" s="12"/>
      <c r="P3195" s="19"/>
      <c r="Q3195" s="14"/>
      <c r="R3195" s="28"/>
      <c r="S3195" s="14"/>
      <c r="T3195" s="14"/>
      <c r="U3195" s="14"/>
      <c r="V3195" s="4"/>
      <c r="W3195" s="5"/>
      <c r="X3195" s="14"/>
      <c r="Y3195" s="153"/>
      <c r="Z3195" s="10"/>
      <c r="AA3195" s="51"/>
      <c r="AB3195" s="3"/>
      <c r="AC3195" s="1"/>
      <c r="AD3195" s="10"/>
      <c r="AE3195" s="3"/>
      <c r="AF3195" s="3"/>
      <c r="AG3195" s="3"/>
      <c r="AH3195" s="10"/>
      <c r="AI3195" s="11"/>
      <c r="AJ3195" s="10"/>
      <c r="AK3195" s="2"/>
      <c r="AL3195" s="2"/>
      <c r="AM3195" s="2"/>
      <c r="AN3195" s="2"/>
      <c r="AO3195" s="2"/>
      <c r="AP3195" s="2"/>
      <c r="AQ3195" s="1"/>
      <c r="AR3195" s="15"/>
      <c r="AS3195" s="15"/>
      <c r="AT3195" s="15"/>
      <c r="AU3195" s="1"/>
      <c r="AV3195" s="1"/>
      <c r="AW3195" s="15"/>
      <c r="AX3195" s="15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  <c r="FA3195" s="1"/>
      <c r="FB3195" s="1"/>
      <c r="FC3195" s="1"/>
      <c r="FD3195" s="1"/>
      <c r="FE3195" s="1"/>
      <c r="FF3195" s="1"/>
      <c r="FG3195" s="1"/>
      <c r="FH3195" s="1"/>
    </row>
    <row r="3196" spans="1:164" x14ac:dyDescent="0.15">
      <c r="A3196" s="67"/>
      <c r="B3196" s="16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9"/>
      <c r="N3196" s="12"/>
      <c r="O3196" s="12"/>
      <c r="P3196" s="19"/>
      <c r="Q3196" s="14"/>
      <c r="R3196" s="28"/>
      <c r="S3196" s="14"/>
      <c r="T3196" s="14"/>
      <c r="U3196" s="14"/>
      <c r="V3196" s="4"/>
      <c r="W3196" s="5"/>
      <c r="X3196" s="14"/>
      <c r="Y3196" s="153"/>
      <c r="Z3196" s="10"/>
      <c r="AA3196" s="51"/>
      <c r="AB3196" s="3"/>
      <c r="AC3196" s="1"/>
      <c r="AD3196" s="10"/>
      <c r="AE3196" s="3"/>
      <c r="AF3196" s="3"/>
      <c r="AG3196" s="3"/>
      <c r="AH3196" s="10"/>
      <c r="AI3196" s="11"/>
      <c r="AJ3196" s="10"/>
      <c r="AK3196" s="2"/>
      <c r="AL3196" s="2"/>
      <c r="AM3196" s="2"/>
      <c r="AN3196" s="2"/>
      <c r="AO3196" s="2"/>
      <c r="AP3196" s="2"/>
      <c r="AQ3196" s="1"/>
      <c r="AR3196" s="15"/>
      <c r="AS3196" s="15"/>
      <c r="AT3196" s="15"/>
      <c r="AU3196" s="1"/>
      <c r="AV3196" s="1"/>
      <c r="AW3196" s="15"/>
      <c r="AX3196" s="15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  <c r="FA3196" s="1"/>
      <c r="FB3196" s="1"/>
      <c r="FC3196" s="1"/>
      <c r="FD3196" s="1"/>
      <c r="FE3196" s="1"/>
      <c r="FF3196" s="1"/>
      <c r="FG3196" s="1"/>
      <c r="FH3196" s="1"/>
    </row>
    <row r="3197" spans="1:164" x14ac:dyDescent="0.15">
      <c r="A3197" s="67"/>
      <c r="B3197" s="16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9"/>
      <c r="N3197" s="12"/>
      <c r="O3197" s="12"/>
      <c r="P3197" s="19"/>
      <c r="Q3197" s="14"/>
      <c r="R3197" s="28"/>
      <c r="S3197" s="14"/>
      <c r="T3197" s="14"/>
      <c r="U3197" s="14"/>
      <c r="V3197" s="4"/>
      <c r="W3197" s="5"/>
      <c r="X3197" s="14"/>
      <c r="Y3197" s="153"/>
      <c r="Z3197" s="10"/>
      <c r="AA3197" s="51"/>
      <c r="AB3197" s="3"/>
      <c r="AC3197" s="1"/>
      <c r="AD3197" s="10"/>
      <c r="AE3197" s="3"/>
      <c r="AF3197" s="3"/>
      <c r="AG3197" s="3"/>
      <c r="AH3197" s="10"/>
      <c r="AI3197" s="11"/>
      <c r="AJ3197" s="10"/>
      <c r="AK3197" s="2"/>
      <c r="AL3197" s="2"/>
      <c r="AM3197" s="2"/>
      <c r="AN3197" s="2"/>
      <c r="AO3197" s="2"/>
      <c r="AP3197" s="2"/>
      <c r="AQ3197" s="1"/>
      <c r="AR3197" s="15"/>
      <c r="AS3197" s="15"/>
      <c r="AT3197" s="15"/>
      <c r="AU3197" s="1"/>
      <c r="AV3197" s="1"/>
      <c r="AW3197" s="15"/>
      <c r="AX3197" s="15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  <c r="FA3197" s="1"/>
      <c r="FB3197" s="1"/>
      <c r="FC3197" s="1"/>
      <c r="FD3197" s="1"/>
      <c r="FE3197" s="1"/>
      <c r="FF3197" s="1"/>
      <c r="FG3197" s="1"/>
      <c r="FH3197" s="1"/>
    </row>
    <row r="3198" spans="1:164" x14ac:dyDescent="0.15">
      <c r="A3198" s="67"/>
      <c r="B3198" s="16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9"/>
      <c r="N3198" s="12"/>
      <c r="O3198" s="12"/>
      <c r="P3198" s="19"/>
      <c r="Q3198" s="14"/>
      <c r="R3198" s="28"/>
      <c r="S3198" s="14"/>
      <c r="T3198" s="14"/>
      <c r="U3198" s="14"/>
      <c r="V3198" s="4"/>
      <c r="W3198" s="5"/>
      <c r="X3198" s="14"/>
      <c r="Y3198" s="153"/>
      <c r="Z3198" s="10"/>
      <c r="AA3198" s="51"/>
      <c r="AB3198" s="3"/>
      <c r="AC3198" s="1"/>
      <c r="AD3198" s="10"/>
      <c r="AE3198" s="3"/>
      <c r="AF3198" s="3"/>
      <c r="AG3198" s="3"/>
      <c r="AH3198" s="10"/>
      <c r="AI3198" s="11"/>
      <c r="AJ3198" s="10"/>
      <c r="AK3198" s="2"/>
      <c r="AL3198" s="2"/>
      <c r="AM3198" s="2"/>
      <c r="AN3198" s="2"/>
      <c r="AO3198" s="2"/>
      <c r="AP3198" s="2"/>
      <c r="AQ3198" s="1"/>
      <c r="AR3198" s="15"/>
      <c r="AS3198" s="15"/>
      <c r="AT3198" s="15"/>
      <c r="AU3198" s="1"/>
      <c r="AV3198" s="1"/>
      <c r="AW3198" s="15"/>
      <c r="AX3198" s="15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  <c r="FA3198" s="1"/>
      <c r="FB3198" s="1"/>
      <c r="FC3198" s="1"/>
      <c r="FD3198" s="1"/>
      <c r="FE3198" s="1"/>
      <c r="FF3198" s="1"/>
      <c r="FG3198" s="1"/>
      <c r="FH3198" s="1"/>
    </row>
    <row r="3199" spans="1:164" x14ac:dyDescent="0.15">
      <c r="A3199" s="67"/>
      <c r="B3199" s="16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9"/>
      <c r="N3199" s="12"/>
      <c r="O3199" s="12"/>
      <c r="P3199" s="19"/>
      <c r="Q3199" s="14"/>
      <c r="R3199" s="28"/>
      <c r="S3199" s="14"/>
      <c r="T3199" s="14"/>
      <c r="U3199" s="14"/>
      <c r="V3199" s="4"/>
      <c r="W3199" s="5"/>
      <c r="X3199" s="14"/>
      <c r="Y3199" s="153"/>
      <c r="Z3199" s="10"/>
      <c r="AA3199" s="51"/>
      <c r="AB3199" s="3"/>
      <c r="AC3199" s="1"/>
      <c r="AD3199" s="10"/>
      <c r="AE3199" s="3"/>
      <c r="AF3199" s="3"/>
      <c r="AG3199" s="3"/>
      <c r="AH3199" s="10"/>
      <c r="AI3199" s="11"/>
      <c r="AJ3199" s="10"/>
      <c r="AK3199" s="2"/>
      <c r="AL3199" s="2"/>
      <c r="AM3199" s="2"/>
      <c r="AN3199" s="2"/>
      <c r="AO3199" s="2"/>
      <c r="AP3199" s="2"/>
      <c r="AQ3199" s="1"/>
      <c r="AR3199" s="15"/>
      <c r="AS3199" s="15"/>
      <c r="AT3199" s="15"/>
      <c r="AU3199" s="1"/>
      <c r="AV3199" s="1"/>
      <c r="AW3199" s="15"/>
      <c r="AX3199" s="15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  <c r="FA3199" s="1"/>
      <c r="FB3199" s="1"/>
      <c r="FC3199" s="1"/>
      <c r="FD3199" s="1"/>
      <c r="FE3199" s="1"/>
      <c r="FF3199" s="1"/>
      <c r="FG3199" s="1"/>
      <c r="FH3199" s="1"/>
    </row>
    <row r="3200" spans="1:164" x14ac:dyDescent="0.15">
      <c r="A3200" s="67"/>
      <c r="B3200" s="16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9"/>
      <c r="N3200" s="12"/>
      <c r="O3200" s="12"/>
      <c r="P3200" s="19"/>
      <c r="Q3200" s="14"/>
      <c r="R3200" s="28"/>
      <c r="S3200" s="14"/>
      <c r="T3200" s="14"/>
      <c r="U3200" s="14"/>
      <c r="V3200" s="4"/>
      <c r="W3200" s="5"/>
      <c r="X3200" s="14"/>
      <c r="Y3200" s="153"/>
      <c r="Z3200" s="10"/>
      <c r="AA3200" s="51"/>
      <c r="AB3200" s="3"/>
      <c r="AC3200" s="1"/>
      <c r="AD3200" s="10"/>
      <c r="AE3200" s="3"/>
      <c r="AF3200" s="3"/>
      <c r="AG3200" s="3"/>
      <c r="AH3200" s="10"/>
      <c r="AI3200" s="11"/>
      <c r="AJ3200" s="10"/>
      <c r="AK3200" s="2"/>
      <c r="AL3200" s="2"/>
      <c r="AM3200" s="2"/>
      <c r="AN3200" s="2"/>
      <c r="AO3200" s="2"/>
      <c r="AP3200" s="2"/>
      <c r="AQ3200" s="1"/>
      <c r="AR3200" s="15"/>
      <c r="AS3200" s="15"/>
      <c r="AT3200" s="15"/>
      <c r="AU3200" s="1"/>
      <c r="AV3200" s="1"/>
      <c r="AW3200" s="15"/>
      <c r="AX3200" s="15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  <c r="FA3200" s="1"/>
      <c r="FB3200" s="1"/>
      <c r="FC3200" s="1"/>
      <c r="FD3200" s="1"/>
      <c r="FE3200" s="1"/>
      <c r="FF3200" s="1"/>
      <c r="FG3200" s="1"/>
      <c r="FH3200" s="1"/>
    </row>
    <row r="3201" spans="1:164" x14ac:dyDescent="0.15">
      <c r="A3201" s="67"/>
      <c r="B3201" s="16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9"/>
      <c r="N3201" s="12"/>
      <c r="O3201" s="12"/>
      <c r="P3201" s="19"/>
      <c r="Q3201" s="14"/>
      <c r="R3201" s="28"/>
      <c r="S3201" s="14"/>
      <c r="T3201" s="14"/>
      <c r="U3201" s="14"/>
      <c r="V3201" s="4"/>
      <c r="W3201" s="5"/>
      <c r="X3201" s="14"/>
      <c r="Y3201" s="153"/>
      <c r="Z3201" s="10"/>
      <c r="AA3201" s="51"/>
      <c r="AB3201" s="3"/>
      <c r="AC3201" s="1"/>
      <c r="AD3201" s="10"/>
      <c r="AE3201" s="3"/>
      <c r="AF3201" s="3"/>
      <c r="AG3201" s="3"/>
      <c r="AH3201" s="10"/>
      <c r="AI3201" s="11"/>
      <c r="AJ3201" s="10"/>
      <c r="AK3201" s="2"/>
      <c r="AL3201" s="2"/>
      <c r="AM3201" s="2"/>
      <c r="AN3201" s="2"/>
      <c r="AO3201" s="2"/>
      <c r="AP3201" s="2"/>
      <c r="AQ3201" s="1"/>
      <c r="AR3201" s="15"/>
      <c r="AS3201" s="15"/>
      <c r="AT3201" s="15"/>
      <c r="AU3201" s="1"/>
      <c r="AV3201" s="1"/>
      <c r="AW3201" s="15"/>
      <c r="AX3201" s="15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  <c r="FA3201" s="1"/>
      <c r="FB3201" s="1"/>
      <c r="FC3201" s="1"/>
      <c r="FD3201" s="1"/>
      <c r="FE3201" s="1"/>
      <c r="FF3201" s="1"/>
      <c r="FG3201" s="1"/>
      <c r="FH3201" s="1"/>
    </row>
    <row r="3202" spans="1:164" x14ac:dyDescent="0.15">
      <c r="A3202" s="67"/>
      <c r="B3202" s="16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9"/>
      <c r="N3202" s="12"/>
      <c r="O3202" s="12"/>
      <c r="P3202" s="19"/>
      <c r="Q3202" s="14"/>
      <c r="R3202" s="28"/>
      <c r="S3202" s="14"/>
      <c r="T3202" s="14"/>
      <c r="U3202" s="14"/>
      <c r="V3202" s="4"/>
      <c r="W3202" s="5"/>
      <c r="X3202" s="14"/>
      <c r="Y3202" s="153"/>
      <c r="Z3202" s="10"/>
      <c r="AA3202" s="51"/>
      <c r="AB3202" s="3"/>
      <c r="AC3202" s="1"/>
      <c r="AD3202" s="10"/>
      <c r="AE3202" s="3"/>
      <c r="AF3202" s="3"/>
      <c r="AG3202" s="3"/>
      <c r="AH3202" s="10"/>
      <c r="AI3202" s="11"/>
      <c r="AJ3202" s="10"/>
      <c r="AK3202" s="2"/>
      <c r="AL3202" s="2"/>
      <c r="AM3202" s="2"/>
      <c r="AN3202" s="2"/>
      <c r="AO3202" s="2"/>
      <c r="AP3202" s="2"/>
      <c r="AQ3202" s="1"/>
      <c r="AR3202" s="15"/>
      <c r="AS3202" s="15"/>
      <c r="AT3202" s="15"/>
      <c r="AU3202" s="1"/>
      <c r="AV3202" s="1"/>
      <c r="AW3202" s="15"/>
      <c r="AX3202" s="15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  <c r="FA3202" s="1"/>
      <c r="FB3202" s="1"/>
      <c r="FC3202" s="1"/>
      <c r="FD3202" s="1"/>
      <c r="FE3202" s="1"/>
      <c r="FF3202" s="1"/>
      <c r="FG3202" s="1"/>
      <c r="FH3202" s="1"/>
    </row>
    <row r="3203" spans="1:164" x14ac:dyDescent="0.15">
      <c r="A3203" s="67"/>
      <c r="B3203" s="16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9"/>
      <c r="N3203" s="12"/>
      <c r="O3203" s="12"/>
      <c r="P3203" s="19"/>
      <c r="Q3203" s="14"/>
      <c r="R3203" s="28"/>
      <c r="S3203" s="14"/>
      <c r="T3203" s="14"/>
      <c r="U3203" s="14"/>
      <c r="V3203" s="4"/>
      <c r="W3203" s="5"/>
      <c r="X3203" s="14"/>
      <c r="Y3203" s="153"/>
      <c r="Z3203" s="10"/>
      <c r="AA3203" s="51"/>
      <c r="AB3203" s="3"/>
      <c r="AC3203" s="1"/>
      <c r="AD3203" s="10"/>
      <c r="AE3203" s="3"/>
      <c r="AF3203" s="3"/>
      <c r="AG3203" s="3"/>
      <c r="AH3203" s="10"/>
      <c r="AI3203" s="11"/>
      <c r="AJ3203" s="10"/>
      <c r="AK3203" s="2"/>
      <c r="AL3203" s="2"/>
      <c r="AM3203" s="2"/>
      <c r="AN3203" s="2"/>
      <c r="AO3203" s="2"/>
      <c r="AP3203" s="2"/>
      <c r="AQ3203" s="1"/>
      <c r="AR3203" s="15"/>
      <c r="AS3203" s="15"/>
      <c r="AT3203" s="15"/>
      <c r="AU3203" s="1"/>
      <c r="AV3203" s="1"/>
      <c r="AW3203" s="15"/>
      <c r="AX3203" s="15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  <c r="FA3203" s="1"/>
      <c r="FB3203" s="1"/>
      <c r="FC3203" s="1"/>
      <c r="FD3203" s="1"/>
      <c r="FE3203" s="1"/>
      <c r="FF3203" s="1"/>
      <c r="FG3203" s="1"/>
      <c r="FH3203" s="1"/>
    </row>
    <row r="3204" spans="1:164" x14ac:dyDescent="0.15">
      <c r="A3204" s="67"/>
      <c r="B3204" s="16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9"/>
      <c r="N3204" s="12"/>
      <c r="O3204" s="12"/>
      <c r="P3204" s="19"/>
      <c r="Q3204" s="14"/>
      <c r="R3204" s="28"/>
      <c r="S3204" s="14"/>
      <c r="T3204" s="14"/>
      <c r="U3204" s="14"/>
      <c r="V3204" s="4"/>
      <c r="W3204" s="5"/>
      <c r="X3204" s="14"/>
      <c r="Y3204" s="153"/>
      <c r="Z3204" s="10"/>
      <c r="AA3204" s="51"/>
      <c r="AB3204" s="3"/>
      <c r="AC3204" s="1"/>
      <c r="AD3204" s="10"/>
      <c r="AE3204" s="3"/>
      <c r="AF3204" s="3"/>
      <c r="AG3204" s="3"/>
      <c r="AH3204" s="10"/>
      <c r="AI3204" s="11"/>
      <c r="AJ3204" s="10"/>
      <c r="AK3204" s="2"/>
      <c r="AL3204" s="2"/>
      <c r="AM3204" s="2"/>
      <c r="AN3204" s="2"/>
      <c r="AO3204" s="2"/>
      <c r="AP3204" s="2"/>
      <c r="AQ3204" s="1"/>
      <c r="AR3204" s="15"/>
      <c r="AS3204" s="15"/>
      <c r="AT3204" s="15"/>
      <c r="AU3204" s="1"/>
      <c r="AV3204" s="1"/>
      <c r="AW3204" s="15"/>
      <c r="AX3204" s="15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  <c r="FA3204" s="1"/>
      <c r="FB3204" s="1"/>
      <c r="FC3204" s="1"/>
      <c r="FD3204" s="1"/>
      <c r="FE3204" s="1"/>
      <c r="FF3204" s="1"/>
      <c r="FG3204" s="1"/>
      <c r="FH3204" s="1"/>
    </row>
    <row r="3205" spans="1:164" x14ac:dyDescent="0.15">
      <c r="A3205" s="67"/>
      <c r="B3205" s="16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9"/>
      <c r="N3205" s="12"/>
      <c r="O3205" s="12"/>
      <c r="P3205" s="19"/>
      <c r="Q3205" s="14"/>
      <c r="R3205" s="28"/>
      <c r="S3205" s="14"/>
      <c r="T3205" s="14"/>
      <c r="U3205" s="14"/>
      <c r="V3205" s="4"/>
      <c r="W3205" s="5"/>
      <c r="X3205" s="14"/>
      <c r="Y3205" s="153"/>
      <c r="Z3205" s="10"/>
      <c r="AA3205" s="51"/>
      <c r="AB3205" s="3"/>
      <c r="AC3205" s="1"/>
      <c r="AD3205" s="10"/>
      <c r="AE3205" s="3"/>
      <c r="AF3205" s="3"/>
      <c r="AG3205" s="3"/>
      <c r="AH3205" s="10"/>
      <c r="AI3205" s="11"/>
      <c r="AJ3205" s="10"/>
      <c r="AK3205" s="2"/>
      <c r="AL3205" s="2"/>
      <c r="AM3205" s="2"/>
      <c r="AN3205" s="2"/>
      <c r="AO3205" s="2"/>
      <c r="AP3205" s="2"/>
      <c r="AQ3205" s="1"/>
      <c r="AR3205" s="15"/>
      <c r="AS3205" s="15"/>
      <c r="AT3205" s="15"/>
      <c r="AU3205" s="1"/>
      <c r="AV3205" s="1"/>
      <c r="AW3205" s="15"/>
      <c r="AX3205" s="15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  <c r="FA3205" s="1"/>
      <c r="FB3205" s="1"/>
      <c r="FC3205" s="1"/>
      <c r="FD3205" s="1"/>
      <c r="FE3205" s="1"/>
      <c r="FF3205" s="1"/>
      <c r="FG3205" s="1"/>
      <c r="FH3205" s="1"/>
    </row>
    <row r="3206" spans="1:164" x14ac:dyDescent="0.15">
      <c r="A3206" s="67"/>
      <c r="B3206" s="16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9"/>
      <c r="N3206" s="12"/>
      <c r="O3206" s="12"/>
      <c r="P3206" s="19"/>
      <c r="Q3206" s="14"/>
      <c r="R3206" s="28"/>
      <c r="S3206" s="14"/>
      <c r="T3206" s="14"/>
      <c r="U3206" s="14"/>
      <c r="V3206" s="4"/>
      <c r="W3206" s="5"/>
      <c r="X3206" s="14"/>
      <c r="Y3206" s="153"/>
      <c r="Z3206" s="10"/>
      <c r="AA3206" s="51"/>
      <c r="AB3206" s="3"/>
      <c r="AC3206" s="1"/>
      <c r="AD3206" s="10"/>
      <c r="AE3206" s="3"/>
      <c r="AF3206" s="3"/>
      <c r="AG3206" s="3"/>
      <c r="AH3206" s="10"/>
      <c r="AI3206" s="11"/>
      <c r="AJ3206" s="10"/>
      <c r="AK3206" s="2"/>
      <c r="AL3206" s="2"/>
      <c r="AM3206" s="2"/>
      <c r="AN3206" s="2"/>
      <c r="AO3206" s="2"/>
      <c r="AP3206" s="2"/>
      <c r="AQ3206" s="1"/>
      <c r="AR3206" s="15"/>
      <c r="AS3206" s="15"/>
      <c r="AT3206" s="15"/>
      <c r="AU3206" s="1"/>
      <c r="AV3206" s="1"/>
      <c r="AW3206" s="15"/>
      <c r="AX3206" s="15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  <c r="FA3206" s="1"/>
      <c r="FB3206" s="1"/>
      <c r="FC3206" s="1"/>
      <c r="FD3206" s="1"/>
      <c r="FE3206" s="1"/>
      <c r="FF3206" s="1"/>
      <c r="FG3206" s="1"/>
      <c r="FH3206" s="1"/>
    </row>
    <row r="3207" spans="1:164" x14ac:dyDescent="0.15">
      <c r="A3207" s="67"/>
      <c r="B3207" s="16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9"/>
      <c r="N3207" s="12"/>
      <c r="O3207" s="12"/>
      <c r="P3207" s="19"/>
      <c r="Q3207" s="14"/>
      <c r="R3207" s="28"/>
      <c r="S3207" s="14"/>
      <c r="T3207" s="14"/>
      <c r="U3207" s="14"/>
      <c r="V3207" s="4"/>
      <c r="W3207" s="5"/>
      <c r="X3207" s="14"/>
      <c r="Y3207" s="153"/>
      <c r="Z3207" s="10"/>
      <c r="AA3207" s="51"/>
      <c r="AB3207" s="3"/>
      <c r="AC3207" s="1"/>
      <c r="AD3207" s="10"/>
      <c r="AE3207" s="3"/>
      <c r="AF3207" s="3"/>
      <c r="AG3207" s="3"/>
      <c r="AH3207" s="10"/>
      <c r="AI3207" s="11"/>
      <c r="AJ3207" s="10"/>
      <c r="AK3207" s="2"/>
      <c r="AL3207" s="2"/>
      <c r="AM3207" s="2"/>
      <c r="AN3207" s="2"/>
      <c r="AO3207" s="2"/>
      <c r="AP3207" s="2"/>
      <c r="AQ3207" s="1"/>
      <c r="AR3207" s="15"/>
      <c r="AS3207" s="15"/>
      <c r="AT3207" s="15"/>
      <c r="AU3207" s="1"/>
      <c r="AV3207" s="1"/>
      <c r="AW3207" s="15"/>
      <c r="AX3207" s="15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  <c r="FA3207" s="1"/>
      <c r="FB3207" s="1"/>
      <c r="FC3207" s="1"/>
      <c r="FD3207" s="1"/>
      <c r="FE3207" s="1"/>
      <c r="FF3207" s="1"/>
      <c r="FG3207" s="1"/>
      <c r="FH3207" s="1"/>
    </row>
    <row r="3208" spans="1:164" x14ac:dyDescent="0.15">
      <c r="A3208" s="67"/>
      <c r="B3208" s="16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9"/>
      <c r="N3208" s="12"/>
      <c r="O3208" s="12"/>
      <c r="P3208" s="19"/>
      <c r="Q3208" s="14"/>
      <c r="R3208" s="28"/>
      <c r="S3208" s="14"/>
      <c r="T3208" s="14"/>
      <c r="U3208" s="14"/>
      <c r="V3208" s="4"/>
      <c r="W3208" s="5"/>
      <c r="X3208" s="14"/>
      <c r="Y3208" s="153"/>
      <c r="Z3208" s="10"/>
      <c r="AA3208" s="51"/>
      <c r="AB3208" s="3"/>
      <c r="AC3208" s="1"/>
      <c r="AD3208" s="10"/>
      <c r="AE3208" s="3"/>
      <c r="AF3208" s="3"/>
      <c r="AG3208" s="3"/>
      <c r="AH3208" s="10"/>
      <c r="AI3208" s="11"/>
      <c r="AJ3208" s="10"/>
      <c r="AK3208" s="2"/>
      <c r="AL3208" s="2"/>
      <c r="AM3208" s="2"/>
      <c r="AN3208" s="2"/>
      <c r="AO3208" s="2"/>
      <c r="AP3208" s="2"/>
      <c r="AQ3208" s="1"/>
      <c r="AR3208" s="15"/>
      <c r="AS3208" s="15"/>
      <c r="AT3208" s="15"/>
      <c r="AU3208" s="1"/>
      <c r="AV3208" s="1"/>
      <c r="AW3208" s="15"/>
      <c r="AX3208" s="15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  <c r="FA3208" s="1"/>
      <c r="FB3208" s="1"/>
      <c r="FC3208" s="1"/>
      <c r="FD3208" s="1"/>
      <c r="FE3208" s="1"/>
      <c r="FF3208" s="1"/>
      <c r="FG3208" s="1"/>
      <c r="FH3208" s="1"/>
    </row>
    <row r="3209" spans="1:164" x14ac:dyDescent="0.15">
      <c r="A3209" s="67"/>
      <c r="B3209" s="16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9"/>
      <c r="N3209" s="12"/>
      <c r="O3209" s="12"/>
      <c r="P3209" s="19"/>
      <c r="Q3209" s="14"/>
      <c r="R3209" s="28"/>
      <c r="S3209" s="14"/>
      <c r="T3209" s="14"/>
      <c r="U3209" s="14"/>
      <c r="V3209" s="4"/>
      <c r="W3209" s="5"/>
      <c r="X3209" s="14"/>
      <c r="Y3209" s="153"/>
      <c r="Z3209" s="10"/>
      <c r="AA3209" s="51"/>
      <c r="AB3209" s="3"/>
      <c r="AC3209" s="1"/>
      <c r="AD3209" s="10"/>
      <c r="AE3209" s="3"/>
      <c r="AF3209" s="3"/>
      <c r="AG3209" s="3"/>
      <c r="AH3209" s="10"/>
      <c r="AI3209" s="11"/>
      <c r="AJ3209" s="10"/>
      <c r="AK3209" s="2"/>
      <c r="AL3209" s="2"/>
      <c r="AM3209" s="2"/>
      <c r="AN3209" s="2"/>
      <c r="AO3209" s="2"/>
      <c r="AP3209" s="2"/>
      <c r="AQ3209" s="1"/>
      <c r="AR3209" s="15"/>
      <c r="AS3209" s="15"/>
      <c r="AT3209" s="15"/>
      <c r="AU3209" s="1"/>
      <c r="AV3209" s="1"/>
      <c r="AW3209" s="15"/>
      <c r="AX3209" s="15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  <c r="FA3209" s="1"/>
      <c r="FB3209" s="1"/>
      <c r="FC3209" s="1"/>
      <c r="FD3209" s="1"/>
      <c r="FE3209" s="1"/>
      <c r="FF3209" s="1"/>
      <c r="FG3209" s="1"/>
      <c r="FH3209" s="1"/>
    </row>
    <row r="3210" spans="1:164" x14ac:dyDescent="0.15">
      <c r="A3210" s="67"/>
      <c r="B3210" s="16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9"/>
      <c r="N3210" s="12"/>
      <c r="O3210" s="12"/>
      <c r="P3210" s="19"/>
      <c r="Q3210" s="14"/>
      <c r="R3210" s="28"/>
      <c r="S3210" s="14"/>
      <c r="T3210" s="14"/>
      <c r="U3210" s="14"/>
      <c r="V3210" s="4"/>
      <c r="W3210" s="5"/>
      <c r="X3210" s="14"/>
      <c r="Y3210" s="153"/>
      <c r="Z3210" s="10"/>
      <c r="AA3210" s="51"/>
      <c r="AB3210" s="3"/>
      <c r="AC3210" s="1"/>
      <c r="AD3210" s="10"/>
      <c r="AE3210" s="3"/>
      <c r="AF3210" s="3"/>
      <c r="AG3210" s="3"/>
      <c r="AH3210" s="10"/>
      <c r="AI3210" s="11"/>
      <c r="AJ3210" s="10"/>
      <c r="AK3210" s="2"/>
      <c r="AL3210" s="2"/>
      <c r="AM3210" s="2"/>
      <c r="AN3210" s="2"/>
      <c r="AO3210" s="2"/>
      <c r="AP3210" s="2"/>
      <c r="AQ3210" s="1"/>
      <c r="AR3210" s="15"/>
      <c r="AS3210" s="15"/>
      <c r="AT3210" s="15"/>
      <c r="AU3210" s="1"/>
      <c r="AV3210" s="1"/>
      <c r="AW3210" s="15"/>
      <c r="AX3210" s="15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  <c r="FA3210" s="1"/>
      <c r="FB3210" s="1"/>
      <c r="FC3210" s="1"/>
      <c r="FD3210" s="1"/>
      <c r="FE3210" s="1"/>
      <c r="FF3210" s="1"/>
      <c r="FG3210" s="1"/>
      <c r="FH3210" s="1"/>
    </row>
    <row r="3211" spans="1:164" x14ac:dyDescent="0.15">
      <c r="A3211" s="67"/>
      <c r="B3211" s="16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9"/>
      <c r="N3211" s="12"/>
      <c r="O3211" s="12"/>
      <c r="P3211" s="19"/>
      <c r="Q3211" s="14"/>
      <c r="R3211" s="28"/>
      <c r="S3211" s="14"/>
      <c r="T3211" s="14"/>
      <c r="U3211" s="14"/>
      <c r="V3211" s="4"/>
      <c r="W3211" s="5"/>
      <c r="X3211" s="14"/>
      <c r="Y3211" s="153"/>
      <c r="Z3211" s="10"/>
      <c r="AA3211" s="51"/>
      <c r="AB3211" s="3"/>
      <c r="AC3211" s="1"/>
      <c r="AD3211" s="10"/>
      <c r="AE3211" s="3"/>
      <c r="AF3211" s="3"/>
      <c r="AG3211" s="3"/>
      <c r="AH3211" s="10"/>
      <c r="AI3211" s="11"/>
      <c r="AJ3211" s="10"/>
      <c r="AK3211" s="2"/>
      <c r="AL3211" s="2"/>
      <c r="AM3211" s="2"/>
      <c r="AN3211" s="2"/>
      <c r="AO3211" s="2"/>
      <c r="AP3211" s="2"/>
      <c r="AQ3211" s="1"/>
      <c r="AR3211" s="15"/>
      <c r="AS3211" s="15"/>
      <c r="AT3211" s="15"/>
      <c r="AU3211" s="1"/>
      <c r="AV3211" s="1"/>
      <c r="AW3211" s="15"/>
      <c r="AX3211" s="15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  <c r="FA3211" s="1"/>
      <c r="FB3211" s="1"/>
      <c r="FC3211" s="1"/>
      <c r="FD3211" s="1"/>
      <c r="FE3211" s="1"/>
      <c r="FF3211" s="1"/>
      <c r="FG3211" s="1"/>
      <c r="FH3211" s="1"/>
    </row>
    <row r="3212" spans="1:164" x14ac:dyDescent="0.15">
      <c r="A3212" s="67"/>
      <c r="B3212" s="16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9"/>
      <c r="N3212" s="12"/>
      <c r="O3212" s="12"/>
      <c r="P3212" s="19"/>
      <c r="Q3212" s="14"/>
      <c r="R3212" s="28"/>
      <c r="S3212" s="14"/>
      <c r="T3212" s="14"/>
      <c r="U3212" s="14"/>
      <c r="V3212" s="4"/>
      <c r="W3212" s="5"/>
      <c r="X3212" s="14"/>
      <c r="Y3212" s="153"/>
      <c r="Z3212" s="10"/>
      <c r="AA3212" s="51"/>
      <c r="AB3212" s="3"/>
      <c r="AC3212" s="1"/>
      <c r="AD3212" s="10"/>
      <c r="AE3212" s="3"/>
      <c r="AF3212" s="3"/>
      <c r="AG3212" s="3"/>
      <c r="AH3212" s="10"/>
      <c r="AI3212" s="11"/>
      <c r="AJ3212" s="10"/>
      <c r="AK3212" s="2"/>
      <c r="AL3212" s="2"/>
      <c r="AM3212" s="2"/>
      <c r="AN3212" s="2"/>
      <c r="AO3212" s="2"/>
      <c r="AP3212" s="2"/>
      <c r="AQ3212" s="1"/>
      <c r="AR3212" s="15"/>
      <c r="AS3212" s="15"/>
      <c r="AT3212" s="15"/>
      <c r="AU3212" s="1"/>
      <c r="AV3212" s="1"/>
      <c r="AW3212" s="15"/>
      <c r="AX3212" s="15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  <c r="FA3212" s="1"/>
      <c r="FB3212" s="1"/>
      <c r="FC3212" s="1"/>
      <c r="FD3212" s="1"/>
      <c r="FE3212" s="1"/>
      <c r="FF3212" s="1"/>
      <c r="FG3212" s="1"/>
      <c r="FH3212" s="1"/>
    </row>
    <row r="3213" spans="1:164" x14ac:dyDescent="0.15">
      <c r="A3213" s="67"/>
      <c r="B3213" s="16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9"/>
      <c r="N3213" s="12"/>
      <c r="O3213" s="12"/>
      <c r="P3213" s="19"/>
      <c r="Q3213" s="14"/>
      <c r="R3213" s="28"/>
      <c r="S3213" s="14"/>
      <c r="T3213" s="14"/>
      <c r="U3213" s="14"/>
      <c r="V3213" s="4"/>
      <c r="W3213" s="5"/>
      <c r="X3213" s="14"/>
      <c r="Y3213" s="153"/>
      <c r="Z3213" s="10"/>
      <c r="AA3213" s="51"/>
      <c r="AB3213" s="3"/>
      <c r="AC3213" s="1"/>
      <c r="AD3213" s="10"/>
      <c r="AE3213" s="3"/>
      <c r="AF3213" s="3"/>
      <c r="AG3213" s="3"/>
      <c r="AH3213" s="10"/>
      <c r="AI3213" s="11"/>
      <c r="AJ3213" s="10"/>
      <c r="AK3213" s="2"/>
      <c r="AL3213" s="2"/>
      <c r="AM3213" s="2"/>
      <c r="AN3213" s="2"/>
      <c r="AO3213" s="2"/>
      <c r="AP3213" s="2"/>
      <c r="AQ3213" s="1"/>
      <c r="AR3213" s="15"/>
      <c r="AS3213" s="15"/>
      <c r="AT3213" s="15"/>
      <c r="AU3213" s="1"/>
      <c r="AV3213" s="1"/>
      <c r="AW3213" s="15"/>
      <c r="AX3213" s="15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  <c r="FA3213" s="1"/>
      <c r="FB3213" s="1"/>
      <c r="FC3213" s="1"/>
      <c r="FD3213" s="1"/>
      <c r="FE3213" s="1"/>
      <c r="FF3213" s="1"/>
      <c r="FG3213" s="1"/>
      <c r="FH3213" s="1"/>
    </row>
    <row r="3214" spans="1:164" x14ac:dyDescent="0.15">
      <c r="A3214" s="67"/>
      <c r="B3214" s="16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9"/>
      <c r="N3214" s="12"/>
      <c r="O3214" s="12"/>
      <c r="P3214" s="19"/>
      <c r="Q3214" s="14"/>
      <c r="R3214" s="28"/>
      <c r="S3214" s="14"/>
      <c r="T3214" s="14"/>
      <c r="U3214" s="14"/>
      <c r="V3214" s="4"/>
      <c r="W3214" s="5"/>
      <c r="X3214" s="14"/>
      <c r="Y3214" s="153"/>
      <c r="Z3214" s="10"/>
      <c r="AA3214" s="51"/>
      <c r="AB3214" s="3"/>
      <c r="AC3214" s="1"/>
      <c r="AD3214" s="10"/>
      <c r="AE3214" s="3"/>
      <c r="AF3214" s="3"/>
      <c r="AG3214" s="3"/>
      <c r="AH3214" s="10"/>
      <c r="AI3214" s="11"/>
      <c r="AJ3214" s="10"/>
      <c r="AK3214" s="2"/>
      <c r="AL3214" s="2"/>
      <c r="AM3214" s="2"/>
      <c r="AN3214" s="2"/>
      <c r="AO3214" s="2"/>
      <c r="AP3214" s="2"/>
      <c r="AQ3214" s="1"/>
      <c r="AR3214" s="15"/>
      <c r="AS3214" s="15"/>
      <c r="AT3214" s="15"/>
      <c r="AU3214" s="1"/>
      <c r="AV3214" s="1"/>
      <c r="AW3214" s="15"/>
      <c r="AX3214" s="15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  <c r="FA3214" s="1"/>
      <c r="FB3214" s="1"/>
      <c r="FC3214" s="1"/>
      <c r="FD3214" s="1"/>
      <c r="FE3214" s="1"/>
      <c r="FF3214" s="1"/>
      <c r="FG3214" s="1"/>
      <c r="FH3214" s="1"/>
    </row>
    <row r="3215" spans="1:164" x14ac:dyDescent="0.15">
      <c r="A3215" s="67"/>
      <c r="B3215" s="16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9"/>
      <c r="N3215" s="12"/>
      <c r="O3215" s="12"/>
      <c r="P3215" s="19"/>
      <c r="Q3215" s="14"/>
      <c r="R3215" s="28"/>
      <c r="S3215" s="14"/>
      <c r="T3215" s="14"/>
      <c r="U3215" s="14"/>
      <c r="V3215" s="4"/>
      <c r="W3215" s="5"/>
      <c r="X3215" s="14"/>
      <c r="Y3215" s="153"/>
      <c r="Z3215" s="10"/>
      <c r="AA3215" s="51"/>
      <c r="AB3215" s="3"/>
      <c r="AC3215" s="1"/>
      <c r="AD3215" s="10"/>
      <c r="AE3215" s="3"/>
      <c r="AF3215" s="3"/>
      <c r="AG3215" s="3"/>
      <c r="AH3215" s="10"/>
      <c r="AI3215" s="11"/>
      <c r="AJ3215" s="10"/>
      <c r="AK3215" s="2"/>
      <c r="AL3215" s="2"/>
      <c r="AM3215" s="2"/>
      <c r="AN3215" s="2"/>
      <c r="AO3215" s="2"/>
      <c r="AP3215" s="2"/>
      <c r="AQ3215" s="1"/>
      <c r="AR3215" s="15"/>
      <c r="AS3215" s="15"/>
      <c r="AT3215" s="15"/>
      <c r="AU3215" s="1"/>
      <c r="AV3215" s="1"/>
      <c r="AW3215" s="15"/>
      <c r="AX3215" s="15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  <c r="FA3215" s="1"/>
      <c r="FB3215" s="1"/>
      <c r="FC3215" s="1"/>
      <c r="FD3215" s="1"/>
      <c r="FE3215" s="1"/>
      <c r="FF3215" s="1"/>
      <c r="FG3215" s="1"/>
      <c r="FH3215" s="1"/>
    </row>
    <row r="3216" spans="1:164" x14ac:dyDescent="0.15">
      <c r="A3216" s="67"/>
      <c r="B3216" s="16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9"/>
      <c r="N3216" s="12"/>
      <c r="O3216" s="12"/>
      <c r="P3216" s="19"/>
      <c r="Q3216" s="14"/>
      <c r="R3216" s="28"/>
      <c r="S3216" s="14"/>
      <c r="T3216" s="14"/>
      <c r="U3216" s="14"/>
      <c r="V3216" s="4"/>
      <c r="W3216" s="5"/>
      <c r="X3216" s="14"/>
      <c r="Y3216" s="153"/>
      <c r="Z3216" s="10"/>
      <c r="AA3216" s="51"/>
      <c r="AB3216" s="3"/>
      <c r="AC3216" s="1"/>
      <c r="AD3216" s="10"/>
      <c r="AE3216" s="3"/>
      <c r="AF3216" s="3"/>
      <c r="AG3216" s="3"/>
      <c r="AH3216" s="10"/>
      <c r="AI3216" s="11"/>
      <c r="AJ3216" s="10"/>
      <c r="AK3216" s="2"/>
      <c r="AL3216" s="2"/>
      <c r="AM3216" s="2"/>
      <c r="AN3216" s="2"/>
      <c r="AO3216" s="2"/>
      <c r="AP3216" s="2"/>
      <c r="AQ3216" s="1"/>
      <c r="AR3216" s="15"/>
      <c r="AS3216" s="15"/>
      <c r="AT3216" s="15"/>
      <c r="AU3216" s="1"/>
      <c r="AV3216" s="1"/>
      <c r="AW3216" s="15"/>
      <c r="AX3216" s="15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  <c r="FA3216" s="1"/>
      <c r="FB3216" s="1"/>
      <c r="FC3216" s="1"/>
      <c r="FD3216" s="1"/>
      <c r="FE3216" s="1"/>
      <c r="FF3216" s="1"/>
      <c r="FG3216" s="1"/>
      <c r="FH3216" s="1"/>
    </row>
    <row r="3217" spans="1:164" x14ac:dyDescent="0.15">
      <c r="A3217" s="67"/>
      <c r="B3217" s="16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9"/>
      <c r="N3217" s="12"/>
      <c r="O3217" s="12"/>
      <c r="P3217" s="19"/>
      <c r="Q3217" s="14"/>
      <c r="R3217" s="28"/>
      <c r="S3217" s="14"/>
      <c r="T3217" s="14"/>
      <c r="U3217" s="14"/>
      <c r="V3217" s="4"/>
      <c r="W3217" s="5"/>
      <c r="X3217" s="14"/>
      <c r="Y3217" s="153"/>
      <c r="Z3217" s="10"/>
      <c r="AA3217" s="51"/>
      <c r="AB3217" s="3"/>
      <c r="AC3217" s="1"/>
      <c r="AD3217" s="10"/>
      <c r="AE3217" s="3"/>
      <c r="AF3217" s="3"/>
      <c r="AG3217" s="3"/>
      <c r="AH3217" s="10"/>
      <c r="AI3217" s="11"/>
      <c r="AJ3217" s="10"/>
      <c r="AK3217" s="2"/>
      <c r="AL3217" s="2"/>
      <c r="AM3217" s="2"/>
      <c r="AN3217" s="2"/>
      <c r="AO3217" s="2"/>
      <c r="AP3217" s="2"/>
      <c r="AQ3217" s="1"/>
      <c r="AR3217" s="15"/>
      <c r="AS3217" s="15"/>
      <c r="AT3217" s="15"/>
      <c r="AU3217" s="1"/>
      <c r="AV3217" s="1"/>
      <c r="AW3217" s="15"/>
      <c r="AX3217" s="15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  <c r="FA3217" s="1"/>
      <c r="FB3217" s="1"/>
      <c r="FC3217" s="1"/>
      <c r="FD3217" s="1"/>
      <c r="FE3217" s="1"/>
      <c r="FF3217" s="1"/>
      <c r="FG3217" s="1"/>
      <c r="FH3217" s="1"/>
    </row>
    <row r="3218" spans="1:164" x14ac:dyDescent="0.15">
      <c r="A3218" s="67"/>
      <c r="B3218" s="16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9"/>
      <c r="N3218" s="12"/>
      <c r="O3218" s="12"/>
      <c r="P3218" s="19"/>
      <c r="Q3218" s="14"/>
      <c r="R3218" s="28"/>
      <c r="S3218" s="14"/>
      <c r="T3218" s="14"/>
      <c r="U3218" s="14"/>
      <c r="V3218" s="4"/>
      <c r="W3218" s="5"/>
      <c r="X3218" s="14"/>
      <c r="Y3218" s="153"/>
      <c r="Z3218" s="10"/>
      <c r="AA3218" s="51"/>
      <c r="AB3218" s="3"/>
      <c r="AC3218" s="1"/>
      <c r="AD3218" s="10"/>
      <c r="AE3218" s="3"/>
      <c r="AF3218" s="3"/>
      <c r="AG3218" s="3"/>
      <c r="AH3218" s="10"/>
      <c r="AI3218" s="11"/>
      <c r="AJ3218" s="10"/>
      <c r="AK3218" s="2"/>
      <c r="AL3218" s="2"/>
      <c r="AM3218" s="2"/>
      <c r="AN3218" s="2"/>
      <c r="AO3218" s="2"/>
      <c r="AP3218" s="2"/>
      <c r="AQ3218" s="1"/>
      <c r="AR3218" s="15"/>
      <c r="AS3218" s="15"/>
      <c r="AT3218" s="15"/>
      <c r="AU3218" s="1"/>
      <c r="AV3218" s="1"/>
      <c r="AW3218" s="15"/>
      <c r="AX3218" s="15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  <c r="FA3218" s="1"/>
      <c r="FB3218" s="1"/>
      <c r="FC3218" s="1"/>
      <c r="FD3218" s="1"/>
      <c r="FE3218" s="1"/>
      <c r="FF3218" s="1"/>
      <c r="FG3218" s="1"/>
      <c r="FH3218" s="1"/>
    </row>
    <row r="3219" spans="1:164" x14ac:dyDescent="0.15">
      <c r="A3219" s="67"/>
      <c r="B3219" s="16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9"/>
      <c r="N3219" s="12"/>
      <c r="O3219" s="12"/>
      <c r="P3219" s="19"/>
      <c r="Q3219" s="14"/>
      <c r="R3219" s="28"/>
      <c r="S3219" s="14"/>
      <c r="T3219" s="14"/>
      <c r="U3219" s="14"/>
      <c r="V3219" s="4"/>
      <c r="W3219" s="5"/>
      <c r="X3219" s="14"/>
      <c r="Y3219" s="153"/>
      <c r="Z3219" s="10"/>
      <c r="AA3219" s="51"/>
      <c r="AB3219" s="3"/>
      <c r="AC3219" s="1"/>
      <c r="AD3219" s="10"/>
      <c r="AE3219" s="3"/>
      <c r="AF3219" s="3"/>
      <c r="AG3219" s="3"/>
      <c r="AH3219" s="10"/>
      <c r="AI3219" s="11"/>
      <c r="AJ3219" s="10"/>
      <c r="AK3219" s="2"/>
      <c r="AL3219" s="2"/>
      <c r="AM3219" s="2"/>
      <c r="AN3219" s="2"/>
      <c r="AO3219" s="2"/>
      <c r="AP3219" s="2"/>
      <c r="AQ3219" s="1"/>
      <c r="AR3219" s="15"/>
      <c r="AS3219" s="15"/>
      <c r="AT3219" s="15"/>
      <c r="AU3219" s="1"/>
      <c r="AV3219" s="1"/>
      <c r="AW3219" s="15"/>
      <c r="AX3219" s="15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  <c r="FA3219" s="1"/>
      <c r="FB3219" s="1"/>
      <c r="FC3219" s="1"/>
      <c r="FD3219" s="1"/>
      <c r="FE3219" s="1"/>
      <c r="FF3219" s="1"/>
      <c r="FG3219" s="1"/>
      <c r="FH3219" s="1"/>
    </row>
    <row r="3220" spans="1:164" x14ac:dyDescent="0.15">
      <c r="A3220" s="67"/>
      <c r="B3220" s="16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9"/>
      <c r="N3220" s="12"/>
      <c r="O3220" s="12"/>
      <c r="P3220" s="19"/>
      <c r="Q3220" s="14"/>
      <c r="R3220" s="28"/>
      <c r="S3220" s="14"/>
      <c r="T3220" s="14"/>
      <c r="U3220" s="14"/>
      <c r="V3220" s="4"/>
      <c r="W3220" s="5"/>
      <c r="X3220" s="14"/>
      <c r="Y3220" s="153"/>
      <c r="Z3220" s="10"/>
      <c r="AA3220" s="51"/>
      <c r="AB3220" s="3"/>
      <c r="AC3220" s="1"/>
      <c r="AD3220" s="10"/>
      <c r="AE3220" s="3"/>
      <c r="AF3220" s="3"/>
      <c r="AG3220" s="3"/>
      <c r="AH3220" s="10"/>
      <c r="AI3220" s="11"/>
      <c r="AJ3220" s="10"/>
      <c r="AK3220" s="2"/>
      <c r="AL3220" s="2"/>
      <c r="AM3220" s="2"/>
      <c r="AN3220" s="2"/>
      <c r="AO3220" s="2"/>
      <c r="AP3220" s="2"/>
      <c r="AQ3220" s="1"/>
      <c r="AR3220" s="15"/>
      <c r="AS3220" s="15"/>
      <c r="AT3220" s="15"/>
      <c r="AU3220" s="1"/>
      <c r="AV3220" s="1"/>
      <c r="AW3220" s="15"/>
      <c r="AX3220" s="15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  <c r="FA3220" s="1"/>
      <c r="FB3220" s="1"/>
      <c r="FC3220" s="1"/>
      <c r="FD3220" s="1"/>
      <c r="FE3220" s="1"/>
      <c r="FF3220" s="1"/>
      <c r="FG3220" s="1"/>
      <c r="FH3220" s="1"/>
    </row>
    <row r="3221" spans="1:164" x14ac:dyDescent="0.15">
      <c r="A3221" s="67"/>
      <c r="B3221" s="16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9"/>
      <c r="N3221" s="12"/>
      <c r="O3221" s="12"/>
      <c r="P3221" s="19"/>
      <c r="Q3221" s="14"/>
      <c r="R3221" s="28"/>
      <c r="S3221" s="14"/>
      <c r="T3221" s="14"/>
      <c r="U3221" s="14"/>
      <c r="V3221" s="4"/>
      <c r="W3221" s="5"/>
      <c r="X3221" s="14"/>
      <c r="Y3221" s="153"/>
      <c r="Z3221" s="10"/>
      <c r="AA3221" s="51"/>
      <c r="AB3221" s="3"/>
      <c r="AC3221" s="1"/>
      <c r="AD3221" s="10"/>
      <c r="AE3221" s="3"/>
      <c r="AF3221" s="3"/>
      <c r="AG3221" s="3"/>
      <c r="AH3221" s="10"/>
      <c r="AI3221" s="11"/>
      <c r="AJ3221" s="10"/>
      <c r="AK3221" s="2"/>
      <c r="AL3221" s="2"/>
      <c r="AM3221" s="2"/>
      <c r="AN3221" s="2"/>
      <c r="AO3221" s="2"/>
      <c r="AP3221" s="2"/>
      <c r="AQ3221" s="1"/>
      <c r="AR3221" s="15"/>
      <c r="AS3221" s="15"/>
      <c r="AT3221" s="15"/>
      <c r="AU3221" s="1"/>
      <c r="AV3221" s="1"/>
      <c r="AW3221" s="15"/>
      <c r="AX3221" s="15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  <c r="FA3221" s="1"/>
      <c r="FB3221" s="1"/>
      <c r="FC3221" s="1"/>
      <c r="FD3221" s="1"/>
      <c r="FE3221" s="1"/>
      <c r="FF3221" s="1"/>
      <c r="FG3221" s="1"/>
      <c r="FH3221" s="1"/>
    </row>
    <row r="3222" spans="1:164" x14ac:dyDescent="0.15">
      <c r="A3222" s="67"/>
      <c r="B3222" s="16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9"/>
      <c r="N3222" s="12"/>
      <c r="O3222" s="12"/>
      <c r="P3222" s="19"/>
      <c r="Q3222" s="14"/>
      <c r="R3222" s="28"/>
      <c r="S3222" s="14"/>
      <c r="T3222" s="14"/>
      <c r="U3222" s="14"/>
      <c r="V3222" s="4"/>
      <c r="W3222" s="5"/>
      <c r="X3222" s="14"/>
      <c r="Y3222" s="153"/>
      <c r="Z3222" s="10"/>
      <c r="AA3222" s="51"/>
      <c r="AB3222" s="3"/>
      <c r="AC3222" s="1"/>
      <c r="AD3222" s="10"/>
      <c r="AE3222" s="3"/>
      <c r="AF3222" s="3"/>
      <c r="AG3222" s="3"/>
      <c r="AH3222" s="10"/>
      <c r="AI3222" s="11"/>
      <c r="AJ3222" s="10"/>
      <c r="AK3222" s="2"/>
      <c r="AL3222" s="2"/>
      <c r="AM3222" s="2"/>
      <c r="AN3222" s="2"/>
      <c r="AO3222" s="2"/>
      <c r="AP3222" s="2"/>
      <c r="AQ3222" s="1"/>
      <c r="AR3222" s="15"/>
      <c r="AS3222" s="15"/>
      <c r="AT3222" s="15"/>
      <c r="AU3222" s="1"/>
      <c r="AV3222" s="1"/>
      <c r="AW3222" s="15"/>
      <c r="AX3222" s="15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  <c r="FA3222" s="1"/>
      <c r="FB3222" s="1"/>
      <c r="FC3222" s="1"/>
      <c r="FD3222" s="1"/>
      <c r="FE3222" s="1"/>
      <c r="FF3222" s="1"/>
      <c r="FG3222" s="1"/>
      <c r="FH3222" s="1"/>
    </row>
    <row r="3223" spans="1:164" x14ac:dyDescent="0.15">
      <c r="A3223" s="67"/>
      <c r="B3223" s="16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9"/>
      <c r="N3223" s="12"/>
      <c r="O3223" s="12"/>
      <c r="P3223" s="19"/>
      <c r="Q3223" s="14"/>
      <c r="R3223" s="28"/>
      <c r="S3223" s="14"/>
      <c r="T3223" s="14"/>
      <c r="U3223" s="14"/>
      <c r="V3223" s="4"/>
      <c r="W3223" s="5"/>
      <c r="X3223" s="14"/>
      <c r="Y3223" s="153"/>
      <c r="Z3223" s="10"/>
      <c r="AA3223" s="51"/>
      <c r="AB3223" s="3"/>
      <c r="AC3223" s="1"/>
      <c r="AD3223" s="10"/>
      <c r="AE3223" s="3"/>
      <c r="AF3223" s="3"/>
      <c r="AG3223" s="3"/>
      <c r="AH3223" s="10"/>
      <c r="AI3223" s="11"/>
      <c r="AJ3223" s="10"/>
      <c r="AK3223" s="2"/>
      <c r="AL3223" s="2"/>
      <c r="AM3223" s="2"/>
      <c r="AN3223" s="2"/>
      <c r="AO3223" s="2"/>
      <c r="AP3223" s="2"/>
      <c r="AQ3223" s="1"/>
      <c r="AR3223" s="15"/>
      <c r="AS3223" s="15"/>
      <c r="AT3223" s="15"/>
      <c r="AU3223" s="1"/>
      <c r="AV3223" s="1"/>
      <c r="AW3223" s="15"/>
      <c r="AX3223" s="15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  <c r="FA3223" s="1"/>
      <c r="FB3223" s="1"/>
      <c r="FC3223" s="1"/>
      <c r="FD3223" s="1"/>
      <c r="FE3223" s="1"/>
      <c r="FF3223" s="1"/>
      <c r="FG3223" s="1"/>
      <c r="FH3223" s="1"/>
    </row>
    <row r="3224" spans="1:164" x14ac:dyDescent="0.15">
      <c r="A3224" s="67"/>
      <c r="B3224" s="16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9"/>
      <c r="N3224" s="12"/>
      <c r="O3224" s="12"/>
      <c r="P3224" s="19"/>
      <c r="Q3224" s="14"/>
      <c r="R3224" s="28"/>
      <c r="S3224" s="14"/>
      <c r="T3224" s="14"/>
      <c r="U3224" s="14"/>
      <c r="V3224" s="4"/>
      <c r="W3224" s="5"/>
      <c r="X3224" s="14"/>
      <c r="Y3224" s="153"/>
      <c r="Z3224" s="10"/>
      <c r="AA3224" s="51"/>
      <c r="AB3224" s="3"/>
      <c r="AC3224" s="1"/>
      <c r="AD3224" s="10"/>
      <c r="AE3224" s="3"/>
      <c r="AF3224" s="3"/>
      <c r="AG3224" s="3"/>
      <c r="AH3224" s="10"/>
      <c r="AI3224" s="11"/>
      <c r="AJ3224" s="10"/>
      <c r="AK3224" s="2"/>
      <c r="AL3224" s="2"/>
      <c r="AM3224" s="2"/>
      <c r="AN3224" s="2"/>
      <c r="AO3224" s="2"/>
      <c r="AP3224" s="2"/>
      <c r="AQ3224" s="1"/>
      <c r="AR3224" s="15"/>
      <c r="AS3224" s="15"/>
      <c r="AT3224" s="15"/>
      <c r="AU3224" s="1"/>
      <c r="AV3224" s="1"/>
      <c r="AW3224" s="15"/>
      <c r="AX3224" s="15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  <c r="FA3224" s="1"/>
      <c r="FB3224" s="1"/>
      <c r="FC3224" s="1"/>
      <c r="FD3224" s="1"/>
      <c r="FE3224" s="1"/>
      <c r="FF3224" s="1"/>
      <c r="FG3224" s="1"/>
      <c r="FH3224" s="1"/>
    </row>
    <row r="3225" spans="1:164" x14ac:dyDescent="0.15">
      <c r="A3225" s="67"/>
      <c r="B3225" s="16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9"/>
      <c r="N3225" s="12"/>
      <c r="O3225" s="12"/>
      <c r="P3225" s="19"/>
      <c r="Q3225" s="14"/>
      <c r="R3225" s="28"/>
      <c r="S3225" s="14"/>
      <c r="T3225" s="14"/>
      <c r="U3225" s="14"/>
      <c r="V3225" s="4"/>
      <c r="W3225" s="5"/>
      <c r="X3225" s="14"/>
      <c r="Y3225" s="153"/>
      <c r="Z3225" s="10"/>
      <c r="AA3225" s="51"/>
      <c r="AB3225" s="3"/>
      <c r="AC3225" s="1"/>
      <c r="AD3225" s="10"/>
      <c r="AE3225" s="3"/>
      <c r="AF3225" s="3"/>
      <c r="AG3225" s="3"/>
      <c r="AH3225" s="10"/>
      <c r="AI3225" s="11"/>
      <c r="AJ3225" s="10"/>
      <c r="AK3225" s="2"/>
      <c r="AL3225" s="2"/>
      <c r="AM3225" s="2"/>
      <c r="AN3225" s="2"/>
      <c r="AO3225" s="2"/>
      <c r="AP3225" s="2"/>
      <c r="AQ3225" s="1"/>
      <c r="AR3225" s="15"/>
      <c r="AS3225" s="15"/>
      <c r="AT3225" s="15"/>
      <c r="AU3225" s="1"/>
      <c r="AV3225" s="1"/>
      <c r="AW3225" s="15"/>
      <c r="AX3225" s="15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  <c r="FA3225" s="1"/>
      <c r="FB3225" s="1"/>
      <c r="FC3225" s="1"/>
      <c r="FD3225" s="1"/>
      <c r="FE3225" s="1"/>
      <c r="FF3225" s="1"/>
      <c r="FG3225" s="1"/>
      <c r="FH3225" s="1"/>
    </row>
    <row r="3226" spans="1:164" x14ac:dyDescent="0.15">
      <c r="A3226" s="67"/>
      <c r="B3226" s="16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9"/>
      <c r="N3226" s="12"/>
      <c r="O3226" s="12"/>
      <c r="P3226" s="19"/>
      <c r="Q3226" s="14"/>
      <c r="R3226" s="28"/>
      <c r="S3226" s="14"/>
      <c r="T3226" s="14"/>
      <c r="U3226" s="14"/>
      <c r="V3226" s="4"/>
      <c r="W3226" s="5"/>
      <c r="X3226" s="14"/>
      <c r="Y3226" s="153"/>
      <c r="Z3226" s="10"/>
      <c r="AA3226" s="51"/>
      <c r="AB3226" s="3"/>
      <c r="AC3226" s="1"/>
      <c r="AD3226" s="10"/>
      <c r="AE3226" s="3"/>
      <c r="AF3226" s="3"/>
      <c r="AG3226" s="3"/>
      <c r="AH3226" s="10"/>
      <c r="AI3226" s="11"/>
      <c r="AJ3226" s="10"/>
      <c r="AK3226" s="2"/>
      <c r="AL3226" s="2"/>
      <c r="AM3226" s="2"/>
      <c r="AN3226" s="2"/>
      <c r="AO3226" s="2"/>
      <c r="AP3226" s="2"/>
      <c r="AQ3226" s="1"/>
      <c r="AR3226" s="15"/>
      <c r="AS3226" s="15"/>
      <c r="AT3226" s="15"/>
      <c r="AU3226" s="1"/>
      <c r="AV3226" s="1"/>
      <c r="AW3226" s="15"/>
      <c r="AX3226" s="15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  <c r="FA3226" s="1"/>
      <c r="FB3226" s="1"/>
      <c r="FC3226" s="1"/>
      <c r="FD3226" s="1"/>
      <c r="FE3226" s="1"/>
      <c r="FF3226" s="1"/>
      <c r="FG3226" s="1"/>
      <c r="FH3226" s="1"/>
    </row>
    <row r="3227" spans="1:164" x14ac:dyDescent="0.15">
      <c r="A3227" s="67"/>
      <c r="B3227" s="16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9"/>
      <c r="N3227" s="12"/>
      <c r="O3227" s="12"/>
      <c r="P3227" s="19"/>
      <c r="Q3227" s="14"/>
      <c r="R3227" s="28"/>
      <c r="S3227" s="14"/>
      <c r="T3227" s="14"/>
      <c r="U3227" s="14"/>
      <c r="V3227" s="4"/>
      <c r="W3227" s="5"/>
      <c r="X3227" s="14"/>
      <c r="Y3227" s="153"/>
      <c r="Z3227" s="10"/>
      <c r="AA3227" s="51"/>
      <c r="AB3227" s="3"/>
      <c r="AC3227" s="1"/>
      <c r="AD3227" s="10"/>
      <c r="AE3227" s="3"/>
      <c r="AF3227" s="3"/>
      <c r="AG3227" s="3"/>
      <c r="AH3227" s="10"/>
      <c r="AI3227" s="11"/>
      <c r="AJ3227" s="10"/>
      <c r="AK3227" s="2"/>
      <c r="AL3227" s="2"/>
      <c r="AM3227" s="2"/>
      <c r="AN3227" s="2"/>
      <c r="AO3227" s="2"/>
      <c r="AP3227" s="2"/>
      <c r="AQ3227" s="1"/>
      <c r="AR3227" s="15"/>
      <c r="AS3227" s="15"/>
      <c r="AT3227" s="15"/>
      <c r="AU3227" s="1"/>
      <c r="AV3227" s="1"/>
      <c r="AW3227" s="15"/>
      <c r="AX3227" s="15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  <c r="FA3227" s="1"/>
      <c r="FB3227" s="1"/>
      <c r="FC3227" s="1"/>
      <c r="FD3227" s="1"/>
      <c r="FE3227" s="1"/>
      <c r="FF3227" s="1"/>
      <c r="FG3227" s="1"/>
      <c r="FH3227" s="1"/>
    </row>
    <row r="3228" spans="1:164" x14ac:dyDescent="0.15">
      <c r="A3228" s="67"/>
      <c r="B3228" s="16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9"/>
      <c r="N3228" s="12"/>
      <c r="O3228" s="12"/>
      <c r="P3228" s="19"/>
      <c r="Q3228" s="14"/>
      <c r="R3228" s="28"/>
      <c r="S3228" s="14"/>
      <c r="T3228" s="14"/>
      <c r="U3228" s="14"/>
      <c r="V3228" s="4"/>
      <c r="W3228" s="5"/>
      <c r="X3228" s="14"/>
      <c r="Y3228" s="153"/>
      <c r="Z3228" s="10"/>
      <c r="AA3228" s="51"/>
      <c r="AB3228" s="3"/>
      <c r="AC3228" s="1"/>
      <c r="AD3228" s="10"/>
      <c r="AE3228" s="3"/>
      <c r="AF3228" s="3"/>
      <c r="AG3228" s="3"/>
      <c r="AH3228" s="10"/>
      <c r="AI3228" s="11"/>
      <c r="AJ3228" s="10"/>
      <c r="AK3228" s="2"/>
      <c r="AL3228" s="2"/>
      <c r="AM3228" s="2"/>
      <c r="AN3228" s="2"/>
      <c r="AO3228" s="2"/>
      <c r="AP3228" s="2"/>
      <c r="AQ3228" s="1"/>
      <c r="AR3228" s="15"/>
      <c r="AS3228" s="15"/>
      <c r="AT3228" s="15"/>
      <c r="AU3228" s="1"/>
      <c r="AV3228" s="1"/>
      <c r="AW3228" s="15"/>
      <c r="AX3228" s="15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  <c r="FA3228" s="1"/>
      <c r="FB3228" s="1"/>
      <c r="FC3228" s="1"/>
      <c r="FD3228" s="1"/>
      <c r="FE3228" s="1"/>
      <c r="FF3228" s="1"/>
      <c r="FG3228" s="1"/>
      <c r="FH3228" s="1"/>
    </row>
    <row r="3229" spans="1:164" x14ac:dyDescent="0.15">
      <c r="A3229" s="67"/>
      <c r="B3229" s="16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9"/>
      <c r="N3229" s="12"/>
      <c r="O3229" s="12"/>
      <c r="P3229" s="19"/>
      <c r="Q3229" s="14"/>
      <c r="R3229" s="28"/>
      <c r="S3229" s="14"/>
      <c r="T3229" s="14"/>
      <c r="U3229" s="14"/>
      <c r="V3229" s="4"/>
      <c r="W3229" s="5"/>
      <c r="X3229" s="14"/>
      <c r="Y3229" s="153"/>
      <c r="Z3229" s="10"/>
      <c r="AA3229" s="51"/>
      <c r="AB3229" s="3"/>
      <c r="AC3229" s="1"/>
      <c r="AD3229" s="10"/>
      <c r="AE3229" s="3"/>
      <c r="AF3229" s="3"/>
      <c r="AG3229" s="3"/>
      <c r="AH3229" s="10"/>
      <c r="AI3229" s="11"/>
      <c r="AJ3229" s="10"/>
      <c r="AK3229" s="2"/>
      <c r="AL3229" s="2"/>
      <c r="AM3229" s="2"/>
      <c r="AN3229" s="2"/>
      <c r="AO3229" s="2"/>
      <c r="AP3229" s="2"/>
      <c r="AQ3229" s="1"/>
      <c r="AR3229" s="15"/>
      <c r="AS3229" s="15"/>
      <c r="AT3229" s="15"/>
      <c r="AU3229" s="1"/>
      <c r="AV3229" s="1"/>
      <c r="AW3229" s="15"/>
      <c r="AX3229" s="15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  <c r="FA3229" s="1"/>
      <c r="FB3229" s="1"/>
      <c r="FC3229" s="1"/>
      <c r="FD3229" s="1"/>
      <c r="FE3229" s="1"/>
      <c r="FF3229" s="1"/>
      <c r="FG3229" s="1"/>
      <c r="FH3229" s="1"/>
    </row>
    <row r="3230" spans="1:164" x14ac:dyDescent="0.15">
      <c r="A3230" s="67"/>
      <c r="B3230" s="16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9"/>
      <c r="N3230" s="12"/>
      <c r="O3230" s="12"/>
      <c r="P3230" s="19"/>
      <c r="Q3230" s="14"/>
      <c r="R3230" s="28"/>
      <c r="S3230" s="14"/>
      <c r="T3230" s="14"/>
      <c r="U3230" s="14"/>
      <c r="V3230" s="4"/>
      <c r="W3230" s="5"/>
      <c r="X3230" s="14"/>
      <c r="Y3230" s="153"/>
      <c r="Z3230" s="10"/>
      <c r="AA3230" s="51"/>
      <c r="AB3230" s="3"/>
      <c r="AC3230" s="1"/>
      <c r="AD3230" s="10"/>
      <c r="AE3230" s="3"/>
      <c r="AF3230" s="3"/>
      <c r="AG3230" s="3"/>
      <c r="AH3230" s="10"/>
      <c r="AI3230" s="11"/>
      <c r="AJ3230" s="10"/>
      <c r="AK3230" s="2"/>
      <c r="AL3230" s="2"/>
      <c r="AM3230" s="2"/>
      <c r="AN3230" s="2"/>
      <c r="AO3230" s="2"/>
      <c r="AP3230" s="2"/>
      <c r="AQ3230" s="1"/>
      <c r="AR3230" s="15"/>
      <c r="AS3230" s="15"/>
      <c r="AT3230" s="15"/>
      <c r="AU3230" s="1"/>
      <c r="AV3230" s="1"/>
      <c r="AW3230" s="15"/>
      <c r="AX3230" s="15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  <c r="FA3230" s="1"/>
      <c r="FB3230" s="1"/>
      <c r="FC3230" s="1"/>
      <c r="FD3230" s="1"/>
      <c r="FE3230" s="1"/>
      <c r="FF3230" s="1"/>
      <c r="FG3230" s="1"/>
      <c r="FH3230" s="1"/>
    </row>
    <row r="3231" spans="1:164" x14ac:dyDescent="0.15">
      <c r="A3231" s="67"/>
      <c r="B3231" s="16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9"/>
      <c r="N3231" s="12"/>
      <c r="O3231" s="12"/>
      <c r="P3231" s="19"/>
      <c r="Q3231" s="14"/>
      <c r="R3231" s="28"/>
      <c r="S3231" s="14"/>
      <c r="T3231" s="14"/>
      <c r="U3231" s="14"/>
      <c r="V3231" s="4"/>
      <c r="W3231" s="5"/>
      <c r="X3231" s="14"/>
      <c r="Y3231" s="153"/>
      <c r="Z3231" s="10"/>
      <c r="AA3231" s="51"/>
      <c r="AB3231" s="3"/>
      <c r="AC3231" s="1"/>
      <c r="AD3231" s="10"/>
      <c r="AE3231" s="3"/>
      <c r="AF3231" s="3"/>
      <c r="AG3231" s="3"/>
      <c r="AH3231" s="10"/>
      <c r="AI3231" s="11"/>
      <c r="AJ3231" s="10"/>
      <c r="AK3231" s="2"/>
      <c r="AL3231" s="2"/>
      <c r="AM3231" s="2"/>
      <c r="AN3231" s="2"/>
      <c r="AO3231" s="2"/>
      <c r="AP3231" s="2"/>
      <c r="AQ3231" s="1"/>
      <c r="AR3231" s="15"/>
      <c r="AS3231" s="15"/>
      <c r="AT3231" s="15"/>
      <c r="AU3231" s="1"/>
      <c r="AV3231" s="1"/>
      <c r="AW3231" s="15"/>
      <c r="AX3231" s="15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  <c r="FA3231" s="1"/>
      <c r="FB3231" s="1"/>
      <c r="FC3231" s="1"/>
      <c r="FD3231" s="1"/>
      <c r="FE3231" s="1"/>
      <c r="FF3231" s="1"/>
      <c r="FG3231" s="1"/>
      <c r="FH3231" s="1"/>
    </row>
    <row r="3232" spans="1:164" x14ac:dyDescent="0.15">
      <c r="A3232" s="67"/>
      <c r="B3232" s="16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9"/>
      <c r="N3232" s="12"/>
      <c r="O3232" s="12"/>
      <c r="P3232" s="19"/>
      <c r="Q3232" s="14"/>
      <c r="R3232" s="28"/>
      <c r="S3232" s="14"/>
      <c r="T3232" s="14"/>
      <c r="U3232" s="14"/>
      <c r="V3232" s="4"/>
      <c r="W3232" s="5"/>
      <c r="X3232" s="14"/>
      <c r="Y3232" s="153"/>
      <c r="Z3232" s="10"/>
      <c r="AA3232" s="51"/>
      <c r="AB3232" s="3"/>
      <c r="AC3232" s="1"/>
      <c r="AD3232" s="10"/>
      <c r="AE3232" s="3"/>
      <c r="AF3232" s="3"/>
      <c r="AG3232" s="3"/>
      <c r="AH3232" s="10"/>
      <c r="AI3232" s="11"/>
      <c r="AJ3232" s="10"/>
      <c r="AK3232" s="2"/>
      <c r="AL3232" s="2"/>
      <c r="AM3232" s="2"/>
      <c r="AN3232" s="2"/>
      <c r="AO3232" s="2"/>
      <c r="AP3232" s="2"/>
      <c r="AQ3232" s="1"/>
      <c r="AR3232" s="15"/>
      <c r="AS3232" s="15"/>
      <c r="AT3232" s="15"/>
      <c r="AU3232" s="1"/>
      <c r="AV3232" s="1"/>
      <c r="AW3232" s="15"/>
      <c r="AX3232" s="15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  <c r="FA3232" s="1"/>
      <c r="FB3232" s="1"/>
      <c r="FC3232" s="1"/>
      <c r="FD3232" s="1"/>
      <c r="FE3232" s="1"/>
      <c r="FF3232" s="1"/>
      <c r="FG3232" s="1"/>
      <c r="FH3232" s="1"/>
    </row>
    <row r="3233" spans="1:164" x14ac:dyDescent="0.15">
      <c r="A3233" s="67"/>
      <c r="B3233" s="16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9"/>
      <c r="N3233" s="12"/>
      <c r="O3233" s="12"/>
      <c r="P3233" s="19"/>
      <c r="Q3233" s="14"/>
      <c r="R3233" s="28"/>
      <c r="S3233" s="14"/>
      <c r="T3233" s="14"/>
      <c r="U3233" s="14"/>
      <c r="V3233" s="4"/>
      <c r="W3233" s="5"/>
      <c r="X3233" s="14"/>
      <c r="Y3233" s="153"/>
      <c r="Z3233" s="10"/>
      <c r="AA3233" s="51"/>
      <c r="AB3233" s="3"/>
      <c r="AC3233" s="1"/>
      <c r="AD3233" s="10"/>
      <c r="AE3233" s="3"/>
      <c r="AF3233" s="3"/>
      <c r="AG3233" s="3"/>
      <c r="AH3233" s="10"/>
      <c r="AI3233" s="11"/>
      <c r="AJ3233" s="10"/>
      <c r="AK3233" s="2"/>
      <c r="AL3233" s="2"/>
      <c r="AM3233" s="2"/>
      <c r="AN3233" s="2"/>
      <c r="AO3233" s="2"/>
      <c r="AP3233" s="2"/>
      <c r="AQ3233" s="1"/>
      <c r="AR3233" s="15"/>
      <c r="AS3233" s="15"/>
      <c r="AT3233" s="15"/>
      <c r="AU3233" s="1"/>
      <c r="AV3233" s="1"/>
      <c r="AW3233" s="15"/>
      <c r="AX3233" s="15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  <c r="FA3233" s="1"/>
      <c r="FB3233" s="1"/>
      <c r="FC3233" s="1"/>
      <c r="FD3233" s="1"/>
      <c r="FE3233" s="1"/>
      <c r="FF3233" s="1"/>
      <c r="FG3233" s="1"/>
      <c r="FH3233" s="1"/>
    </row>
    <row r="3234" spans="1:164" x14ac:dyDescent="0.15">
      <c r="A3234" s="67"/>
      <c r="B3234" s="16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9"/>
      <c r="N3234" s="12"/>
      <c r="O3234" s="12"/>
      <c r="P3234" s="19"/>
      <c r="Q3234" s="14"/>
      <c r="R3234" s="28"/>
      <c r="S3234" s="14"/>
      <c r="T3234" s="14"/>
      <c r="U3234" s="14"/>
      <c r="V3234" s="4"/>
      <c r="W3234" s="5"/>
      <c r="X3234" s="14"/>
      <c r="Y3234" s="153"/>
      <c r="Z3234" s="10"/>
      <c r="AA3234" s="51"/>
      <c r="AB3234" s="3"/>
      <c r="AC3234" s="1"/>
      <c r="AD3234" s="10"/>
      <c r="AE3234" s="3"/>
      <c r="AF3234" s="3"/>
      <c r="AG3234" s="3"/>
      <c r="AH3234" s="10"/>
      <c r="AI3234" s="11"/>
      <c r="AJ3234" s="10"/>
      <c r="AK3234" s="2"/>
      <c r="AL3234" s="2"/>
      <c r="AM3234" s="2"/>
      <c r="AN3234" s="2"/>
      <c r="AO3234" s="2"/>
      <c r="AP3234" s="2"/>
      <c r="AQ3234" s="1"/>
      <c r="AR3234" s="15"/>
      <c r="AS3234" s="15"/>
      <c r="AT3234" s="15"/>
      <c r="AU3234" s="1"/>
      <c r="AV3234" s="1"/>
      <c r="AW3234" s="15"/>
      <c r="AX3234" s="15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  <c r="FA3234" s="1"/>
      <c r="FB3234" s="1"/>
      <c r="FC3234" s="1"/>
      <c r="FD3234" s="1"/>
      <c r="FE3234" s="1"/>
      <c r="FF3234" s="1"/>
      <c r="FG3234" s="1"/>
      <c r="FH3234" s="1"/>
    </row>
    <row r="3235" spans="1:164" x14ac:dyDescent="0.15">
      <c r="A3235" s="67"/>
      <c r="B3235" s="16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9"/>
      <c r="N3235" s="12"/>
      <c r="O3235" s="12"/>
      <c r="P3235" s="19"/>
      <c r="Q3235" s="14"/>
      <c r="R3235" s="28"/>
      <c r="S3235" s="14"/>
      <c r="T3235" s="14"/>
      <c r="U3235" s="14"/>
      <c r="V3235" s="4"/>
      <c r="W3235" s="5"/>
      <c r="X3235" s="14"/>
      <c r="Y3235" s="153"/>
      <c r="Z3235" s="10"/>
      <c r="AA3235" s="51"/>
      <c r="AB3235" s="3"/>
      <c r="AC3235" s="1"/>
      <c r="AD3235" s="10"/>
      <c r="AE3235" s="3"/>
      <c r="AF3235" s="3"/>
      <c r="AG3235" s="3"/>
      <c r="AH3235" s="10"/>
      <c r="AI3235" s="11"/>
      <c r="AJ3235" s="10"/>
      <c r="AK3235" s="2"/>
      <c r="AL3235" s="2"/>
      <c r="AM3235" s="2"/>
      <c r="AN3235" s="2"/>
      <c r="AO3235" s="2"/>
      <c r="AP3235" s="2"/>
      <c r="AQ3235" s="1"/>
      <c r="AR3235" s="15"/>
      <c r="AS3235" s="15"/>
      <c r="AT3235" s="15"/>
      <c r="AU3235" s="1"/>
      <c r="AV3235" s="1"/>
      <c r="AW3235" s="15"/>
      <c r="AX3235" s="15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  <c r="FA3235" s="1"/>
      <c r="FB3235" s="1"/>
      <c r="FC3235" s="1"/>
      <c r="FD3235" s="1"/>
      <c r="FE3235" s="1"/>
      <c r="FF3235" s="1"/>
      <c r="FG3235" s="1"/>
      <c r="FH3235" s="1"/>
    </row>
    <row r="3236" spans="1:164" x14ac:dyDescent="0.15">
      <c r="A3236" s="67"/>
      <c r="B3236" s="16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9"/>
      <c r="N3236" s="12"/>
      <c r="O3236" s="12"/>
      <c r="P3236" s="19"/>
      <c r="Q3236" s="14"/>
      <c r="R3236" s="28"/>
      <c r="S3236" s="14"/>
      <c r="T3236" s="14"/>
      <c r="U3236" s="14"/>
      <c r="V3236" s="4"/>
      <c r="W3236" s="5"/>
      <c r="X3236" s="14"/>
      <c r="Y3236" s="153"/>
      <c r="Z3236" s="10"/>
      <c r="AA3236" s="51"/>
      <c r="AB3236" s="3"/>
      <c r="AC3236" s="1"/>
      <c r="AD3236" s="10"/>
      <c r="AE3236" s="3"/>
      <c r="AF3236" s="3"/>
      <c r="AG3236" s="3"/>
      <c r="AH3236" s="10"/>
      <c r="AI3236" s="11"/>
      <c r="AJ3236" s="10"/>
      <c r="AK3236" s="2"/>
      <c r="AL3236" s="2"/>
      <c r="AM3236" s="2"/>
      <c r="AN3236" s="2"/>
      <c r="AO3236" s="2"/>
      <c r="AP3236" s="2"/>
      <c r="AQ3236" s="1"/>
      <c r="AR3236" s="15"/>
      <c r="AS3236" s="15"/>
      <c r="AT3236" s="15"/>
      <c r="AU3236" s="1"/>
      <c r="AV3236" s="1"/>
      <c r="AW3236" s="15"/>
      <c r="AX3236" s="15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  <c r="FA3236" s="1"/>
      <c r="FB3236" s="1"/>
      <c r="FC3236" s="1"/>
      <c r="FD3236" s="1"/>
      <c r="FE3236" s="1"/>
      <c r="FF3236" s="1"/>
      <c r="FG3236" s="1"/>
      <c r="FH3236" s="1"/>
    </row>
    <row r="3237" spans="1:164" x14ac:dyDescent="0.15">
      <c r="A3237" s="67"/>
      <c r="B3237" s="16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9"/>
      <c r="N3237" s="12"/>
      <c r="O3237" s="12"/>
      <c r="P3237" s="19"/>
      <c r="Q3237" s="14"/>
      <c r="R3237" s="28"/>
      <c r="S3237" s="14"/>
      <c r="T3237" s="14"/>
      <c r="U3237" s="14"/>
      <c r="V3237" s="4"/>
      <c r="W3237" s="5"/>
      <c r="X3237" s="14"/>
      <c r="Y3237" s="153"/>
      <c r="Z3237" s="10"/>
      <c r="AA3237" s="51"/>
      <c r="AB3237" s="3"/>
      <c r="AC3237" s="1"/>
      <c r="AD3237" s="10"/>
      <c r="AE3237" s="3"/>
      <c r="AF3237" s="3"/>
      <c r="AG3237" s="3"/>
      <c r="AH3237" s="10"/>
      <c r="AI3237" s="11"/>
      <c r="AJ3237" s="10"/>
      <c r="AK3237" s="2"/>
      <c r="AL3237" s="2"/>
      <c r="AM3237" s="2"/>
      <c r="AN3237" s="2"/>
      <c r="AO3237" s="2"/>
      <c r="AP3237" s="2"/>
      <c r="AQ3237" s="1"/>
      <c r="AR3237" s="15"/>
      <c r="AS3237" s="15"/>
      <c r="AT3237" s="15"/>
      <c r="AU3237" s="1"/>
      <c r="AV3237" s="1"/>
      <c r="AW3237" s="15"/>
      <c r="AX3237" s="15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  <c r="FA3237" s="1"/>
      <c r="FB3237" s="1"/>
      <c r="FC3237" s="1"/>
      <c r="FD3237" s="1"/>
      <c r="FE3237" s="1"/>
      <c r="FF3237" s="1"/>
      <c r="FG3237" s="1"/>
      <c r="FH3237" s="1"/>
    </row>
    <row r="3238" spans="1:164" x14ac:dyDescent="0.15">
      <c r="A3238" s="67"/>
      <c r="B3238" s="16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9"/>
      <c r="N3238" s="12"/>
      <c r="O3238" s="12"/>
      <c r="P3238" s="19"/>
      <c r="Q3238" s="14"/>
      <c r="R3238" s="28"/>
      <c r="S3238" s="14"/>
      <c r="T3238" s="14"/>
      <c r="U3238" s="14"/>
      <c r="V3238" s="4"/>
      <c r="W3238" s="5"/>
      <c r="X3238" s="14"/>
      <c r="Y3238" s="153"/>
      <c r="Z3238" s="10"/>
      <c r="AA3238" s="51"/>
      <c r="AB3238" s="3"/>
      <c r="AC3238" s="1"/>
      <c r="AD3238" s="10"/>
      <c r="AE3238" s="3"/>
      <c r="AF3238" s="3"/>
      <c r="AG3238" s="3"/>
      <c r="AH3238" s="10"/>
      <c r="AI3238" s="11"/>
      <c r="AJ3238" s="10"/>
      <c r="AK3238" s="2"/>
      <c r="AL3238" s="2"/>
      <c r="AM3238" s="2"/>
      <c r="AN3238" s="2"/>
      <c r="AO3238" s="2"/>
      <c r="AP3238" s="2"/>
      <c r="AQ3238" s="1"/>
      <c r="AR3238" s="15"/>
      <c r="AS3238" s="15"/>
      <c r="AT3238" s="15"/>
      <c r="AU3238" s="1"/>
      <c r="AV3238" s="1"/>
      <c r="AW3238" s="15"/>
      <c r="AX3238" s="15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  <c r="FA3238" s="1"/>
      <c r="FB3238" s="1"/>
      <c r="FC3238" s="1"/>
      <c r="FD3238" s="1"/>
      <c r="FE3238" s="1"/>
      <c r="FF3238" s="1"/>
      <c r="FG3238" s="1"/>
      <c r="FH3238" s="1"/>
    </row>
    <row r="3239" spans="1:164" x14ac:dyDescent="0.15">
      <c r="A3239" s="67"/>
      <c r="B3239" s="16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9"/>
      <c r="N3239" s="12"/>
      <c r="O3239" s="12"/>
      <c r="P3239" s="19"/>
      <c r="Q3239" s="14"/>
      <c r="R3239" s="28"/>
      <c r="S3239" s="14"/>
      <c r="T3239" s="14"/>
      <c r="U3239" s="14"/>
      <c r="V3239" s="4"/>
      <c r="W3239" s="5"/>
      <c r="X3239" s="14"/>
      <c r="Y3239" s="153"/>
      <c r="Z3239" s="10"/>
      <c r="AA3239" s="51"/>
      <c r="AB3239" s="3"/>
      <c r="AC3239" s="1"/>
      <c r="AD3239" s="10"/>
      <c r="AE3239" s="3"/>
      <c r="AF3239" s="3"/>
      <c r="AG3239" s="3"/>
      <c r="AH3239" s="10"/>
      <c r="AI3239" s="11"/>
      <c r="AJ3239" s="10"/>
      <c r="AK3239" s="2"/>
      <c r="AL3239" s="2"/>
      <c r="AM3239" s="2"/>
      <c r="AN3239" s="2"/>
      <c r="AO3239" s="2"/>
      <c r="AP3239" s="2"/>
      <c r="AQ3239" s="1"/>
      <c r="AR3239" s="15"/>
      <c r="AS3239" s="15"/>
      <c r="AT3239" s="15"/>
      <c r="AU3239" s="1"/>
      <c r="AV3239" s="1"/>
      <c r="AW3239" s="15"/>
      <c r="AX3239" s="15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  <c r="FA3239" s="1"/>
      <c r="FB3239" s="1"/>
      <c r="FC3239" s="1"/>
      <c r="FD3239" s="1"/>
      <c r="FE3239" s="1"/>
      <c r="FF3239" s="1"/>
      <c r="FG3239" s="1"/>
      <c r="FH3239" s="1"/>
    </row>
    <row r="3240" spans="1:164" x14ac:dyDescent="0.15">
      <c r="A3240" s="67"/>
      <c r="B3240" s="16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9"/>
      <c r="N3240" s="12"/>
      <c r="O3240" s="12"/>
      <c r="P3240" s="19"/>
      <c r="Q3240" s="14"/>
      <c r="R3240" s="28"/>
      <c r="S3240" s="14"/>
      <c r="T3240" s="14"/>
      <c r="U3240" s="14"/>
      <c r="V3240" s="4"/>
      <c r="W3240" s="5"/>
      <c r="X3240" s="14"/>
      <c r="Y3240" s="153"/>
      <c r="Z3240" s="10"/>
      <c r="AA3240" s="51"/>
      <c r="AB3240" s="3"/>
      <c r="AC3240" s="1"/>
      <c r="AD3240" s="10"/>
      <c r="AE3240" s="3"/>
      <c r="AF3240" s="3"/>
      <c r="AG3240" s="3"/>
      <c r="AH3240" s="10"/>
      <c r="AI3240" s="11"/>
      <c r="AJ3240" s="10"/>
      <c r="AK3240" s="2"/>
      <c r="AL3240" s="2"/>
      <c r="AM3240" s="2"/>
      <c r="AN3240" s="2"/>
      <c r="AO3240" s="2"/>
      <c r="AP3240" s="2"/>
      <c r="AQ3240" s="1"/>
      <c r="AR3240" s="15"/>
      <c r="AS3240" s="15"/>
      <c r="AT3240" s="15"/>
      <c r="AU3240" s="1"/>
      <c r="AV3240" s="1"/>
      <c r="AW3240" s="15"/>
      <c r="AX3240" s="15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  <c r="FA3240" s="1"/>
      <c r="FB3240" s="1"/>
      <c r="FC3240" s="1"/>
      <c r="FD3240" s="1"/>
      <c r="FE3240" s="1"/>
      <c r="FF3240" s="1"/>
      <c r="FG3240" s="1"/>
      <c r="FH3240" s="1"/>
    </row>
    <row r="3241" spans="1:164" x14ac:dyDescent="0.15">
      <c r="A3241" s="67"/>
      <c r="B3241" s="16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9"/>
      <c r="N3241" s="12"/>
      <c r="O3241" s="12"/>
      <c r="P3241" s="19"/>
      <c r="Q3241" s="14"/>
      <c r="R3241" s="28"/>
      <c r="S3241" s="14"/>
      <c r="T3241" s="14"/>
      <c r="U3241" s="14"/>
      <c r="V3241" s="4"/>
      <c r="W3241" s="5"/>
      <c r="X3241" s="14"/>
      <c r="Y3241" s="153"/>
      <c r="Z3241" s="10"/>
      <c r="AA3241" s="51"/>
      <c r="AB3241" s="3"/>
      <c r="AC3241" s="1"/>
      <c r="AD3241" s="10"/>
      <c r="AE3241" s="3"/>
      <c r="AF3241" s="3"/>
      <c r="AG3241" s="3"/>
      <c r="AH3241" s="10"/>
      <c r="AI3241" s="11"/>
      <c r="AJ3241" s="10"/>
      <c r="AK3241" s="2"/>
      <c r="AL3241" s="2"/>
      <c r="AM3241" s="2"/>
      <c r="AN3241" s="2"/>
      <c r="AO3241" s="2"/>
      <c r="AP3241" s="2"/>
      <c r="AQ3241" s="1"/>
      <c r="AR3241" s="15"/>
      <c r="AS3241" s="15"/>
      <c r="AT3241" s="15"/>
      <c r="AU3241" s="1"/>
      <c r="AV3241" s="1"/>
      <c r="AW3241" s="15"/>
      <c r="AX3241" s="15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  <c r="FA3241" s="1"/>
      <c r="FB3241" s="1"/>
      <c r="FC3241" s="1"/>
      <c r="FD3241" s="1"/>
      <c r="FE3241" s="1"/>
      <c r="FF3241" s="1"/>
      <c r="FG3241" s="1"/>
      <c r="FH3241" s="1"/>
    </row>
    <row r="3242" spans="1:164" x14ac:dyDescent="0.15">
      <c r="A3242" s="67"/>
      <c r="B3242" s="16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9"/>
      <c r="N3242" s="12"/>
      <c r="O3242" s="12"/>
      <c r="P3242" s="19"/>
      <c r="Q3242" s="14"/>
      <c r="R3242" s="28"/>
      <c r="S3242" s="14"/>
      <c r="T3242" s="14"/>
      <c r="U3242" s="14"/>
      <c r="V3242" s="4"/>
      <c r="W3242" s="5"/>
      <c r="X3242" s="14"/>
      <c r="Y3242" s="153"/>
      <c r="Z3242" s="10"/>
      <c r="AA3242" s="51"/>
      <c r="AB3242" s="3"/>
      <c r="AC3242" s="1"/>
      <c r="AD3242" s="10"/>
      <c r="AE3242" s="3"/>
      <c r="AF3242" s="3"/>
      <c r="AG3242" s="3"/>
      <c r="AH3242" s="10"/>
      <c r="AI3242" s="11"/>
      <c r="AJ3242" s="10"/>
      <c r="AK3242" s="2"/>
      <c r="AL3242" s="2"/>
      <c r="AM3242" s="2"/>
      <c r="AN3242" s="2"/>
      <c r="AO3242" s="2"/>
      <c r="AP3242" s="2"/>
      <c r="AQ3242" s="1"/>
      <c r="AR3242" s="15"/>
      <c r="AS3242" s="15"/>
      <c r="AT3242" s="15"/>
      <c r="AU3242" s="1"/>
      <c r="AV3242" s="1"/>
      <c r="AW3242" s="15"/>
      <c r="AX3242" s="15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  <c r="FA3242" s="1"/>
      <c r="FB3242" s="1"/>
      <c r="FC3242" s="1"/>
      <c r="FD3242" s="1"/>
      <c r="FE3242" s="1"/>
      <c r="FF3242" s="1"/>
      <c r="FG3242" s="1"/>
      <c r="FH3242" s="1"/>
    </row>
    <row r="3243" spans="1:164" x14ac:dyDescent="0.15">
      <c r="A3243" s="67"/>
      <c r="B3243" s="16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9"/>
      <c r="N3243" s="12"/>
      <c r="O3243" s="12"/>
      <c r="P3243" s="19"/>
      <c r="Q3243" s="14"/>
      <c r="R3243" s="28"/>
      <c r="S3243" s="14"/>
      <c r="T3243" s="14"/>
      <c r="U3243" s="14"/>
      <c r="V3243" s="4"/>
      <c r="W3243" s="5"/>
      <c r="X3243" s="14"/>
      <c r="Y3243" s="153"/>
      <c r="Z3243" s="10"/>
      <c r="AA3243" s="51"/>
      <c r="AB3243" s="3"/>
      <c r="AC3243" s="1"/>
      <c r="AD3243" s="10"/>
      <c r="AE3243" s="3"/>
      <c r="AF3243" s="3"/>
      <c r="AG3243" s="3"/>
      <c r="AH3243" s="10"/>
      <c r="AI3243" s="11"/>
      <c r="AJ3243" s="10"/>
      <c r="AK3243" s="2"/>
      <c r="AL3243" s="2"/>
      <c r="AM3243" s="2"/>
      <c r="AN3243" s="2"/>
      <c r="AO3243" s="2"/>
      <c r="AP3243" s="2"/>
      <c r="AQ3243" s="1"/>
      <c r="AR3243" s="15"/>
      <c r="AS3243" s="15"/>
      <c r="AT3243" s="15"/>
      <c r="AU3243" s="1"/>
      <c r="AV3243" s="1"/>
      <c r="AW3243" s="15"/>
      <c r="AX3243" s="15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  <c r="FA3243" s="1"/>
      <c r="FB3243" s="1"/>
      <c r="FC3243" s="1"/>
      <c r="FD3243" s="1"/>
      <c r="FE3243" s="1"/>
      <c r="FF3243" s="1"/>
      <c r="FG3243" s="1"/>
      <c r="FH3243" s="1"/>
    </row>
    <row r="3244" spans="1:164" x14ac:dyDescent="0.15">
      <c r="A3244" s="67"/>
      <c r="B3244" s="16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9"/>
      <c r="N3244" s="12"/>
      <c r="O3244" s="12"/>
      <c r="P3244" s="19"/>
      <c r="Q3244" s="14"/>
      <c r="R3244" s="28"/>
      <c r="S3244" s="14"/>
      <c r="T3244" s="14"/>
      <c r="U3244" s="14"/>
      <c r="V3244" s="4"/>
      <c r="W3244" s="5"/>
      <c r="X3244" s="14"/>
      <c r="Y3244" s="153"/>
      <c r="Z3244" s="10"/>
      <c r="AA3244" s="51"/>
      <c r="AB3244" s="3"/>
      <c r="AC3244" s="1"/>
      <c r="AD3244" s="10"/>
      <c r="AE3244" s="3"/>
      <c r="AF3244" s="3"/>
      <c r="AG3244" s="3"/>
      <c r="AH3244" s="10"/>
      <c r="AI3244" s="11"/>
      <c r="AJ3244" s="10"/>
      <c r="AK3244" s="2"/>
      <c r="AL3244" s="2"/>
      <c r="AM3244" s="2"/>
      <c r="AN3244" s="2"/>
      <c r="AO3244" s="2"/>
      <c r="AP3244" s="2"/>
      <c r="AQ3244" s="1"/>
      <c r="AR3244" s="15"/>
      <c r="AS3244" s="15"/>
      <c r="AT3244" s="15"/>
      <c r="AU3244" s="1"/>
      <c r="AV3244" s="1"/>
      <c r="AW3244" s="15"/>
      <c r="AX3244" s="15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  <c r="FA3244" s="1"/>
      <c r="FB3244" s="1"/>
      <c r="FC3244" s="1"/>
      <c r="FD3244" s="1"/>
      <c r="FE3244" s="1"/>
      <c r="FF3244" s="1"/>
      <c r="FG3244" s="1"/>
      <c r="FH3244" s="1"/>
    </row>
    <row r="3245" spans="1:164" x14ac:dyDescent="0.15">
      <c r="A3245" s="67"/>
      <c r="B3245" s="16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9"/>
      <c r="N3245" s="12"/>
      <c r="O3245" s="12"/>
      <c r="P3245" s="19"/>
      <c r="Q3245" s="14"/>
      <c r="R3245" s="28"/>
      <c r="S3245" s="14"/>
      <c r="T3245" s="14"/>
      <c r="U3245" s="14"/>
      <c r="V3245" s="4"/>
      <c r="W3245" s="5"/>
      <c r="X3245" s="14"/>
      <c r="Y3245" s="153"/>
      <c r="Z3245" s="10"/>
      <c r="AA3245" s="51"/>
      <c r="AB3245" s="3"/>
      <c r="AC3245" s="1"/>
      <c r="AD3245" s="10"/>
      <c r="AE3245" s="3"/>
      <c r="AF3245" s="3"/>
      <c r="AG3245" s="3"/>
      <c r="AH3245" s="10"/>
      <c r="AI3245" s="11"/>
      <c r="AJ3245" s="10"/>
      <c r="AK3245" s="2"/>
      <c r="AL3245" s="2"/>
      <c r="AM3245" s="2"/>
      <c r="AN3245" s="2"/>
      <c r="AO3245" s="2"/>
      <c r="AP3245" s="2"/>
      <c r="AQ3245" s="1"/>
      <c r="AR3245" s="15"/>
      <c r="AS3245" s="15"/>
      <c r="AT3245" s="15"/>
      <c r="AU3245" s="1"/>
      <c r="AV3245" s="1"/>
      <c r="AW3245" s="15"/>
      <c r="AX3245" s="15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  <c r="FA3245" s="1"/>
      <c r="FB3245" s="1"/>
      <c r="FC3245" s="1"/>
      <c r="FD3245" s="1"/>
      <c r="FE3245" s="1"/>
      <c r="FF3245" s="1"/>
      <c r="FG3245" s="1"/>
      <c r="FH3245" s="1"/>
    </row>
    <row r="3246" spans="1:164" x14ac:dyDescent="0.15">
      <c r="A3246" s="67"/>
      <c r="B3246" s="16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9"/>
      <c r="N3246" s="12"/>
      <c r="O3246" s="12"/>
      <c r="P3246" s="19"/>
      <c r="Q3246" s="14"/>
      <c r="R3246" s="28"/>
      <c r="S3246" s="14"/>
      <c r="T3246" s="14"/>
      <c r="U3246" s="14"/>
      <c r="V3246" s="4"/>
      <c r="W3246" s="5"/>
      <c r="X3246" s="14"/>
      <c r="Y3246" s="153"/>
      <c r="Z3246" s="10"/>
      <c r="AA3246" s="51"/>
      <c r="AB3246" s="3"/>
      <c r="AC3246" s="1"/>
      <c r="AD3246" s="10"/>
      <c r="AE3246" s="3"/>
      <c r="AF3246" s="3"/>
      <c r="AG3246" s="3"/>
      <c r="AH3246" s="10"/>
      <c r="AI3246" s="11"/>
      <c r="AJ3246" s="10"/>
      <c r="AK3246" s="2"/>
      <c r="AL3246" s="2"/>
      <c r="AM3246" s="2"/>
      <c r="AN3246" s="2"/>
      <c r="AO3246" s="2"/>
      <c r="AP3246" s="2"/>
      <c r="AQ3246" s="1"/>
      <c r="AR3246" s="15"/>
      <c r="AS3246" s="15"/>
      <c r="AT3246" s="15"/>
      <c r="AU3246" s="1"/>
      <c r="AV3246" s="1"/>
      <c r="AW3246" s="15"/>
      <c r="AX3246" s="15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  <c r="FA3246" s="1"/>
      <c r="FB3246" s="1"/>
      <c r="FC3246" s="1"/>
      <c r="FD3246" s="1"/>
      <c r="FE3246" s="1"/>
      <c r="FF3246" s="1"/>
      <c r="FG3246" s="1"/>
      <c r="FH3246" s="1"/>
    </row>
    <row r="3247" spans="1:164" x14ac:dyDescent="0.15">
      <c r="A3247" s="67"/>
      <c r="B3247" s="16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9"/>
      <c r="N3247" s="12"/>
      <c r="O3247" s="12"/>
      <c r="P3247" s="19"/>
      <c r="Q3247" s="14"/>
      <c r="R3247" s="28"/>
      <c r="S3247" s="14"/>
      <c r="T3247" s="14"/>
      <c r="U3247" s="14"/>
      <c r="V3247" s="4"/>
      <c r="W3247" s="5"/>
      <c r="X3247" s="14"/>
      <c r="Y3247" s="153"/>
      <c r="Z3247" s="10"/>
      <c r="AA3247" s="51"/>
      <c r="AB3247" s="3"/>
      <c r="AC3247" s="1"/>
      <c r="AD3247" s="10"/>
      <c r="AE3247" s="3"/>
      <c r="AF3247" s="3"/>
      <c r="AG3247" s="3"/>
      <c r="AH3247" s="10"/>
      <c r="AI3247" s="11"/>
      <c r="AJ3247" s="10"/>
      <c r="AK3247" s="2"/>
      <c r="AL3247" s="2"/>
      <c r="AM3247" s="2"/>
      <c r="AN3247" s="2"/>
      <c r="AO3247" s="2"/>
      <c r="AP3247" s="2"/>
      <c r="AQ3247" s="1"/>
      <c r="AR3247" s="15"/>
      <c r="AS3247" s="15"/>
      <c r="AT3247" s="15"/>
      <c r="AU3247" s="1"/>
      <c r="AV3247" s="1"/>
      <c r="AW3247" s="15"/>
      <c r="AX3247" s="15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  <c r="FA3247" s="1"/>
      <c r="FB3247" s="1"/>
      <c r="FC3247" s="1"/>
      <c r="FD3247" s="1"/>
      <c r="FE3247" s="1"/>
      <c r="FF3247" s="1"/>
      <c r="FG3247" s="1"/>
      <c r="FH3247" s="1"/>
    </row>
    <row r="3248" spans="1:164" x14ac:dyDescent="0.15">
      <c r="A3248" s="67"/>
      <c r="B3248" s="16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9"/>
      <c r="N3248" s="12"/>
      <c r="O3248" s="12"/>
      <c r="P3248" s="19"/>
      <c r="Q3248" s="14"/>
      <c r="R3248" s="28"/>
      <c r="S3248" s="14"/>
      <c r="T3248" s="14"/>
      <c r="U3248" s="14"/>
      <c r="V3248" s="4"/>
      <c r="W3248" s="5"/>
      <c r="X3248" s="14"/>
      <c r="Y3248" s="153"/>
      <c r="Z3248" s="10"/>
      <c r="AA3248" s="51"/>
      <c r="AB3248" s="3"/>
      <c r="AC3248" s="1"/>
      <c r="AD3248" s="10"/>
      <c r="AE3248" s="3"/>
      <c r="AF3248" s="3"/>
      <c r="AG3248" s="3"/>
      <c r="AH3248" s="10"/>
      <c r="AI3248" s="11"/>
      <c r="AJ3248" s="10"/>
      <c r="AK3248" s="2"/>
      <c r="AL3248" s="2"/>
      <c r="AM3248" s="2"/>
      <c r="AN3248" s="2"/>
      <c r="AO3248" s="2"/>
      <c r="AP3248" s="2"/>
      <c r="AQ3248" s="1"/>
      <c r="AR3248" s="15"/>
      <c r="AS3248" s="15"/>
      <c r="AT3248" s="15"/>
      <c r="AU3248" s="1"/>
      <c r="AV3248" s="1"/>
      <c r="AW3248" s="15"/>
      <c r="AX3248" s="15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  <c r="FA3248" s="1"/>
      <c r="FB3248" s="1"/>
      <c r="FC3248" s="1"/>
      <c r="FD3248" s="1"/>
      <c r="FE3248" s="1"/>
      <c r="FF3248" s="1"/>
      <c r="FG3248" s="1"/>
      <c r="FH3248" s="1"/>
    </row>
    <row r="3249" spans="1:164" x14ac:dyDescent="0.15">
      <c r="A3249" s="67"/>
      <c r="B3249" s="16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9"/>
      <c r="N3249" s="12"/>
      <c r="O3249" s="12"/>
      <c r="P3249" s="19"/>
      <c r="Q3249" s="14"/>
      <c r="R3249" s="28"/>
      <c r="S3249" s="14"/>
      <c r="T3249" s="14"/>
      <c r="U3249" s="14"/>
      <c r="V3249" s="4"/>
      <c r="W3249" s="5"/>
      <c r="X3249" s="14"/>
      <c r="Y3249" s="153"/>
      <c r="Z3249" s="10"/>
      <c r="AA3249" s="51"/>
      <c r="AB3249" s="3"/>
      <c r="AC3249" s="1"/>
      <c r="AD3249" s="10"/>
      <c r="AE3249" s="3"/>
      <c r="AF3249" s="3"/>
      <c r="AG3249" s="3"/>
      <c r="AH3249" s="10"/>
      <c r="AI3249" s="11"/>
      <c r="AJ3249" s="10"/>
      <c r="AK3249" s="2"/>
      <c r="AL3249" s="2"/>
      <c r="AM3249" s="2"/>
      <c r="AN3249" s="2"/>
      <c r="AO3249" s="2"/>
      <c r="AP3249" s="2"/>
      <c r="AQ3249" s="1"/>
      <c r="AR3249" s="15"/>
      <c r="AS3249" s="15"/>
      <c r="AT3249" s="15"/>
      <c r="AU3249" s="1"/>
      <c r="AV3249" s="1"/>
      <c r="AW3249" s="15"/>
      <c r="AX3249" s="15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  <c r="FA3249" s="1"/>
      <c r="FB3249" s="1"/>
      <c r="FC3249" s="1"/>
      <c r="FD3249" s="1"/>
      <c r="FE3249" s="1"/>
      <c r="FF3249" s="1"/>
      <c r="FG3249" s="1"/>
      <c r="FH3249" s="1"/>
    </row>
    <row r="3250" spans="1:164" x14ac:dyDescent="0.15">
      <c r="A3250" s="67"/>
      <c r="B3250" s="16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9"/>
      <c r="N3250" s="12"/>
      <c r="O3250" s="12"/>
      <c r="P3250" s="19"/>
      <c r="Q3250" s="14"/>
      <c r="R3250" s="28"/>
      <c r="S3250" s="14"/>
      <c r="T3250" s="14"/>
      <c r="U3250" s="14"/>
      <c r="V3250" s="4"/>
      <c r="W3250" s="5"/>
      <c r="X3250" s="14"/>
      <c r="Y3250" s="153"/>
      <c r="Z3250" s="10"/>
      <c r="AA3250" s="51"/>
      <c r="AB3250" s="3"/>
      <c r="AC3250" s="1"/>
      <c r="AD3250" s="10"/>
      <c r="AE3250" s="3"/>
      <c r="AF3250" s="3"/>
      <c r="AG3250" s="3"/>
      <c r="AH3250" s="10"/>
      <c r="AI3250" s="11"/>
      <c r="AJ3250" s="10"/>
      <c r="AK3250" s="2"/>
      <c r="AL3250" s="2"/>
      <c r="AM3250" s="2"/>
      <c r="AN3250" s="2"/>
      <c r="AO3250" s="2"/>
      <c r="AP3250" s="2"/>
      <c r="AQ3250" s="1"/>
      <c r="AR3250" s="15"/>
      <c r="AS3250" s="15"/>
      <c r="AT3250" s="15"/>
      <c r="AU3250" s="1"/>
      <c r="AV3250" s="1"/>
      <c r="AW3250" s="15"/>
      <c r="AX3250" s="15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  <c r="FA3250" s="1"/>
      <c r="FB3250" s="1"/>
      <c r="FC3250" s="1"/>
      <c r="FD3250" s="1"/>
      <c r="FE3250" s="1"/>
      <c r="FF3250" s="1"/>
      <c r="FG3250" s="1"/>
      <c r="FH3250" s="1"/>
    </row>
    <row r="3251" spans="1:164" x14ac:dyDescent="0.15">
      <c r="A3251" s="67"/>
      <c r="B3251" s="16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9"/>
      <c r="N3251" s="12"/>
      <c r="O3251" s="12"/>
      <c r="P3251" s="19"/>
      <c r="Q3251" s="14"/>
      <c r="R3251" s="28"/>
      <c r="S3251" s="14"/>
      <c r="T3251" s="14"/>
      <c r="U3251" s="14"/>
      <c r="V3251" s="4"/>
      <c r="W3251" s="5"/>
      <c r="X3251" s="14"/>
      <c r="Y3251" s="153"/>
      <c r="Z3251" s="10"/>
      <c r="AA3251" s="51"/>
      <c r="AB3251" s="3"/>
      <c r="AC3251" s="1"/>
      <c r="AD3251" s="10"/>
      <c r="AE3251" s="3"/>
      <c r="AF3251" s="3"/>
      <c r="AG3251" s="3"/>
      <c r="AH3251" s="10"/>
      <c r="AI3251" s="11"/>
      <c r="AJ3251" s="10"/>
      <c r="AK3251" s="2"/>
      <c r="AL3251" s="2"/>
      <c r="AM3251" s="2"/>
      <c r="AN3251" s="2"/>
      <c r="AO3251" s="2"/>
      <c r="AP3251" s="2"/>
      <c r="AQ3251" s="1"/>
      <c r="AR3251" s="15"/>
      <c r="AS3251" s="15"/>
      <c r="AT3251" s="15"/>
      <c r="AU3251" s="1"/>
      <c r="AV3251" s="1"/>
      <c r="AW3251" s="15"/>
      <c r="AX3251" s="15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  <c r="FA3251" s="1"/>
      <c r="FB3251" s="1"/>
      <c r="FC3251" s="1"/>
      <c r="FD3251" s="1"/>
      <c r="FE3251" s="1"/>
      <c r="FF3251" s="1"/>
      <c r="FG3251" s="1"/>
      <c r="FH3251" s="1"/>
    </row>
    <row r="3252" spans="1:164" x14ac:dyDescent="0.15">
      <c r="A3252" s="67"/>
      <c r="B3252" s="16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9"/>
      <c r="N3252" s="12"/>
      <c r="O3252" s="12"/>
      <c r="P3252" s="19"/>
      <c r="Q3252" s="14"/>
      <c r="R3252" s="28"/>
      <c r="S3252" s="14"/>
      <c r="T3252" s="14"/>
      <c r="U3252" s="14"/>
      <c r="V3252" s="4"/>
      <c r="W3252" s="5"/>
      <c r="X3252" s="14"/>
      <c r="Y3252" s="153"/>
      <c r="Z3252" s="10"/>
      <c r="AA3252" s="51"/>
      <c r="AB3252" s="3"/>
      <c r="AC3252" s="1"/>
      <c r="AD3252" s="10"/>
      <c r="AE3252" s="3"/>
      <c r="AF3252" s="3"/>
      <c r="AG3252" s="3"/>
      <c r="AH3252" s="10"/>
      <c r="AI3252" s="11"/>
      <c r="AJ3252" s="10"/>
      <c r="AK3252" s="2"/>
      <c r="AL3252" s="2"/>
      <c r="AM3252" s="2"/>
      <c r="AN3252" s="2"/>
      <c r="AO3252" s="2"/>
      <c r="AP3252" s="2"/>
      <c r="AQ3252" s="1"/>
      <c r="AR3252" s="15"/>
      <c r="AS3252" s="15"/>
      <c r="AT3252" s="15"/>
      <c r="AU3252" s="1"/>
      <c r="AV3252" s="1"/>
      <c r="AW3252" s="15"/>
      <c r="AX3252" s="15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  <c r="FA3252" s="1"/>
      <c r="FB3252" s="1"/>
      <c r="FC3252" s="1"/>
      <c r="FD3252" s="1"/>
      <c r="FE3252" s="1"/>
      <c r="FF3252" s="1"/>
      <c r="FG3252" s="1"/>
      <c r="FH3252" s="1"/>
    </row>
    <row r="3253" spans="1:164" x14ac:dyDescent="0.15">
      <c r="A3253" s="67"/>
      <c r="B3253" s="16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9"/>
      <c r="N3253" s="12"/>
      <c r="O3253" s="12"/>
      <c r="P3253" s="19"/>
      <c r="Q3253" s="14"/>
      <c r="R3253" s="28"/>
      <c r="S3253" s="14"/>
      <c r="T3253" s="14"/>
      <c r="U3253" s="14"/>
      <c r="V3253" s="4"/>
      <c r="W3253" s="5"/>
      <c r="X3253" s="14"/>
      <c r="Y3253" s="153"/>
      <c r="Z3253" s="10"/>
      <c r="AA3253" s="51"/>
      <c r="AB3253" s="3"/>
      <c r="AC3253" s="1"/>
      <c r="AD3253" s="10"/>
      <c r="AE3253" s="3"/>
      <c r="AF3253" s="3"/>
      <c r="AG3253" s="3"/>
      <c r="AH3253" s="10"/>
      <c r="AI3253" s="11"/>
      <c r="AJ3253" s="10"/>
      <c r="AK3253" s="2"/>
      <c r="AL3253" s="2"/>
      <c r="AM3253" s="2"/>
      <c r="AN3253" s="2"/>
      <c r="AO3253" s="2"/>
      <c r="AP3253" s="2"/>
      <c r="AQ3253" s="1"/>
      <c r="AR3253" s="15"/>
      <c r="AS3253" s="15"/>
      <c r="AT3253" s="15"/>
      <c r="AU3253" s="1"/>
      <c r="AV3253" s="1"/>
      <c r="AW3253" s="15"/>
      <c r="AX3253" s="15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  <c r="FA3253" s="1"/>
      <c r="FB3253" s="1"/>
      <c r="FC3253" s="1"/>
      <c r="FD3253" s="1"/>
      <c r="FE3253" s="1"/>
      <c r="FF3253" s="1"/>
      <c r="FG3253" s="1"/>
      <c r="FH3253" s="1"/>
    </row>
    <row r="3254" spans="1:164" x14ac:dyDescent="0.15">
      <c r="A3254" s="67"/>
      <c r="B3254" s="16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9"/>
      <c r="N3254" s="12"/>
      <c r="O3254" s="12"/>
      <c r="P3254" s="19"/>
      <c r="Q3254" s="14"/>
      <c r="R3254" s="28"/>
      <c r="S3254" s="14"/>
      <c r="T3254" s="14"/>
      <c r="U3254" s="14"/>
      <c r="V3254" s="4"/>
      <c r="W3254" s="5"/>
      <c r="X3254" s="14"/>
      <c r="Y3254" s="153"/>
      <c r="Z3254" s="10"/>
      <c r="AA3254" s="51"/>
      <c r="AB3254" s="3"/>
      <c r="AC3254" s="1"/>
      <c r="AD3254" s="10"/>
      <c r="AE3254" s="3"/>
      <c r="AF3254" s="3"/>
      <c r="AG3254" s="3"/>
      <c r="AH3254" s="10"/>
      <c r="AI3254" s="11"/>
      <c r="AJ3254" s="10"/>
      <c r="AK3254" s="2"/>
      <c r="AL3254" s="2"/>
      <c r="AM3254" s="2"/>
      <c r="AN3254" s="2"/>
      <c r="AO3254" s="2"/>
      <c r="AP3254" s="2"/>
      <c r="AQ3254" s="1"/>
      <c r="AR3254" s="15"/>
      <c r="AS3254" s="15"/>
      <c r="AT3254" s="15"/>
      <c r="AU3254" s="1"/>
      <c r="AV3254" s="1"/>
      <c r="AW3254" s="15"/>
      <c r="AX3254" s="15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  <c r="FA3254" s="1"/>
      <c r="FB3254" s="1"/>
      <c r="FC3254" s="1"/>
      <c r="FD3254" s="1"/>
      <c r="FE3254" s="1"/>
      <c r="FF3254" s="1"/>
      <c r="FG3254" s="1"/>
      <c r="FH3254" s="1"/>
    </row>
    <row r="3255" spans="1:164" x14ac:dyDescent="0.15">
      <c r="A3255" s="67"/>
      <c r="B3255" s="16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9"/>
      <c r="N3255" s="12"/>
      <c r="O3255" s="12"/>
      <c r="P3255" s="19"/>
      <c r="Q3255" s="14"/>
      <c r="R3255" s="28"/>
      <c r="S3255" s="14"/>
      <c r="T3255" s="14"/>
      <c r="U3255" s="14"/>
      <c r="V3255" s="4"/>
      <c r="W3255" s="5"/>
      <c r="X3255" s="14"/>
      <c r="Y3255" s="153"/>
      <c r="Z3255" s="10"/>
      <c r="AA3255" s="51"/>
      <c r="AB3255" s="3"/>
      <c r="AC3255" s="1"/>
      <c r="AD3255" s="10"/>
      <c r="AE3255" s="3"/>
      <c r="AF3255" s="3"/>
      <c r="AG3255" s="3"/>
      <c r="AH3255" s="10"/>
      <c r="AI3255" s="11"/>
      <c r="AJ3255" s="10"/>
      <c r="AK3255" s="2"/>
      <c r="AL3255" s="2"/>
      <c r="AM3255" s="2"/>
      <c r="AN3255" s="2"/>
      <c r="AO3255" s="2"/>
      <c r="AP3255" s="2"/>
      <c r="AQ3255" s="1"/>
      <c r="AR3255" s="15"/>
      <c r="AS3255" s="15"/>
      <c r="AT3255" s="15"/>
      <c r="AU3255" s="1"/>
      <c r="AV3255" s="1"/>
      <c r="AW3255" s="15"/>
      <c r="AX3255" s="15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  <c r="FA3255" s="1"/>
      <c r="FB3255" s="1"/>
      <c r="FC3255" s="1"/>
      <c r="FD3255" s="1"/>
      <c r="FE3255" s="1"/>
      <c r="FF3255" s="1"/>
      <c r="FG3255" s="1"/>
      <c r="FH3255" s="1"/>
    </row>
    <row r="3256" spans="1:164" x14ac:dyDescent="0.15">
      <c r="A3256" s="67"/>
      <c r="B3256" s="16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9"/>
      <c r="N3256" s="12"/>
      <c r="O3256" s="12"/>
      <c r="P3256" s="19"/>
      <c r="Q3256" s="14"/>
      <c r="R3256" s="28"/>
      <c r="S3256" s="14"/>
      <c r="T3256" s="14"/>
      <c r="U3256" s="14"/>
      <c r="V3256" s="4"/>
      <c r="W3256" s="5"/>
      <c r="X3256" s="14"/>
      <c r="Y3256" s="153"/>
      <c r="Z3256" s="10"/>
      <c r="AA3256" s="51"/>
      <c r="AB3256" s="3"/>
      <c r="AC3256" s="1"/>
      <c r="AD3256" s="10"/>
      <c r="AE3256" s="3"/>
      <c r="AF3256" s="3"/>
      <c r="AG3256" s="3"/>
      <c r="AH3256" s="10"/>
      <c r="AI3256" s="11"/>
      <c r="AJ3256" s="10"/>
      <c r="AK3256" s="2"/>
      <c r="AL3256" s="2"/>
      <c r="AM3256" s="2"/>
      <c r="AN3256" s="2"/>
      <c r="AO3256" s="2"/>
      <c r="AP3256" s="2"/>
      <c r="AQ3256" s="1"/>
      <c r="AR3256" s="15"/>
      <c r="AS3256" s="15"/>
      <c r="AT3256" s="15"/>
      <c r="AU3256" s="1"/>
      <c r="AV3256" s="1"/>
      <c r="AW3256" s="15"/>
      <c r="AX3256" s="15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  <c r="FA3256" s="1"/>
      <c r="FB3256" s="1"/>
      <c r="FC3256" s="1"/>
      <c r="FD3256" s="1"/>
      <c r="FE3256" s="1"/>
      <c r="FF3256" s="1"/>
      <c r="FG3256" s="1"/>
      <c r="FH3256" s="1"/>
    </row>
    <row r="3257" spans="1:164" x14ac:dyDescent="0.15">
      <c r="A3257" s="67"/>
      <c r="B3257" s="16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9"/>
      <c r="N3257" s="12"/>
      <c r="O3257" s="12"/>
      <c r="P3257" s="19"/>
      <c r="Q3257" s="14"/>
      <c r="R3257" s="28"/>
      <c r="S3257" s="14"/>
      <c r="T3257" s="14"/>
      <c r="U3257" s="14"/>
      <c r="V3257" s="4"/>
      <c r="W3257" s="5"/>
      <c r="X3257" s="14"/>
      <c r="Y3257" s="153"/>
      <c r="Z3257" s="10"/>
      <c r="AA3257" s="51"/>
      <c r="AB3257" s="3"/>
      <c r="AC3257" s="1"/>
      <c r="AD3257" s="10"/>
      <c r="AE3257" s="3"/>
      <c r="AF3257" s="3"/>
      <c r="AG3257" s="3"/>
      <c r="AH3257" s="10"/>
      <c r="AI3257" s="11"/>
      <c r="AJ3257" s="10"/>
      <c r="AK3257" s="2"/>
      <c r="AL3257" s="2"/>
      <c r="AM3257" s="2"/>
      <c r="AN3257" s="2"/>
      <c r="AO3257" s="2"/>
      <c r="AP3257" s="2"/>
      <c r="AQ3257" s="1"/>
      <c r="AR3257" s="15"/>
      <c r="AS3257" s="15"/>
      <c r="AT3257" s="15"/>
      <c r="AU3257" s="1"/>
      <c r="AV3257" s="1"/>
      <c r="AW3257" s="15"/>
      <c r="AX3257" s="15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  <c r="FA3257" s="1"/>
      <c r="FB3257" s="1"/>
      <c r="FC3257" s="1"/>
      <c r="FD3257" s="1"/>
      <c r="FE3257" s="1"/>
      <c r="FF3257" s="1"/>
      <c r="FG3257" s="1"/>
      <c r="FH3257" s="1"/>
    </row>
    <row r="3258" spans="1:164" x14ac:dyDescent="0.15">
      <c r="A3258" s="67"/>
      <c r="B3258" s="16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9"/>
      <c r="N3258" s="12"/>
      <c r="O3258" s="12"/>
      <c r="P3258" s="19"/>
      <c r="Q3258" s="14"/>
      <c r="R3258" s="28"/>
      <c r="S3258" s="14"/>
      <c r="T3258" s="14"/>
      <c r="U3258" s="14"/>
      <c r="V3258" s="4"/>
      <c r="W3258" s="5"/>
      <c r="X3258" s="14"/>
      <c r="Y3258" s="153"/>
      <c r="Z3258" s="10"/>
      <c r="AA3258" s="51"/>
      <c r="AB3258" s="3"/>
      <c r="AC3258" s="1"/>
      <c r="AD3258" s="10"/>
      <c r="AE3258" s="3"/>
      <c r="AF3258" s="3"/>
      <c r="AG3258" s="3"/>
      <c r="AH3258" s="10"/>
      <c r="AI3258" s="11"/>
      <c r="AJ3258" s="10"/>
      <c r="AK3258" s="2"/>
      <c r="AL3258" s="2"/>
      <c r="AM3258" s="2"/>
      <c r="AN3258" s="2"/>
      <c r="AO3258" s="2"/>
      <c r="AP3258" s="2"/>
      <c r="AQ3258" s="1"/>
      <c r="AR3258" s="15"/>
      <c r="AS3258" s="15"/>
      <c r="AT3258" s="15"/>
      <c r="AU3258" s="1"/>
      <c r="AV3258" s="1"/>
      <c r="AW3258" s="15"/>
      <c r="AX3258" s="15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  <c r="FA3258" s="1"/>
      <c r="FB3258" s="1"/>
      <c r="FC3258" s="1"/>
      <c r="FD3258" s="1"/>
      <c r="FE3258" s="1"/>
      <c r="FF3258" s="1"/>
      <c r="FG3258" s="1"/>
      <c r="FH3258" s="1"/>
    </row>
    <row r="3259" spans="1:164" x14ac:dyDescent="0.15">
      <c r="A3259" s="67"/>
      <c r="B3259" s="16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9"/>
      <c r="N3259" s="12"/>
      <c r="O3259" s="12"/>
      <c r="P3259" s="19"/>
      <c r="Q3259" s="14"/>
      <c r="R3259" s="28"/>
      <c r="S3259" s="14"/>
      <c r="T3259" s="14"/>
      <c r="U3259" s="14"/>
      <c r="V3259" s="4"/>
      <c r="W3259" s="5"/>
      <c r="X3259" s="14"/>
      <c r="Y3259" s="153"/>
      <c r="Z3259" s="10"/>
      <c r="AA3259" s="51"/>
      <c r="AB3259" s="3"/>
      <c r="AC3259" s="1"/>
      <c r="AD3259" s="10"/>
      <c r="AE3259" s="3"/>
      <c r="AF3259" s="3"/>
      <c r="AG3259" s="3"/>
      <c r="AH3259" s="10"/>
      <c r="AI3259" s="11"/>
      <c r="AJ3259" s="10"/>
      <c r="AK3259" s="2"/>
      <c r="AL3259" s="2"/>
      <c r="AM3259" s="2"/>
      <c r="AN3259" s="2"/>
      <c r="AO3259" s="2"/>
      <c r="AP3259" s="2"/>
      <c r="AQ3259" s="1"/>
      <c r="AR3259" s="15"/>
      <c r="AS3259" s="15"/>
      <c r="AT3259" s="15"/>
      <c r="AU3259" s="1"/>
      <c r="AV3259" s="1"/>
      <c r="AW3259" s="15"/>
      <c r="AX3259" s="15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  <c r="FA3259" s="1"/>
      <c r="FB3259" s="1"/>
      <c r="FC3259" s="1"/>
      <c r="FD3259" s="1"/>
      <c r="FE3259" s="1"/>
      <c r="FF3259" s="1"/>
      <c r="FG3259" s="1"/>
      <c r="FH3259" s="1"/>
    </row>
    <row r="3260" spans="1:164" x14ac:dyDescent="0.15">
      <c r="A3260" s="67"/>
      <c r="B3260" s="16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9"/>
      <c r="N3260" s="12"/>
      <c r="O3260" s="12"/>
      <c r="P3260" s="19"/>
      <c r="Q3260" s="14"/>
      <c r="R3260" s="28"/>
      <c r="S3260" s="14"/>
      <c r="T3260" s="14"/>
      <c r="U3260" s="14"/>
      <c r="V3260" s="4"/>
      <c r="W3260" s="5"/>
      <c r="X3260" s="14"/>
      <c r="Y3260" s="153"/>
      <c r="Z3260" s="10"/>
      <c r="AA3260" s="51"/>
      <c r="AB3260" s="3"/>
      <c r="AC3260" s="1"/>
      <c r="AD3260" s="10"/>
      <c r="AE3260" s="3"/>
      <c r="AF3260" s="3"/>
      <c r="AG3260" s="3"/>
      <c r="AH3260" s="10"/>
      <c r="AI3260" s="11"/>
      <c r="AJ3260" s="10"/>
      <c r="AK3260" s="2"/>
      <c r="AL3260" s="2"/>
      <c r="AM3260" s="2"/>
      <c r="AN3260" s="2"/>
      <c r="AO3260" s="2"/>
      <c r="AP3260" s="2"/>
      <c r="AQ3260" s="1"/>
      <c r="AR3260" s="15"/>
      <c r="AS3260" s="15"/>
      <c r="AT3260" s="15"/>
      <c r="AU3260" s="1"/>
      <c r="AV3260" s="1"/>
      <c r="AW3260" s="15"/>
      <c r="AX3260" s="15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  <c r="FA3260" s="1"/>
      <c r="FB3260" s="1"/>
      <c r="FC3260" s="1"/>
      <c r="FD3260" s="1"/>
      <c r="FE3260" s="1"/>
      <c r="FF3260" s="1"/>
      <c r="FG3260" s="1"/>
      <c r="FH3260" s="1"/>
    </row>
    <row r="3261" spans="1:164" x14ac:dyDescent="0.15">
      <c r="A3261" s="67"/>
      <c r="B3261" s="16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9"/>
      <c r="N3261" s="12"/>
      <c r="O3261" s="12"/>
      <c r="P3261" s="19"/>
      <c r="Q3261" s="14"/>
      <c r="R3261" s="28"/>
      <c r="S3261" s="14"/>
      <c r="T3261" s="14"/>
      <c r="U3261" s="14"/>
      <c r="V3261" s="4"/>
      <c r="W3261" s="5"/>
      <c r="X3261" s="14"/>
      <c r="Y3261" s="153"/>
      <c r="Z3261" s="10"/>
      <c r="AA3261" s="51"/>
      <c r="AB3261" s="3"/>
      <c r="AC3261" s="1"/>
      <c r="AD3261" s="10"/>
      <c r="AE3261" s="3"/>
      <c r="AF3261" s="3"/>
      <c r="AG3261" s="3"/>
      <c r="AH3261" s="10"/>
      <c r="AI3261" s="11"/>
      <c r="AJ3261" s="10"/>
      <c r="AK3261" s="2"/>
      <c r="AL3261" s="2"/>
      <c r="AM3261" s="2"/>
      <c r="AN3261" s="2"/>
      <c r="AO3261" s="2"/>
      <c r="AP3261" s="2"/>
      <c r="AQ3261" s="1"/>
      <c r="AR3261" s="15"/>
      <c r="AS3261" s="15"/>
      <c r="AT3261" s="15"/>
      <c r="AU3261" s="1"/>
      <c r="AV3261" s="1"/>
      <c r="AW3261" s="15"/>
      <c r="AX3261" s="15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  <c r="FA3261" s="1"/>
      <c r="FB3261" s="1"/>
      <c r="FC3261" s="1"/>
      <c r="FD3261" s="1"/>
      <c r="FE3261" s="1"/>
      <c r="FF3261" s="1"/>
      <c r="FG3261" s="1"/>
      <c r="FH3261" s="1"/>
    </row>
    <row r="3262" spans="1:164" x14ac:dyDescent="0.15">
      <c r="A3262" s="67"/>
      <c r="B3262" s="16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9"/>
      <c r="N3262" s="12"/>
      <c r="O3262" s="12"/>
      <c r="P3262" s="19"/>
      <c r="Q3262" s="14"/>
      <c r="R3262" s="28"/>
      <c r="S3262" s="14"/>
      <c r="T3262" s="14"/>
      <c r="U3262" s="14"/>
      <c r="V3262" s="4"/>
      <c r="W3262" s="5"/>
      <c r="X3262" s="14"/>
      <c r="Y3262" s="153"/>
      <c r="Z3262" s="10"/>
      <c r="AA3262" s="51"/>
      <c r="AB3262" s="3"/>
      <c r="AC3262" s="1"/>
      <c r="AD3262" s="10"/>
      <c r="AE3262" s="3"/>
      <c r="AF3262" s="3"/>
      <c r="AG3262" s="3"/>
      <c r="AH3262" s="10"/>
      <c r="AI3262" s="11"/>
      <c r="AJ3262" s="10"/>
      <c r="AK3262" s="2"/>
      <c r="AL3262" s="2"/>
      <c r="AM3262" s="2"/>
      <c r="AN3262" s="2"/>
      <c r="AO3262" s="2"/>
      <c r="AP3262" s="2"/>
      <c r="AQ3262" s="1"/>
      <c r="AR3262" s="15"/>
      <c r="AS3262" s="15"/>
      <c r="AT3262" s="15"/>
      <c r="AU3262" s="1"/>
      <c r="AV3262" s="1"/>
      <c r="AW3262" s="15"/>
      <c r="AX3262" s="15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  <c r="FA3262" s="1"/>
      <c r="FB3262" s="1"/>
      <c r="FC3262" s="1"/>
      <c r="FD3262" s="1"/>
      <c r="FE3262" s="1"/>
      <c r="FF3262" s="1"/>
      <c r="FG3262" s="1"/>
      <c r="FH3262" s="1"/>
    </row>
    <row r="3263" spans="1:164" x14ac:dyDescent="0.15">
      <c r="A3263" s="67"/>
      <c r="B3263" s="16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9"/>
      <c r="N3263" s="12"/>
      <c r="O3263" s="12"/>
      <c r="P3263" s="19"/>
      <c r="Q3263" s="14"/>
      <c r="R3263" s="28"/>
      <c r="S3263" s="14"/>
      <c r="T3263" s="14"/>
      <c r="U3263" s="14"/>
      <c r="V3263" s="4"/>
      <c r="W3263" s="5"/>
      <c r="X3263" s="14"/>
      <c r="Y3263" s="153"/>
      <c r="Z3263" s="10"/>
      <c r="AA3263" s="51"/>
      <c r="AB3263" s="3"/>
      <c r="AC3263" s="1"/>
      <c r="AD3263" s="10"/>
      <c r="AE3263" s="3"/>
      <c r="AF3263" s="3"/>
      <c r="AG3263" s="3"/>
      <c r="AH3263" s="10"/>
      <c r="AI3263" s="11"/>
      <c r="AJ3263" s="10"/>
      <c r="AK3263" s="2"/>
      <c r="AL3263" s="2"/>
      <c r="AM3263" s="2"/>
      <c r="AN3263" s="2"/>
      <c r="AO3263" s="2"/>
      <c r="AP3263" s="2"/>
      <c r="AQ3263" s="1"/>
      <c r="AR3263" s="15"/>
      <c r="AS3263" s="15"/>
      <c r="AT3263" s="15"/>
      <c r="AU3263" s="1"/>
      <c r="AV3263" s="1"/>
      <c r="AW3263" s="15"/>
      <c r="AX3263" s="15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  <c r="FA3263" s="1"/>
      <c r="FB3263" s="1"/>
      <c r="FC3263" s="1"/>
      <c r="FD3263" s="1"/>
      <c r="FE3263" s="1"/>
      <c r="FF3263" s="1"/>
      <c r="FG3263" s="1"/>
      <c r="FH3263" s="1"/>
    </row>
    <row r="3264" spans="1:164" x14ac:dyDescent="0.15">
      <c r="A3264" s="67"/>
      <c r="B3264" s="16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9"/>
      <c r="N3264" s="12"/>
      <c r="O3264" s="12"/>
      <c r="P3264" s="19"/>
      <c r="Q3264" s="14"/>
      <c r="R3264" s="28"/>
      <c r="S3264" s="14"/>
      <c r="T3264" s="14"/>
      <c r="U3264" s="14"/>
      <c r="V3264" s="4"/>
      <c r="W3264" s="5"/>
      <c r="X3264" s="14"/>
      <c r="Y3264" s="153"/>
      <c r="Z3264" s="10"/>
      <c r="AA3264" s="51"/>
      <c r="AB3264" s="3"/>
      <c r="AC3264" s="1"/>
      <c r="AD3264" s="10"/>
      <c r="AE3264" s="3"/>
      <c r="AF3264" s="3"/>
      <c r="AG3264" s="3"/>
      <c r="AH3264" s="10"/>
      <c r="AI3264" s="11"/>
      <c r="AJ3264" s="10"/>
      <c r="AK3264" s="2"/>
      <c r="AL3264" s="2"/>
      <c r="AM3264" s="2"/>
      <c r="AN3264" s="2"/>
      <c r="AO3264" s="2"/>
      <c r="AP3264" s="2"/>
      <c r="AQ3264" s="1"/>
      <c r="AR3264" s="15"/>
      <c r="AS3264" s="15"/>
      <c r="AT3264" s="15"/>
      <c r="AU3264" s="1"/>
      <c r="AV3264" s="1"/>
      <c r="AW3264" s="15"/>
      <c r="AX3264" s="15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  <c r="FA3264" s="1"/>
      <c r="FB3264" s="1"/>
      <c r="FC3264" s="1"/>
      <c r="FD3264" s="1"/>
      <c r="FE3264" s="1"/>
      <c r="FF3264" s="1"/>
      <c r="FG3264" s="1"/>
      <c r="FH3264" s="1"/>
    </row>
    <row r="3265" spans="1:164" x14ac:dyDescent="0.15">
      <c r="A3265" s="67"/>
      <c r="B3265" s="16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9"/>
      <c r="N3265" s="12"/>
      <c r="O3265" s="12"/>
      <c r="P3265" s="19"/>
      <c r="Q3265" s="14"/>
      <c r="R3265" s="28"/>
      <c r="S3265" s="14"/>
      <c r="T3265" s="14"/>
      <c r="U3265" s="14"/>
      <c r="V3265" s="4"/>
      <c r="W3265" s="5"/>
      <c r="X3265" s="14"/>
      <c r="Y3265" s="153"/>
      <c r="Z3265" s="10"/>
      <c r="AA3265" s="51"/>
      <c r="AB3265" s="3"/>
      <c r="AC3265" s="1"/>
      <c r="AD3265" s="10"/>
      <c r="AE3265" s="3"/>
      <c r="AF3265" s="3"/>
      <c r="AG3265" s="3"/>
      <c r="AH3265" s="10"/>
      <c r="AI3265" s="11"/>
      <c r="AJ3265" s="10"/>
      <c r="AK3265" s="2"/>
      <c r="AL3265" s="2"/>
      <c r="AM3265" s="2"/>
      <c r="AN3265" s="2"/>
      <c r="AO3265" s="2"/>
      <c r="AP3265" s="2"/>
      <c r="AQ3265" s="1"/>
      <c r="AR3265" s="15"/>
      <c r="AS3265" s="15"/>
      <c r="AT3265" s="15"/>
      <c r="AU3265" s="1"/>
      <c r="AV3265" s="1"/>
      <c r="AW3265" s="15"/>
      <c r="AX3265" s="15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  <c r="FA3265" s="1"/>
      <c r="FB3265" s="1"/>
      <c r="FC3265" s="1"/>
      <c r="FD3265" s="1"/>
      <c r="FE3265" s="1"/>
      <c r="FF3265" s="1"/>
      <c r="FG3265" s="1"/>
      <c r="FH3265" s="1"/>
    </row>
    <row r="3266" spans="1:164" x14ac:dyDescent="0.15">
      <c r="A3266" s="67"/>
      <c r="B3266" s="16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9"/>
      <c r="N3266" s="12"/>
      <c r="O3266" s="12"/>
      <c r="P3266" s="19"/>
      <c r="Q3266" s="14"/>
      <c r="R3266" s="28"/>
      <c r="S3266" s="14"/>
      <c r="T3266" s="14"/>
      <c r="U3266" s="14"/>
      <c r="V3266" s="4"/>
      <c r="W3266" s="5"/>
      <c r="X3266" s="14"/>
      <c r="Y3266" s="153"/>
      <c r="Z3266" s="10"/>
      <c r="AA3266" s="51"/>
      <c r="AB3266" s="3"/>
      <c r="AC3266" s="1"/>
      <c r="AD3266" s="10"/>
      <c r="AE3266" s="3"/>
      <c r="AF3266" s="3"/>
      <c r="AG3266" s="3"/>
      <c r="AH3266" s="10"/>
      <c r="AI3266" s="11"/>
      <c r="AJ3266" s="10"/>
      <c r="AK3266" s="2"/>
      <c r="AL3266" s="2"/>
      <c r="AM3266" s="2"/>
      <c r="AN3266" s="2"/>
      <c r="AO3266" s="2"/>
      <c r="AP3266" s="2"/>
      <c r="AQ3266" s="1"/>
      <c r="AR3266" s="15"/>
      <c r="AS3266" s="15"/>
      <c r="AT3266" s="15"/>
      <c r="AU3266" s="1"/>
      <c r="AV3266" s="1"/>
      <c r="AW3266" s="15"/>
      <c r="AX3266" s="15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  <c r="FA3266" s="1"/>
      <c r="FB3266" s="1"/>
      <c r="FC3266" s="1"/>
      <c r="FD3266" s="1"/>
      <c r="FE3266" s="1"/>
      <c r="FF3266" s="1"/>
      <c r="FG3266" s="1"/>
      <c r="FH3266" s="1"/>
    </row>
    <row r="3267" spans="1:164" x14ac:dyDescent="0.15">
      <c r="A3267" s="67"/>
      <c r="B3267" s="16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9"/>
      <c r="N3267" s="12"/>
      <c r="O3267" s="12"/>
      <c r="P3267" s="19"/>
      <c r="Q3267" s="14"/>
      <c r="R3267" s="28"/>
      <c r="S3267" s="14"/>
      <c r="T3267" s="14"/>
      <c r="U3267" s="14"/>
      <c r="V3267" s="4"/>
      <c r="W3267" s="5"/>
      <c r="X3267" s="14"/>
      <c r="Y3267" s="153"/>
      <c r="Z3267" s="10"/>
      <c r="AA3267" s="51"/>
      <c r="AB3267" s="3"/>
      <c r="AC3267" s="1"/>
      <c r="AD3267" s="10"/>
      <c r="AE3267" s="3"/>
      <c r="AF3267" s="3"/>
      <c r="AG3267" s="3"/>
      <c r="AH3267" s="10"/>
      <c r="AI3267" s="11"/>
      <c r="AJ3267" s="10"/>
      <c r="AK3267" s="2"/>
      <c r="AL3267" s="2"/>
      <c r="AM3267" s="2"/>
      <c r="AN3267" s="2"/>
      <c r="AO3267" s="2"/>
      <c r="AP3267" s="2"/>
      <c r="AQ3267" s="1"/>
      <c r="AR3267" s="15"/>
      <c r="AS3267" s="15"/>
      <c r="AT3267" s="15"/>
      <c r="AU3267" s="1"/>
      <c r="AV3267" s="1"/>
      <c r="AW3267" s="15"/>
      <c r="AX3267" s="15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  <c r="FA3267" s="1"/>
      <c r="FB3267" s="1"/>
      <c r="FC3267" s="1"/>
      <c r="FD3267" s="1"/>
      <c r="FE3267" s="1"/>
      <c r="FF3267" s="1"/>
      <c r="FG3267" s="1"/>
      <c r="FH3267" s="1"/>
    </row>
    <row r="3268" spans="1:164" x14ac:dyDescent="0.15">
      <c r="A3268" s="67"/>
      <c r="B3268" s="16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9"/>
      <c r="N3268" s="12"/>
      <c r="O3268" s="12"/>
      <c r="P3268" s="19"/>
      <c r="Q3268" s="14"/>
      <c r="R3268" s="28"/>
      <c r="S3268" s="14"/>
      <c r="T3268" s="14"/>
      <c r="U3268" s="14"/>
      <c r="V3268" s="4"/>
      <c r="W3268" s="5"/>
      <c r="X3268" s="14"/>
      <c r="Y3268" s="153"/>
      <c r="Z3268" s="10"/>
      <c r="AA3268" s="51"/>
      <c r="AB3268" s="3"/>
      <c r="AC3268" s="1"/>
      <c r="AD3268" s="10"/>
      <c r="AE3268" s="3"/>
      <c r="AF3268" s="3"/>
      <c r="AG3268" s="3"/>
      <c r="AH3268" s="10"/>
      <c r="AI3268" s="11"/>
      <c r="AJ3268" s="10"/>
      <c r="AK3268" s="2"/>
      <c r="AL3268" s="2"/>
      <c r="AM3268" s="2"/>
      <c r="AN3268" s="2"/>
      <c r="AO3268" s="2"/>
      <c r="AP3268" s="2"/>
      <c r="AQ3268" s="1"/>
      <c r="AR3268" s="15"/>
      <c r="AS3268" s="15"/>
      <c r="AT3268" s="15"/>
      <c r="AU3268" s="1"/>
      <c r="AV3268" s="1"/>
      <c r="AW3268" s="15"/>
      <c r="AX3268" s="15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  <c r="FA3268" s="1"/>
      <c r="FB3268" s="1"/>
      <c r="FC3268" s="1"/>
      <c r="FD3268" s="1"/>
      <c r="FE3268" s="1"/>
      <c r="FF3268" s="1"/>
      <c r="FG3268" s="1"/>
      <c r="FH3268" s="1"/>
    </row>
    <row r="3269" spans="1:164" x14ac:dyDescent="0.15">
      <c r="A3269" s="67"/>
      <c r="B3269" s="16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9"/>
      <c r="N3269" s="12"/>
      <c r="O3269" s="12"/>
      <c r="P3269" s="19"/>
      <c r="Q3269" s="14"/>
      <c r="R3269" s="28"/>
      <c r="S3269" s="14"/>
      <c r="T3269" s="14"/>
      <c r="U3269" s="14"/>
      <c r="V3269" s="4"/>
      <c r="W3269" s="5"/>
      <c r="X3269" s="14"/>
      <c r="Y3269" s="153"/>
      <c r="Z3269" s="10"/>
      <c r="AA3269" s="51"/>
      <c r="AB3269" s="3"/>
      <c r="AC3269" s="1"/>
      <c r="AD3269" s="10"/>
      <c r="AE3269" s="3"/>
      <c r="AF3269" s="3"/>
      <c r="AG3269" s="3"/>
      <c r="AH3269" s="10"/>
      <c r="AI3269" s="11"/>
      <c r="AJ3269" s="10"/>
      <c r="AK3269" s="2"/>
      <c r="AL3269" s="2"/>
      <c r="AM3269" s="2"/>
      <c r="AN3269" s="2"/>
      <c r="AO3269" s="2"/>
      <c r="AP3269" s="2"/>
      <c r="AQ3269" s="1"/>
      <c r="AR3269" s="15"/>
      <c r="AS3269" s="15"/>
      <c r="AT3269" s="15"/>
      <c r="AU3269" s="1"/>
      <c r="AV3269" s="1"/>
      <c r="AW3269" s="15"/>
      <c r="AX3269" s="15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  <c r="FA3269" s="1"/>
      <c r="FB3269" s="1"/>
      <c r="FC3269" s="1"/>
      <c r="FD3269" s="1"/>
      <c r="FE3269" s="1"/>
      <c r="FF3269" s="1"/>
      <c r="FG3269" s="1"/>
      <c r="FH3269" s="1"/>
    </row>
    <row r="3270" spans="1:164" x14ac:dyDescent="0.15">
      <c r="A3270" s="67"/>
      <c r="B3270" s="16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9"/>
      <c r="N3270" s="12"/>
      <c r="O3270" s="12"/>
      <c r="P3270" s="19"/>
      <c r="Q3270" s="14"/>
      <c r="R3270" s="28"/>
      <c r="S3270" s="14"/>
      <c r="T3270" s="14"/>
      <c r="U3270" s="14"/>
      <c r="V3270" s="4"/>
      <c r="W3270" s="5"/>
      <c r="X3270" s="14"/>
      <c r="Y3270" s="153"/>
      <c r="Z3270" s="10"/>
      <c r="AA3270" s="51"/>
      <c r="AB3270" s="3"/>
      <c r="AC3270" s="1"/>
      <c r="AD3270" s="10"/>
      <c r="AE3270" s="3"/>
      <c r="AF3270" s="3"/>
      <c r="AG3270" s="3"/>
      <c r="AH3270" s="10"/>
      <c r="AI3270" s="11"/>
      <c r="AJ3270" s="10"/>
      <c r="AK3270" s="2"/>
      <c r="AL3270" s="2"/>
      <c r="AM3270" s="2"/>
      <c r="AN3270" s="2"/>
      <c r="AO3270" s="2"/>
      <c r="AP3270" s="2"/>
      <c r="AQ3270" s="1"/>
      <c r="AR3270" s="15"/>
      <c r="AS3270" s="15"/>
      <c r="AT3270" s="15"/>
      <c r="AU3270" s="1"/>
      <c r="AV3270" s="1"/>
      <c r="AW3270" s="15"/>
      <c r="AX3270" s="15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  <c r="FA3270" s="1"/>
      <c r="FB3270" s="1"/>
      <c r="FC3270" s="1"/>
      <c r="FD3270" s="1"/>
      <c r="FE3270" s="1"/>
      <c r="FF3270" s="1"/>
      <c r="FG3270" s="1"/>
      <c r="FH3270" s="1"/>
    </row>
    <row r="3271" spans="1:164" x14ac:dyDescent="0.15">
      <c r="A3271" s="67"/>
      <c r="B3271" s="16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9"/>
      <c r="N3271" s="12"/>
      <c r="O3271" s="12"/>
      <c r="P3271" s="19"/>
      <c r="Q3271" s="14"/>
      <c r="R3271" s="28"/>
      <c r="S3271" s="14"/>
      <c r="T3271" s="14"/>
      <c r="U3271" s="14"/>
      <c r="V3271" s="4"/>
      <c r="W3271" s="5"/>
      <c r="X3271" s="14"/>
      <c r="Y3271" s="153"/>
      <c r="Z3271" s="10"/>
      <c r="AA3271" s="51"/>
      <c r="AB3271" s="3"/>
      <c r="AC3271" s="1"/>
      <c r="AD3271" s="10"/>
      <c r="AE3271" s="3"/>
      <c r="AF3271" s="3"/>
      <c r="AG3271" s="3"/>
      <c r="AH3271" s="10"/>
      <c r="AI3271" s="11"/>
      <c r="AJ3271" s="10"/>
      <c r="AK3271" s="2"/>
      <c r="AL3271" s="2"/>
      <c r="AM3271" s="2"/>
      <c r="AN3271" s="2"/>
      <c r="AO3271" s="2"/>
      <c r="AP3271" s="2"/>
      <c r="AQ3271" s="1"/>
      <c r="AR3271" s="15"/>
      <c r="AS3271" s="15"/>
      <c r="AT3271" s="15"/>
      <c r="AU3271" s="1"/>
      <c r="AV3271" s="1"/>
      <c r="AW3271" s="15"/>
      <c r="AX3271" s="15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  <c r="FA3271" s="1"/>
      <c r="FB3271" s="1"/>
      <c r="FC3271" s="1"/>
      <c r="FD3271" s="1"/>
      <c r="FE3271" s="1"/>
      <c r="FF3271" s="1"/>
      <c r="FG3271" s="1"/>
      <c r="FH3271" s="1"/>
    </row>
    <row r="3272" spans="1:164" x14ac:dyDescent="0.15">
      <c r="A3272" s="67"/>
      <c r="B3272" s="16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9"/>
      <c r="N3272" s="12"/>
      <c r="O3272" s="12"/>
      <c r="P3272" s="19"/>
      <c r="Q3272" s="14"/>
      <c r="R3272" s="28"/>
      <c r="S3272" s="14"/>
      <c r="T3272" s="14"/>
      <c r="U3272" s="14"/>
      <c r="V3272" s="4"/>
      <c r="W3272" s="5"/>
      <c r="X3272" s="14"/>
      <c r="Y3272" s="153"/>
      <c r="Z3272" s="10"/>
      <c r="AA3272" s="51"/>
      <c r="AB3272" s="3"/>
      <c r="AC3272" s="1"/>
      <c r="AD3272" s="10"/>
      <c r="AE3272" s="3"/>
      <c r="AF3272" s="3"/>
      <c r="AG3272" s="3"/>
      <c r="AH3272" s="10"/>
      <c r="AI3272" s="11"/>
      <c r="AJ3272" s="10"/>
      <c r="AK3272" s="2"/>
      <c r="AL3272" s="2"/>
      <c r="AM3272" s="2"/>
      <c r="AN3272" s="2"/>
      <c r="AO3272" s="2"/>
      <c r="AP3272" s="2"/>
      <c r="AQ3272" s="1"/>
      <c r="AR3272" s="15"/>
      <c r="AS3272" s="15"/>
      <c r="AT3272" s="15"/>
      <c r="AU3272" s="1"/>
      <c r="AV3272" s="1"/>
      <c r="AW3272" s="15"/>
      <c r="AX3272" s="15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  <c r="FA3272" s="1"/>
      <c r="FB3272" s="1"/>
      <c r="FC3272" s="1"/>
      <c r="FD3272" s="1"/>
      <c r="FE3272" s="1"/>
      <c r="FF3272" s="1"/>
      <c r="FG3272" s="1"/>
      <c r="FH3272" s="1"/>
    </row>
    <row r="3273" spans="1:164" x14ac:dyDescent="0.15">
      <c r="A3273" s="67"/>
      <c r="B3273" s="16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9"/>
      <c r="N3273" s="12"/>
      <c r="O3273" s="12"/>
      <c r="P3273" s="19"/>
      <c r="Q3273" s="14"/>
      <c r="R3273" s="28"/>
      <c r="S3273" s="14"/>
      <c r="T3273" s="14"/>
      <c r="U3273" s="14"/>
      <c r="V3273" s="4"/>
      <c r="W3273" s="5"/>
      <c r="X3273" s="14"/>
      <c r="Y3273" s="153"/>
      <c r="Z3273" s="10"/>
      <c r="AA3273" s="51"/>
      <c r="AB3273" s="3"/>
      <c r="AC3273" s="1"/>
      <c r="AD3273" s="10"/>
      <c r="AE3273" s="3"/>
      <c r="AF3273" s="3"/>
      <c r="AG3273" s="3"/>
      <c r="AH3273" s="10"/>
      <c r="AI3273" s="11"/>
      <c r="AJ3273" s="10"/>
      <c r="AK3273" s="2"/>
      <c r="AL3273" s="2"/>
      <c r="AM3273" s="2"/>
      <c r="AN3273" s="2"/>
      <c r="AO3273" s="2"/>
      <c r="AP3273" s="2"/>
      <c r="AQ3273" s="1"/>
      <c r="AR3273" s="15"/>
      <c r="AS3273" s="15"/>
      <c r="AT3273" s="15"/>
      <c r="AU3273" s="1"/>
      <c r="AV3273" s="1"/>
      <c r="AW3273" s="15"/>
      <c r="AX3273" s="15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  <c r="FA3273" s="1"/>
      <c r="FB3273" s="1"/>
      <c r="FC3273" s="1"/>
      <c r="FD3273" s="1"/>
      <c r="FE3273" s="1"/>
      <c r="FF3273" s="1"/>
      <c r="FG3273" s="1"/>
      <c r="FH3273" s="1"/>
    </row>
    <row r="3274" spans="1:164" x14ac:dyDescent="0.15">
      <c r="A3274" s="67"/>
      <c r="B3274" s="16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9"/>
      <c r="N3274" s="12"/>
      <c r="O3274" s="12"/>
      <c r="P3274" s="19"/>
      <c r="Q3274" s="14"/>
      <c r="R3274" s="28"/>
      <c r="S3274" s="14"/>
      <c r="T3274" s="14"/>
      <c r="U3274" s="14"/>
      <c r="V3274" s="4"/>
      <c r="W3274" s="5"/>
      <c r="X3274" s="14"/>
      <c r="Y3274" s="153"/>
      <c r="Z3274" s="10"/>
      <c r="AA3274" s="51"/>
      <c r="AB3274" s="3"/>
      <c r="AC3274" s="1"/>
      <c r="AD3274" s="10"/>
      <c r="AE3274" s="3"/>
      <c r="AF3274" s="3"/>
      <c r="AG3274" s="3"/>
      <c r="AH3274" s="10"/>
      <c r="AI3274" s="11"/>
      <c r="AJ3274" s="10"/>
      <c r="AK3274" s="2"/>
      <c r="AL3274" s="2"/>
      <c r="AM3274" s="2"/>
      <c r="AN3274" s="2"/>
      <c r="AO3274" s="2"/>
      <c r="AP3274" s="2"/>
      <c r="AQ3274" s="1"/>
      <c r="AR3274" s="15"/>
      <c r="AS3274" s="15"/>
      <c r="AT3274" s="15"/>
      <c r="AU3274" s="1"/>
      <c r="AV3274" s="1"/>
      <c r="AW3274" s="15"/>
      <c r="AX3274" s="15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  <c r="FA3274" s="1"/>
      <c r="FB3274" s="1"/>
      <c r="FC3274" s="1"/>
      <c r="FD3274" s="1"/>
      <c r="FE3274" s="1"/>
      <c r="FF3274" s="1"/>
      <c r="FG3274" s="1"/>
      <c r="FH3274" s="1"/>
    </row>
    <row r="3275" spans="1:164" x14ac:dyDescent="0.15">
      <c r="A3275" s="67"/>
      <c r="B3275" s="16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9"/>
      <c r="N3275" s="12"/>
      <c r="O3275" s="12"/>
      <c r="P3275" s="19"/>
      <c r="Q3275" s="14"/>
      <c r="R3275" s="28"/>
      <c r="S3275" s="14"/>
      <c r="T3275" s="14"/>
      <c r="U3275" s="14"/>
      <c r="V3275" s="4"/>
      <c r="W3275" s="5"/>
      <c r="X3275" s="14"/>
      <c r="Y3275" s="153"/>
      <c r="Z3275" s="10"/>
      <c r="AA3275" s="51"/>
      <c r="AB3275" s="3"/>
      <c r="AC3275" s="1"/>
      <c r="AD3275" s="10"/>
      <c r="AE3275" s="3"/>
      <c r="AF3275" s="3"/>
      <c r="AG3275" s="3"/>
      <c r="AH3275" s="10"/>
      <c r="AI3275" s="11"/>
      <c r="AJ3275" s="10"/>
      <c r="AK3275" s="2"/>
      <c r="AL3275" s="2"/>
      <c r="AM3275" s="2"/>
      <c r="AN3275" s="2"/>
      <c r="AO3275" s="2"/>
      <c r="AP3275" s="2"/>
      <c r="AQ3275" s="1"/>
      <c r="AR3275" s="15"/>
      <c r="AS3275" s="15"/>
      <c r="AT3275" s="15"/>
      <c r="AU3275" s="1"/>
      <c r="AV3275" s="1"/>
      <c r="AW3275" s="15"/>
      <c r="AX3275" s="15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  <c r="FA3275" s="1"/>
      <c r="FB3275" s="1"/>
      <c r="FC3275" s="1"/>
      <c r="FD3275" s="1"/>
      <c r="FE3275" s="1"/>
      <c r="FF3275" s="1"/>
      <c r="FG3275" s="1"/>
      <c r="FH3275" s="1"/>
    </row>
    <row r="3276" spans="1:164" x14ac:dyDescent="0.15">
      <c r="A3276" s="67"/>
      <c r="B3276" s="16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9"/>
      <c r="N3276" s="12"/>
      <c r="O3276" s="12"/>
      <c r="P3276" s="19"/>
      <c r="Q3276" s="14"/>
      <c r="R3276" s="28"/>
      <c r="S3276" s="14"/>
      <c r="T3276" s="14"/>
      <c r="U3276" s="14"/>
      <c r="V3276" s="4"/>
      <c r="W3276" s="5"/>
      <c r="X3276" s="14"/>
      <c r="Y3276" s="153"/>
      <c r="Z3276" s="10"/>
      <c r="AA3276" s="51"/>
      <c r="AB3276" s="3"/>
      <c r="AC3276" s="1"/>
      <c r="AD3276" s="10"/>
      <c r="AE3276" s="3"/>
      <c r="AF3276" s="3"/>
      <c r="AG3276" s="3"/>
      <c r="AH3276" s="10"/>
      <c r="AI3276" s="11"/>
      <c r="AJ3276" s="10"/>
      <c r="AK3276" s="2"/>
      <c r="AL3276" s="2"/>
      <c r="AM3276" s="2"/>
      <c r="AN3276" s="2"/>
      <c r="AO3276" s="2"/>
      <c r="AP3276" s="2"/>
      <c r="AQ3276" s="1"/>
      <c r="AR3276" s="15"/>
      <c r="AS3276" s="15"/>
      <c r="AT3276" s="15"/>
      <c r="AU3276" s="1"/>
      <c r="AV3276" s="1"/>
      <c r="AW3276" s="15"/>
      <c r="AX3276" s="15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  <c r="FA3276" s="1"/>
      <c r="FB3276" s="1"/>
      <c r="FC3276" s="1"/>
      <c r="FD3276" s="1"/>
      <c r="FE3276" s="1"/>
      <c r="FF3276" s="1"/>
      <c r="FG3276" s="1"/>
      <c r="FH3276" s="1"/>
    </row>
    <row r="3277" spans="1:164" x14ac:dyDescent="0.15">
      <c r="A3277" s="67"/>
      <c r="B3277" s="16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9"/>
      <c r="N3277" s="12"/>
      <c r="O3277" s="12"/>
      <c r="P3277" s="19"/>
      <c r="Q3277" s="14"/>
      <c r="R3277" s="28"/>
      <c r="S3277" s="14"/>
      <c r="T3277" s="14"/>
      <c r="U3277" s="14"/>
      <c r="V3277" s="4"/>
      <c r="W3277" s="5"/>
      <c r="X3277" s="14"/>
      <c r="Y3277" s="153"/>
      <c r="Z3277" s="10"/>
      <c r="AA3277" s="51"/>
      <c r="AB3277" s="3"/>
      <c r="AC3277" s="1"/>
      <c r="AD3277" s="10"/>
      <c r="AE3277" s="3"/>
      <c r="AF3277" s="3"/>
      <c r="AG3277" s="3"/>
      <c r="AH3277" s="10"/>
      <c r="AI3277" s="11"/>
      <c r="AJ3277" s="10"/>
      <c r="AK3277" s="2"/>
      <c r="AL3277" s="2"/>
      <c r="AM3277" s="2"/>
      <c r="AN3277" s="2"/>
      <c r="AO3277" s="2"/>
      <c r="AP3277" s="2"/>
      <c r="AQ3277" s="1"/>
      <c r="AR3277" s="15"/>
      <c r="AS3277" s="15"/>
      <c r="AT3277" s="15"/>
      <c r="AU3277" s="1"/>
      <c r="AV3277" s="1"/>
      <c r="AW3277" s="15"/>
      <c r="AX3277" s="15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  <c r="FA3277" s="1"/>
      <c r="FB3277" s="1"/>
      <c r="FC3277" s="1"/>
      <c r="FD3277" s="1"/>
      <c r="FE3277" s="1"/>
      <c r="FF3277" s="1"/>
      <c r="FG3277" s="1"/>
      <c r="FH3277" s="1"/>
    </row>
    <row r="3278" spans="1:164" x14ac:dyDescent="0.15">
      <c r="A3278" s="67"/>
      <c r="B3278" s="16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9"/>
      <c r="N3278" s="12"/>
      <c r="O3278" s="12"/>
      <c r="P3278" s="19"/>
      <c r="Q3278" s="14"/>
      <c r="R3278" s="28"/>
      <c r="S3278" s="14"/>
      <c r="T3278" s="14"/>
      <c r="U3278" s="14"/>
      <c r="V3278" s="4"/>
      <c r="W3278" s="5"/>
      <c r="X3278" s="14"/>
      <c r="Y3278" s="153"/>
      <c r="Z3278" s="10"/>
      <c r="AA3278" s="51"/>
      <c r="AB3278" s="3"/>
      <c r="AC3278" s="1"/>
      <c r="AD3278" s="10"/>
      <c r="AE3278" s="3"/>
      <c r="AF3278" s="3"/>
      <c r="AG3278" s="3"/>
      <c r="AH3278" s="10"/>
      <c r="AI3278" s="11"/>
      <c r="AJ3278" s="10"/>
      <c r="AK3278" s="2"/>
      <c r="AL3278" s="2"/>
      <c r="AM3278" s="2"/>
      <c r="AN3278" s="2"/>
      <c r="AO3278" s="2"/>
      <c r="AP3278" s="2"/>
      <c r="AQ3278" s="1"/>
      <c r="AR3278" s="15"/>
      <c r="AS3278" s="15"/>
      <c r="AT3278" s="15"/>
      <c r="AU3278" s="1"/>
      <c r="AV3278" s="1"/>
      <c r="AW3278" s="15"/>
      <c r="AX3278" s="15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  <c r="FA3278" s="1"/>
      <c r="FB3278" s="1"/>
      <c r="FC3278" s="1"/>
      <c r="FD3278" s="1"/>
      <c r="FE3278" s="1"/>
      <c r="FF3278" s="1"/>
      <c r="FG3278" s="1"/>
      <c r="FH3278" s="1"/>
    </row>
    <row r="3279" spans="1:164" x14ac:dyDescent="0.15">
      <c r="A3279" s="67"/>
      <c r="B3279" s="16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9"/>
      <c r="N3279" s="12"/>
      <c r="O3279" s="12"/>
      <c r="P3279" s="19"/>
      <c r="Q3279" s="14"/>
      <c r="R3279" s="28"/>
      <c r="S3279" s="14"/>
      <c r="T3279" s="14"/>
      <c r="U3279" s="14"/>
      <c r="V3279" s="4"/>
      <c r="W3279" s="5"/>
      <c r="X3279" s="14"/>
      <c r="Y3279" s="153"/>
      <c r="Z3279" s="10"/>
      <c r="AA3279" s="51"/>
      <c r="AB3279" s="3"/>
      <c r="AC3279" s="1"/>
      <c r="AD3279" s="10"/>
      <c r="AE3279" s="3"/>
      <c r="AF3279" s="3"/>
      <c r="AG3279" s="3"/>
      <c r="AH3279" s="10"/>
      <c r="AI3279" s="11"/>
      <c r="AJ3279" s="10"/>
      <c r="AK3279" s="2"/>
      <c r="AL3279" s="2"/>
      <c r="AM3279" s="2"/>
      <c r="AN3279" s="2"/>
      <c r="AO3279" s="2"/>
      <c r="AP3279" s="2"/>
      <c r="AQ3279" s="1"/>
      <c r="AR3279" s="15"/>
      <c r="AS3279" s="15"/>
      <c r="AT3279" s="15"/>
      <c r="AU3279" s="1"/>
      <c r="AV3279" s="1"/>
      <c r="AW3279" s="15"/>
      <c r="AX3279" s="15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  <c r="FA3279" s="1"/>
      <c r="FB3279" s="1"/>
      <c r="FC3279" s="1"/>
      <c r="FD3279" s="1"/>
      <c r="FE3279" s="1"/>
      <c r="FF3279" s="1"/>
      <c r="FG3279" s="1"/>
      <c r="FH3279" s="1"/>
    </row>
    <row r="3280" spans="1:164" x14ac:dyDescent="0.15">
      <c r="A3280" s="67"/>
      <c r="B3280" s="16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9"/>
      <c r="N3280" s="12"/>
      <c r="O3280" s="12"/>
      <c r="P3280" s="19"/>
      <c r="Q3280" s="14"/>
      <c r="R3280" s="28"/>
      <c r="S3280" s="14"/>
      <c r="T3280" s="14"/>
      <c r="U3280" s="14"/>
      <c r="V3280" s="4"/>
      <c r="W3280" s="5"/>
      <c r="X3280" s="14"/>
      <c r="Y3280" s="153"/>
      <c r="Z3280" s="10"/>
      <c r="AA3280" s="51"/>
      <c r="AB3280" s="3"/>
      <c r="AC3280" s="1"/>
      <c r="AD3280" s="10"/>
      <c r="AE3280" s="3"/>
      <c r="AF3280" s="3"/>
      <c r="AG3280" s="3"/>
      <c r="AH3280" s="10"/>
      <c r="AI3280" s="11"/>
      <c r="AJ3280" s="10"/>
      <c r="AK3280" s="2"/>
      <c r="AL3280" s="2"/>
      <c r="AM3280" s="2"/>
      <c r="AN3280" s="2"/>
      <c r="AO3280" s="2"/>
      <c r="AP3280" s="2"/>
      <c r="AQ3280" s="1"/>
      <c r="AR3280" s="15"/>
      <c r="AS3280" s="15"/>
      <c r="AT3280" s="15"/>
      <c r="AU3280" s="1"/>
      <c r="AV3280" s="1"/>
      <c r="AW3280" s="15"/>
      <c r="AX3280" s="15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  <c r="FA3280" s="1"/>
      <c r="FB3280" s="1"/>
      <c r="FC3280" s="1"/>
      <c r="FD3280" s="1"/>
      <c r="FE3280" s="1"/>
      <c r="FF3280" s="1"/>
      <c r="FG3280" s="1"/>
      <c r="FH3280" s="1"/>
    </row>
    <row r="3281" spans="1:164" x14ac:dyDescent="0.15">
      <c r="A3281" s="67"/>
      <c r="B3281" s="16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9"/>
      <c r="N3281" s="12"/>
      <c r="O3281" s="12"/>
      <c r="P3281" s="19"/>
      <c r="Q3281" s="14"/>
      <c r="R3281" s="28"/>
      <c r="S3281" s="14"/>
      <c r="T3281" s="14"/>
      <c r="U3281" s="14"/>
      <c r="V3281" s="4"/>
      <c r="W3281" s="5"/>
      <c r="X3281" s="14"/>
      <c r="Y3281" s="153"/>
      <c r="Z3281" s="10"/>
      <c r="AA3281" s="51"/>
      <c r="AB3281" s="3"/>
      <c r="AC3281" s="1"/>
      <c r="AD3281" s="10"/>
      <c r="AE3281" s="3"/>
      <c r="AF3281" s="3"/>
      <c r="AG3281" s="3"/>
      <c r="AH3281" s="10"/>
      <c r="AI3281" s="11"/>
      <c r="AJ3281" s="10"/>
      <c r="AK3281" s="2"/>
      <c r="AL3281" s="2"/>
      <c r="AM3281" s="2"/>
      <c r="AN3281" s="2"/>
      <c r="AO3281" s="2"/>
      <c r="AP3281" s="2"/>
      <c r="AQ3281" s="1"/>
      <c r="AR3281" s="15"/>
      <c r="AS3281" s="15"/>
      <c r="AT3281" s="15"/>
      <c r="AU3281" s="1"/>
      <c r="AV3281" s="1"/>
      <c r="AW3281" s="15"/>
      <c r="AX3281" s="15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  <c r="FA3281" s="1"/>
      <c r="FB3281" s="1"/>
      <c r="FC3281" s="1"/>
      <c r="FD3281" s="1"/>
      <c r="FE3281" s="1"/>
      <c r="FF3281" s="1"/>
      <c r="FG3281" s="1"/>
      <c r="FH3281" s="1"/>
    </row>
    <row r="3282" spans="1:164" x14ac:dyDescent="0.15">
      <c r="A3282" s="67"/>
      <c r="B3282" s="16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9"/>
      <c r="N3282" s="12"/>
      <c r="O3282" s="12"/>
      <c r="P3282" s="19"/>
      <c r="Q3282" s="14"/>
      <c r="R3282" s="28"/>
      <c r="S3282" s="14"/>
      <c r="T3282" s="14"/>
      <c r="U3282" s="14"/>
      <c r="V3282" s="4"/>
      <c r="W3282" s="5"/>
      <c r="X3282" s="14"/>
      <c r="Y3282" s="153"/>
      <c r="Z3282" s="10"/>
      <c r="AA3282" s="51"/>
      <c r="AB3282" s="3"/>
      <c r="AC3282" s="1"/>
      <c r="AD3282" s="10"/>
      <c r="AE3282" s="3"/>
      <c r="AF3282" s="3"/>
      <c r="AG3282" s="3"/>
      <c r="AH3282" s="10"/>
      <c r="AI3282" s="11"/>
      <c r="AJ3282" s="10"/>
      <c r="AK3282" s="2"/>
      <c r="AL3282" s="2"/>
      <c r="AM3282" s="2"/>
      <c r="AN3282" s="2"/>
      <c r="AO3282" s="2"/>
      <c r="AP3282" s="2"/>
      <c r="AQ3282" s="1"/>
      <c r="AR3282" s="15"/>
      <c r="AS3282" s="15"/>
      <c r="AT3282" s="15"/>
      <c r="AU3282" s="1"/>
      <c r="AV3282" s="1"/>
      <c r="AW3282" s="15"/>
      <c r="AX3282" s="15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  <c r="FA3282" s="1"/>
      <c r="FB3282" s="1"/>
      <c r="FC3282" s="1"/>
      <c r="FD3282" s="1"/>
      <c r="FE3282" s="1"/>
      <c r="FF3282" s="1"/>
      <c r="FG3282" s="1"/>
      <c r="FH3282" s="1"/>
    </row>
    <row r="3283" spans="1:164" x14ac:dyDescent="0.15">
      <c r="A3283" s="67"/>
      <c r="B3283" s="16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9"/>
      <c r="N3283" s="12"/>
      <c r="O3283" s="12"/>
      <c r="P3283" s="19"/>
      <c r="Q3283" s="14"/>
      <c r="R3283" s="28"/>
      <c r="S3283" s="14"/>
      <c r="T3283" s="14"/>
      <c r="U3283" s="14"/>
      <c r="V3283" s="4"/>
      <c r="W3283" s="5"/>
      <c r="X3283" s="14"/>
      <c r="Y3283" s="153"/>
      <c r="Z3283" s="10"/>
      <c r="AA3283" s="51"/>
      <c r="AB3283" s="3"/>
      <c r="AC3283" s="1"/>
      <c r="AD3283" s="10"/>
      <c r="AE3283" s="3"/>
      <c r="AF3283" s="3"/>
      <c r="AG3283" s="3"/>
      <c r="AH3283" s="10"/>
      <c r="AI3283" s="11"/>
      <c r="AJ3283" s="10"/>
      <c r="AK3283" s="2"/>
      <c r="AL3283" s="2"/>
      <c r="AM3283" s="2"/>
      <c r="AN3283" s="2"/>
      <c r="AO3283" s="2"/>
      <c r="AP3283" s="2"/>
      <c r="AQ3283" s="1"/>
      <c r="AR3283" s="15"/>
      <c r="AS3283" s="15"/>
      <c r="AT3283" s="15"/>
      <c r="AU3283" s="1"/>
      <c r="AV3283" s="1"/>
      <c r="AW3283" s="15"/>
      <c r="AX3283" s="15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  <c r="FA3283" s="1"/>
      <c r="FB3283" s="1"/>
      <c r="FC3283" s="1"/>
      <c r="FD3283" s="1"/>
      <c r="FE3283" s="1"/>
      <c r="FF3283" s="1"/>
      <c r="FG3283" s="1"/>
      <c r="FH3283" s="1"/>
    </row>
    <row r="3284" spans="1:164" x14ac:dyDescent="0.15">
      <c r="A3284" s="67"/>
      <c r="B3284" s="16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9"/>
      <c r="N3284" s="12"/>
      <c r="O3284" s="12"/>
      <c r="P3284" s="19"/>
      <c r="Q3284" s="14"/>
      <c r="R3284" s="28"/>
      <c r="S3284" s="14"/>
      <c r="T3284" s="14"/>
      <c r="U3284" s="14"/>
      <c r="V3284" s="4"/>
      <c r="W3284" s="5"/>
      <c r="X3284" s="14"/>
      <c r="Y3284" s="153"/>
      <c r="Z3284" s="10"/>
      <c r="AA3284" s="51"/>
      <c r="AB3284" s="3"/>
      <c r="AC3284" s="1"/>
      <c r="AD3284" s="10"/>
      <c r="AE3284" s="3"/>
      <c r="AF3284" s="3"/>
      <c r="AG3284" s="3"/>
      <c r="AH3284" s="10"/>
      <c r="AI3284" s="11"/>
      <c r="AJ3284" s="10"/>
      <c r="AK3284" s="2"/>
      <c r="AL3284" s="2"/>
      <c r="AM3284" s="2"/>
      <c r="AN3284" s="2"/>
      <c r="AO3284" s="2"/>
      <c r="AP3284" s="2"/>
      <c r="AQ3284" s="1"/>
      <c r="AR3284" s="15"/>
      <c r="AS3284" s="15"/>
      <c r="AT3284" s="15"/>
      <c r="AU3284" s="1"/>
      <c r="AV3284" s="1"/>
      <c r="AW3284" s="15"/>
      <c r="AX3284" s="15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  <c r="FA3284" s="1"/>
      <c r="FB3284" s="1"/>
      <c r="FC3284" s="1"/>
      <c r="FD3284" s="1"/>
      <c r="FE3284" s="1"/>
      <c r="FF3284" s="1"/>
      <c r="FG3284" s="1"/>
      <c r="FH3284" s="1"/>
    </row>
    <row r="3285" spans="1:164" x14ac:dyDescent="0.15">
      <c r="A3285" s="67"/>
      <c r="B3285" s="16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9"/>
      <c r="N3285" s="12"/>
      <c r="O3285" s="12"/>
      <c r="P3285" s="19"/>
      <c r="Q3285" s="14"/>
      <c r="R3285" s="28"/>
      <c r="S3285" s="14"/>
      <c r="T3285" s="14"/>
      <c r="U3285" s="14"/>
      <c r="V3285" s="4"/>
      <c r="W3285" s="5"/>
      <c r="X3285" s="14"/>
      <c r="Y3285" s="153"/>
      <c r="Z3285" s="10"/>
      <c r="AA3285" s="51"/>
      <c r="AB3285" s="3"/>
      <c r="AC3285" s="1"/>
      <c r="AD3285" s="10"/>
      <c r="AE3285" s="3"/>
      <c r="AF3285" s="3"/>
      <c r="AG3285" s="3"/>
      <c r="AH3285" s="10"/>
      <c r="AI3285" s="11"/>
      <c r="AJ3285" s="10"/>
      <c r="AK3285" s="2"/>
      <c r="AL3285" s="2"/>
      <c r="AM3285" s="2"/>
      <c r="AN3285" s="2"/>
      <c r="AO3285" s="2"/>
      <c r="AP3285" s="2"/>
      <c r="AQ3285" s="1"/>
      <c r="AR3285" s="15"/>
      <c r="AS3285" s="15"/>
      <c r="AT3285" s="15"/>
      <c r="AU3285" s="1"/>
      <c r="AV3285" s="1"/>
      <c r="AW3285" s="15"/>
      <c r="AX3285" s="15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  <c r="FA3285" s="1"/>
      <c r="FB3285" s="1"/>
      <c r="FC3285" s="1"/>
      <c r="FD3285" s="1"/>
      <c r="FE3285" s="1"/>
      <c r="FF3285" s="1"/>
      <c r="FG3285" s="1"/>
      <c r="FH3285" s="1"/>
    </row>
    <row r="3286" spans="1:164" x14ac:dyDescent="0.15">
      <c r="A3286" s="67"/>
      <c r="B3286" s="16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9"/>
      <c r="N3286" s="12"/>
      <c r="O3286" s="12"/>
      <c r="P3286" s="19"/>
      <c r="Q3286" s="14"/>
      <c r="R3286" s="28"/>
      <c r="S3286" s="14"/>
      <c r="T3286" s="14"/>
      <c r="U3286" s="14"/>
      <c r="V3286" s="4"/>
      <c r="W3286" s="5"/>
      <c r="X3286" s="14"/>
      <c r="Y3286" s="153"/>
      <c r="Z3286" s="10"/>
      <c r="AA3286" s="51"/>
      <c r="AB3286" s="3"/>
      <c r="AC3286" s="1"/>
      <c r="AD3286" s="10"/>
      <c r="AE3286" s="3"/>
      <c r="AF3286" s="3"/>
      <c r="AG3286" s="3"/>
      <c r="AH3286" s="10"/>
      <c r="AI3286" s="11"/>
      <c r="AJ3286" s="10"/>
      <c r="AK3286" s="2"/>
      <c r="AL3286" s="2"/>
      <c r="AM3286" s="2"/>
      <c r="AN3286" s="2"/>
      <c r="AO3286" s="2"/>
      <c r="AP3286" s="2"/>
      <c r="AQ3286" s="1"/>
      <c r="AR3286" s="15"/>
      <c r="AS3286" s="15"/>
      <c r="AT3286" s="15"/>
      <c r="AU3286" s="1"/>
      <c r="AV3286" s="1"/>
      <c r="AW3286" s="15"/>
      <c r="AX3286" s="15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  <c r="FA3286" s="1"/>
      <c r="FB3286" s="1"/>
      <c r="FC3286" s="1"/>
      <c r="FD3286" s="1"/>
      <c r="FE3286" s="1"/>
      <c r="FF3286" s="1"/>
      <c r="FG3286" s="1"/>
      <c r="FH3286" s="1"/>
    </row>
    <row r="3287" spans="1:164" x14ac:dyDescent="0.15">
      <c r="A3287" s="67"/>
      <c r="B3287" s="16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9"/>
      <c r="N3287" s="12"/>
      <c r="O3287" s="12"/>
      <c r="P3287" s="19"/>
      <c r="Q3287" s="14"/>
      <c r="R3287" s="28"/>
      <c r="S3287" s="14"/>
      <c r="T3287" s="14"/>
      <c r="U3287" s="14"/>
      <c r="V3287" s="4"/>
      <c r="W3287" s="5"/>
      <c r="X3287" s="14"/>
      <c r="Y3287" s="153"/>
      <c r="Z3287" s="10"/>
      <c r="AA3287" s="51"/>
      <c r="AB3287" s="3"/>
      <c r="AC3287" s="1"/>
      <c r="AD3287" s="10"/>
      <c r="AE3287" s="3"/>
      <c r="AF3287" s="3"/>
      <c r="AG3287" s="3"/>
      <c r="AH3287" s="10"/>
      <c r="AI3287" s="11"/>
      <c r="AJ3287" s="10"/>
      <c r="AK3287" s="2"/>
      <c r="AL3287" s="2"/>
      <c r="AM3287" s="2"/>
      <c r="AN3287" s="2"/>
      <c r="AO3287" s="2"/>
      <c r="AP3287" s="2"/>
      <c r="AQ3287" s="1"/>
      <c r="AR3287" s="15"/>
      <c r="AS3287" s="15"/>
      <c r="AT3287" s="15"/>
      <c r="AU3287" s="1"/>
      <c r="AV3287" s="1"/>
      <c r="AW3287" s="15"/>
      <c r="AX3287" s="15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  <c r="FA3287" s="1"/>
      <c r="FB3287" s="1"/>
      <c r="FC3287" s="1"/>
      <c r="FD3287" s="1"/>
      <c r="FE3287" s="1"/>
      <c r="FF3287" s="1"/>
      <c r="FG3287" s="1"/>
      <c r="FH3287" s="1"/>
    </row>
    <row r="3288" spans="1:164" x14ac:dyDescent="0.15">
      <c r="A3288" s="67"/>
      <c r="B3288" s="16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9"/>
      <c r="N3288" s="12"/>
      <c r="O3288" s="12"/>
      <c r="P3288" s="19"/>
      <c r="Q3288" s="14"/>
      <c r="R3288" s="28"/>
      <c r="S3288" s="14"/>
      <c r="T3288" s="14"/>
      <c r="U3288" s="14"/>
      <c r="V3288" s="4"/>
      <c r="W3288" s="5"/>
      <c r="X3288" s="14"/>
      <c r="Y3288" s="153"/>
      <c r="Z3288" s="10"/>
      <c r="AA3288" s="51"/>
      <c r="AB3288" s="3"/>
      <c r="AC3288" s="1"/>
      <c r="AD3288" s="10"/>
      <c r="AE3288" s="3"/>
      <c r="AF3288" s="3"/>
      <c r="AG3288" s="3"/>
      <c r="AH3288" s="10"/>
      <c r="AI3288" s="11"/>
      <c r="AJ3288" s="10"/>
      <c r="AK3288" s="2"/>
      <c r="AL3288" s="2"/>
      <c r="AM3288" s="2"/>
      <c r="AN3288" s="2"/>
      <c r="AO3288" s="2"/>
      <c r="AP3288" s="2"/>
      <c r="AQ3288" s="1"/>
      <c r="AR3288" s="15"/>
      <c r="AS3288" s="15"/>
      <c r="AT3288" s="15"/>
      <c r="AU3288" s="1"/>
      <c r="AV3288" s="1"/>
      <c r="AW3288" s="15"/>
      <c r="AX3288" s="15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  <c r="FA3288" s="1"/>
      <c r="FB3288" s="1"/>
      <c r="FC3288" s="1"/>
      <c r="FD3288" s="1"/>
      <c r="FE3288" s="1"/>
      <c r="FF3288" s="1"/>
      <c r="FG3288" s="1"/>
      <c r="FH3288" s="1"/>
    </row>
    <row r="3289" spans="1:164" x14ac:dyDescent="0.15">
      <c r="A3289" s="67"/>
      <c r="B3289" s="16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9"/>
      <c r="N3289" s="12"/>
      <c r="O3289" s="12"/>
      <c r="P3289" s="19"/>
      <c r="Q3289" s="14"/>
      <c r="R3289" s="28"/>
      <c r="S3289" s="14"/>
      <c r="T3289" s="14"/>
      <c r="U3289" s="14"/>
      <c r="V3289" s="4"/>
      <c r="W3289" s="5"/>
      <c r="X3289" s="14"/>
      <c r="Y3289" s="153"/>
      <c r="Z3289" s="10"/>
      <c r="AA3289" s="51"/>
      <c r="AB3289" s="3"/>
      <c r="AC3289" s="1"/>
      <c r="AD3289" s="10"/>
      <c r="AE3289" s="3"/>
      <c r="AF3289" s="3"/>
      <c r="AG3289" s="3"/>
      <c r="AH3289" s="10"/>
      <c r="AI3289" s="11"/>
      <c r="AJ3289" s="10"/>
      <c r="AK3289" s="2"/>
      <c r="AL3289" s="2"/>
      <c r="AM3289" s="2"/>
      <c r="AN3289" s="2"/>
      <c r="AO3289" s="2"/>
      <c r="AP3289" s="2"/>
      <c r="AQ3289" s="1"/>
      <c r="AR3289" s="15"/>
      <c r="AS3289" s="15"/>
      <c r="AT3289" s="15"/>
      <c r="AU3289" s="1"/>
      <c r="AV3289" s="1"/>
      <c r="AW3289" s="15"/>
      <c r="AX3289" s="15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  <c r="FA3289" s="1"/>
      <c r="FB3289" s="1"/>
      <c r="FC3289" s="1"/>
      <c r="FD3289" s="1"/>
      <c r="FE3289" s="1"/>
      <c r="FF3289" s="1"/>
      <c r="FG3289" s="1"/>
      <c r="FH3289" s="1"/>
    </row>
    <row r="3290" spans="1:164" x14ac:dyDescent="0.15">
      <c r="A3290" s="67"/>
      <c r="B3290" s="16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9"/>
      <c r="N3290" s="12"/>
      <c r="O3290" s="12"/>
      <c r="P3290" s="19"/>
      <c r="Q3290" s="14"/>
      <c r="R3290" s="28"/>
      <c r="S3290" s="14"/>
      <c r="T3290" s="14"/>
      <c r="U3290" s="14"/>
      <c r="V3290" s="4"/>
      <c r="W3290" s="5"/>
      <c r="X3290" s="14"/>
      <c r="Y3290" s="153"/>
      <c r="Z3290" s="10"/>
      <c r="AA3290" s="51"/>
      <c r="AB3290" s="3"/>
      <c r="AC3290" s="1"/>
      <c r="AD3290" s="10"/>
      <c r="AE3290" s="3"/>
      <c r="AF3290" s="3"/>
      <c r="AG3290" s="3"/>
      <c r="AH3290" s="10"/>
      <c r="AI3290" s="11"/>
      <c r="AJ3290" s="10"/>
      <c r="AK3290" s="2"/>
      <c r="AL3290" s="2"/>
      <c r="AM3290" s="2"/>
      <c r="AN3290" s="2"/>
      <c r="AO3290" s="2"/>
      <c r="AP3290" s="2"/>
      <c r="AQ3290" s="1"/>
      <c r="AR3290" s="15"/>
      <c r="AS3290" s="15"/>
      <c r="AT3290" s="15"/>
      <c r="AU3290" s="1"/>
      <c r="AV3290" s="1"/>
      <c r="AW3290" s="15"/>
      <c r="AX3290" s="15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  <c r="FA3290" s="1"/>
      <c r="FB3290" s="1"/>
      <c r="FC3290" s="1"/>
      <c r="FD3290" s="1"/>
      <c r="FE3290" s="1"/>
      <c r="FF3290" s="1"/>
      <c r="FG3290" s="1"/>
      <c r="FH3290" s="1"/>
    </row>
    <row r="3291" spans="1:164" x14ac:dyDescent="0.15">
      <c r="A3291" s="67"/>
      <c r="B3291" s="16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9"/>
      <c r="N3291" s="12"/>
      <c r="O3291" s="12"/>
      <c r="P3291" s="19"/>
      <c r="Q3291" s="14"/>
      <c r="R3291" s="28"/>
      <c r="S3291" s="14"/>
      <c r="T3291" s="14"/>
      <c r="U3291" s="14"/>
      <c r="V3291" s="4"/>
      <c r="W3291" s="5"/>
      <c r="X3291" s="14"/>
      <c r="Y3291" s="153"/>
      <c r="Z3291" s="10"/>
      <c r="AA3291" s="51"/>
      <c r="AB3291" s="3"/>
      <c r="AC3291" s="1"/>
      <c r="AD3291" s="10"/>
      <c r="AE3291" s="3"/>
      <c r="AF3291" s="3"/>
      <c r="AG3291" s="3"/>
      <c r="AH3291" s="10"/>
      <c r="AI3291" s="11"/>
      <c r="AJ3291" s="10"/>
      <c r="AK3291" s="2"/>
      <c r="AL3291" s="2"/>
      <c r="AM3291" s="2"/>
      <c r="AN3291" s="2"/>
      <c r="AO3291" s="2"/>
      <c r="AP3291" s="2"/>
      <c r="AQ3291" s="1"/>
      <c r="AR3291" s="15"/>
      <c r="AS3291" s="15"/>
      <c r="AT3291" s="15"/>
      <c r="AU3291" s="1"/>
      <c r="AV3291" s="1"/>
      <c r="AW3291" s="15"/>
      <c r="AX3291" s="15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  <c r="FA3291" s="1"/>
      <c r="FB3291" s="1"/>
      <c r="FC3291" s="1"/>
      <c r="FD3291" s="1"/>
      <c r="FE3291" s="1"/>
      <c r="FF3291" s="1"/>
      <c r="FG3291" s="1"/>
      <c r="FH3291" s="1"/>
    </row>
    <row r="3292" spans="1:164" x14ac:dyDescent="0.15">
      <c r="A3292" s="67"/>
      <c r="B3292" s="16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9"/>
      <c r="N3292" s="12"/>
      <c r="O3292" s="12"/>
      <c r="P3292" s="19"/>
      <c r="Q3292" s="14"/>
      <c r="R3292" s="28"/>
      <c r="S3292" s="14"/>
      <c r="T3292" s="14"/>
      <c r="U3292" s="14"/>
      <c r="V3292" s="4"/>
      <c r="W3292" s="5"/>
      <c r="X3292" s="14"/>
      <c r="Y3292" s="153"/>
      <c r="Z3292" s="10"/>
      <c r="AA3292" s="51"/>
      <c r="AB3292" s="3"/>
      <c r="AC3292" s="1"/>
      <c r="AD3292" s="10"/>
      <c r="AE3292" s="3"/>
      <c r="AF3292" s="3"/>
      <c r="AG3292" s="3"/>
      <c r="AH3292" s="10"/>
      <c r="AI3292" s="11"/>
      <c r="AJ3292" s="10"/>
      <c r="AK3292" s="2"/>
      <c r="AL3292" s="2"/>
      <c r="AM3292" s="2"/>
      <c r="AN3292" s="2"/>
      <c r="AO3292" s="2"/>
      <c r="AP3292" s="2"/>
      <c r="AQ3292" s="1"/>
      <c r="AR3292" s="15"/>
      <c r="AS3292" s="15"/>
      <c r="AT3292" s="15"/>
      <c r="AU3292" s="1"/>
      <c r="AV3292" s="1"/>
      <c r="AW3292" s="15"/>
      <c r="AX3292" s="15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  <c r="FA3292" s="1"/>
      <c r="FB3292" s="1"/>
      <c r="FC3292" s="1"/>
      <c r="FD3292" s="1"/>
      <c r="FE3292" s="1"/>
      <c r="FF3292" s="1"/>
      <c r="FG3292" s="1"/>
      <c r="FH3292" s="1"/>
    </row>
    <row r="3293" spans="1:164" x14ac:dyDescent="0.15">
      <c r="A3293" s="67"/>
      <c r="B3293" s="16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9"/>
      <c r="N3293" s="12"/>
      <c r="O3293" s="12"/>
      <c r="P3293" s="19"/>
      <c r="Q3293" s="14"/>
      <c r="R3293" s="28"/>
      <c r="S3293" s="14"/>
      <c r="T3293" s="14"/>
      <c r="U3293" s="14"/>
      <c r="V3293" s="4"/>
      <c r="W3293" s="5"/>
      <c r="X3293" s="14"/>
      <c r="Y3293" s="153"/>
      <c r="Z3293" s="10"/>
      <c r="AA3293" s="51"/>
      <c r="AB3293" s="3"/>
      <c r="AC3293" s="1"/>
      <c r="AD3293" s="10"/>
      <c r="AE3293" s="3"/>
      <c r="AF3293" s="3"/>
      <c r="AG3293" s="3"/>
      <c r="AH3293" s="10"/>
      <c r="AI3293" s="11"/>
      <c r="AJ3293" s="10"/>
      <c r="AK3293" s="2"/>
      <c r="AL3293" s="2"/>
      <c r="AM3293" s="2"/>
      <c r="AN3293" s="2"/>
      <c r="AO3293" s="2"/>
      <c r="AP3293" s="2"/>
      <c r="AQ3293" s="1"/>
      <c r="AR3293" s="15"/>
      <c r="AS3293" s="15"/>
      <c r="AT3293" s="15"/>
      <c r="AU3293" s="1"/>
      <c r="AV3293" s="1"/>
      <c r="AW3293" s="15"/>
      <c r="AX3293" s="15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  <c r="FA3293" s="1"/>
      <c r="FB3293" s="1"/>
      <c r="FC3293" s="1"/>
      <c r="FD3293" s="1"/>
      <c r="FE3293" s="1"/>
      <c r="FF3293" s="1"/>
      <c r="FG3293" s="1"/>
      <c r="FH3293" s="1"/>
    </row>
    <row r="3294" spans="1:164" x14ac:dyDescent="0.15">
      <c r="A3294" s="67"/>
      <c r="B3294" s="16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9"/>
      <c r="N3294" s="12"/>
      <c r="O3294" s="12"/>
      <c r="P3294" s="19"/>
      <c r="Q3294" s="14"/>
      <c r="R3294" s="28"/>
      <c r="S3294" s="14"/>
      <c r="T3294" s="14"/>
      <c r="U3294" s="14"/>
      <c r="V3294" s="4"/>
      <c r="W3294" s="5"/>
      <c r="X3294" s="14"/>
      <c r="Y3294" s="153"/>
      <c r="Z3294" s="10"/>
      <c r="AA3294" s="51"/>
      <c r="AB3294" s="3"/>
      <c r="AC3294" s="1"/>
      <c r="AD3294" s="10"/>
      <c r="AE3294" s="3"/>
      <c r="AF3294" s="3"/>
      <c r="AG3294" s="3"/>
      <c r="AH3294" s="10"/>
      <c r="AI3294" s="11"/>
      <c r="AJ3294" s="10"/>
      <c r="AK3294" s="2"/>
      <c r="AL3294" s="2"/>
      <c r="AM3294" s="2"/>
      <c r="AN3294" s="2"/>
      <c r="AO3294" s="2"/>
      <c r="AP3294" s="2"/>
      <c r="AQ3294" s="1"/>
      <c r="AR3294" s="15"/>
      <c r="AS3294" s="15"/>
      <c r="AT3294" s="15"/>
      <c r="AU3294" s="1"/>
      <c r="AV3294" s="1"/>
      <c r="AW3294" s="15"/>
      <c r="AX3294" s="15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  <c r="FA3294" s="1"/>
      <c r="FB3294" s="1"/>
      <c r="FC3294" s="1"/>
      <c r="FD3294" s="1"/>
      <c r="FE3294" s="1"/>
      <c r="FF3294" s="1"/>
      <c r="FG3294" s="1"/>
      <c r="FH3294" s="1"/>
    </row>
    <row r="3295" spans="1:164" x14ac:dyDescent="0.15">
      <c r="A3295" s="67"/>
      <c r="B3295" s="16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9"/>
      <c r="N3295" s="12"/>
      <c r="O3295" s="12"/>
      <c r="P3295" s="19"/>
      <c r="Q3295" s="14"/>
      <c r="R3295" s="28"/>
      <c r="S3295" s="14"/>
      <c r="T3295" s="14"/>
      <c r="U3295" s="14"/>
      <c r="V3295" s="4"/>
      <c r="W3295" s="5"/>
      <c r="X3295" s="14"/>
      <c r="Y3295" s="153"/>
      <c r="Z3295" s="10"/>
      <c r="AA3295" s="51"/>
      <c r="AB3295" s="3"/>
      <c r="AC3295" s="1"/>
      <c r="AD3295" s="10"/>
      <c r="AE3295" s="3"/>
      <c r="AF3295" s="3"/>
      <c r="AG3295" s="3"/>
      <c r="AH3295" s="10"/>
      <c r="AI3295" s="11"/>
      <c r="AJ3295" s="10"/>
      <c r="AK3295" s="2"/>
      <c r="AL3295" s="2"/>
      <c r="AM3295" s="2"/>
      <c r="AN3295" s="2"/>
      <c r="AO3295" s="2"/>
      <c r="AP3295" s="2"/>
      <c r="AQ3295" s="1"/>
      <c r="AR3295" s="15"/>
      <c r="AS3295" s="15"/>
      <c r="AT3295" s="15"/>
      <c r="AU3295" s="1"/>
      <c r="AV3295" s="1"/>
      <c r="AW3295" s="15"/>
      <c r="AX3295" s="15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  <c r="FA3295" s="1"/>
      <c r="FB3295" s="1"/>
      <c r="FC3295" s="1"/>
      <c r="FD3295" s="1"/>
      <c r="FE3295" s="1"/>
      <c r="FF3295" s="1"/>
      <c r="FG3295" s="1"/>
      <c r="FH3295" s="1"/>
    </row>
    <row r="3296" spans="1:164" x14ac:dyDescent="0.15">
      <c r="A3296" s="67"/>
      <c r="B3296" s="16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9"/>
      <c r="N3296" s="12"/>
      <c r="O3296" s="12"/>
      <c r="P3296" s="19"/>
      <c r="Q3296" s="14"/>
      <c r="R3296" s="28"/>
      <c r="S3296" s="14"/>
      <c r="T3296" s="14"/>
      <c r="U3296" s="14"/>
      <c r="V3296" s="4"/>
      <c r="W3296" s="5"/>
      <c r="X3296" s="14"/>
      <c r="Y3296" s="153"/>
      <c r="Z3296" s="10"/>
      <c r="AA3296" s="51"/>
      <c r="AB3296" s="3"/>
      <c r="AC3296" s="1"/>
      <c r="AD3296" s="10"/>
      <c r="AE3296" s="3"/>
      <c r="AF3296" s="3"/>
      <c r="AG3296" s="3"/>
      <c r="AH3296" s="10"/>
      <c r="AI3296" s="11"/>
      <c r="AJ3296" s="10"/>
      <c r="AK3296" s="2"/>
      <c r="AL3296" s="2"/>
      <c r="AM3296" s="2"/>
      <c r="AN3296" s="2"/>
      <c r="AO3296" s="2"/>
      <c r="AP3296" s="2"/>
      <c r="AQ3296" s="1"/>
      <c r="AR3296" s="15"/>
      <c r="AS3296" s="15"/>
      <c r="AT3296" s="15"/>
      <c r="AU3296" s="1"/>
      <c r="AV3296" s="1"/>
      <c r="AW3296" s="15"/>
      <c r="AX3296" s="15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  <c r="FA3296" s="1"/>
      <c r="FB3296" s="1"/>
      <c r="FC3296" s="1"/>
      <c r="FD3296" s="1"/>
      <c r="FE3296" s="1"/>
      <c r="FF3296" s="1"/>
      <c r="FG3296" s="1"/>
      <c r="FH3296" s="1"/>
    </row>
    <row r="3297" spans="1:164" x14ac:dyDescent="0.15">
      <c r="A3297" s="67"/>
      <c r="B3297" s="16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9"/>
      <c r="N3297" s="12"/>
      <c r="O3297" s="12"/>
      <c r="P3297" s="19"/>
      <c r="Q3297" s="14"/>
      <c r="R3297" s="28"/>
      <c r="S3297" s="14"/>
      <c r="T3297" s="14"/>
      <c r="U3297" s="14"/>
      <c r="V3297" s="4"/>
      <c r="W3297" s="5"/>
      <c r="X3297" s="14"/>
      <c r="Y3297" s="153"/>
      <c r="Z3297" s="10"/>
      <c r="AA3297" s="51"/>
      <c r="AB3297" s="3"/>
      <c r="AC3297" s="1"/>
      <c r="AD3297" s="10"/>
      <c r="AE3297" s="3"/>
      <c r="AF3297" s="3"/>
      <c r="AG3297" s="3"/>
      <c r="AH3297" s="10"/>
      <c r="AI3297" s="11"/>
      <c r="AJ3297" s="10"/>
      <c r="AK3297" s="2"/>
      <c r="AL3297" s="2"/>
      <c r="AM3297" s="2"/>
      <c r="AN3297" s="2"/>
      <c r="AO3297" s="2"/>
      <c r="AP3297" s="2"/>
      <c r="AQ3297" s="1"/>
      <c r="AR3297" s="15"/>
      <c r="AS3297" s="15"/>
      <c r="AT3297" s="15"/>
      <c r="AU3297" s="1"/>
      <c r="AV3297" s="1"/>
      <c r="AW3297" s="15"/>
      <c r="AX3297" s="15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  <c r="FA3297" s="1"/>
      <c r="FB3297" s="1"/>
      <c r="FC3297" s="1"/>
      <c r="FD3297" s="1"/>
      <c r="FE3297" s="1"/>
      <c r="FF3297" s="1"/>
      <c r="FG3297" s="1"/>
      <c r="FH3297" s="1"/>
    </row>
    <row r="3298" spans="1:164" x14ac:dyDescent="0.15">
      <c r="A3298" s="67"/>
      <c r="B3298" s="16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9"/>
      <c r="N3298" s="12"/>
      <c r="O3298" s="12"/>
      <c r="P3298" s="19"/>
      <c r="Q3298" s="14"/>
      <c r="R3298" s="28"/>
      <c r="S3298" s="14"/>
      <c r="T3298" s="14"/>
      <c r="U3298" s="14"/>
      <c r="V3298" s="4"/>
      <c r="W3298" s="5"/>
      <c r="X3298" s="14"/>
      <c r="Y3298" s="153"/>
      <c r="Z3298" s="10"/>
      <c r="AA3298" s="51"/>
      <c r="AB3298" s="3"/>
      <c r="AC3298" s="1"/>
      <c r="AD3298" s="10"/>
      <c r="AE3298" s="3"/>
      <c r="AF3298" s="3"/>
      <c r="AG3298" s="3"/>
      <c r="AH3298" s="10"/>
      <c r="AI3298" s="11"/>
      <c r="AJ3298" s="10"/>
      <c r="AK3298" s="2"/>
      <c r="AL3298" s="2"/>
      <c r="AM3298" s="2"/>
      <c r="AN3298" s="2"/>
      <c r="AO3298" s="2"/>
      <c r="AP3298" s="2"/>
      <c r="AQ3298" s="1"/>
      <c r="AR3298" s="15"/>
      <c r="AS3298" s="15"/>
      <c r="AT3298" s="15"/>
      <c r="AU3298" s="1"/>
      <c r="AV3298" s="1"/>
      <c r="AW3298" s="15"/>
      <c r="AX3298" s="15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  <c r="FA3298" s="1"/>
      <c r="FB3298" s="1"/>
      <c r="FC3298" s="1"/>
      <c r="FD3298" s="1"/>
      <c r="FE3298" s="1"/>
      <c r="FF3298" s="1"/>
      <c r="FG3298" s="1"/>
      <c r="FH3298" s="1"/>
    </row>
    <row r="3299" spans="1:164" x14ac:dyDescent="0.15">
      <c r="A3299" s="67"/>
      <c r="B3299" s="16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9"/>
      <c r="N3299" s="12"/>
      <c r="O3299" s="12"/>
      <c r="P3299" s="19"/>
      <c r="Q3299" s="14"/>
      <c r="R3299" s="28"/>
      <c r="S3299" s="14"/>
      <c r="T3299" s="14"/>
      <c r="U3299" s="14"/>
      <c r="V3299" s="4"/>
      <c r="W3299" s="5"/>
      <c r="X3299" s="14"/>
      <c r="Y3299" s="153"/>
      <c r="Z3299" s="10"/>
      <c r="AA3299" s="51"/>
      <c r="AB3299" s="3"/>
      <c r="AC3299" s="1"/>
      <c r="AD3299" s="10"/>
      <c r="AE3299" s="3"/>
      <c r="AF3299" s="3"/>
      <c r="AG3299" s="3"/>
      <c r="AH3299" s="10"/>
      <c r="AI3299" s="11"/>
      <c r="AJ3299" s="10"/>
      <c r="AK3299" s="2"/>
      <c r="AL3299" s="2"/>
      <c r="AM3299" s="2"/>
      <c r="AN3299" s="2"/>
      <c r="AO3299" s="2"/>
      <c r="AP3299" s="2"/>
      <c r="AQ3299" s="1"/>
      <c r="AR3299" s="15"/>
      <c r="AS3299" s="15"/>
      <c r="AT3299" s="15"/>
      <c r="AU3299" s="1"/>
      <c r="AV3299" s="1"/>
      <c r="AW3299" s="15"/>
      <c r="AX3299" s="15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  <c r="FA3299" s="1"/>
      <c r="FB3299" s="1"/>
      <c r="FC3299" s="1"/>
      <c r="FD3299" s="1"/>
      <c r="FE3299" s="1"/>
      <c r="FF3299" s="1"/>
      <c r="FG3299" s="1"/>
      <c r="FH3299" s="1"/>
    </row>
    <row r="3300" spans="1:164" x14ac:dyDescent="0.15">
      <c r="A3300" s="67"/>
      <c r="B3300" s="16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9"/>
      <c r="N3300" s="12"/>
      <c r="O3300" s="12"/>
      <c r="P3300" s="19"/>
      <c r="Q3300" s="14"/>
      <c r="R3300" s="28"/>
      <c r="S3300" s="14"/>
      <c r="T3300" s="14"/>
      <c r="U3300" s="14"/>
      <c r="V3300" s="4"/>
      <c r="W3300" s="5"/>
      <c r="X3300" s="37"/>
      <c r="Y3300" s="156"/>
      <c r="Z3300" s="47"/>
      <c r="AA3300" s="60"/>
      <c r="AB3300" s="35"/>
      <c r="AC3300" s="40"/>
      <c r="AD3300" s="47"/>
      <c r="AE3300" s="35"/>
      <c r="AF3300" s="35"/>
      <c r="AG3300" s="35"/>
      <c r="AH3300" s="47"/>
      <c r="AI3300" s="36"/>
      <c r="AJ3300" s="47"/>
      <c r="AK3300" s="38"/>
      <c r="AL3300" s="38"/>
      <c r="AM3300" s="38"/>
      <c r="AN3300" s="38"/>
      <c r="AO3300" s="38"/>
      <c r="AP3300" s="38"/>
      <c r="AQ3300" s="40"/>
      <c r="AR3300" s="41"/>
      <c r="AS3300" s="41"/>
      <c r="AT3300" s="41"/>
      <c r="AU3300" s="40"/>
      <c r="AV3300" s="40"/>
      <c r="AW3300" s="41"/>
      <c r="AX3300" s="41"/>
      <c r="AY3300" s="40"/>
      <c r="AZ3300" s="40"/>
      <c r="BA3300" s="40"/>
      <c r="BB3300" s="40"/>
      <c r="BC3300" s="40"/>
      <c r="BD3300" s="40"/>
      <c r="BE3300" s="40"/>
      <c r="BF3300" s="40"/>
      <c r="BG3300" s="40"/>
      <c r="BH3300" s="40"/>
      <c r="BI3300" s="40"/>
      <c r="BJ3300" s="40"/>
      <c r="BK3300" s="40"/>
      <c r="BL3300" s="40"/>
      <c r="BM3300" s="40"/>
      <c r="BN3300" s="40"/>
      <c r="BO3300" s="40"/>
      <c r="BP3300" s="40"/>
      <c r="BQ3300" s="40"/>
      <c r="BR3300" s="40"/>
      <c r="BS3300" s="40"/>
      <c r="BT3300" s="40"/>
      <c r="BU3300" s="40"/>
      <c r="BV3300" s="40"/>
      <c r="BW3300" s="40"/>
      <c r="BX3300" s="40"/>
      <c r="BY3300" s="40"/>
      <c r="BZ3300" s="40"/>
      <c r="CA3300" s="40"/>
      <c r="CB3300" s="40"/>
      <c r="CC3300" s="40"/>
      <c r="CD3300" s="40"/>
      <c r="CE3300" s="40"/>
      <c r="CF3300" s="40"/>
      <c r="CG3300" s="40"/>
      <c r="CH3300" s="40"/>
      <c r="CI3300" s="40"/>
      <c r="CJ3300" s="40"/>
      <c r="CK3300" s="40"/>
      <c r="CL3300" s="40"/>
      <c r="CM3300" s="40"/>
      <c r="CN3300" s="40"/>
      <c r="CO3300" s="40"/>
      <c r="CP3300" s="40"/>
      <c r="CQ3300" s="40"/>
      <c r="CR3300" s="40"/>
      <c r="CS3300" s="40"/>
      <c r="CT3300" s="40"/>
      <c r="CU3300" s="40"/>
      <c r="CV3300" s="40"/>
      <c r="CW3300" s="40"/>
      <c r="CX3300" s="40"/>
      <c r="CY3300" s="40"/>
      <c r="CZ3300" s="40"/>
      <c r="DA3300" s="40"/>
      <c r="DB3300" s="40"/>
      <c r="DC3300" s="40"/>
      <c r="DD3300" s="40"/>
      <c r="DE3300" s="40"/>
      <c r="DF3300" s="40"/>
      <c r="DG3300" s="40"/>
      <c r="DH3300" s="40"/>
      <c r="DI3300" s="40"/>
      <c r="DJ3300" s="40"/>
      <c r="DK3300" s="40"/>
      <c r="DL3300" s="40"/>
      <c r="DM3300" s="40"/>
      <c r="DN3300" s="40"/>
      <c r="DO3300" s="40"/>
      <c r="DP3300" s="40"/>
      <c r="DQ3300" s="40"/>
      <c r="DR3300" s="40"/>
      <c r="DS3300" s="40"/>
      <c r="DT3300" s="40"/>
      <c r="DU3300" s="40"/>
      <c r="DV3300" s="40"/>
      <c r="DW3300" s="40"/>
      <c r="DX3300" s="40"/>
      <c r="DY3300" s="40"/>
      <c r="DZ3300" s="40"/>
      <c r="EA3300" s="40"/>
      <c r="EB3300" s="40"/>
      <c r="EC3300" s="40"/>
      <c r="ED3300" s="40"/>
      <c r="EE3300" s="40"/>
      <c r="EF3300" s="40"/>
      <c r="EG3300" s="40"/>
      <c r="EH3300" s="40"/>
      <c r="EI3300" s="40"/>
      <c r="EJ3300" s="40"/>
      <c r="EK3300" s="40"/>
      <c r="EL3300" s="40"/>
      <c r="EM3300" s="40"/>
      <c r="EN3300" s="40"/>
      <c r="EO3300" s="40"/>
      <c r="EP3300" s="40"/>
      <c r="EQ3300" s="40"/>
      <c r="ER3300" s="40"/>
      <c r="ES3300" s="40"/>
      <c r="ET3300" s="40"/>
      <c r="EU3300" s="40"/>
      <c r="EV3300" s="40"/>
      <c r="EW3300" s="40"/>
      <c r="EX3300" s="40"/>
      <c r="EY3300" s="40"/>
      <c r="EZ3300" s="40"/>
      <c r="FA3300" s="40"/>
      <c r="FB3300" s="40"/>
      <c r="FC3300" s="40"/>
      <c r="FD3300" s="40"/>
      <c r="FE3300" s="40"/>
      <c r="FF3300" s="40"/>
      <c r="FG3300" s="40"/>
      <c r="FH3300" s="40"/>
    </row>
    <row r="3301" spans="1:164" x14ac:dyDescent="0.15">
      <c r="A3301" s="67"/>
      <c r="B3301" s="16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9"/>
      <c r="N3301" s="12"/>
      <c r="O3301" s="12"/>
      <c r="P3301" s="19"/>
      <c r="Q3301" s="14"/>
      <c r="R3301" s="28"/>
      <c r="S3301" s="14"/>
      <c r="T3301" s="14"/>
      <c r="U3301" s="14"/>
      <c r="V3301" s="4"/>
      <c r="W3301" s="5"/>
      <c r="X3301" s="14"/>
      <c r="Y3301" s="153"/>
      <c r="Z3301" s="10"/>
      <c r="AA3301" s="51"/>
      <c r="AB3301" s="3"/>
      <c r="AC3301" s="1"/>
      <c r="AD3301" s="10"/>
      <c r="AE3301" s="3"/>
      <c r="AF3301" s="3"/>
      <c r="AG3301" s="3"/>
      <c r="AH3301" s="10"/>
      <c r="AI3301" s="11"/>
      <c r="AJ3301" s="10"/>
      <c r="AK3301" s="2"/>
      <c r="AL3301" s="2"/>
      <c r="AM3301" s="2"/>
      <c r="AN3301" s="2"/>
      <c r="AO3301" s="2"/>
      <c r="AP3301" s="2"/>
      <c r="AQ3301" s="1"/>
      <c r="AR3301" s="15"/>
      <c r="AS3301" s="15"/>
      <c r="AT3301" s="15"/>
      <c r="AU3301" s="1"/>
      <c r="AV3301" s="1"/>
      <c r="AW3301" s="15"/>
      <c r="AX3301" s="15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  <c r="FA3301" s="1"/>
      <c r="FB3301" s="1"/>
      <c r="FC3301" s="1"/>
      <c r="FD3301" s="1"/>
      <c r="FE3301" s="1"/>
      <c r="FF3301" s="1"/>
      <c r="FG3301" s="1"/>
      <c r="FH3301" s="1"/>
    </row>
    <row r="3302" spans="1:164" x14ac:dyDescent="0.15">
      <c r="A3302" s="67"/>
      <c r="B3302" s="16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9"/>
      <c r="N3302" s="12"/>
      <c r="O3302" s="12"/>
      <c r="P3302" s="19"/>
      <c r="Q3302" s="14"/>
      <c r="R3302" s="28"/>
      <c r="S3302" s="14"/>
      <c r="T3302" s="14"/>
      <c r="U3302" s="14"/>
      <c r="V3302" s="4"/>
      <c r="W3302" s="5"/>
      <c r="X3302" s="37"/>
      <c r="Y3302" s="156"/>
      <c r="Z3302" s="47"/>
      <c r="AA3302" s="60"/>
      <c r="AB3302" s="35"/>
      <c r="AC3302" s="40"/>
      <c r="AD3302" s="47"/>
      <c r="AE3302" s="35"/>
      <c r="AF3302" s="35"/>
      <c r="AG3302" s="35"/>
      <c r="AH3302" s="47"/>
      <c r="AI3302" s="36"/>
      <c r="AJ3302" s="47"/>
      <c r="AK3302" s="38"/>
      <c r="AL3302" s="38"/>
      <c r="AM3302" s="38"/>
      <c r="AN3302" s="38"/>
      <c r="AO3302" s="38"/>
      <c r="AP3302" s="38"/>
      <c r="AQ3302" s="40"/>
      <c r="AR3302" s="41"/>
      <c r="AS3302" s="41"/>
      <c r="AT3302" s="41"/>
      <c r="AU3302" s="40"/>
      <c r="AV3302" s="40"/>
      <c r="AW3302" s="41"/>
      <c r="AX3302" s="41"/>
      <c r="AY3302" s="40"/>
      <c r="AZ3302" s="40"/>
      <c r="BA3302" s="40"/>
      <c r="BB3302" s="40"/>
      <c r="BC3302" s="40"/>
      <c r="BD3302" s="40"/>
      <c r="BE3302" s="40"/>
      <c r="BF3302" s="40"/>
      <c r="BG3302" s="40"/>
      <c r="BH3302" s="40"/>
      <c r="BI3302" s="40"/>
      <c r="BJ3302" s="40"/>
      <c r="BK3302" s="40"/>
      <c r="BL3302" s="40"/>
      <c r="BM3302" s="40"/>
      <c r="BN3302" s="40"/>
      <c r="BO3302" s="40"/>
      <c r="BP3302" s="40"/>
      <c r="BQ3302" s="40"/>
      <c r="BR3302" s="40"/>
      <c r="BS3302" s="40"/>
      <c r="BT3302" s="40"/>
      <c r="BU3302" s="40"/>
      <c r="BV3302" s="40"/>
      <c r="BW3302" s="40"/>
      <c r="BX3302" s="40"/>
      <c r="BY3302" s="40"/>
      <c r="BZ3302" s="40"/>
      <c r="CA3302" s="40"/>
      <c r="CB3302" s="40"/>
      <c r="CC3302" s="40"/>
      <c r="CD3302" s="40"/>
      <c r="CE3302" s="40"/>
      <c r="CF3302" s="40"/>
      <c r="CG3302" s="40"/>
      <c r="CH3302" s="40"/>
      <c r="CI3302" s="40"/>
      <c r="CJ3302" s="40"/>
      <c r="CK3302" s="40"/>
      <c r="CL3302" s="40"/>
      <c r="CM3302" s="40"/>
      <c r="CN3302" s="40"/>
      <c r="CO3302" s="40"/>
      <c r="CP3302" s="40"/>
      <c r="CQ3302" s="40"/>
      <c r="CR3302" s="40"/>
      <c r="CS3302" s="40"/>
      <c r="CT3302" s="40"/>
      <c r="CU3302" s="40"/>
      <c r="CV3302" s="40"/>
      <c r="CW3302" s="40"/>
      <c r="CX3302" s="40"/>
      <c r="CY3302" s="40"/>
      <c r="CZ3302" s="40"/>
      <c r="DA3302" s="40"/>
      <c r="DB3302" s="40"/>
      <c r="DC3302" s="40"/>
      <c r="DD3302" s="40"/>
      <c r="DE3302" s="40"/>
      <c r="DF3302" s="40"/>
      <c r="DG3302" s="40"/>
      <c r="DH3302" s="40"/>
      <c r="DI3302" s="40"/>
      <c r="DJ3302" s="40"/>
      <c r="DK3302" s="40"/>
      <c r="DL3302" s="40"/>
      <c r="DM3302" s="40"/>
      <c r="DN3302" s="40"/>
      <c r="DO3302" s="40"/>
      <c r="DP3302" s="40"/>
      <c r="DQ3302" s="40"/>
      <c r="DR3302" s="40"/>
      <c r="DS3302" s="40"/>
      <c r="DT3302" s="40"/>
      <c r="DU3302" s="40"/>
      <c r="DV3302" s="40"/>
      <c r="DW3302" s="40"/>
      <c r="DX3302" s="40"/>
      <c r="DY3302" s="40"/>
      <c r="DZ3302" s="40"/>
      <c r="EA3302" s="40"/>
      <c r="EB3302" s="40"/>
      <c r="EC3302" s="40"/>
      <c r="ED3302" s="40"/>
      <c r="EE3302" s="40"/>
      <c r="EF3302" s="40"/>
      <c r="EG3302" s="40"/>
      <c r="EH3302" s="40"/>
      <c r="EI3302" s="40"/>
      <c r="EJ3302" s="40"/>
      <c r="EK3302" s="40"/>
      <c r="EL3302" s="40"/>
      <c r="EM3302" s="40"/>
      <c r="EN3302" s="40"/>
      <c r="EO3302" s="40"/>
      <c r="EP3302" s="40"/>
      <c r="EQ3302" s="40"/>
      <c r="ER3302" s="40"/>
      <c r="ES3302" s="40"/>
      <c r="ET3302" s="40"/>
      <c r="EU3302" s="40"/>
      <c r="EV3302" s="40"/>
      <c r="EW3302" s="40"/>
      <c r="EX3302" s="40"/>
      <c r="EY3302" s="40"/>
      <c r="EZ3302" s="40"/>
      <c r="FA3302" s="40"/>
      <c r="FB3302" s="40"/>
      <c r="FC3302" s="40"/>
      <c r="FD3302" s="40"/>
      <c r="FE3302" s="40"/>
      <c r="FF3302" s="40"/>
      <c r="FG3302" s="40"/>
      <c r="FH3302" s="40"/>
    </row>
    <row r="3303" spans="1:164" x14ac:dyDescent="0.15">
      <c r="A3303" s="67"/>
      <c r="B3303" s="16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9"/>
      <c r="N3303" s="12"/>
      <c r="O3303" s="12"/>
      <c r="P3303" s="19"/>
      <c r="Q3303" s="14"/>
      <c r="R3303" s="28"/>
      <c r="S3303" s="14"/>
      <c r="T3303" s="14"/>
      <c r="U3303" s="14"/>
      <c r="V3303" s="4"/>
      <c r="W3303" s="5"/>
      <c r="X3303" s="14"/>
      <c r="Y3303" s="153"/>
      <c r="Z3303" s="10"/>
      <c r="AA3303" s="51"/>
      <c r="AB3303" s="3"/>
      <c r="AC3303" s="1"/>
      <c r="AD3303" s="10"/>
      <c r="AE3303" s="3"/>
      <c r="AF3303" s="3"/>
      <c r="AG3303" s="3"/>
      <c r="AH3303" s="10"/>
      <c r="AI3303" s="11"/>
      <c r="AJ3303" s="10"/>
      <c r="AK3303" s="2"/>
      <c r="AL3303" s="2"/>
      <c r="AM3303" s="2"/>
      <c r="AN3303" s="2"/>
      <c r="AO3303" s="2"/>
      <c r="AP3303" s="2"/>
      <c r="AQ3303" s="1"/>
      <c r="AR3303" s="15"/>
      <c r="AS3303" s="15"/>
      <c r="AT3303" s="15"/>
      <c r="AU3303" s="1"/>
      <c r="AV3303" s="1"/>
      <c r="AW3303" s="15"/>
      <c r="AX3303" s="15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  <c r="FA3303" s="1"/>
      <c r="FB3303" s="1"/>
      <c r="FC3303" s="1"/>
      <c r="FD3303" s="1"/>
      <c r="FE3303" s="1"/>
      <c r="FF3303" s="1"/>
      <c r="FG3303" s="1"/>
      <c r="FH3303" s="1"/>
    </row>
    <row r="3304" spans="1:164" x14ac:dyDescent="0.15">
      <c r="A3304" s="67"/>
      <c r="B3304" s="16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9"/>
      <c r="N3304" s="12"/>
      <c r="O3304" s="12"/>
      <c r="P3304" s="19"/>
      <c r="Q3304" s="14"/>
      <c r="R3304" s="28"/>
      <c r="S3304" s="14"/>
      <c r="T3304" s="14"/>
      <c r="U3304" s="14"/>
      <c r="V3304" s="4"/>
      <c r="W3304" s="5"/>
      <c r="X3304" s="14"/>
      <c r="Y3304" s="153"/>
      <c r="Z3304" s="10"/>
      <c r="AA3304" s="51"/>
      <c r="AB3304" s="3"/>
      <c r="AC3304" s="1"/>
      <c r="AD3304" s="10"/>
      <c r="AE3304" s="3"/>
      <c r="AF3304" s="3"/>
      <c r="AG3304" s="3"/>
      <c r="AH3304" s="10"/>
      <c r="AI3304" s="11"/>
      <c r="AJ3304" s="10"/>
      <c r="AK3304" s="2"/>
      <c r="AL3304" s="2"/>
      <c r="AM3304" s="2"/>
      <c r="AN3304" s="2"/>
      <c r="AO3304" s="2"/>
      <c r="AP3304" s="2"/>
      <c r="AQ3304" s="1"/>
      <c r="AR3304" s="15"/>
      <c r="AS3304" s="15"/>
      <c r="AT3304" s="15"/>
      <c r="AU3304" s="1"/>
      <c r="AV3304" s="1"/>
      <c r="AW3304" s="15"/>
      <c r="AX3304" s="15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  <c r="FA3304" s="1"/>
      <c r="FB3304" s="1"/>
      <c r="FC3304" s="1"/>
      <c r="FD3304" s="1"/>
      <c r="FE3304" s="1"/>
      <c r="FF3304" s="1"/>
      <c r="FG3304" s="1"/>
      <c r="FH3304" s="1"/>
    </row>
    <row r="3305" spans="1:164" x14ac:dyDescent="0.15">
      <c r="A3305" s="67"/>
      <c r="B3305" s="16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9"/>
      <c r="N3305" s="12"/>
      <c r="O3305" s="12"/>
      <c r="P3305" s="19"/>
      <c r="Q3305" s="14"/>
      <c r="R3305" s="28"/>
      <c r="S3305" s="14"/>
      <c r="T3305" s="14"/>
      <c r="U3305" s="14"/>
      <c r="V3305" s="4"/>
      <c r="W3305" s="5"/>
      <c r="X3305" s="14"/>
      <c r="Y3305" s="153"/>
      <c r="Z3305" s="10"/>
      <c r="AA3305" s="51"/>
      <c r="AB3305" s="3"/>
      <c r="AC3305" s="1"/>
      <c r="AD3305" s="10"/>
      <c r="AE3305" s="3"/>
      <c r="AF3305" s="3"/>
      <c r="AG3305" s="3"/>
      <c r="AH3305" s="10"/>
      <c r="AI3305" s="11"/>
      <c r="AJ3305" s="10"/>
      <c r="AK3305" s="2"/>
      <c r="AL3305" s="2"/>
      <c r="AM3305" s="2"/>
      <c r="AN3305" s="2"/>
      <c r="AO3305" s="2"/>
      <c r="AP3305" s="2"/>
      <c r="AQ3305" s="1"/>
      <c r="AR3305" s="15"/>
      <c r="AS3305" s="15"/>
      <c r="AT3305" s="15"/>
      <c r="AU3305" s="1"/>
      <c r="AV3305" s="1"/>
      <c r="AW3305" s="15"/>
      <c r="AX3305" s="15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  <c r="FA3305" s="1"/>
      <c r="FB3305" s="1"/>
      <c r="FC3305" s="1"/>
      <c r="FD3305" s="1"/>
      <c r="FE3305" s="1"/>
      <c r="FF3305" s="1"/>
      <c r="FG3305" s="1"/>
      <c r="FH3305" s="1"/>
    </row>
    <row r="3306" spans="1:164" x14ac:dyDescent="0.15">
      <c r="A3306" s="67"/>
      <c r="B3306" s="16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9"/>
      <c r="N3306" s="12"/>
      <c r="O3306" s="12"/>
      <c r="P3306" s="19"/>
      <c r="Q3306" s="14"/>
      <c r="R3306" s="28"/>
      <c r="S3306" s="14"/>
      <c r="T3306" s="14"/>
      <c r="U3306" s="14"/>
      <c r="V3306" s="4"/>
      <c r="W3306" s="5"/>
      <c r="X3306" s="14"/>
      <c r="Y3306" s="153"/>
      <c r="Z3306" s="10"/>
      <c r="AA3306" s="51"/>
      <c r="AB3306" s="3"/>
      <c r="AC3306" s="1"/>
      <c r="AD3306" s="10"/>
      <c r="AE3306" s="3"/>
      <c r="AF3306" s="3"/>
      <c r="AG3306" s="3"/>
      <c r="AH3306" s="10"/>
      <c r="AI3306" s="11"/>
      <c r="AJ3306" s="10"/>
      <c r="AK3306" s="2"/>
      <c r="AL3306" s="2"/>
      <c r="AM3306" s="2"/>
      <c r="AN3306" s="2"/>
      <c r="AO3306" s="2"/>
      <c r="AP3306" s="2"/>
      <c r="AQ3306" s="1"/>
      <c r="AR3306" s="15"/>
      <c r="AS3306" s="15"/>
      <c r="AT3306" s="15"/>
      <c r="AU3306" s="1"/>
      <c r="AV3306" s="1"/>
      <c r="AW3306" s="15"/>
      <c r="AX3306" s="15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  <c r="FA3306" s="1"/>
      <c r="FB3306" s="1"/>
      <c r="FC3306" s="1"/>
      <c r="FD3306" s="1"/>
      <c r="FE3306" s="1"/>
      <c r="FF3306" s="1"/>
      <c r="FG3306" s="1"/>
      <c r="FH3306" s="1"/>
    </row>
    <row r="3307" spans="1:164" x14ac:dyDescent="0.15">
      <c r="A3307" s="67"/>
      <c r="B3307" s="16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9"/>
      <c r="N3307" s="12"/>
      <c r="O3307" s="12"/>
      <c r="P3307" s="19"/>
      <c r="Q3307" s="14"/>
      <c r="R3307" s="28"/>
      <c r="S3307" s="14"/>
      <c r="T3307" s="14"/>
      <c r="U3307" s="14"/>
      <c r="V3307" s="4"/>
      <c r="W3307" s="5"/>
      <c r="X3307" s="14"/>
      <c r="Y3307" s="153"/>
      <c r="Z3307" s="10"/>
      <c r="AA3307" s="51"/>
      <c r="AB3307" s="3"/>
      <c r="AC3307" s="1"/>
      <c r="AD3307" s="10"/>
      <c r="AE3307" s="3"/>
      <c r="AF3307" s="3"/>
      <c r="AG3307" s="3"/>
      <c r="AH3307" s="10"/>
      <c r="AI3307" s="11"/>
      <c r="AJ3307" s="10"/>
      <c r="AK3307" s="2"/>
      <c r="AL3307" s="2"/>
      <c r="AM3307" s="2"/>
      <c r="AN3307" s="2"/>
      <c r="AO3307" s="2"/>
      <c r="AP3307" s="2"/>
      <c r="AQ3307" s="1"/>
      <c r="AR3307" s="15"/>
      <c r="AS3307" s="15"/>
      <c r="AT3307" s="15"/>
      <c r="AU3307" s="1"/>
      <c r="AV3307" s="1"/>
      <c r="AW3307" s="15"/>
      <c r="AX3307" s="15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  <c r="FA3307" s="1"/>
      <c r="FB3307" s="1"/>
      <c r="FC3307" s="1"/>
      <c r="FD3307" s="1"/>
      <c r="FE3307" s="1"/>
      <c r="FF3307" s="1"/>
      <c r="FG3307" s="1"/>
      <c r="FH3307" s="1"/>
    </row>
    <row r="3308" spans="1:164" x14ac:dyDescent="0.15">
      <c r="A3308" s="67"/>
      <c r="B3308" s="16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9"/>
      <c r="N3308" s="12"/>
      <c r="O3308" s="12"/>
      <c r="P3308" s="19"/>
      <c r="Q3308" s="14"/>
      <c r="R3308" s="28"/>
      <c r="S3308" s="14"/>
      <c r="T3308" s="14"/>
      <c r="U3308" s="14"/>
      <c r="V3308" s="4"/>
      <c r="W3308" s="5"/>
      <c r="X3308" s="14"/>
      <c r="Y3308" s="153"/>
      <c r="Z3308" s="10"/>
      <c r="AA3308" s="51"/>
      <c r="AB3308" s="3"/>
      <c r="AC3308" s="1"/>
      <c r="AD3308" s="10"/>
      <c r="AE3308" s="3"/>
      <c r="AF3308" s="3"/>
      <c r="AG3308" s="3"/>
      <c r="AH3308" s="10"/>
      <c r="AI3308" s="11"/>
      <c r="AJ3308" s="10"/>
      <c r="AK3308" s="2"/>
      <c r="AL3308" s="2"/>
      <c r="AM3308" s="2"/>
      <c r="AN3308" s="2"/>
      <c r="AO3308" s="2"/>
      <c r="AP3308" s="2"/>
      <c r="AQ3308" s="1"/>
      <c r="AR3308" s="15"/>
      <c r="AS3308" s="15"/>
      <c r="AT3308" s="15"/>
      <c r="AU3308" s="1"/>
      <c r="AV3308" s="1"/>
      <c r="AW3308" s="15"/>
      <c r="AX3308" s="15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  <c r="FA3308" s="1"/>
      <c r="FB3308" s="1"/>
      <c r="FC3308" s="1"/>
      <c r="FD3308" s="1"/>
      <c r="FE3308" s="1"/>
      <c r="FF3308" s="1"/>
      <c r="FG3308" s="1"/>
      <c r="FH3308" s="1"/>
    </row>
    <row r="3309" spans="1:164" x14ac:dyDescent="0.15">
      <c r="A3309" s="67"/>
      <c r="B3309" s="16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9"/>
      <c r="N3309" s="12"/>
      <c r="O3309" s="12"/>
      <c r="P3309" s="19"/>
      <c r="Q3309" s="14"/>
      <c r="R3309" s="28"/>
      <c r="S3309" s="14"/>
      <c r="T3309" s="14"/>
      <c r="U3309" s="14"/>
      <c r="V3309" s="4"/>
      <c r="W3309" s="5"/>
      <c r="X3309" s="14"/>
      <c r="Y3309" s="153"/>
      <c r="Z3309" s="10"/>
      <c r="AA3309" s="51"/>
      <c r="AB3309" s="3"/>
      <c r="AC3309" s="1"/>
      <c r="AD3309" s="10"/>
      <c r="AE3309" s="3"/>
      <c r="AF3309" s="3"/>
      <c r="AG3309" s="3"/>
      <c r="AH3309" s="10"/>
      <c r="AI3309" s="11"/>
      <c r="AJ3309" s="10"/>
      <c r="AK3309" s="2"/>
      <c r="AL3309" s="2"/>
      <c r="AM3309" s="2"/>
      <c r="AN3309" s="2"/>
      <c r="AO3309" s="2"/>
      <c r="AP3309" s="2"/>
      <c r="AQ3309" s="1"/>
      <c r="AR3309" s="15"/>
      <c r="AS3309" s="15"/>
      <c r="AT3309" s="15"/>
      <c r="AU3309" s="1"/>
      <c r="AV3309" s="1"/>
      <c r="AW3309" s="15"/>
      <c r="AX3309" s="15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  <c r="FA3309" s="1"/>
      <c r="FB3309" s="1"/>
      <c r="FC3309" s="1"/>
      <c r="FD3309" s="1"/>
      <c r="FE3309" s="1"/>
      <c r="FF3309" s="1"/>
      <c r="FG3309" s="1"/>
      <c r="FH3309" s="1"/>
    </row>
    <row r="3310" spans="1:164" x14ac:dyDescent="0.15">
      <c r="A3310" s="67"/>
      <c r="B3310" s="16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9"/>
      <c r="N3310" s="12"/>
      <c r="O3310" s="12"/>
      <c r="P3310" s="19"/>
      <c r="Q3310" s="14"/>
      <c r="R3310" s="28"/>
      <c r="S3310" s="14"/>
      <c r="T3310" s="14"/>
      <c r="U3310" s="14"/>
      <c r="V3310" s="4"/>
      <c r="W3310" s="5"/>
      <c r="X3310" s="14"/>
      <c r="Y3310" s="153"/>
      <c r="Z3310" s="10"/>
      <c r="AA3310" s="51"/>
      <c r="AB3310" s="3"/>
      <c r="AC3310" s="1"/>
      <c r="AD3310" s="10"/>
      <c r="AE3310" s="3"/>
      <c r="AF3310" s="3"/>
      <c r="AG3310" s="3"/>
      <c r="AH3310" s="10"/>
      <c r="AI3310" s="11"/>
      <c r="AJ3310" s="10"/>
      <c r="AK3310" s="2"/>
      <c r="AL3310" s="2"/>
      <c r="AM3310" s="2"/>
      <c r="AN3310" s="2"/>
      <c r="AO3310" s="2"/>
      <c r="AP3310" s="2"/>
      <c r="AQ3310" s="1"/>
      <c r="AR3310" s="15"/>
      <c r="AS3310" s="15"/>
      <c r="AT3310" s="15"/>
      <c r="AU3310" s="1"/>
      <c r="AV3310" s="1"/>
      <c r="AW3310" s="15"/>
      <c r="AX3310" s="15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  <c r="FA3310" s="1"/>
      <c r="FB3310" s="1"/>
      <c r="FC3310" s="1"/>
      <c r="FD3310" s="1"/>
      <c r="FE3310" s="1"/>
      <c r="FF3310" s="1"/>
      <c r="FG3310" s="1"/>
      <c r="FH3310" s="1"/>
    </row>
    <row r="3311" spans="1:164" x14ac:dyDescent="0.15">
      <c r="A3311" s="67"/>
      <c r="B3311" s="16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9"/>
      <c r="N3311" s="12"/>
      <c r="O3311" s="12"/>
      <c r="P3311" s="19"/>
      <c r="Q3311" s="14"/>
      <c r="R3311" s="28"/>
      <c r="S3311" s="14"/>
      <c r="T3311" s="14"/>
      <c r="U3311" s="14"/>
      <c r="V3311" s="4"/>
      <c r="W3311" s="5"/>
      <c r="X3311" s="14"/>
      <c r="Y3311" s="153"/>
      <c r="Z3311" s="10"/>
      <c r="AA3311" s="51"/>
      <c r="AB3311" s="3"/>
      <c r="AC3311" s="1"/>
      <c r="AD3311" s="10"/>
      <c r="AE3311" s="3"/>
      <c r="AF3311" s="3"/>
      <c r="AG3311" s="3"/>
      <c r="AH3311" s="10"/>
      <c r="AI3311" s="11"/>
      <c r="AJ3311" s="10"/>
      <c r="AK3311" s="2"/>
      <c r="AL3311" s="2"/>
      <c r="AM3311" s="2"/>
      <c r="AN3311" s="2"/>
      <c r="AO3311" s="2"/>
      <c r="AP3311" s="2"/>
      <c r="AQ3311" s="1"/>
      <c r="AR3311" s="15"/>
      <c r="AS3311" s="15"/>
      <c r="AT3311" s="15"/>
      <c r="AU3311" s="1"/>
      <c r="AV3311" s="1"/>
      <c r="AW3311" s="15"/>
      <c r="AX3311" s="15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  <c r="FA3311" s="1"/>
      <c r="FB3311" s="1"/>
      <c r="FC3311" s="1"/>
      <c r="FD3311" s="1"/>
      <c r="FE3311" s="1"/>
      <c r="FF3311" s="1"/>
      <c r="FG3311" s="1"/>
      <c r="FH3311" s="1"/>
    </row>
    <row r="3312" spans="1:164" x14ac:dyDescent="0.15">
      <c r="A3312" s="67"/>
      <c r="B3312" s="16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9"/>
      <c r="N3312" s="12"/>
      <c r="O3312" s="12"/>
      <c r="P3312" s="19"/>
      <c r="Q3312" s="14"/>
      <c r="R3312" s="28"/>
      <c r="S3312" s="14"/>
      <c r="T3312" s="14"/>
      <c r="U3312" s="14"/>
      <c r="V3312" s="4"/>
      <c r="W3312" s="5"/>
      <c r="X3312" s="14"/>
      <c r="Y3312" s="153"/>
      <c r="Z3312" s="10"/>
      <c r="AA3312" s="51"/>
      <c r="AB3312" s="3"/>
      <c r="AC3312" s="1"/>
      <c r="AD3312" s="10"/>
      <c r="AE3312" s="3"/>
      <c r="AF3312" s="3"/>
      <c r="AG3312" s="3"/>
      <c r="AH3312" s="10"/>
      <c r="AI3312" s="11"/>
      <c r="AJ3312" s="10"/>
      <c r="AK3312" s="2"/>
      <c r="AL3312" s="2"/>
      <c r="AM3312" s="2"/>
      <c r="AN3312" s="2"/>
      <c r="AO3312" s="2"/>
      <c r="AP3312" s="2"/>
      <c r="AQ3312" s="1"/>
      <c r="AR3312" s="15"/>
      <c r="AS3312" s="15"/>
      <c r="AT3312" s="15"/>
      <c r="AU3312" s="1"/>
      <c r="AV3312" s="1"/>
      <c r="AW3312" s="15"/>
      <c r="AX3312" s="15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  <c r="FA3312" s="1"/>
      <c r="FB3312" s="1"/>
      <c r="FC3312" s="1"/>
      <c r="FD3312" s="1"/>
      <c r="FE3312" s="1"/>
      <c r="FF3312" s="1"/>
      <c r="FG3312" s="1"/>
      <c r="FH3312" s="1"/>
    </row>
    <row r="3313" spans="1:164" x14ac:dyDescent="0.15">
      <c r="A3313" s="67"/>
      <c r="B3313" s="16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9"/>
      <c r="N3313" s="12"/>
      <c r="O3313" s="12"/>
      <c r="P3313" s="19"/>
      <c r="Q3313" s="14"/>
      <c r="R3313" s="28"/>
      <c r="S3313" s="14"/>
      <c r="T3313" s="14"/>
      <c r="U3313" s="14"/>
      <c r="V3313" s="4"/>
      <c r="W3313" s="5"/>
      <c r="X3313" s="14"/>
      <c r="Y3313" s="153"/>
      <c r="Z3313" s="10"/>
      <c r="AA3313" s="51"/>
      <c r="AB3313" s="3"/>
      <c r="AC3313" s="1"/>
      <c r="AD3313" s="10"/>
      <c r="AE3313" s="3"/>
      <c r="AF3313" s="3"/>
      <c r="AG3313" s="3"/>
      <c r="AH3313" s="10"/>
      <c r="AI3313" s="11"/>
      <c r="AJ3313" s="10"/>
      <c r="AK3313" s="2"/>
      <c r="AL3313" s="2"/>
      <c r="AM3313" s="2"/>
      <c r="AN3313" s="2"/>
      <c r="AO3313" s="2"/>
      <c r="AP3313" s="2"/>
      <c r="AQ3313" s="1"/>
      <c r="AR3313" s="15"/>
      <c r="AS3313" s="15"/>
      <c r="AT3313" s="15"/>
      <c r="AU3313" s="1"/>
      <c r="AV3313" s="1"/>
      <c r="AW3313" s="15"/>
      <c r="AX3313" s="15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  <c r="FA3313" s="1"/>
      <c r="FB3313" s="1"/>
      <c r="FC3313" s="1"/>
      <c r="FD3313" s="1"/>
      <c r="FE3313" s="1"/>
      <c r="FF3313" s="1"/>
      <c r="FG3313" s="1"/>
      <c r="FH3313" s="1"/>
    </row>
    <row r="3314" spans="1:164" x14ac:dyDescent="0.15">
      <c r="A3314" s="67"/>
      <c r="B3314" s="16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9"/>
      <c r="N3314" s="12"/>
      <c r="O3314" s="12"/>
      <c r="P3314" s="19"/>
      <c r="Q3314" s="14"/>
      <c r="R3314" s="28"/>
      <c r="S3314" s="14"/>
      <c r="T3314" s="14"/>
      <c r="U3314" s="14"/>
      <c r="V3314" s="4"/>
      <c r="W3314" s="5"/>
      <c r="X3314" s="14"/>
      <c r="Y3314" s="153"/>
      <c r="Z3314" s="10"/>
      <c r="AA3314" s="51"/>
      <c r="AB3314" s="3"/>
      <c r="AC3314" s="1"/>
      <c r="AD3314" s="10"/>
      <c r="AE3314" s="3"/>
      <c r="AF3314" s="3"/>
      <c r="AG3314" s="3"/>
      <c r="AH3314" s="10"/>
      <c r="AI3314" s="11"/>
      <c r="AJ3314" s="10"/>
      <c r="AK3314" s="2"/>
      <c r="AL3314" s="2"/>
      <c r="AM3314" s="2"/>
      <c r="AN3314" s="2"/>
      <c r="AO3314" s="2"/>
      <c r="AP3314" s="2"/>
      <c r="AQ3314" s="1"/>
      <c r="AR3314" s="15"/>
      <c r="AS3314" s="15"/>
      <c r="AT3314" s="15"/>
      <c r="AU3314" s="1"/>
      <c r="AV3314" s="1"/>
      <c r="AW3314" s="15"/>
      <c r="AX3314" s="15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  <c r="FA3314" s="1"/>
      <c r="FB3314" s="1"/>
      <c r="FC3314" s="1"/>
      <c r="FD3314" s="1"/>
      <c r="FE3314" s="1"/>
      <c r="FF3314" s="1"/>
      <c r="FG3314" s="1"/>
      <c r="FH3314" s="1"/>
    </row>
    <row r="3315" spans="1:164" x14ac:dyDescent="0.15">
      <c r="A3315" s="67"/>
      <c r="B3315" s="16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9"/>
      <c r="N3315" s="12"/>
      <c r="O3315" s="12"/>
      <c r="P3315" s="19"/>
      <c r="Q3315" s="14"/>
      <c r="R3315" s="28"/>
      <c r="S3315" s="14"/>
      <c r="T3315" s="14"/>
      <c r="U3315" s="14"/>
      <c r="V3315" s="4"/>
      <c r="W3315" s="5"/>
      <c r="X3315" s="14"/>
      <c r="Y3315" s="153"/>
      <c r="Z3315" s="10"/>
      <c r="AA3315" s="51"/>
      <c r="AB3315" s="3"/>
      <c r="AC3315" s="1"/>
      <c r="AD3315" s="10"/>
      <c r="AE3315" s="3"/>
      <c r="AF3315" s="3"/>
      <c r="AG3315" s="3"/>
      <c r="AH3315" s="10"/>
      <c r="AI3315" s="11"/>
      <c r="AJ3315" s="10"/>
      <c r="AK3315" s="2"/>
      <c r="AL3315" s="2"/>
      <c r="AM3315" s="2"/>
      <c r="AN3315" s="2"/>
      <c r="AO3315" s="2"/>
      <c r="AP3315" s="2"/>
      <c r="AQ3315" s="1"/>
      <c r="AR3315" s="15"/>
      <c r="AS3315" s="15"/>
      <c r="AT3315" s="15"/>
      <c r="AU3315" s="1"/>
      <c r="AV3315" s="1"/>
      <c r="AW3315" s="15"/>
      <c r="AX3315" s="15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  <c r="FA3315" s="1"/>
      <c r="FB3315" s="1"/>
      <c r="FC3315" s="1"/>
      <c r="FD3315" s="1"/>
      <c r="FE3315" s="1"/>
      <c r="FF3315" s="1"/>
      <c r="FG3315" s="1"/>
      <c r="FH3315" s="1"/>
    </row>
    <row r="3316" spans="1:164" x14ac:dyDescent="0.15">
      <c r="A3316" s="67"/>
      <c r="B3316" s="16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9"/>
      <c r="N3316" s="12"/>
      <c r="O3316" s="12"/>
      <c r="P3316" s="19"/>
      <c r="Q3316" s="14"/>
      <c r="R3316" s="28"/>
      <c r="S3316" s="14"/>
      <c r="T3316" s="14"/>
      <c r="U3316" s="14"/>
      <c r="V3316" s="4"/>
      <c r="W3316" s="5"/>
      <c r="X3316" s="14"/>
      <c r="Y3316" s="153"/>
      <c r="Z3316" s="10"/>
      <c r="AA3316" s="51"/>
      <c r="AB3316" s="3"/>
      <c r="AC3316" s="1"/>
      <c r="AD3316" s="10"/>
      <c r="AE3316" s="3"/>
      <c r="AF3316" s="3"/>
      <c r="AG3316" s="3"/>
      <c r="AH3316" s="10"/>
      <c r="AI3316" s="11"/>
      <c r="AJ3316" s="10"/>
      <c r="AK3316" s="2"/>
      <c r="AL3316" s="2"/>
      <c r="AM3316" s="2"/>
      <c r="AN3316" s="2"/>
      <c r="AO3316" s="2"/>
      <c r="AP3316" s="2"/>
      <c r="AQ3316" s="1"/>
      <c r="AR3316" s="15"/>
      <c r="AS3316" s="15"/>
      <c r="AT3316" s="15"/>
      <c r="AU3316" s="1"/>
      <c r="AV3316" s="1"/>
      <c r="AW3316" s="15"/>
      <c r="AX3316" s="15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  <c r="FA3316" s="1"/>
      <c r="FB3316" s="1"/>
      <c r="FC3316" s="1"/>
      <c r="FD3316" s="1"/>
      <c r="FE3316" s="1"/>
      <c r="FF3316" s="1"/>
      <c r="FG3316" s="1"/>
      <c r="FH3316" s="1"/>
    </row>
    <row r="3317" spans="1:164" x14ac:dyDescent="0.15">
      <c r="A3317" s="67"/>
      <c r="B3317" s="16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9"/>
      <c r="N3317" s="12"/>
      <c r="O3317" s="12"/>
      <c r="P3317" s="19"/>
      <c r="Q3317" s="14"/>
      <c r="R3317" s="28"/>
      <c r="S3317" s="14"/>
      <c r="T3317" s="14"/>
      <c r="U3317" s="14"/>
      <c r="V3317" s="4"/>
      <c r="W3317" s="5"/>
      <c r="X3317" s="14"/>
      <c r="Y3317" s="153"/>
      <c r="Z3317" s="10"/>
      <c r="AA3317" s="51"/>
      <c r="AB3317" s="3"/>
      <c r="AC3317" s="1"/>
      <c r="AD3317" s="10"/>
      <c r="AE3317" s="3"/>
      <c r="AF3317" s="3"/>
      <c r="AG3317" s="3"/>
      <c r="AH3317" s="10"/>
      <c r="AI3317" s="11"/>
      <c r="AJ3317" s="10"/>
      <c r="AK3317" s="2"/>
      <c r="AL3317" s="2"/>
      <c r="AM3317" s="2"/>
      <c r="AN3317" s="2"/>
      <c r="AO3317" s="2"/>
      <c r="AP3317" s="2"/>
      <c r="AQ3317" s="1"/>
      <c r="AR3317" s="15"/>
      <c r="AS3317" s="15"/>
      <c r="AT3317" s="15"/>
      <c r="AU3317" s="1"/>
      <c r="AV3317" s="1"/>
      <c r="AW3317" s="15"/>
      <c r="AX3317" s="15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  <c r="FA3317" s="1"/>
      <c r="FB3317" s="1"/>
      <c r="FC3317" s="1"/>
      <c r="FD3317" s="1"/>
      <c r="FE3317" s="1"/>
      <c r="FF3317" s="1"/>
      <c r="FG3317" s="1"/>
      <c r="FH3317" s="1"/>
    </row>
    <row r="3318" spans="1:164" x14ac:dyDescent="0.15">
      <c r="A3318" s="67"/>
      <c r="B3318" s="16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9"/>
      <c r="N3318" s="12"/>
      <c r="O3318" s="12"/>
      <c r="P3318" s="19"/>
      <c r="Q3318" s="14"/>
      <c r="R3318" s="28"/>
      <c r="S3318" s="14"/>
      <c r="T3318" s="14"/>
      <c r="U3318" s="14"/>
      <c r="V3318" s="4"/>
      <c r="W3318" s="5"/>
      <c r="X3318" s="14"/>
      <c r="Y3318" s="153"/>
      <c r="Z3318" s="10"/>
      <c r="AA3318" s="51"/>
      <c r="AB3318" s="3"/>
      <c r="AC3318" s="1"/>
      <c r="AD3318" s="10"/>
      <c r="AE3318" s="3"/>
      <c r="AF3318" s="3"/>
      <c r="AG3318" s="3"/>
      <c r="AH3318" s="10"/>
      <c r="AI3318" s="11"/>
      <c r="AJ3318" s="10"/>
      <c r="AK3318" s="2"/>
      <c r="AL3318" s="2"/>
      <c r="AM3318" s="2"/>
      <c r="AN3318" s="2"/>
      <c r="AO3318" s="2"/>
      <c r="AP3318" s="2"/>
      <c r="AQ3318" s="1"/>
      <c r="AR3318" s="15"/>
      <c r="AS3318" s="15"/>
      <c r="AT3318" s="15"/>
      <c r="AU3318" s="1"/>
      <c r="AV3318" s="1"/>
      <c r="AW3318" s="15"/>
      <c r="AX3318" s="15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  <c r="FA3318" s="1"/>
      <c r="FB3318" s="1"/>
      <c r="FC3318" s="1"/>
      <c r="FD3318" s="1"/>
      <c r="FE3318" s="1"/>
      <c r="FF3318" s="1"/>
      <c r="FG3318" s="1"/>
      <c r="FH3318" s="1"/>
    </row>
    <row r="3319" spans="1:164" x14ac:dyDescent="0.15">
      <c r="A3319" s="67"/>
      <c r="B3319" s="16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9"/>
      <c r="N3319" s="12"/>
      <c r="O3319" s="12"/>
      <c r="P3319" s="19"/>
      <c r="Q3319" s="14"/>
      <c r="R3319" s="28"/>
      <c r="S3319" s="14"/>
      <c r="T3319" s="14"/>
      <c r="U3319" s="14"/>
      <c r="V3319" s="4"/>
      <c r="W3319" s="5"/>
      <c r="X3319" s="14"/>
      <c r="Y3319" s="153"/>
      <c r="Z3319" s="10"/>
      <c r="AA3319" s="51"/>
      <c r="AB3319" s="3"/>
      <c r="AC3319" s="1"/>
      <c r="AD3319" s="10"/>
      <c r="AE3319" s="3"/>
      <c r="AF3319" s="3"/>
      <c r="AG3319" s="3"/>
      <c r="AH3319" s="10"/>
      <c r="AI3319" s="11"/>
      <c r="AJ3319" s="10"/>
      <c r="AK3319" s="2"/>
      <c r="AL3319" s="2"/>
      <c r="AM3319" s="2"/>
      <c r="AN3319" s="2"/>
      <c r="AO3319" s="2"/>
      <c r="AP3319" s="2"/>
      <c r="AQ3319" s="1"/>
      <c r="AR3319" s="15"/>
      <c r="AS3319" s="15"/>
      <c r="AT3319" s="15"/>
      <c r="AU3319" s="1"/>
      <c r="AV3319" s="1"/>
      <c r="AW3319" s="15"/>
      <c r="AX3319" s="15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  <c r="FA3319" s="1"/>
      <c r="FB3319" s="1"/>
      <c r="FC3319" s="1"/>
      <c r="FD3319" s="1"/>
      <c r="FE3319" s="1"/>
      <c r="FF3319" s="1"/>
      <c r="FG3319" s="1"/>
      <c r="FH3319" s="1"/>
    </row>
    <row r="3320" spans="1:164" x14ac:dyDescent="0.15">
      <c r="A3320" s="67"/>
      <c r="B3320" s="16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9"/>
      <c r="N3320" s="12"/>
      <c r="O3320" s="12"/>
      <c r="P3320" s="19"/>
      <c r="Q3320" s="14"/>
      <c r="R3320" s="28"/>
      <c r="S3320" s="14"/>
      <c r="T3320" s="14"/>
      <c r="U3320" s="14"/>
      <c r="V3320" s="4"/>
      <c r="W3320" s="5"/>
      <c r="X3320" s="14"/>
      <c r="Y3320" s="153"/>
      <c r="Z3320" s="10"/>
      <c r="AA3320" s="51"/>
      <c r="AB3320" s="3"/>
      <c r="AC3320" s="1"/>
      <c r="AD3320" s="10"/>
      <c r="AE3320" s="3"/>
      <c r="AF3320" s="3"/>
      <c r="AG3320" s="3"/>
      <c r="AH3320" s="10"/>
      <c r="AI3320" s="11"/>
      <c r="AJ3320" s="10"/>
      <c r="AK3320" s="2"/>
      <c r="AL3320" s="2"/>
      <c r="AM3320" s="2"/>
      <c r="AN3320" s="2"/>
      <c r="AO3320" s="2"/>
      <c r="AP3320" s="2"/>
      <c r="AQ3320" s="1"/>
      <c r="AR3320" s="15"/>
      <c r="AS3320" s="15"/>
      <c r="AT3320" s="15"/>
      <c r="AU3320" s="1"/>
      <c r="AV3320" s="1"/>
      <c r="AW3320" s="15"/>
      <c r="AX3320" s="15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  <c r="FA3320" s="1"/>
      <c r="FB3320" s="1"/>
      <c r="FC3320" s="1"/>
      <c r="FD3320" s="1"/>
      <c r="FE3320" s="1"/>
      <c r="FF3320" s="1"/>
      <c r="FG3320" s="1"/>
      <c r="FH3320" s="1"/>
    </row>
    <row r="3321" spans="1:164" x14ac:dyDescent="0.15">
      <c r="A3321" s="67"/>
      <c r="B3321" s="16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9"/>
      <c r="N3321" s="12"/>
      <c r="O3321" s="12"/>
      <c r="P3321" s="19"/>
      <c r="Q3321" s="14"/>
      <c r="R3321" s="28"/>
      <c r="S3321" s="14"/>
      <c r="T3321" s="14"/>
      <c r="U3321" s="14"/>
      <c r="V3321" s="4"/>
      <c r="W3321" s="5"/>
      <c r="X3321" s="14"/>
      <c r="Y3321" s="153"/>
      <c r="Z3321" s="10"/>
      <c r="AA3321" s="51"/>
      <c r="AB3321" s="3"/>
      <c r="AC3321" s="1"/>
      <c r="AD3321" s="10"/>
      <c r="AE3321" s="3"/>
      <c r="AF3321" s="3"/>
      <c r="AG3321" s="3"/>
      <c r="AH3321" s="10"/>
      <c r="AI3321" s="11"/>
      <c r="AJ3321" s="10"/>
      <c r="AK3321" s="2"/>
      <c r="AL3321" s="2"/>
      <c r="AM3321" s="2"/>
      <c r="AN3321" s="2"/>
      <c r="AO3321" s="2"/>
      <c r="AP3321" s="2"/>
      <c r="AQ3321" s="1"/>
      <c r="AR3321" s="15"/>
      <c r="AS3321" s="15"/>
      <c r="AT3321" s="15"/>
      <c r="AU3321" s="1"/>
      <c r="AV3321" s="1"/>
      <c r="AW3321" s="15"/>
      <c r="AX3321" s="15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  <c r="FA3321" s="1"/>
      <c r="FB3321" s="1"/>
      <c r="FC3321" s="1"/>
      <c r="FD3321" s="1"/>
      <c r="FE3321" s="1"/>
      <c r="FF3321" s="1"/>
      <c r="FG3321" s="1"/>
      <c r="FH3321" s="1"/>
    </row>
    <row r="3322" spans="1:164" x14ac:dyDescent="0.15">
      <c r="A3322" s="67"/>
      <c r="B3322" s="16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9"/>
      <c r="N3322" s="12"/>
      <c r="O3322" s="12"/>
      <c r="P3322" s="19"/>
      <c r="Q3322" s="14"/>
      <c r="R3322" s="28"/>
      <c r="S3322" s="14"/>
      <c r="T3322" s="14"/>
      <c r="U3322" s="14"/>
      <c r="V3322" s="4"/>
      <c r="W3322" s="5"/>
      <c r="X3322" s="14"/>
      <c r="Y3322" s="153"/>
      <c r="Z3322" s="10"/>
      <c r="AA3322" s="51"/>
      <c r="AB3322" s="3"/>
      <c r="AC3322" s="1"/>
      <c r="AD3322" s="10"/>
      <c r="AE3322" s="3"/>
      <c r="AF3322" s="3"/>
      <c r="AG3322" s="3"/>
      <c r="AH3322" s="10"/>
      <c r="AI3322" s="11"/>
      <c r="AJ3322" s="10"/>
      <c r="AK3322" s="2"/>
      <c r="AL3322" s="2"/>
      <c r="AM3322" s="2"/>
      <c r="AN3322" s="2"/>
      <c r="AO3322" s="2"/>
      <c r="AP3322" s="2"/>
      <c r="AQ3322" s="1"/>
      <c r="AR3322" s="15"/>
      <c r="AS3322" s="15"/>
      <c r="AT3322" s="15"/>
      <c r="AU3322" s="1"/>
      <c r="AV3322" s="1"/>
      <c r="AW3322" s="15"/>
      <c r="AX3322" s="15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  <c r="FA3322" s="1"/>
      <c r="FB3322" s="1"/>
      <c r="FC3322" s="1"/>
      <c r="FD3322" s="1"/>
      <c r="FE3322" s="1"/>
      <c r="FF3322" s="1"/>
      <c r="FG3322" s="1"/>
      <c r="FH3322" s="1"/>
    </row>
    <row r="3323" spans="1:164" x14ac:dyDescent="0.15">
      <c r="A3323" s="67"/>
      <c r="B3323" s="16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9"/>
      <c r="N3323" s="12"/>
      <c r="O3323" s="12"/>
      <c r="P3323" s="19"/>
      <c r="Q3323" s="14"/>
      <c r="R3323" s="28"/>
      <c r="S3323" s="14"/>
      <c r="T3323" s="14"/>
      <c r="U3323" s="14"/>
      <c r="V3323" s="4"/>
      <c r="W3323" s="5"/>
      <c r="X3323" s="14"/>
      <c r="Y3323" s="153"/>
      <c r="Z3323" s="10"/>
      <c r="AA3323" s="51"/>
      <c r="AB3323" s="3"/>
      <c r="AC3323" s="1"/>
      <c r="AD3323" s="10"/>
      <c r="AE3323" s="3"/>
      <c r="AF3323" s="3"/>
      <c r="AG3323" s="3"/>
      <c r="AH3323" s="10"/>
      <c r="AI3323" s="11"/>
      <c r="AJ3323" s="10"/>
      <c r="AK3323" s="2"/>
      <c r="AL3323" s="2"/>
      <c r="AM3323" s="2"/>
      <c r="AN3323" s="2"/>
      <c r="AO3323" s="2"/>
      <c r="AP3323" s="2"/>
      <c r="AQ3323" s="1"/>
      <c r="AR3323" s="15"/>
      <c r="AS3323" s="15"/>
      <c r="AT3323" s="15"/>
      <c r="AU3323" s="1"/>
      <c r="AV3323" s="1"/>
      <c r="AW3323" s="15"/>
      <c r="AX3323" s="15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  <c r="FA3323" s="1"/>
      <c r="FB3323" s="1"/>
      <c r="FC3323" s="1"/>
      <c r="FD3323" s="1"/>
      <c r="FE3323" s="1"/>
      <c r="FF3323" s="1"/>
      <c r="FG3323" s="1"/>
      <c r="FH3323" s="1"/>
    </row>
    <row r="3324" spans="1:164" x14ac:dyDescent="0.15">
      <c r="A3324" s="67"/>
      <c r="B3324" s="16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9"/>
      <c r="N3324" s="12"/>
      <c r="O3324" s="12"/>
      <c r="P3324" s="19"/>
      <c r="Q3324" s="14"/>
      <c r="R3324" s="28"/>
      <c r="S3324" s="14"/>
      <c r="T3324" s="14"/>
      <c r="U3324" s="14"/>
      <c r="V3324" s="4"/>
      <c r="W3324" s="5"/>
      <c r="X3324" s="14"/>
      <c r="Y3324" s="153"/>
      <c r="Z3324" s="10"/>
      <c r="AA3324" s="51"/>
      <c r="AB3324" s="3"/>
      <c r="AC3324" s="1"/>
      <c r="AD3324" s="10"/>
      <c r="AE3324" s="3"/>
      <c r="AF3324" s="3"/>
      <c r="AG3324" s="3"/>
      <c r="AH3324" s="10"/>
      <c r="AI3324" s="11"/>
      <c r="AJ3324" s="10"/>
      <c r="AK3324" s="2"/>
      <c r="AL3324" s="2"/>
      <c r="AM3324" s="2"/>
      <c r="AN3324" s="2"/>
      <c r="AO3324" s="2"/>
      <c r="AP3324" s="2"/>
      <c r="AQ3324" s="1"/>
      <c r="AR3324" s="15"/>
      <c r="AS3324" s="15"/>
      <c r="AT3324" s="15"/>
      <c r="AU3324" s="1"/>
      <c r="AV3324" s="1"/>
      <c r="AW3324" s="15"/>
      <c r="AX3324" s="15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  <c r="FA3324" s="1"/>
      <c r="FB3324" s="1"/>
      <c r="FC3324" s="1"/>
      <c r="FD3324" s="1"/>
      <c r="FE3324" s="1"/>
      <c r="FF3324" s="1"/>
      <c r="FG3324" s="1"/>
      <c r="FH3324" s="1"/>
    </row>
    <row r="3325" spans="1:164" x14ac:dyDescent="0.15">
      <c r="A3325" s="67"/>
      <c r="B3325" s="16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9"/>
      <c r="N3325" s="12"/>
      <c r="O3325" s="12"/>
      <c r="P3325" s="19"/>
      <c r="Q3325" s="14"/>
      <c r="R3325" s="28"/>
      <c r="S3325" s="14"/>
      <c r="T3325" s="14"/>
      <c r="U3325" s="14"/>
      <c r="V3325" s="4"/>
      <c r="W3325" s="5"/>
      <c r="X3325" s="14"/>
      <c r="Y3325" s="153"/>
      <c r="Z3325" s="10"/>
      <c r="AA3325" s="51"/>
      <c r="AB3325" s="3"/>
      <c r="AC3325" s="1"/>
      <c r="AD3325" s="10"/>
      <c r="AE3325" s="3"/>
      <c r="AF3325" s="3"/>
      <c r="AG3325" s="3"/>
      <c r="AH3325" s="10"/>
      <c r="AI3325" s="11"/>
      <c r="AJ3325" s="10"/>
      <c r="AK3325" s="2"/>
      <c r="AL3325" s="2"/>
      <c r="AM3325" s="2"/>
      <c r="AN3325" s="2"/>
      <c r="AO3325" s="2"/>
      <c r="AP3325" s="2"/>
      <c r="AQ3325" s="1"/>
      <c r="AR3325" s="15"/>
      <c r="AS3325" s="15"/>
      <c r="AT3325" s="15"/>
      <c r="AU3325" s="1"/>
      <c r="AV3325" s="1"/>
      <c r="AW3325" s="15"/>
      <c r="AX3325" s="15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  <c r="FA3325" s="1"/>
      <c r="FB3325" s="1"/>
      <c r="FC3325" s="1"/>
      <c r="FD3325" s="1"/>
      <c r="FE3325" s="1"/>
      <c r="FF3325" s="1"/>
      <c r="FG3325" s="1"/>
      <c r="FH3325" s="1"/>
    </row>
    <row r="3326" spans="1:164" x14ac:dyDescent="0.15">
      <c r="A3326" s="67"/>
      <c r="B3326" s="16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9"/>
      <c r="N3326" s="12"/>
      <c r="O3326" s="12"/>
      <c r="P3326" s="19"/>
      <c r="Q3326" s="14"/>
      <c r="R3326" s="28"/>
      <c r="S3326" s="14"/>
      <c r="T3326" s="14"/>
      <c r="U3326" s="14"/>
      <c r="V3326" s="4"/>
      <c r="W3326" s="5"/>
      <c r="X3326" s="14"/>
      <c r="Y3326" s="153"/>
      <c r="Z3326" s="10"/>
      <c r="AA3326" s="51"/>
      <c r="AB3326" s="3"/>
      <c r="AC3326" s="1"/>
      <c r="AD3326" s="10"/>
      <c r="AE3326" s="3"/>
      <c r="AF3326" s="3"/>
      <c r="AG3326" s="3"/>
      <c r="AH3326" s="10"/>
      <c r="AI3326" s="11"/>
      <c r="AJ3326" s="10"/>
      <c r="AK3326" s="2"/>
      <c r="AL3326" s="2"/>
      <c r="AM3326" s="2"/>
      <c r="AN3326" s="2"/>
      <c r="AO3326" s="2"/>
      <c r="AP3326" s="2"/>
      <c r="AQ3326" s="1"/>
      <c r="AR3326" s="15"/>
      <c r="AS3326" s="15"/>
      <c r="AT3326" s="15"/>
      <c r="AU3326" s="1"/>
      <c r="AV3326" s="1"/>
      <c r="AW3326" s="15"/>
      <c r="AX3326" s="15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  <c r="FA3326" s="1"/>
      <c r="FB3326" s="1"/>
      <c r="FC3326" s="1"/>
      <c r="FD3326" s="1"/>
      <c r="FE3326" s="1"/>
      <c r="FF3326" s="1"/>
      <c r="FG3326" s="1"/>
      <c r="FH3326" s="1"/>
    </row>
    <row r="3327" spans="1:164" x14ac:dyDescent="0.15">
      <c r="A3327" s="67"/>
      <c r="B3327" s="16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9"/>
      <c r="N3327" s="12"/>
      <c r="O3327" s="12"/>
      <c r="P3327" s="19"/>
      <c r="Q3327" s="14"/>
      <c r="R3327" s="28"/>
      <c r="S3327" s="14"/>
      <c r="T3327" s="14"/>
      <c r="U3327" s="14"/>
      <c r="V3327" s="4"/>
      <c r="W3327" s="5"/>
      <c r="X3327" s="14"/>
      <c r="Y3327" s="153"/>
      <c r="Z3327" s="10"/>
      <c r="AA3327" s="51"/>
      <c r="AB3327" s="3"/>
      <c r="AC3327" s="1"/>
      <c r="AD3327" s="10"/>
      <c r="AE3327" s="3"/>
      <c r="AF3327" s="3"/>
      <c r="AG3327" s="3"/>
      <c r="AH3327" s="10"/>
      <c r="AI3327" s="11"/>
      <c r="AJ3327" s="10"/>
      <c r="AK3327" s="2"/>
      <c r="AL3327" s="2"/>
      <c r="AM3327" s="2"/>
      <c r="AN3327" s="2"/>
      <c r="AO3327" s="2"/>
      <c r="AP3327" s="2"/>
      <c r="AQ3327" s="1"/>
      <c r="AR3327" s="15"/>
      <c r="AS3327" s="15"/>
      <c r="AT3327" s="15"/>
      <c r="AU3327" s="1"/>
      <c r="AV3327" s="1"/>
      <c r="AW3327" s="15"/>
      <c r="AX3327" s="15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  <c r="FA3327" s="1"/>
      <c r="FB3327" s="1"/>
      <c r="FC3327" s="1"/>
      <c r="FD3327" s="1"/>
      <c r="FE3327" s="1"/>
      <c r="FF3327" s="1"/>
      <c r="FG3327" s="1"/>
      <c r="FH3327" s="1"/>
    </row>
    <row r="3328" spans="1:164" x14ac:dyDescent="0.15">
      <c r="A3328" s="67"/>
      <c r="B3328" s="16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9"/>
      <c r="N3328" s="12"/>
      <c r="O3328" s="12"/>
      <c r="P3328" s="19"/>
      <c r="Q3328" s="14"/>
      <c r="R3328" s="28"/>
      <c r="S3328" s="14"/>
      <c r="T3328" s="14"/>
      <c r="U3328" s="14"/>
      <c r="V3328" s="4"/>
      <c r="W3328" s="5"/>
      <c r="X3328" s="14"/>
      <c r="Y3328" s="153"/>
      <c r="Z3328" s="10"/>
      <c r="AA3328" s="51"/>
      <c r="AB3328" s="3"/>
      <c r="AC3328" s="1"/>
      <c r="AD3328" s="10"/>
      <c r="AE3328" s="3"/>
      <c r="AF3328" s="3"/>
      <c r="AG3328" s="3"/>
      <c r="AH3328" s="10"/>
      <c r="AI3328" s="11"/>
      <c r="AJ3328" s="10"/>
      <c r="AK3328" s="2"/>
      <c r="AL3328" s="2"/>
      <c r="AM3328" s="2"/>
      <c r="AN3328" s="2"/>
      <c r="AO3328" s="2"/>
      <c r="AP3328" s="2"/>
      <c r="AQ3328" s="1"/>
      <c r="AR3328" s="15"/>
      <c r="AS3328" s="15"/>
      <c r="AT3328" s="15"/>
      <c r="AU3328" s="1"/>
      <c r="AV3328" s="1"/>
      <c r="AW3328" s="15"/>
      <c r="AX3328" s="15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  <c r="FA3328" s="1"/>
      <c r="FB3328" s="1"/>
      <c r="FC3328" s="1"/>
      <c r="FD3328" s="1"/>
      <c r="FE3328" s="1"/>
      <c r="FF3328" s="1"/>
      <c r="FG3328" s="1"/>
      <c r="FH3328" s="1"/>
    </row>
    <row r="3329" spans="1:164" x14ac:dyDescent="0.15">
      <c r="A3329" s="67"/>
      <c r="B3329" s="16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9"/>
      <c r="N3329" s="12"/>
      <c r="O3329" s="12"/>
      <c r="P3329" s="19"/>
      <c r="Q3329" s="14"/>
      <c r="R3329" s="28"/>
      <c r="S3329" s="14"/>
      <c r="T3329" s="14"/>
      <c r="U3329" s="14"/>
      <c r="V3329" s="4"/>
      <c r="W3329" s="5"/>
      <c r="X3329" s="14"/>
      <c r="Y3329" s="153"/>
      <c r="Z3329" s="10"/>
      <c r="AA3329" s="51"/>
      <c r="AB3329" s="3"/>
      <c r="AC3329" s="1"/>
      <c r="AD3329" s="10"/>
      <c r="AE3329" s="3"/>
      <c r="AF3329" s="3"/>
      <c r="AG3329" s="3"/>
      <c r="AH3329" s="10"/>
      <c r="AI3329" s="11"/>
      <c r="AJ3329" s="10"/>
      <c r="AK3329" s="2"/>
      <c r="AL3329" s="2"/>
      <c r="AM3329" s="2"/>
      <c r="AN3329" s="2"/>
      <c r="AO3329" s="2"/>
      <c r="AP3329" s="2"/>
      <c r="AQ3329" s="1"/>
      <c r="AR3329" s="15"/>
      <c r="AS3329" s="15"/>
      <c r="AT3329" s="15"/>
      <c r="AU3329" s="1"/>
      <c r="AV3329" s="1"/>
      <c r="AW3329" s="15"/>
      <c r="AX3329" s="15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  <c r="FA3329" s="1"/>
      <c r="FB3329" s="1"/>
      <c r="FC3329" s="1"/>
      <c r="FD3329" s="1"/>
      <c r="FE3329" s="1"/>
      <c r="FF3329" s="1"/>
      <c r="FG3329" s="1"/>
      <c r="FH3329" s="1"/>
    </row>
    <row r="3330" spans="1:164" x14ac:dyDescent="0.15">
      <c r="A3330" s="67"/>
      <c r="B3330" s="16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9"/>
      <c r="N3330" s="12"/>
      <c r="O3330" s="12"/>
      <c r="P3330" s="19"/>
      <c r="Q3330" s="14"/>
      <c r="R3330" s="28"/>
      <c r="S3330" s="14"/>
      <c r="T3330" s="14"/>
      <c r="U3330" s="14"/>
      <c r="V3330" s="4"/>
      <c r="W3330" s="5"/>
      <c r="X3330" s="14"/>
      <c r="Y3330" s="153"/>
      <c r="Z3330" s="10"/>
      <c r="AA3330" s="51"/>
      <c r="AB3330" s="3"/>
      <c r="AC3330" s="1"/>
      <c r="AD3330" s="10"/>
      <c r="AE3330" s="3"/>
      <c r="AF3330" s="3"/>
      <c r="AG3330" s="3"/>
      <c r="AH3330" s="10"/>
      <c r="AI3330" s="11"/>
      <c r="AJ3330" s="10"/>
      <c r="AK3330" s="2"/>
      <c r="AL3330" s="2"/>
      <c r="AM3330" s="2"/>
      <c r="AN3330" s="2"/>
      <c r="AO3330" s="2"/>
      <c r="AP3330" s="2"/>
      <c r="AQ3330" s="1"/>
      <c r="AR3330" s="15"/>
      <c r="AS3330" s="15"/>
      <c r="AT3330" s="15"/>
      <c r="AU3330" s="1"/>
      <c r="AV3330" s="1"/>
      <c r="AW3330" s="15"/>
      <c r="AX3330" s="15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  <c r="FA3330" s="1"/>
      <c r="FB3330" s="1"/>
      <c r="FC3330" s="1"/>
      <c r="FD3330" s="1"/>
      <c r="FE3330" s="1"/>
      <c r="FF3330" s="1"/>
      <c r="FG3330" s="1"/>
      <c r="FH3330" s="1"/>
    </row>
    <row r="3331" spans="1:164" x14ac:dyDescent="0.15">
      <c r="A3331" s="67"/>
      <c r="B3331" s="16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9"/>
      <c r="N3331" s="12"/>
      <c r="O3331" s="12"/>
      <c r="P3331" s="19"/>
      <c r="Q3331" s="14"/>
      <c r="R3331" s="28"/>
      <c r="S3331" s="14"/>
      <c r="T3331" s="14"/>
      <c r="U3331" s="14"/>
      <c r="V3331" s="4"/>
      <c r="W3331" s="5"/>
      <c r="X3331" s="14"/>
      <c r="Y3331" s="153"/>
      <c r="Z3331" s="10"/>
      <c r="AA3331" s="51"/>
      <c r="AB3331" s="3"/>
      <c r="AC3331" s="1"/>
      <c r="AD3331" s="10"/>
      <c r="AE3331" s="3"/>
      <c r="AF3331" s="3"/>
      <c r="AG3331" s="3"/>
      <c r="AH3331" s="10"/>
      <c r="AI3331" s="11"/>
      <c r="AJ3331" s="10"/>
      <c r="AK3331" s="2"/>
      <c r="AL3331" s="2"/>
      <c r="AM3331" s="2"/>
      <c r="AN3331" s="2"/>
      <c r="AO3331" s="2"/>
      <c r="AP3331" s="2"/>
      <c r="AQ3331" s="1"/>
      <c r="AR3331" s="15"/>
      <c r="AS3331" s="15"/>
      <c r="AT3331" s="15"/>
      <c r="AU3331" s="1"/>
      <c r="AV3331" s="1"/>
      <c r="AW3331" s="15"/>
      <c r="AX3331" s="15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  <c r="FA3331" s="1"/>
      <c r="FB3331" s="1"/>
      <c r="FC3331" s="1"/>
      <c r="FD3331" s="1"/>
      <c r="FE3331" s="1"/>
      <c r="FF3331" s="1"/>
      <c r="FG3331" s="1"/>
      <c r="FH3331" s="1"/>
    </row>
    <row r="3332" spans="1:164" x14ac:dyDescent="0.15">
      <c r="A3332" s="67"/>
      <c r="B3332" s="16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9"/>
      <c r="N3332" s="12"/>
      <c r="O3332" s="12"/>
      <c r="P3332" s="19"/>
      <c r="Q3332" s="14"/>
      <c r="R3332" s="28"/>
      <c r="S3332" s="14"/>
      <c r="T3332" s="14"/>
      <c r="U3332" s="14"/>
      <c r="V3332" s="4"/>
      <c r="W3332" s="5"/>
      <c r="X3332" s="14"/>
      <c r="Y3332" s="153"/>
      <c r="Z3332" s="10"/>
      <c r="AA3332" s="51"/>
      <c r="AB3332" s="3"/>
      <c r="AC3332" s="1"/>
      <c r="AD3332" s="10"/>
      <c r="AE3332" s="3"/>
      <c r="AF3332" s="3"/>
      <c r="AG3332" s="3"/>
      <c r="AH3332" s="10"/>
      <c r="AI3332" s="11"/>
      <c r="AJ3332" s="10"/>
      <c r="AK3332" s="2"/>
      <c r="AL3332" s="2"/>
      <c r="AM3332" s="2"/>
      <c r="AN3332" s="2"/>
      <c r="AO3332" s="2"/>
      <c r="AP3332" s="2"/>
      <c r="AQ3332" s="1"/>
      <c r="AR3332" s="15"/>
      <c r="AS3332" s="15"/>
      <c r="AT3332" s="15"/>
      <c r="AU3332" s="1"/>
      <c r="AV3332" s="1"/>
      <c r="AW3332" s="15"/>
      <c r="AX3332" s="15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  <c r="FA3332" s="1"/>
      <c r="FB3332" s="1"/>
      <c r="FC3332" s="1"/>
      <c r="FD3332" s="1"/>
      <c r="FE3332" s="1"/>
      <c r="FF3332" s="1"/>
      <c r="FG3332" s="1"/>
      <c r="FH3332" s="1"/>
    </row>
    <row r="3333" spans="1:164" x14ac:dyDescent="0.15">
      <c r="A3333" s="67"/>
      <c r="B3333" s="16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9"/>
      <c r="N3333" s="12"/>
      <c r="O3333" s="12"/>
      <c r="P3333" s="19"/>
      <c r="Q3333" s="14"/>
      <c r="R3333" s="28"/>
      <c r="S3333" s="14"/>
      <c r="T3333" s="14"/>
      <c r="U3333" s="14"/>
      <c r="V3333" s="4"/>
      <c r="W3333" s="5"/>
      <c r="X3333" s="14"/>
      <c r="Y3333" s="153"/>
      <c r="Z3333" s="10"/>
      <c r="AA3333" s="51"/>
      <c r="AB3333" s="3"/>
      <c r="AC3333" s="1"/>
      <c r="AD3333" s="10"/>
      <c r="AE3333" s="3"/>
      <c r="AF3333" s="3"/>
      <c r="AG3333" s="3"/>
      <c r="AH3333" s="10"/>
      <c r="AI3333" s="11"/>
      <c r="AJ3333" s="10"/>
      <c r="AK3333" s="2"/>
      <c r="AL3333" s="2"/>
      <c r="AM3333" s="2"/>
      <c r="AN3333" s="2"/>
      <c r="AO3333" s="2"/>
      <c r="AP3333" s="2"/>
      <c r="AQ3333" s="1"/>
      <c r="AR3333" s="15"/>
      <c r="AS3333" s="15"/>
      <c r="AT3333" s="15"/>
      <c r="AU3333" s="1"/>
      <c r="AV3333" s="1"/>
      <c r="AW3333" s="15"/>
      <c r="AX3333" s="15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  <c r="FA3333" s="1"/>
      <c r="FB3333" s="1"/>
      <c r="FC3333" s="1"/>
      <c r="FD3333" s="1"/>
      <c r="FE3333" s="1"/>
      <c r="FF3333" s="1"/>
      <c r="FG3333" s="1"/>
      <c r="FH3333" s="1"/>
    </row>
    <row r="3334" spans="1:164" x14ac:dyDescent="0.15">
      <c r="A3334" s="67"/>
      <c r="B3334" s="16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9"/>
      <c r="N3334" s="12"/>
      <c r="O3334" s="12"/>
      <c r="P3334" s="19"/>
      <c r="Q3334" s="14"/>
      <c r="R3334" s="28"/>
      <c r="S3334" s="14"/>
      <c r="T3334" s="14"/>
      <c r="U3334" s="14"/>
      <c r="V3334" s="4"/>
      <c r="W3334" s="5"/>
      <c r="X3334" s="14"/>
      <c r="Y3334" s="153"/>
      <c r="Z3334" s="10"/>
      <c r="AA3334" s="51"/>
      <c r="AB3334" s="3"/>
      <c r="AC3334" s="1"/>
      <c r="AD3334" s="10"/>
      <c r="AE3334" s="3"/>
      <c r="AF3334" s="3"/>
      <c r="AG3334" s="3"/>
      <c r="AH3334" s="10"/>
      <c r="AI3334" s="11"/>
      <c r="AJ3334" s="10"/>
      <c r="AK3334" s="2"/>
      <c r="AL3334" s="2"/>
      <c r="AM3334" s="2"/>
      <c r="AN3334" s="2"/>
      <c r="AO3334" s="2"/>
      <c r="AP3334" s="2"/>
      <c r="AQ3334" s="1"/>
      <c r="AR3334" s="15"/>
      <c r="AS3334" s="15"/>
      <c r="AT3334" s="15"/>
      <c r="AU3334" s="1"/>
      <c r="AV3334" s="1"/>
      <c r="AW3334" s="15"/>
      <c r="AX3334" s="15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  <c r="FA3334" s="1"/>
      <c r="FB3334" s="1"/>
      <c r="FC3334" s="1"/>
      <c r="FD3334" s="1"/>
      <c r="FE3334" s="1"/>
      <c r="FF3334" s="1"/>
      <c r="FG3334" s="1"/>
      <c r="FH3334" s="1"/>
    </row>
    <row r="3335" spans="1:164" x14ac:dyDescent="0.15">
      <c r="A3335" s="67"/>
      <c r="B3335" s="16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9"/>
      <c r="N3335" s="12"/>
      <c r="O3335" s="12"/>
      <c r="P3335" s="19"/>
      <c r="Q3335" s="14"/>
      <c r="R3335" s="28"/>
      <c r="S3335" s="14"/>
      <c r="T3335" s="14"/>
      <c r="U3335" s="14"/>
      <c r="V3335" s="4"/>
      <c r="W3335" s="5"/>
      <c r="X3335" s="14"/>
      <c r="Y3335" s="153"/>
      <c r="Z3335" s="10"/>
      <c r="AA3335" s="51"/>
      <c r="AB3335" s="3"/>
      <c r="AC3335" s="1"/>
      <c r="AD3335" s="10"/>
      <c r="AE3335" s="3"/>
      <c r="AF3335" s="3"/>
      <c r="AG3335" s="3"/>
      <c r="AH3335" s="10"/>
      <c r="AI3335" s="11"/>
      <c r="AJ3335" s="10"/>
      <c r="AK3335" s="2"/>
      <c r="AL3335" s="2"/>
      <c r="AM3335" s="2"/>
      <c r="AN3335" s="2"/>
      <c r="AO3335" s="2"/>
      <c r="AP3335" s="2"/>
      <c r="AQ3335" s="1"/>
      <c r="AR3335" s="15"/>
      <c r="AS3335" s="15"/>
      <c r="AT3335" s="15"/>
      <c r="AU3335" s="1"/>
      <c r="AV3335" s="1"/>
      <c r="AW3335" s="15"/>
      <c r="AX3335" s="15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  <c r="FA3335" s="1"/>
      <c r="FB3335" s="1"/>
      <c r="FC3335" s="1"/>
      <c r="FD3335" s="1"/>
      <c r="FE3335" s="1"/>
      <c r="FF3335" s="1"/>
      <c r="FG3335" s="1"/>
      <c r="FH3335" s="1"/>
    </row>
    <row r="3336" spans="1:164" x14ac:dyDescent="0.15">
      <c r="A3336" s="67"/>
      <c r="B3336" s="16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9"/>
      <c r="N3336" s="12"/>
      <c r="O3336" s="12"/>
      <c r="P3336" s="19"/>
      <c r="Q3336" s="14"/>
      <c r="R3336" s="28"/>
      <c r="S3336" s="14"/>
      <c r="T3336" s="14"/>
      <c r="U3336" s="14"/>
      <c r="V3336" s="4"/>
      <c r="W3336" s="5"/>
      <c r="X3336" s="14"/>
      <c r="Y3336" s="153"/>
      <c r="Z3336" s="10"/>
      <c r="AA3336" s="51"/>
      <c r="AB3336" s="3"/>
      <c r="AC3336" s="1"/>
      <c r="AD3336" s="10"/>
      <c r="AE3336" s="3"/>
      <c r="AF3336" s="3"/>
      <c r="AG3336" s="3"/>
      <c r="AH3336" s="10"/>
      <c r="AI3336" s="11"/>
      <c r="AJ3336" s="10"/>
      <c r="AK3336" s="2"/>
      <c r="AL3336" s="2"/>
      <c r="AM3336" s="2"/>
      <c r="AN3336" s="2"/>
      <c r="AO3336" s="2"/>
      <c r="AP3336" s="2"/>
      <c r="AQ3336" s="1"/>
      <c r="AR3336" s="15"/>
      <c r="AS3336" s="15"/>
      <c r="AT3336" s="15"/>
      <c r="AU3336" s="1"/>
      <c r="AV3336" s="1"/>
      <c r="AW3336" s="15"/>
      <c r="AX3336" s="15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  <c r="FA3336" s="1"/>
      <c r="FB3336" s="1"/>
      <c r="FC3336" s="1"/>
      <c r="FD3336" s="1"/>
      <c r="FE3336" s="1"/>
      <c r="FF3336" s="1"/>
      <c r="FG3336" s="1"/>
      <c r="FH3336" s="1"/>
    </row>
    <row r="3337" spans="1:164" x14ac:dyDescent="0.15">
      <c r="A3337" s="67"/>
      <c r="B3337" s="16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9"/>
      <c r="N3337" s="12"/>
      <c r="O3337" s="12"/>
      <c r="P3337" s="19"/>
      <c r="Q3337" s="14"/>
      <c r="R3337" s="28"/>
      <c r="S3337" s="14"/>
      <c r="T3337" s="14"/>
      <c r="U3337" s="14"/>
      <c r="V3337" s="4"/>
      <c r="W3337" s="5"/>
      <c r="X3337" s="14"/>
      <c r="Y3337" s="153"/>
      <c r="Z3337" s="10"/>
      <c r="AA3337" s="51"/>
      <c r="AB3337" s="3"/>
      <c r="AC3337" s="1"/>
      <c r="AD3337" s="10"/>
      <c r="AE3337" s="3"/>
      <c r="AF3337" s="3"/>
      <c r="AG3337" s="3"/>
      <c r="AH3337" s="10"/>
      <c r="AI3337" s="11"/>
      <c r="AJ3337" s="10"/>
      <c r="AK3337" s="2"/>
      <c r="AL3337" s="2"/>
      <c r="AM3337" s="2"/>
      <c r="AN3337" s="2"/>
      <c r="AO3337" s="2"/>
      <c r="AP3337" s="2"/>
      <c r="AQ3337" s="1"/>
      <c r="AR3337" s="15"/>
      <c r="AS3337" s="15"/>
      <c r="AT3337" s="15"/>
      <c r="AU3337" s="1"/>
      <c r="AV3337" s="1"/>
      <c r="AW3337" s="15"/>
      <c r="AX3337" s="15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  <c r="FA3337" s="1"/>
      <c r="FB3337" s="1"/>
      <c r="FC3337" s="1"/>
      <c r="FD3337" s="1"/>
      <c r="FE3337" s="1"/>
      <c r="FF3337" s="1"/>
      <c r="FG3337" s="1"/>
      <c r="FH3337" s="1"/>
    </row>
    <row r="3338" spans="1:164" x14ac:dyDescent="0.15">
      <c r="A3338" s="67"/>
      <c r="B3338" s="16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9"/>
      <c r="N3338" s="12"/>
      <c r="O3338" s="12"/>
      <c r="P3338" s="19"/>
      <c r="Q3338" s="14"/>
      <c r="R3338" s="28"/>
      <c r="S3338" s="14"/>
      <c r="T3338" s="14"/>
      <c r="U3338" s="14"/>
      <c r="V3338" s="4"/>
      <c r="W3338" s="5"/>
      <c r="X3338" s="14"/>
      <c r="Y3338" s="153"/>
      <c r="Z3338" s="10"/>
      <c r="AA3338" s="51"/>
      <c r="AB3338" s="3"/>
      <c r="AC3338" s="1"/>
      <c r="AD3338" s="10"/>
      <c r="AE3338" s="3"/>
      <c r="AF3338" s="3"/>
      <c r="AG3338" s="3"/>
      <c r="AH3338" s="10"/>
      <c r="AI3338" s="11"/>
      <c r="AJ3338" s="10"/>
      <c r="AK3338" s="2"/>
      <c r="AL3338" s="2"/>
      <c r="AM3338" s="2"/>
      <c r="AN3338" s="2"/>
      <c r="AO3338" s="2"/>
      <c r="AP3338" s="2"/>
      <c r="AQ3338" s="1"/>
      <c r="AR3338" s="15"/>
      <c r="AS3338" s="15"/>
      <c r="AT3338" s="15"/>
      <c r="AU3338" s="1"/>
      <c r="AV3338" s="1"/>
      <c r="AW3338" s="15"/>
      <c r="AX3338" s="15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  <c r="EZ3338" s="1"/>
      <c r="FA3338" s="1"/>
      <c r="FB3338" s="1"/>
      <c r="FC3338" s="1"/>
      <c r="FD3338" s="1"/>
      <c r="FE3338" s="1"/>
      <c r="FF3338" s="1"/>
      <c r="FG3338" s="1"/>
      <c r="FH3338" s="1"/>
    </row>
    <row r="3339" spans="1:164" x14ac:dyDescent="0.15">
      <c r="A3339" s="67"/>
      <c r="B3339" s="16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9"/>
      <c r="N3339" s="12"/>
      <c r="O3339" s="12"/>
      <c r="P3339" s="19"/>
      <c r="Q3339" s="14"/>
      <c r="R3339" s="28"/>
      <c r="S3339" s="14"/>
      <c r="T3339" s="14"/>
      <c r="U3339" s="14"/>
      <c r="V3339" s="4"/>
      <c r="W3339" s="5"/>
      <c r="X3339" s="14"/>
      <c r="Y3339" s="153"/>
      <c r="Z3339" s="10"/>
      <c r="AA3339" s="51"/>
      <c r="AB3339" s="3"/>
      <c r="AC3339" s="1"/>
      <c r="AD3339" s="10"/>
      <c r="AE3339" s="3"/>
      <c r="AF3339" s="3"/>
      <c r="AG3339" s="3"/>
      <c r="AH3339" s="10"/>
      <c r="AI3339" s="11"/>
      <c r="AJ3339" s="10"/>
      <c r="AK3339" s="2"/>
      <c r="AL3339" s="2"/>
      <c r="AM3339" s="2"/>
      <c r="AN3339" s="2"/>
      <c r="AO3339" s="2"/>
      <c r="AP3339" s="2"/>
      <c r="AQ3339" s="1"/>
      <c r="AR3339" s="15"/>
      <c r="AS3339" s="15"/>
      <c r="AT3339" s="15"/>
      <c r="AU3339" s="1"/>
      <c r="AV3339" s="1"/>
      <c r="AW3339" s="15"/>
      <c r="AX3339" s="15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  <c r="EZ3339" s="1"/>
      <c r="FA3339" s="1"/>
      <c r="FB3339" s="1"/>
      <c r="FC3339" s="1"/>
      <c r="FD3339" s="1"/>
      <c r="FE3339" s="1"/>
      <c r="FF3339" s="1"/>
      <c r="FG3339" s="1"/>
      <c r="FH3339" s="1"/>
    </row>
    <row r="3340" spans="1:164" x14ac:dyDescent="0.15">
      <c r="A3340" s="67"/>
      <c r="B3340" s="16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9"/>
      <c r="N3340" s="12"/>
      <c r="O3340" s="12"/>
      <c r="P3340" s="19"/>
      <c r="Q3340" s="14"/>
      <c r="R3340" s="28"/>
      <c r="S3340" s="14"/>
      <c r="T3340" s="14"/>
      <c r="U3340" s="14"/>
      <c r="V3340" s="4"/>
      <c r="W3340" s="5"/>
      <c r="X3340" s="14"/>
      <c r="Y3340" s="153"/>
      <c r="Z3340" s="10"/>
      <c r="AA3340" s="51"/>
      <c r="AB3340" s="3"/>
      <c r="AC3340" s="1"/>
      <c r="AD3340" s="10"/>
      <c r="AE3340" s="3"/>
      <c r="AF3340" s="3"/>
      <c r="AG3340" s="3"/>
      <c r="AH3340" s="10"/>
      <c r="AI3340" s="11"/>
      <c r="AJ3340" s="10"/>
      <c r="AK3340" s="2"/>
      <c r="AL3340" s="2"/>
      <c r="AM3340" s="2"/>
      <c r="AN3340" s="2"/>
      <c r="AO3340" s="2"/>
      <c r="AP3340" s="2"/>
      <c r="AQ3340" s="1"/>
      <c r="AR3340" s="15"/>
      <c r="AS3340" s="15"/>
      <c r="AT3340" s="15"/>
      <c r="AU3340" s="1"/>
      <c r="AV3340" s="1"/>
      <c r="AW3340" s="15"/>
      <c r="AX3340" s="15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  <c r="EZ3340" s="1"/>
      <c r="FA3340" s="1"/>
      <c r="FB3340" s="1"/>
      <c r="FC3340" s="1"/>
      <c r="FD3340" s="1"/>
      <c r="FE3340" s="1"/>
      <c r="FF3340" s="1"/>
      <c r="FG3340" s="1"/>
      <c r="FH3340" s="1"/>
    </row>
    <row r="3341" spans="1:164" x14ac:dyDescent="0.15">
      <c r="A3341" s="67"/>
      <c r="B3341" s="16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9"/>
      <c r="N3341" s="12"/>
      <c r="O3341" s="12"/>
      <c r="P3341" s="19"/>
      <c r="Q3341" s="14"/>
      <c r="R3341" s="28"/>
      <c r="S3341" s="14"/>
      <c r="T3341" s="14"/>
      <c r="U3341" s="14"/>
      <c r="V3341" s="4"/>
      <c r="W3341" s="5"/>
      <c r="X3341" s="14"/>
      <c r="Y3341" s="153"/>
      <c r="Z3341" s="10"/>
      <c r="AA3341" s="51"/>
      <c r="AB3341" s="3"/>
      <c r="AC3341" s="1"/>
      <c r="AD3341" s="10"/>
      <c r="AE3341" s="3"/>
      <c r="AF3341" s="3"/>
      <c r="AG3341" s="3"/>
      <c r="AH3341" s="10"/>
      <c r="AI3341" s="11"/>
      <c r="AJ3341" s="10"/>
      <c r="AK3341" s="2"/>
      <c r="AL3341" s="2"/>
      <c r="AM3341" s="2"/>
      <c r="AN3341" s="2"/>
      <c r="AO3341" s="2"/>
      <c r="AP3341" s="2"/>
      <c r="AQ3341" s="1"/>
      <c r="AR3341" s="15"/>
      <c r="AS3341" s="15"/>
      <c r="AT3341" s="15"/>
      <c r="AU3341" s="1"/>
      <c r="AV3341" s="1"/>
      <c r="AW3341" s="15"/>
      <c r="AX3341" s="15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  <c r="EZ3341" s="1"/>
      <c r="FA3341" s="1"/>
      <c r="FB3341" s="1"/>
      <c r="FC3341" s="1"/>
      <c r="FD3341" s="1"/>
      <c r="FE3341" s="1"/>
      <c r="FF3341" s="1"/>
      <c r="FG3341" s="1"/>
      <c r="FH3341" s="1"/>
    </row>
    <row r="3342" spans="1:164" x14ac:dyDescent="0.15">
      <c r="A3342" s="67"/>
      <c r="B3342" s="16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9"/>
      <c r="N3342" s="12"/>
      <c r="O3342" s="12"/>
      <c r="P3342" s="19"/>
      <c r="Q3342" s="14"/>
      <c r="R3342" s="28"/>
      <c r="S3342" s="14"/>
      <c r="T3342" s="14"/>
      <c r="U3342" s="14"/>
      <c r="V3342" s="4"/>
      <c r="W3342" s="5"/>
      <c r="X3342" s="14"/>
      <c r="Y3342" s="153"/>
      <c r="Z3342" s="10"/>
      <c r="AA3342" s="51"/>
      <c r="AB3342" s="3"/>
      <c r="AC3342" s="1"/>
      <c r="AD3342" s="10"/>
      <c r="AE3342" s="3"/>
      <c r="AF3342" s="3"/>
      <c r="AG3342" s="3"/>
      <c r="AH3342" s="10"/>
      <c r="AI3342" s="11"/>
      <c r="AJ3342" s="10"/>
      <c r="AK3342" s="2"/>
      <c r="AL3342" s="2"/>
      <c r="AM3342" s="2"/>
      <c r="AN3342" s="2"/>
      <c r="AO3342" s="2"/>
      <c r="AP3342" s="2"/>
      <c r="AQ3342" s="1"/>
      <c r="AR3342" s="15"/>
      <c r="AS3342" s="15"/>
      <c r="AT3342" s="15"/>
      <c r="AU3342" s="1"/>
      <c r="AV3342" s="1"/>
      <c r="AW3342" s="15"/>
      <c r="AX3342" s="15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  <c r="EZ3342" s="1"/>
      <c r="FA3342" s="1"/>
      <c r="FB3342" s="1"/>
      <c r="FC3342" s="1"/>
      <c r="FD3342" s="1"/>
      <c r="FE3342" s="1"/>
      <c r="FF3342" s="1"/>
      <c r="FG3342" s="1"/>
      <c r="FH3342" s="1"/>
    </row>
    <row r="3343" spans="1:164" x14ac:dyDescent="0.15">
      <c r="A3343" s="67"/>
      <c r="B3343" s="16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9"/>
      <c r="N3343" s="12"/>
      <c r="O3343" s="12"/>
      <c r="P3343" s="19"/>
      <c r="Q3343" s="14"/>
      <c r="R3343" s="28"/>
      <c r="S3343" s="14"/>
      <c r="T3343" s="14"/>
      <c r="U3343" s="14"/>
      <c r="V3343" s="4"/>
      <c r="W3343" s="5"/>
      <c r="X3343" s="14"/>
      <c r="Y3343" s="153"/>
      <c r="Z3343" s="10"/>
      <c r="AA3343" s="51"/>
      <c r="AB3343" s="3"/>
      <c r="AC3343" s="1"/>
      <c r="AD3343" s="10"/>
      <c r="AE3343" s="3"/>
      <c r="AF3343" s="3"/>
      <c r="AG3343" s="3"/>
      <c r="AH3343" s="10"/>
      <c r="AI3343" s="11"/>
      <c r="AJ3343" s="10"/>
      <c r="AK3343" s="2"/>
      <c r="AL3343" s="2"/>
      <c r="AM3343" s="2"/>
      <c r="AN3343" s="2"/>
      <c r="AO3343" s="2"/>
      <c r="AP3343" s="2"/>
      <c r="AQ3343" s="1"/>
      <c r="AR3343" s="15"/>
      <c r="AS3343" s="15"/>
      <c r="AT3343" s="15"/>
      <c r="AU3343" s="1"/>
      <c r="AV3343" s="1"/>
      <c r="AW3343" s="15"/>
      <c r="AX3343" s="15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  <c r="EZ3343" s="1"/>
      <c r="FA3343" s="1"/>
      <c r="FB3343" s="1"/>
      <c r="FC3343" s="1"/>
      <c r="FD3343" s="1"/>
      <c r="FE3343" s="1"/>
      <c r="FF3343" s="1"/>
      <c r="FG3343" s="1"/>
      <c r="FH3343" s="1"/>
    </row>
    <row r="3344" spans="1:164" x14ac:dyDescent="0.15">
      <c r="A3344" s="67"/>
      <c r="B3344" s="16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9"/>
      <c r="N3344" s="12"/>
      <c r="O3344" s="12"/>
      <c r="P3344" s="19"/>
      <c r="Q3344" s="14"/>
      <c r="R3344" s="28"/>
      <c r="S3344" s="14"/>
      <c r="T3344" s="14"/>
      <c r="U3344" s="14"/>
      <c r="V3344" s="4"/>
      <c r="W3344" s="5"/>
      <c r="X3344" s="14"/>
      <c r="Y3344" s="153"/>
      <c r="Z3344" s="10"/>
      <c r="AA3344" s="51"/>
      <c r="AB3344" s="3"/>
      <c r="AC3344" s="1"/>
      <c r="AD3344" s="10"/>
      <c r="AE3344" s="3"/>
      <c r="AF3344" s="3"/>
      <c r="AG3344" s="3"/>
      <c r="AH3344" s="10"/>
      <c r="AI3344" s="11"/>
      <c r="AJ3344" s="10"/>
      <c r="AK3344" s="2"/>
      <c r="AL3344" s="2"/>
      <c r="AM3344" s="2"/>
      <c r="AN3344" s="2"/>
      <c r="AO3344" s="2"/>
      <c r="AP3344" s="2"/>
      <c r="AQ3344" s="1"/>
      <c r="AR3344" s="15"/>
      <c r="AS3344" s="15"/>
      <c r="AT3344" s="15"/>
      <c r="AU3344" s="1"/>
      <c r="AV3344" s="1"/>
      <c r="AW3344" s="15"/>
      <c r="AX3344" s="15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  <c r="EZ3344" s="1"/>
      <c r="FA3344" s="1"/>
      <c r="FB3344" s="1"/>
      <c r="FC3344" s="1"/>
      <c r="FD3344" s="1"/>
      <c r="FE3344" s="1"/>
      <c r="FF3344" s="1"/>
      <c r="FG3344" s="1"/>
      <c r="FH3344" s="1"/>
    </row>
    <row r="3345" spans="1:164" x14ac:dyDescent="0.15">
      <c r="A3345" s="67"/>
      <c r="B3345" s="16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9"/>
      <c r="N3345" s="12"/>
      <c r="O3345" s="12"/>
      <c r="P3345" s="19"/>
      <c r="Q3345" s="14"/>
      <c r="R3345" s="28"/>
      <c r="S3345" s="14"/>
      <c r="T3345" s="14"/>
      <c r="U3345" s="14"/>
      <c r="V3345" s="4"/>
      <c r="W3345" s="5"/>
      <c r="X3345" s="14"/>
      <c r="Y3345" s="153"/>
      <c r="Z3345" s="10"/>
      <c r="AA3345" s="51"/>
      <c r="AB3345" s="3"/>
      <c r="AC3345" s="1"/>
      <c r="AD3345" s="10"/>
      <c r="AE3345" s="3"/>
      <c r="AF3345" s="3"/>
      <c r="AG3345" s="3"/>
      <c r="AH3345" s="10"/>
      <c r="AI3345" s="11"/>
      <c r="AJ3345" s="10"/>
      <c r="AK3345" s="2"/>
      <c r="AL3345" s="2"/>
      <c r="AM3345" s="2"/>
      <c r="AN3345" s="2"/>
      <c r="AO3345" s="2"/>
      <c r="AP3345" s="2"/>
      <c r="AQ3345" s="1"/>
      <c r="AR3345" s="15"/>
      <c r="AS3345" s="15"/>
      <c r="AT3345" s="15"/>
      <c r="AU3345" s="1"/>
      <c r="AV3345" s="1"/>
      <c r="AW3345" s="15"/>
      <c r="AX3345" s="15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  <c r="EZ3345" s="1"/>
      <c r="FA3345" s="1"/>
      <c r="FB3345" s="1"/>
      <c r="FC3345" s="1"/>
      <c r="FD3345" s="1"/>
      <c r="FE3345" s="1"/>
      <c r="FF3345" s="1"/>
      <c r="FG3345" s="1"/>
      <c r="FH3345" s="1"/>
    </row>
    <row r="3346" spans="1:164" x14ac:dyDescent="0.15">
      <c r="A3346" s="67"/>
      <c r="B3346" s="16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9"/>
      <c r="N3346" s="12"/>
      <c r="O3346" s="12"/>
      <c r="P3346" s="19"/>
      <c r="Q3346" s="14"/>
      <c r="R3346" s="28"/>
      <c r="S3346" s="14"/>
      <c r="T3346" s="14"/>
      <c r="U3346" s="14"/>
      <c r="V3346" s="4"/>
      <c r="W3346" s="5"/>
      <c r="X3346" s="14"/>
      <c r="Y3346" s="153"/>
      <c r="Z3346" s="10"/>
      <c r="AA3346" s="51"/>
      <c r="AB3346" s="3"/>
      <c r="AC3346" s="1"/>
      <c r="AD3346" s="10"/>
      <c r="AE3346" s="3"/>
      <c r="AF3346" s="3"/>
      <c r="AG3346" s="3"/>
      <c r="AH3346" s="10"/>
      <c r="AI3346" s="11"/>
      <c r="AJ3346" s="10"/>
      <c r="AK3346" s="2"/>
      <c r="AL3346" s="2"/>
      <c r="AM3346" s="2"/>
      <c r="AN3346" s="2"/>
      <c r="AO3346" s="2"/>
      <c r="AP3346" s="2"/>
      <c r="AQ3346" s="1"/>
      <c r="AR3346" s="15"/>
      <c r="AS3346" s="15"/>
      <c r="AT3346" s="15"/>
      <c r="AU3346" s="1"/>
      <c r="AV3346" s="1"/>
      <c r="AW3346" s="15"/>
      <c r="AX3346" s="15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  <c r="EZ3346" s="1"/>
      <c r="FA3346" s="1"/>
      <c r="FB3346" s="1"/>
      <c r="FC3346" s="1"/>
      <c r="FD3346" s="1"/>
      <c r="FE3346" s="1"/>
      <c r="FF3346" s="1"/>
      <c r="FG3346" s="1"/>
      <c r="FH3346" s="1"/>
    </row>
    <row r="3347" spans="1:164" x14ac:dyDescent="0.15">
      <c r="A3347" s="67"/>
      <c r="B3347" s="16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9"/>
      <c r="N3347" s="12"/>
      <c r="O3347" s="12"/>
      <c r="P3347" s="19"/>
      <c r="Q3347" s="14"/>
      <c r="R3347" s="28"/>
      <c r="S3347" s="14"/>
      <c r="T3347" s="14"/>
      <c r="U3347" s="14"/>
      <c r="V3347" s="4"/>
      <c r="W3347" s="5"/>
      <c r="X3347" s="14"/>
      <c r="Y3347" s="153"/>
      <c r="Z3347" s="10"/>
      <c r="AA3347" s="51"/>
      <c r="AB3347" s="3"/>
      <c r="AC3347" s="1"/>
      <c r="AD3347" s="10"/>
      <c r="AE3347" s="3"/>
      <c r="AF3347" s="3"/>
      <c r="AG3347" s="3"/>
      <c r="AH3347" s="10"/>
      <c r="AI3347" s="11"/>
      <c r="AJ3347" s="10"/>
      <c r="AK3347" s="2"/>
      <c r="AL3347" s="2"/>
      <c r="AM3347" s="2"/>
      <c r="AN3347" s="2"/>
      <c r="AO3347" s="2"/>
      <c r="AP3347" s="2"/>
      <c r="AQ3347" s="1"/>
      <c r="AR3347" s="15"/>
      <c r="AS3347" s="15"/>
      <c r="AT3347" s="15"/>
      <c r="AU3347" s="1"/>
      <c r="AV3347" s="1"/>
      <c r="AW3347" s="15"/>
      <c r="AX3347" s="15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  <c r="EZ3347" s="1"/>
      <c r="FA3347" s="1"/>
      <c r="FB3347" s="1"/>
      <c r="FC3347" s="1"/>
      <c r="FD3347" s="1"/>
      <c r="FE3347" s="1"/>
      <c r="FF3347" s="1"/>
      <c r="FG3347" s="1"/>
      <c r="FH3347" s="1"/>
    </row>
    <row r="3348" spans="1:164" x14ac:dyDescent="0.15">
      <c r="A3348" s="67"/>
      <c r="B3348" s="16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9"/>
      <c r="N3348" s="12"/>
      <c r="O3348" s="12"/>
      <c r="P3348" s="19"/>
      <c r="Q3348" s="14"/>
      <c r="R3348" s="28"/>
      <c r="S3348" s="14"/>
      <c r="T3348" s="14"/>
      <c r="U3348" s="14"/>
      <c r="V3348" s="4"/>
      <c r="W3348" s="5"/>
      <c r="X3348" s="14"/>
      <c r="Y3348" s="153"/>
      <c r="Z3348" s="10"/>
      <c r="AA3348" s="51"/>
      <c r="AB3348" s="3"/>
      <c r="AC3348" s="1"/>
      <c r="AD3348" s="10"/>
      <c r="AE3348" s="3"/>
      <c r="AF3348" s="3"/>
      <c r="AG3348" s="3"/>
      <c r="AH3348" s="10"/>
      <c r="AI3348" s="11"/>
      <c r="AJ3348" s="10"/>
      <c r="AK3348" s="2"/>
      <c r="AL3348" s="2"/>
      <c r="AM3348" s="2"/>
      <c r="AN3348" s="2"/>
      <c r="AO3348" s="2"/>
      <c r="AP3348" s="2"/>
      <c r="AQ3348" s="1"/>
      <c r="AR3348" s="15"/>
      <c r="AS3348" s="15"/>
      <c r="AT3348" s="15"/>
      <c r="AU3348" s="1"/>
      <c r="AV3348" s="1"/>
      <c r="AW3348" s="15"/>
      <c r="AX3348" s="15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  <c r="EZ3348" s="1"/>
      <c r="FA3348" s="1"/>
      <c r="FB3348" s="1"/>
      <c r="FC3348" s="1"/>
      <c r="FD3348" s="1"/>
      <c r="FE3348" s="1"/>
      <c r="FF3348" s="1"/>
      <c r="FG3348" s="1"/>
      <c r="FH3348" s="1"/>
    </row>
    <row r="3349" spans="1:164" x14ac:dyDescent="0.15">
      <c r="A3349" s="67"/>
      <c r="B3349" s="16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9"/>
      <c r="N3349" s="12"/>
      <c r="O3349" s="12"/>
      <c r="P3349" s="19"/>
      <c r="Q3349" s="14"/>
      <c r="R3349" s="28"/>
      <c r="S3349" s="14"/>
      <c r="T3349" s="14"/>
      <c r="U3349" s="14"/>
      <c r="V3349" s="4"/>
      <c r="W3349" s="5"/>
      <c r="X3349" s="14"/>
      <c r="Y3349" s="153"/>
      <c r="Z3349" s="10"/>
      <c r="AA3349" s="51"/>
      <c r="AB3349" s="3"/>
      <c r="AC3349" s="1"/>
      <c r="AD3349" s="10"/>
      <c r="AE3349" s="3"/>
      <c r="AF3349" s="3"/>
      <c r="AG3349" s="3"/>
      <c r="AH3349" s="10"/>
      <c r="AI3349" s="11"/>
      <c r="AJ3349" s="10"/>
      <c r="AK3349" s="2"/>
      <c r="AL3349" s="2"/>
      <c r="AM3349" s="2"/>
      <c r="AN3349" s="2"/>
      <c r="AO3349" s="2"/>
      <c r="AP3349" s="2"/>
      <c r="AQ3349" s="1"/>
      <c r="AR3349" s="15"/>
      <c r="AS3349" s="15"/>
      <c r="AT3349" s="15"/>
      <c r="AU3349" s="1"/>
      <c r="AV3349" s="1"/>
      <c r="AW3349" s="15"/>
      <c r="AX3349" s="15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  <c r="EZ3349" s="1"/>
      <c r="FA3349" s="1"/>
      <c r="FB3349" s="1"/>
      <c r="FC3349" s="1"/>
      <c r="FD3349" s="1"/>
      <c r="FE3349" s="1"/>
      <c r="FF3349" s="1"/>
      <c r="FG3349" s="1"/>
      <c r="FH3349" s="1"/>
    </row>
    <row r="3350" spans="1:164" x14ac:dyDescent="0.15">
      <c r="A3350" s="67"/>
      <c r="B3350" s="16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9"/>
      <c r="N3350" s="12"/>
      <c r="O3350" s="12"/>
      <c r="P3350" s="19"/>
      <c r="Q3350" s="14"/>
      <c r="R3350" s="28"/>
      <c r="S3350" s="14"/>
      <c r="T3350" s="14"/>
      <c r="U3350" s="14"/>
      <c r="V3350" s="4"/>
      <c r="W3350" s="5"/>
      <c r="X3350" s="14"/>
      <c r="Y3350" s="153"/>
      <c r="Z3350" s="10"/>
      <c r="AA3350" s="51"/>
      <c r="AB3350" s="3"/>
      <c r="AC3350" s="1"/>
      <c r="AD3350" s="10"/>
      <c r="AE3350" s="3"/>
      <c r="AF3350" s="3"/>
      <c r="AG3350" s="3"/>
      <c r="AH3350" s="10"/>
      <c r="AI3350" s="11"/>
      <c r="AJ3350" s="10"/>
      <c r="AK3350" s="2"/>
      <c r="AL3350" s="2"/>
      <c r="AM3350" s="2"/>
      <c r="AN3350" s="2"/>
      <c r="AO3350" s="2"/>
      <c r="AP3350" s="2"/>
      <c r="AQ3350" s="1"/>
      <c r="AR3350" s="15"/>
      <c r="AS3350" s="15"/>
      <c r="AT3350" s="15"/>
      <c r="AU3350" s="1"/>
      <c r="AV3350" s="1"/>
      <c r="AW3350" s="15"/>
      <c r="AX3350" s="15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  <c r="EZ3350" s="1"/>
      <c r="FA3350" s="1"/>
      <c r="FB3350" s="1"/>
      <c r="FC3350" s="1"/>
      <c r="FD3350" s="1"/>
      <c r="FE3350" s="1"/>
      <c r="FF3350" s="1"/>
      <c r="FG3350" s="1"/>
      <c r="FH3350" s="1"/>
    </row>
    <row r="3351" spans="1:164" x14ac:dyDescent="0.15">
      <c r="A3351" s="67"/>
      <c r="B3351" s="16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9"/>
      <c r="N3351" s="12"/>
      <c r="O3351" s="12"/>
      <c r="P3351" s="19"/>
      <c r="Q3351" s="14"/>
      <c r="R3351" s="28"/>
      <c r="S3351" s="14"/>
      <c r="T3351" s="14"/>
      <c r="U3351" s="14"/>
      <c r="V3351" s="4"/>
      <c r="W3351" s="5"/>
      <c r="X3351" s="14"/>
      <c r="Y3351" s="153"/>
      <c r="Z3351" s="10"/>
      <c r="AA3351" s="51"/>
      <c r="AB3351" s="3"/>
      <c r="AC3351" s="1"/>
      <c r="AD3351" s="10"/>
      <c r="AE3351" s="3"/>
      <c r="AF3351" s="3"/>
      <c r="AG3351" s="3"/>
      <c r="AH3351" s="10"/>
      <c r="AI3351" s="11"/>
      <c r="AJ3351" s="10"/>
      <c r="AK3351" s="2"/>
      <c r="AL3351" s="2"/>
      <c r="AM3351" s="2"/>
      <c r="AN3351" s="2"/>
      <c r="AO3351" s="2"/>
      <c r="AP3351" s="2"/>
      <c r="AQ3351" s="1"/>
      <c r="AR3351" s="15"/>
      <c r="AS3351" s="15"/>
      <c r="AT3351" s="15"/>
      <c r="AU3351" s="1"/>
      <c r="AV3351" s="1"/>
      <c r="AW3351" s="15"/>
      <c r="AX3351" s="15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  <c r="EZ3351" s="1"/>
      <c r="FA3351" s="1"/>
      <c r="FB3351" s="1"/>
      <c r="FC3351" s="1"/>
      <c r="FD3351" s="1"/>
      <c r="FE3351" s="1"/>
      <c r="FF3351" s="1"/>
      <c r="FG3351" s="1"/>
      <c r="FH3351" s="1"/>
    </row>
    <row r="3352" spans="1:164" x14ac:dyDescent="0.15">
      <c r="A3352" s="67"/>
      <c r="B3352" s="16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9"/>
      <c r="N3352" s="12"/>
      <c r="O3352" s="12"/>
      <c r="P3352" s="19"/>
      <c r="Q3352" s="14"/>
      <c r="R3352" s="28"/>
      <c r="S3352" s="14"/>
      <c r="T3352" s="14"/>
      <c r="U3352" s="14"/>
      <c r="V3352" s="4"/>
      <c r="W3352" s="5"/>
      <c r="X3352" s="14"/>
      <c r="Y3352" s="153"/>
      <c r="Z3352" s="10"/>
      <c r="AA3352" s="51"/>
      <c r="AB3352" s="3"/>
      <c r="AC3352" s="1"/>
      <c r="AD3352" s="10"/>
      <c r="AE3352" s="3"/>
      <c r="AF3352" s="3"/>
      <c r="AG3352" s="3"/>
      <c r="AH3352" s="10"/>
      <c r="AI3352" s="11"/>
      <c r="AJ3352" s="10"/>
      <c r="AK3352" s="2"/>
      <c r="AL3352" s="2"/>
      <c r="AM3352" s="2"/>
      <c r="AN3352" s="2"/>
      <c r="AO3352" s="2"/>
      <c r="AP3352" s="2"/>
      <c r="AQ3352" s="1"/>
      <c r="AR3352" s="15"/>
      <c r="AS3352" s="15"/>
      <c r="AT3352" s="15"/>
      <c r="AU3352" s="1"/>
      <c r="AV3352" s="1"/>
      <c r="AW3352" s="15"/>
      <c r="AX3352" s="15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  <c r="EZ3352" s="1"/>
      <c r="FA3352" s="1"/>
      <c r="FB3352" s="1"/>
      <c r="FC3352" s="1"/>
      <c r="FD3352" s="1"/>
      <c r="FE3352" s="1"/>
      <c r="FF3352" s="1"/>
      <c r="FG3352" s="1"/>
      <c r="FH3352" s="1"/>
    </row>
    <row r="3353" spans="1:164" x14ac:dyDescent="0.15">
      <c r="A3353" s="67"/>
      <c r="B3353" s="16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9"/>
      <c r="N3353" s="12"/>
      <c r="O3353" s="12"/>
      <c r="P3353" s="19"/>
      <c r="Q3353" s="14"/>
      <c r="R3353" s="28"/>
      <c r="S3353" s="14"/>
      <c r="T3353" s="14"/>
      <c r="U3353" s="14"/>
      <c r="V3353" s="4"/>
      <c r="W3353" s="5"/>
      <c r="X3353" s="14"/>
      <c r="Y3353" s="153"/>
      <c r="Z3353" s="10"/>
      <c r="AA3353" s="51"/>
      <c r="AB3353" s="3"/>
      <c r="AC3353" s="1"/>
      <c r="AD3353" s="10"/>
      <c r="AE3353" s="3"/>
      <c r="AF3353" s="3"/>
      <c r="AG3353" s="3"/>
      <c r="AH3353" s="10"/>
      <c r="AI3353" s="11"/>
      <c r="AJ3353" s="10"/>
      <c r="AK3353" s="2"/>
      <c r="AL3353" s="2"/>
      <c r="AM3353" s="2"/>
      <c r="AN3353" s="2"/>
      <c r="AO3353" s="2"/>
      <c r="AP3353" s="2"/>
      <c r="AQ3353" s="1"/>
      <c r="AR3353" s="15"/>
      <c r="AS3353" s="15"/>
      <c r="AT3353" s="15"/>
      <c r="AU3353" s="1"/>
      <c r="AV3353" s="1"/>
      <c r="AW3353" s="15"/>
      <c r="AX3353" s="15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  <c r="EZ3353" s="1"/>
      <c r="FA3353" s="1"/>
      <c r="FB3353" s="1"/>
      <c r="FC3353" s="1"/>
      <c r="FD3353" s="1"/>
      <c r="FE3353" s="1"/>
      <c r="FF3353" s="1"/>
      <c r="FG3353" s="1"/>
      <c r="FH3353" s="1"/>
    </row>
    <row r="3354" spans="1:164" x14ac:dyDescent="0.15">
      <c r="A3354" s="67"/>
      <c r="B3354" s="16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9"/>
      <c r="N3354" s="12"/>
      <c r="O3354" s="12"/>
      <c r="P3354" s="19"/>
      <c r="Q3354" s="14"/>
      <c r="R3354" s="28"/>
      <c r="S3354" s="14"/>
      <c r="T3354" s="14"/>
      <c r="U3354" s="14"/>
      <c r="V3354" s="4"/>
      <c r="W3354" s="5"/>
      <c r="X3354" s="14"/>
      <c r="Y3354" s="153"/>
      <c r="Z3354" s="10"/>
      <c r="AA3354" s="51"/>
      <c r="AB3354" s="3"/>
      <c r="AC3354" s="1"/>
      <c r="AD3354" s="10"/>
      <c r="AE3354" s="3"/>
      <c r="AF3354" s="3"/>
      <c r="AG3354" s="3"/>
      <c r="AH3354" s="10"/>
      <c r="AI3354" s="11"/>
      <c r="AJ3354" s="10"/>
      <c r="AK3354" s="2"/>
      <c r="AL3354" s="2"/>
      <c r="AM3354" s="2"/>
      <c r="AN3354" s="2"/>
      <c r="AO3354" s="2"/>
      <c r="AP3354" s="2"/>
      <c r="AQ3354" s="1"/>
      <c r="AR3354" s="15"/>
      <c r="AS3354" s="15"/>
      <c r="AT3354" s="15"/>
      <c r="AU3354" s="1"/>
      <c r="AV3354" s="1"/>
      <c r="AW3354" s="15"/>
      <c r="AX3354" s="15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  <c r="EZ3354" s="1"/>
      <c r="FA3354" s="1"/>
      <c r="FB3354" s="1"/>
      <c r="FC3354" s="1"/>
      <c r="FD3354" s="1"/>
      <c r="FE3354" s="1"/>
      <c r="FF3354" s="1"/>
      <c r="FG3354" s="1"/>
      <c r="FH3354" s="1"/>
    </row>
    <row r="3355" spans="1:164" x14ac:dyDescent="0.15">
      <c r="A3355" s="67"/>
      <c r="B3355" s="16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9"/>
      <c r="N3355" s="12"/>
      <c r="O3355" s="12"/>
      <c r="P3355" s="19"/>
      <c r="Q3355" s="14"/>
      <c r="R3355" s="28"/>
      <c r="S3355" s="14"/>
      <c r="T3355" s="14"/>
      <c r="U3355" s="14"/>
      <c r="V3355" s="4"/>
      <c r="W3355" s="5"/>
      <c r="X3355" s="14"/>
      <c r="Y3355" s="153"/>
      <c r="Z3355" s="10"/>
      <c r="AA3355" s="51"/>
      <c r="AB3355" s="3"/>
      <c r="AC3355" s="1"/>
      <c r="AD3355" s="10"/>
      <c r="AE3355" s="3"/>
      <c r="AF3355" s="3"/>
      <c r="AG3355" s="3"/>
      <c r="AH3355" s="10"/>
      <c r="AI3355" s="11"/>
      <c r="AJ3355" s="10"/>
      <c r="AK3355" s="2"/>
      <c r="AL3355" s="2"/>
      <c r="AM3355" s="2"/>
      <c r="AN3355" s="2"/>
      <c r="AO3355" s="2"/>
      <c r="AP3355" s="2"/>
      <c r="AQ3355" s="1"/>
      <c r="AR3355" s="15"/>
      <c r="AS3355" s="15"/>
      <c r="AT3355" s="15"/>
      <c r="AU3355" s="1"/>
      <c r="AV3355" s="1"/>
      <c r="AW3355" s="15"/>
      <c r="AX3355" s="15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  <c r="EZ3355" s="1"/>
      <c r="FA3355" s="1"/>
      <c r="FB3355" s="1"/>
      <c r="FC3355" s="1"/>
      <c r="FD3355" s="1"/>
      <c r="FE3355" s="1"/>
      <c r="FF3355" s="1"/>
      <c r="FG3355" s="1"/>
      <c r="FH3355" s="1"/>
    </row>
    <row r="3356" spans="1:164" x14ac:dyDescent="0.15">
      <c r="A3356" s="67"/>
      <c r="B3356" s="16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9"/>
      <c r="N3356" s="12"/>
      <c r="O3356" s="12"/>
      <c r="P3356" s="19"/>
      <c r="Q3356" s="14"/>
      <c r="R3356" s="28"/>
      <c r="S3356" s="14"/>
      <c r="T3356" s="14"/>
      <c r="U3356" s="14"/>
      <c r="V3356" s="4"/>
      <c r="W3356" s="5"/>
      <c r="X3356" s="14"/>
      <c r="Y3356" s="153"/>
      <c r="Z3356" s="10"/>
      <c r="AA3356" s="51"/>
      <c r="AB3356" s="3"/>
      <c r="AC3356" s="1"/>
      <c r="AD3356" s="10"/>
      <c r="AE3356" s="3"/>
      <c r="AF3356" s="3"/>
      <c r="AG3356" s="3"/>
      <c r="AH3356" s="10"/>
      <c r="AI3356" s="11"/>
      <c r="AJ3356" s="10"/>
      <c r="AK3356" s="2"/>
      <c r="AL3356" s="2"/>
      <c r="AM3356" s="2"/>
      <c r="AN3356" s="2"/>
      <c r="AO3356" s="2"/>
      <c r="AP3356" s="2"/>
      <c r="AQ3356" s="1"/>
      <c r="AR3356" s="15"/>
      <c r="AS3356" s="15"/>
      <c r="AT3356" s="15"/>
      <c r="AU3356" s="1"/>
      <c r="AV3356" s="1"/>
      <c r="AW3356" s="15"/>
      <c r="AX3356" s="15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  <c r="EZ3356" s="1"/>
      <c r="FA3356" s="1"/>
      <c r="FB3356" s="1"/>
      <c r="FC3356" s="1"/>
      <c r="FD3356" s="1"/>
      <c r="FE3356" s="1"/>
      <c r="FF3356" s="1"/>
      <c r="FG3356" s="1"/>
      <c r="FH3356" s="1"/>
    </row>
    <row r="3357" spans="1:164" x14ac:dyDescent="0.15">
      <c r="A3357" s="67"/>
      <c r="B3357" s="16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9"/>
      <c r="N3357" s="12"/>
      <c r="O3357" s="12"/>
      <c r="P3357" s="19"/>
      <c r="Q3357" s="14"/>
      <c r="R3357" s="28"/>
      <c r="S3357" s="14"/>
      <c r="T3357" s="14"/>
      <c r="U3357" s="14"/>
      <c r="V3357" s="4"/>
      <c r="W3357" s="5"/>
      <c r="X3357" s="14"/>
      <c r="Y3357" s="153"/>
      <c r="Z3357" s="10"/>
      <c r="AA3357" s="51"/>
      <c r="AB3357" s="3"/>
      <c r="AC3357" s="1"/>
      <c r="AD3357" s="10"/>
      <c r="AE3357" s="3"/>
      <c r="AF3357" s="3"/>
      <c r="AG3357" s="3"/>
      <c r="AH3357" s="10"/>
      <c r="AI3357" s="11"/>
      <c r="AJ3357" s="10"/>
      <c r="AK3357" s="2"/>
      <c r="AL3357" s="2"/>
      <c r="AM3357" s="2"/>
      <c r="AN3357" s="2"/>
      <c r="AO3357" s="2"/>
      <c r="AP3357" s="2"/>
      <c r="AQ3357" s="1"/>
      <c r="AR3357" s="15"/>
      <c r="AS3357" s="15"/>
      <c r="AT3357" s="15"/>
      <c r="AU3357" s="1"/>
      <c r="AV3357" s="1"/>
      <c r="AW3357" s="15"/>
      <c r="AX3357" s="15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  <c r="EZ3357" s="1"/>
      <c r="FA3357" s="1"/>
      <c r="FB3357" s="1"/>
      <c r="FC3357" s="1"/>
      <c r="FD3357" s="1"/>
      <c r="FE3357" s="1"/>
      <c r="FF3357" s="1"/>
      <c r="FG3357" s="1"/>
      <c r="FH3357" s="1"/>
    </row>
    <row r="3358" spans="1:164" x14ac:dyDescent="0.15">
      <c r="A3358" s="67"/>
      <c r="B3358" s="16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9"/>
      <c r="N3358" s="12"/>
      <c r="O3358" s="12"/>
      <c r="P3358" s="19"/>
      <c r="Q3358" s="14"/>
      <c r="R3358" s="28"/>
      <c r="S3358" s="14"/>
      <c r="T3358" s="14"/>
      <c r="U3358" s="14"/>
      <c r="V3358" s="4"/>
      <c r="W3358" s="5"/>
      <c r="X3358" s="14"/>
      <c r="Y3358" s="153"/>
      <c r="Z3358" s="10"/>
      <c r="AA3358" s="51"/>
      <c r="AB3358" s="3"/>
      <c r="AC3358" s="1"/>
      <c r="AD3358" s="10"/>
      <c r="AE3358" s="3"/>
      <c r="AF3358" s="3"/>
      <c r="AG3358" s="3"/>
      <c r="AH3358" s="10"/>
      <c r="AI3358" s="11"/>
      <c r="AJ3358" s="10"/>
      <c r="AK3358" s="2"/>
      <c r="AL3358" s="2"/>
      <c r="AM3358" s="2"/>
      <c r="AN3358" s="2"/>
      <c r="AO3358" s="2"/>
      <c r="AP3358" s="2"/>
      <c r="AQ3358" s="1"/>
      <c r="AR3358" s="15"/>
      <c r="AS3358" s="15"/>
      <c r="AT3358" s="15"/>
      <c r="AU3358" s="1"/>
      <c r="AV3358" s="1"/>
      <c r="AW3358" s="15"/>
      <c r="AX3358" s="15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  <c r="EZ3358" s="1"/>
      <c r="FA3358" s="1"/>
      <c r="FB3358" s="1"/>
      <c r="FC3358" s="1"/>
      <c r="FD3358" s="1"/>
      <c r="FE3358" s="1"/>
      <c r="FF3358" s="1"/>
      <c r="FG3358" s="1"/>
      <c r="FH3358" s="1"/>
    </row>
    <row r="3359" spans="1:164" x14ac:dyDescent="0.15">
      <c r="A3359" s="67"/>
      <c r="B3359" s="16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9"/>
      <c r="N3359" s="12"/>
      <c r="O3359" s="12"/>
      <c r="P3359" s="19"/>
      <c r="Q3359" s="14"/>
      <c r="R3359" s="28"/>
      <c r="S3359" s="14"/>
      <c r="T3359" s="14"/>
      <c r="U3359" s="14"/>
      <c r="V3359" s="4"/>
      <c r="W3359" s="5"/>
      <c r="X3359" s="14"/>
      <c r="Y3359" s="153"/>
      <c r="Z3359" s="10"/>
      <c r="AA3359" s="51"/>
      <c r="AB3359" s="3"/>
      <c r="AC3359" s="1"/>
      <c r="AD3359" s="10"/>
      <c r="AE3359" s="3"/>
      <c r="AF3359" s="3"/>
      <c r="AG3359" s="3"/>
      <c r="AH3359" s="10"/>
      <c r="AI3359" s="11"/>
      <c r="AJ3359" s="10"/>
      <c r="AK3359" s="2"/>
      <c r="AL3359" s="2"/>
      <c r="AM3359" s="2"/>
      <c r="AN3359" s="2"/>
      <c r="AO3359" s="2"/>
      <c r="AP3359" s="2"/>
      <c r="AQ3359" s="1"/>
      <c r="AR3359" s="15"/>
      <c r="AS3359" s="15"/>
      <c r="AT3359" s="15"/>
      <c r="AU3359" s="1"/>
      <c r="AV3359" s="1"/>
      <c r="AW3359" s="15"/>
      <c r="AX3359" s="15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  <c r="EZ3359" s="1"/>
      <c r="FA3359" s="1"/>
      <c r="FB3359" s="1"/>
      <c r="FC3359" s="1"/>
      <c r="FD3359" s="1"/>
      <c r="FE3359" s="1"/>
      <c r="FF3359" s="1"/>
      <c r="FG3359" s="1"/>
      <c r="FH3359" s="1"/>
    </row>
    <row r="3360" spans="1:164" x14ac:dyDescent="0.15">
      <c r="A3360" s="67"/>
      <c r="B3360" s="16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9"/>
      <c r="N3360" s="12"/>
      <c r="O3360" s="12"/>
      <c r="P3360" s="19"/>
      <c r="Q3360" s="14"/>
      <c r="R3360" s="28"/>
      <c r="S3360" s="14"/>
      <c r="T3360" s="14"/>
      <c r="U3360" s="14"/>
      <c r="V3360" s="4"/>
      <c r="W3360" s="5"/>
      <c r="X3360" s="14"/>
      <c r="Y3360" s="153"/>
      <c r="Z3360" s="10"/>
      <c r="AA3360" s="51"/>
      <c r="AB3360" s="3"/>
      <c r="AC3360" s="1"/>
      <c r="AD3360" s="10"/>
      <c r="AE3360" s="3"/>
      <c r="AF3360" s="3"/>
      <c r="AG3360" s="3"/>
      <c r="AH3360" s="10"/>
      <c r="AI3360" s="11"/>
      <c r="AJ3360" s="10"/>
      <c r="AK3360" s="2"/>
      <c r="AL3360" s="2"/>
      <c r="AM3360" s="2"/>
      <c r="AN3360" s="2"/>
      <c r="AO3360" s="2"/>
      <c r="AP3360" s="2"/>
      <c r="AQ3360" s="1"/>
      <c r="AR3360" s="15"/>
      <c r="AS3360" s="15"/>
      <c r="AT3360" s="15"/>
      <c r="AU3360" s="1"/>
      <c r="AV3360" s="1"/>
      <c r="AW3360" s="15"/>
      <c r="AX3360" s="15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  <c r="EZ3360" s="1"/>
      <c r="FA3360" s="1"/>
      <c r="FB3360" s="1"/>
      <c r="FC3360" s="1"/>
      <c r="FD3360" s="1"/>
      <c r="FE3360" s="1"/>
      <c r="FF3360" s="1"/>
      <c r="FG3360" s="1"/>
      <c r="FH3360" s="1"/>
    </row>
    <row r="3361" spans="1:164" x14ac:dyDescent="0.15">
      <c r="A3361" s="67"/>
      <c r="B3361" s="16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9"/>
      <c r="N3361" s="12"/>
      <c r="O3361" s="12"/>
      <c r="P3361" s="19"/>
      <c r="Q3361" s="14"/>
      <c r="R3361" s="28"/>
      <c r="S3361" s="14"/>
      <c r="T3361" s="14"/>
      <c r="U3361" s="14"/>
      <c r="V3361" s="4"/>
      <c r="W3361" s="5"/>
      <c r="X3361" s="14"/>
      <c r="Y3361" s="153"/>
      <c r="Z3361" s="10"/>
      <c r="AA3361" s="51"/>
      <c r="AB3361" s="3"/>
      <c r="AC3361" s="1"/>
      <c r="AD3361" s="10"/>
      <c r="AE3361" s="3"/>
      <c r="AF3361" s="3"/>
      <c r="AG3361" s="3"/>
      <c r="AH3361" s="10"/>
      <c r="AI3361" s="11"/>
      <c r="AJ3361" s="10"/>
      <c r="AK3361" s="2"/>
      <c r="AL3361" s="2"/>
      <c r="AM3361" s="2"/>
      <c r="AN3361" s="2"/>
      <c r="AO3361" s="2"/>
      <c r="AP3361" s="2"/>
      <c r="AQ3361" s="1"/>
      <c r="AR3361" s="15"/>
      <c r="AS3361" s="15"/>
      <c r="AT3361" s="15"/>
      <c r="AU3361" s="1"/>
      <c r="AV3361" s="1"/>
      <c r="AW3361" s="15"/>
      <c r="AX3361" s="15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  <c r="EZ3361" s="1"/>
      <c r="FA3361" s="1"/>
      <c r="FB3361" s="1"/>
      <c r="FC3361" s="1"/>
      <c r="FD3361" s="1"/>
      <c r="FE3361" s="1"/>
      <c r="FF3361" s="1"/>
      <c r="FG3361" s="1"/>
      <c r="FH3361" s="1"/>
    </row>
    <row r="3362" spans="1:164" x14ac:dyDescent="0.15">
      <c r="A3362" s="67"/>
      <c r="B3362" s="16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9"/>
      <c r="N3362" s="12"/>
      <c r="O3362" s="12"/>
      <c r="P3362" s="19"/>
      <c r="Q3362" s="14"/>
      <c r="R3362" s="28"/>
      <c r="S3362" s="14"/>
      <c r="T3362" s="14"/>
      <c r="U3362" s="14"/>
      <c r="V3362" s="4"/>
      <c r="W3362" s="5"/>
      <c r="X3362" s="14"/>
      <c r="Y3362" s="153"/>
      <c r="Z3362" s="10"/>
      <c r="AA3362" s="51"/>
      <c r="AB3362" s="3"/>
      <c r="AC3362" s="1"/>
      <c r="AD3362" s="10"/>
      <c r="AE3362" s="3"/>
      <c r="AF3362" s="3"/>
      <c r="AG3362" s="3"/>
      <c r="AH3362" s="10"/>
      <c r="AI3362" s="11"/>
      <c r="AJ3362" s="10"/>
      <c r="AK3362" s="2"/>
      <c r="AL3362" s="2"/>
      <c r="AM3362" s="2"/>
      <c r="AN3362" s="2"/>
      <c r="AO3362" s="2"/>
      <c r="AP3362" s="2"/>
      <c r="AQ3362" s="1"/>
      <c r="AR3362" s="15"/>
      <c r="AS3362" s="15"/>
      <c r="AT3362" s="15"/>
      <c r="AU3362" s="1"/>
      <c r="AV3362" s="1"/>
      <c r="AW3362" s="15"/>
      <c r="AX3362" s="15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  <c r="EZ3362" s="1"/>
      <c r="FA3362" s="1"/>
      <c r="FB3362" s="1"/>
      <c r="FC3362" s="1"/>
      <c r="FD3362" s="1"/>
      <c r="FE3362" s="1"/>
      <c r="FF3362" s="1"/>
      <c r="FG3362" s="1"/>
      <c r="FH3362" s="1"/>
    </row>
    <row r="3363" spans="1:164" x14ac:dyDescent="0.15">
      <c r="A3363" s="67"/>
      <c r="B3363" s="16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9"/>
      <c r="N3363" s="12"/>
      <c r="O3363" s="12"/>
      <c r="P3363" s="19"/>
      <c r="Q3363" s="14"/>
      <c r="R3363" s="28"/>
      <c r="S3363" s="14"/>
      <c r="T3363" s="14"/>
      <c r="U3363" s="14"/>
      <c r="V3363" s="4"/>
      <c r="W3363" s="5"/>
      <c r="X3363" s="14"/>
      <c r="Y3363" s="153"/>
      <c r="Z3363" s="10"/>
      <c r="AA3363" s="51"/>
      <c r="AB3363" s="3"/>
      <c r="AC3363" s="1"/>
      <c r="AD3363" s="10"/>
      <c r="AE3363" s="3"/>
      <c r="AF3363" s="3"/>
      <c r="AG3363" s="3"/>
      <c r="AH3363" s="10"/>
      <c r="AI3363" s="11"/>
      <c r="AJ3363" s="10"/>
      <c r="AK3363" s="2"/>
      <c r="AL3363" s="2"/>
      <c r="AM3363" s="2"/>
      <c r="AN3363" s="2"/>
      <c r="AO3363" s="2"/>
      <c r="AP3363" s="2"/>
      <c r="AQ3363" s="1"/>
      <c r="AR3363" s="15"/>
      <c r="AS3363" s="15"/>
      <c r="AT3363" s="15"/>
      <c r="AU3363" s="1"/>
      <c r="AV3363" s="1"/>
      <c r="AW3363" s="15"/>
      <c r="AX3363" s="15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  <c r="EZ3363" s="1"/>
      <c r="FA3363" s="1"/>
      <c r="FB3363" s="1"/>
      <c r="FC3363" s="1"/>
      <c r="FD3363" s="1"/>
      <c r="FE3363" s="1"/>
      <c r="FF3363" s="1"/>
      <c r="FG3363" s="1"/>
      <c r="FH3363" s="1"/>
    </row>
    <row r="3364" spans="1:164" x14ac:dyDescent="0.15">
      <c r="A3364" s="67"/>
      <c r="B3364" s="16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9"/>
      <c r="N3364" s="12"/>
      <c r="O3364" s="12"/>
      <c r="P3364" s="19"/>
      <c r="Q3364" s="14"/>
      <c r="R3364" s="28"/>
      <c r="S3364" s="14"/>
      <c r="T3364" s="14"/>
      <c r="U3364" s="14"/>
      <c r="V3364" s="4"/>
      <c r="W3364" s="5"/>
      <c r="X3364" s="14"/>
      <c r="Y3364" s="153"/>
      <c r="Z3364" s="10"/>
      <c r="AA3364" s="51"/>
      <c r="AB3364" s="3"/>
      <c r="AC3364" s="1"/>
      <c r="AD3364" s="10"/>
      <c r="AE3364" s="3"/>
      <c r="AF3364" s="3"/>
      <c r="AG3364" s="3"/>
      <c r="AH3364" s="10"/>
      <c r="AI3364" s="11"/>
      <c r="AJ3364" s="10"/>
      <c r="AK3364" s="2"/>
      <c r="AL3364" s="2"/>
      <c r="AM3364" s="2"/>
      <c r="AN3364" s="2"/>
      <c r="AO3364" s="2"/>
      <c r="AP3364" s="2"/>
      <c r="AQ3364" s="1"/>
      <c r="AR3364" s="15"/>
      <c r="AS3364" s="15"/>
      <c r="AT3364" s="15"/>
      <c r="AU3364" s="1"/>
      <c r="AV3364" s="1"/>
      <c r="AW3364" s="15"/>
      <c r="AX3364" s="15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  <c r="EZ3364" s="1"/>
      <c r="FA3364" s="1"/>
      <c r="FB3364" s="1"/>
      <c r="FC3364" s="1"/>
      <c r="FD3364" s="1"/>
      <c r="FE3364" s="1"/>
      <c r="FF3364" s="1"/>
      <c r="FG3364" s="1"/>
      <c r="FH3364" s="1"/>
    </row>
    <row r="3365" spans="1:164" x14ac:dyDescent="0.15">
      <c r="A3365" s="67"/>
      <c r="B3365" s="16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9"/>
      <c r="N3365" s="12"/>
      <c r="O3365" s="12"/>
      <c r="P3365" s="19"/>
      <c r="Q3365" s="14"/>
      <c r="R3365" s="28"/>
      <c r="S3365" s="14"/>
      <c r="T3365" s="14"/>
      <c r="U3365" s="14"/>
      <c r="V3365" s="4"/>
      <c r="W3365" s="5"/>
      <c r="X3365" s="14"/>
      <c r="Y3365" s="153"/>
      <c r="Z3365" s="10"/>
      <c r="AA3365" s="51"/>
      <c r="AB3365" s="3"/>
      <c r="AC3365" s="1"/>
      <c r="AD3365" s="10"/>
      <c r="AE3365" s="3"/>
      <c r="AF3365" s="3"/>
      <c r="AG3365" s="3"/>
      <c r="AH3365" s="10"/>
      <c r="AI3365" s="11"/>
      <c r="AJ3365" s="10"/>
      <c r="AK3365" s="2"/>
      <c r="AL3365" s="2"/>
      <c r="AM3365" s="2"/>
      <c r="AN3365" s="2"/>
      <c r="AO3365" s="2"/>
      <c r="AP3365" s="2"/>
      <c r="AQ3365" s="1"/>
      <c r="AR3365" s="15"/>
      <c r="AS3365" s="15"/>
      <c r="AT3365" s="15"/>
      <c r="AU3365" s="1"/>
      <c r="AV3365" s="1"/>
      <c r="AW3365" s="15"/>
      <c r="AX3365" s="15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  <c r="EZ3365" s="1"/>
      <c r="FA3365" s="1"/>
      <c r="FB3365" s="1"/>
      <c r="FC3365" s="1"/>
      <c r="FD3365" s="1"/>
      <c r="FE3365" s="1"/>
      <c r="FF3365" s="1"/>
      <c r="FG3365" s="1"/>
      <c r="FH3365" s="1"/>
    </row>
    <row r="3366" spans="1:164" x14ac:dyDescent="0.15">
      <c r="A3366" s="67"/>
      <c r="B3366" s="16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9"/>
      <c r="N3366" s="12"/>
      <c r="O3366" s="12"/>
      <c r="P3366" s="19"/>
      <c r="Q3366" s="14"/>
      <c r="R3366" s="28"/>
      <c r="S3366" s="14"/>
      <c r="T3366" s="14"/>
      <c r="U3366" s="14"/>
      <c r="V3366" s="4"/>
      <c r="W3366" s="5"/>
      <c r="X3366" s="14"/>
      <c r="Y3366" s="153"/>
      <c r="Z3366" s="10"/>
      <c r="AA3366" s="51"/>
      <c r="AB3366" s="3"/>
      <c r="AC3366" s="1"/>
      <c r="AD3366" s="10"/>
      <c r="AE3366" s="3"/>
      <c r="AF3366" s="3"/>
      <c r="AG3366" s="3"/>
      <c r="AH3366" s="10"/>
      <c r="AI3366" s="11"/>
      <c r="AJ3366" s="10"/>
      <c r="AK3366" s="2"/>
      <c r="AL3366" s="2"/>
      <c r="AM3366" s="2"/>
      <c r="AN3366" s="2"/>
      <c r="AO3366" s="2"/>
      <c r="AP3366" s="2"/>
      <c r="AQ3366" s="1"/>
      <c r="AR3366" s="15"/>
      <c r="AS3366" s="15"/>
      <c r="AT3366" s="15"/>
      <c r="AU3366" s="1"/>
      <c r="AV3366" s="1"/>
      <c r="AW3366" s="15"/>
      <c r="AX3366" s="15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  <c r="EZ3366" s="1"/>
      <c r="FA3366" s="1"/>
      <c r="FB3366" s="1"/>
      <c r="FC3366" s="1"/>
      <c r="FD3366" s="1"/>
      <c r="FE3366" s="1"/>
      <c r="FF3366" s="1"/>
      <c r="FG3366" s="1"/>
      <c r="FH3366" s="1"/>
    </row>
    <row r="3367" spans="1:164" x14ac:dyDescent="0.15">
      <c r="A3367" s="67"/>
      <c r="B3367" s="16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9"/>
      <c r="N3367" s="12"/>
      <c r="O3367" s="12"/>
      <c r="P3367" s="19"/>
      <c r="Q3367" s="14"/>
      <c r="R3367" s="28"/>
      <c r="S3367" s="14"/>
      <c r="T3367" s="14"/>
      <c r="U3367" s="14"/>
      <c r="V3367" s="4"/>
      <c r="W3367" s="5"/>
      <c r="X3367" s="14"/>
      <c r="Y3367" s="153"/>
      <c r="Z3367" s="10"/>
      <c r="AA3367" s="51"/>
      <c r="AB3367" s="3"/>
      <c r="AC3367" s="1"/>
      <c r="AD3367" s="10"/>
      <c r="AE3367" s="3"/>
      <c r="AF3367" s="3"/>
      <c r="AG3367" s="3"/>
      <c r="AH3367" s="10"/>
      <c r="AI3367" s="11"/>
      <c r="AJ3367" s="10"/>
      <c r="AK3367" s="2"/>
      <c r="AL3367" s="2"/>
      <c r="AM3367" s="2"/>
      <c r="AN3367" s="2"/>
      <c r="AO3367" s="2"/>
      <c r="AP3367" s="2"/>
      <c r="AQ3367" s="1"/>
      <c r="AR3367" s="15"/>
      <c r="AS3367" s="15"/>
      <c r="AT3367" s="15"/>
      <c r="AU3367" s="1"/>
      <c r="AV3367" s="1"/>
      <c r="AW3367" s="15"/>
      <c r="AX3367" s="15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  <c r="EZ3367" s="1"/>
      <c r="FA3367" s="1"/>
      <c r="FB3367" s="1"/>
      <c r="FC3367" s="1"/>
      <c r="FD3367" s="1"/>
      <c r="FE3367" s="1"/>
      <c r="FF3367" s="1"/>
      <c r="FG3367" s="1"/>
      <c r="FH3367" s="1"/>
    </row>
    <row r="3368" spans="1:164" x14ac:dyDescent="0.15">
      <c r="A3368" s="67"/>
      <c r="B3368" s="16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9"/>
      <c r="N3368" s="12"/>
      <c r="O3368" s="12"/>
      <c r="P3368" s="19"/>
      <c r="Q3368" s="14"/>
      <c r="R3368" s="28"/>
      <c r="S3368" s="14"/>
      <c r="T3368" s="14"/>
      <c r="U3368" s="14"/>
      <c r="V3368" s="4"/>
      <c r="W3368" s="5"/>
      <c r="X3368" s="14"/>
      <c r="Y3368" s="153"/>
      <c r="Z3368" s="10"/>
      <c r="AA3368" s="51"/>
      <c r="AB3368" s="3"/>
      <c r="AC3368" s="1"/>
      <c r="AD3368" s="10"/>
      <c r="AE3368" s="3"/>
      <c r="AF3368" s="3"/>
      <c r="AG3368" s="3"/>
      <c r="AH3368" s="10"/>
      <c r="AI3368" s="11"/>
      <c r="AJ3368" s="10"/>
      <c r="AK3368" s="2"/>
      <c r="AL3368" s="2"/>
      <c r="AM3368" s="2"/>
      <c r="AN3368" s="2"/>
      <c r="AO3368" s="2"/>
      <c r="AP3368" s="2"/>
      <c r="AQ3368" s="1"/>
      <c r="AR3368" s="15"/>
      <c r="AS3368" s="15"/>
      <c r="AT3368" s="15"/>
      <c r="AU3368" s="1"/>
      <c r="AV3368" s="1"/>
      <c r="AW3368" s="15"/>
      <c r="AX3368" s="15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  <c r="EZ3368" s="1"/>
      <c r="FA3368" s="1"/>
      <c r="FB3368" s="1"/>
      <c r="FC3368" s="1"/>
      <c r="FD3368" s="1"/>
      <c r="FE3368" s="1"/>
      <c r="FF3368" s="1"/>
      <c r="FG3368" s="1"/>
      <c r="FH3368" s="1"/>
    </row>
    <row r="3369" spans="1:164" x14ac:dyDescent="0.15">
      <c r="A3369" s="67"/>
      <c r="B3369" s="16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9"/>
      <c r="N3369" s="12"/>
      <c r="O3369" s="12"/>
      <c r="P3369" s="19"/>
      <c r="Q3369" s="14"/>
      <c r="R3369" s="28"/>
      <c r="S3369" s="14"/>
      <c r="T3369" s="14"/>
      <c r="U3369" s="14"/>
      <c r="V3369" s="4"/>
      <c r="W3369" s="5"/>
      <c r="X3369" s="14"/>
      <c r="Y3369" s="153"/>
      <c r="Z3369" s="10"/>
      <c r="AA3369" s="51"/>
      <c r="AB3369" s="3"/>
      <c r="AC3369" s="1"/>
      <c r="AD3369" s="10"/>
      <c r="AE3369" s="3"/>
      <c r="AF3369" s="3"/>
      <c r="AG3369" s="3"/>
      <c r="AH3369" s="10"/>
      <c r="AI3369" s="11"/>
      <c r="AJ3369" s="10"/>
      <c r="AK3369" s="2"/>
      <c r="AL3369" s="2"/>
      <c r="AM3369" s="2"/>
      <c r="AN3369" s="2"/>
      <c r="AO3369" s="2"/>
      <c r="AP3369" s="2"/>
      <c r="AQ3369" s="1"/>
      <c r="AR3369" s="15"/>
      <c r="AS3369" s="15"/>
      <c r="AT3369" s="15"/>
      <c r="AU3369" s="1"/>
      <c r="AV3369" s="1"/>
      <c r="AW3369" s="15"/>
      <c r="AX3369" s="15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  <c r="EZ3369" s="1"/>
      <c r="FA3369" s="1"/>
      <c r="FB3369" s="1"/>
      <c r="FC3369" s="1"/>
      <c r="FD3369" s="1"/>
      <c r="FE3369" s="1"/>
      <c r="FF3369" s="1"/>
      <c r="FG3369" s="1"/>
      <c r="FH3369" s="1"/>
    </row>
    <row r="3370" spans="1:164" x14ac:dyDescent="0.15">
      <c r="A3370" s="67"/>
      <c r="B3370" s="16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9"/>
      <c r="N3370" s="12"/>
      <c r="O3370" s="12"/>
      <c r="P3370" s="19"/>
      <c r="Q3370" s="14"/>
      <c r="R3370" s="28"/>
      <c r="S3370" s="14"/>
      <c r="T3370" s="14"/>
      <c r="U3370" s="14"/>
      <c r="V3370" s="4"/>
      <c r="W3370" s="5"/>
      <c r="X3370" s="14"/>
      <c r="Y3370" s="153"/>
      <c r="Z3370" s="10"/>
      <c r="AA3370" s="51"/>
      <c r="AB3370" s="3"/>
      <c r="AC3370" s="1"/>
      <c r="AD3370" s="10"/>
      <c r="AE3370" s="3"/>
      <c r="AF3370" s="3"/>
      <c r="AG3370" s="3"/>
      <c r="AH3370" s="10"/>
      <c r="AI3370" s="11"/>
      <c r="AJ3370" s="10"/>
      <c r="AK3370" s="2"/>
      <c r="AL3370" s="2"/>
      <c r="AM3370" s="2"/>
      <c r="AN3370" s="2"/>
      <c r="AO3370" s="2"/>
      <c r="AP3370" s="2"/>
      <c r="AQ3370" s="1"/>
      <c r="AR3370" s="15"/>
      <c r="AS3370" s="15"/>
      <c r="AT3370" s="15"/>
      <c r="AU3370" s="1"/>
      <c r="AV3370" s="1"/>
      <c r="AW3370" s="15"/>
      <c r="AX3370" s="15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  <c r="EZ3370" s="1"/>
      <c r="FA3370" s="1"/>
      <c r="FB3370" s="1"/>
      <c r="FC3370" s="1"/>
      <c r="FD3370" s="1"/>
      <c r="FE3370" s="1"/>
      <c r="FF3370" s="1"/>
      <c r="FG3370" s="1"/>
      <c r="FH3370" s="1"/>
    </row>
    <row r="3371" spans="1:164" x14ac:dyDescent="0.15">
      <c r="A3371" s="67"/>
      <c r="B3371" s="16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9"/>
      <c r="N3371" s="12"/>
      <c r="O3371" s="12"/>
      <c r="P3371" s="19"/>
      <c r="Q3371" s="14"/>
      <c r="R3371" s="28"/>
      <c r="S3371" s="14"/>
      <c r="T3371" s="14"/>
      <c r="U3371" s="14"/>
      <c r="V3371" s="4"/>
      <c r="W3371" s="5"/>
      <c r="X3371" s="14"/>
      <c r="Y3371" s="153"/>
      <c r="Z3371" s="10"/>
      <c r="AA3371" s="51"/>
      <c r="AB3371" s="3"/>
      <c r="AC3371" s="1"/>
      <c r="AD3371" s="10"/>
      <c r="AE3371" s="3"/>
      <c r="AF3371" s="3"/>
      <c r="AG3371" s="3"/>
      <c r="AH3371" s="10"/>
      <c r="AI3371" s="11"/>
      <c r="AJ3371" s="10"/>
      <c r="AK3371" s="2"/>
      <c r="AL3371" s="2"/>
      <c r="AM3371" s="2"/>
      <c r="AN3371" s="2"/>
      <c r="AO3371" s="2"/>
      <c r="AP3371" s="2"/>
      <c r="AQ3371" s="1"/>
      <c r="AR3371" s="15"/>
      <c r="AS3371" s="15"/>
      <c r="AT3371" s="15"/>
      <c r="AU3371" s="1"/>
      <c r="AV3371" s="1"/>
      <c r="AW3371" s="15"/>
      <c r="AX3371" s="15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  <c r="EZ3371" s="1"/>
      <c r="FA3371" s="1"/>
      <c r="FB3371" s="1"/>
      <c r="FC3371" s="1"/>
      <c r="FD3371" s="1"/>
      <c r="FE3371" s="1"/>
      <c r="FF3371" s="1"/>
      <c r="FG3371" s="1"/>
      <c r="FH3371" s="1"/>
    </row>
    <row r="3372" spans="1:164" x14ac:dyDescent="0.15">
      <c r="A3372" s="67"/>
      <c r="B3372" s="16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9"/>
      <c r="N3372" s="12"/>
      <c r="O3372" s="12"/>
      <c r="P3372" s="19"/>
      <c r="Q3372" s="14"/>
      <c r="R3372" s="28"/>
      <c r="S3372" s="14"/>
      <c r="T3372" s="14"/>
      <c r="U3372" s="14"/>
      <c r="V3372" s="4"/>
      <c r="W3372" s="5"/>
      <c r="X3372" s="14"/>
      <c r="Y3372" s="153"/>
      <c r="Z3372" s="10"/>
      <c r="AA3372" s="51"/>
      <c r="AB3372" s="3"/>
      <c r="AC3372" s="1"/>
      <c r="AD3372" s="10"/>
      <c r="AE3372" s="3"/>
      <c r="AF3372" s="3"/>
      <c r="AG3372" s="3"/>
      <c r="AH3372" s="10"/>
      <c r="AI3372" s="11"/>
      <c r="AJ3372" s="10"/>
      <c r="AK3372" s="2"/>
      <c r="AL3372" s="2"/>
      <c r="AM3372" s="2"/>
      <c r="AN3372" s="2"/>
      <c r="AO3372" s="2"/>
      <c r="AP3372" s="2"/>
      <c r="AQ3372" s="1"/>
      <c r="AR3372" s="15"/>
      <c r="AS3372" s="15"/>
      <c r="AT3372" s="15"/>
      <c r="AU3372" s="1"/>
      <c r="AV3372" s="1"/>
      <c r="AW3372" s="15"/>
      <c r="AX3372" s="15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  <c r="EZ3372" s="1"/>
      <c r="FA3372" s="1"/>
      <c r="FB3372" s="1"/>
      <c r="FC3372" s="1"/>
      <c r="FD3372" s="1"/>
      <c r="FE3372" s="1"/>
      <c r="FF3372" s="1"/>
      <c r="FG3372" s="1"/>
      <c r="FH3372" s="1"/>
    </row>
    <row r="3373" spans="1:164" x14ac:dyDescent="0.15">
      <c r="A3373" s="67"/>
      <c r="B3373" s="16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9"/>
      <c r="N3373" s="12"/>
      <c r="O3373" s="12"/>
      <c r="P3373" s="19"/>
      <c r="Q3373" s="14"/>
      <c r="R3373" s="28"/>
      <c r="S3373" s="14"/>
      <c r="T3373" s="14"/>
      <c r="U3373" s="14"/>
      <c r="V3373" s="4"/>
      <c r="W3373" s="5"/>
      <c r="X3373" s="14"/>
      <c r="Y3373" s="153"/>
      <c r="Z3373" s="10"/>
      <c r="AA3373" s="51"/>
      <c r="AB3373" s="3"/>
      <c r="AC3373" s="1"/>
      <c r="AD3373" s="10"/>
      <c r="AE3373" s="3"/>
      <c r="AF3373" s="3"/>
      <c r="AG3373" s="3"/>
      <c r="AH3373" s="10"/>
      <c r="AI3373" s="11"/>
      <c r="AJ3373" s="10"/>
      <c r="AK3373" s="2"/>
      <c r="AL3373" s="2"/>
      <c r="AM3373" s="2"/>
      <c r="AN3373" s="2"/>
      <c r="AO3373" s="2"/>
      <c r="AP3373" s="2"/>
      <c r="AQ3373" s="1"/>
      <c r="AR3373" s="15"/>
      <c r="AS3373" s="15"/>
      <c r="AT3373" s="15"/>
      <c r="AU3373" s="1"/>
      <c r="AV3373" s="1"/>
      <c r="AW3373" s="15"/>
      <c r="AX3373" s="15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  <c r="EZ3373" s="1"/>
      <c r="FA3373" s="1"/>
      <c r="FB3373" s="1"/>
      <c r="FC3373" s="1"/>
      <c r="FD3373" s="1"/>
      <c r="FE3373" s="1"/>
      <c r="FF3373" s="1"/>
      <c r="FG3373" s="1"/>
      <c r="FH3373" s="1"/>
    </row>
    <row r="3374" spans="1:164" x14ac:dyDescent="0.15">
      <c r="A3374" s="67"/>
      <c r="B3374" s="16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9"/>
      <c r="N3374" s="12"/>
      <c r="O3374" s="12"/>
      <c r="P3374" s="19"/>
      <c r="Q3374" s="14"/>
      <c r="R3374" s="28"/>
      <c r="S3374" s="14"/>
      <c r="T3374" s="14"/>
      <c r="U3374" s="14"/>
      <c r="V3374" s="4"/>
      <c r="W3374" s="5"/>
      <c r="X3374" s="14"/>
      <c r="Y3374" s="153"/>
      <c r="Z3374" s="10"/>
      <c r="AA3374" s="51"/>
      <c r="AB3374" s="3"/>
      <c r="AC3374" s="1"/>
      <c r="AD3374" s="10"/>
      <c r="AE3374" s="3"/>
      <c r="AF3374" s="3"/>
      <c r="AG3374" s="3"/>
      <c r="AH3374" s="10"/>
      <c r="AI3374" s="11"/>
      <c r="AJ3374" s="10"/>
      <c r="AK3374" s="2"/>
      <c r="AL3374" s="2"/>
      <c r="AM3374" s="2"/>
      <c r="AN3374" s="2"/>
      <c r="AO3374" s="2"/>
      <c r="AP3374" s="2"/>
      <c r="AQ3374" s="1"/>
      <c r="AR3374" s="15"/>
      <c r="AS3374" s="15"/>
      <c r="AT3374" s="15"/>
      <c r="AU3374" s="1"/>
      <c r="AV3374" s="1"/>
      <c r="AW3374" s="15"/>
      <c r="AX3374" s="15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  <c r="EZ3374" s="1"/>
      <c r="FA3374" s="1"/>
      <c r="FB3374" s="1"/>
      <c r="FC3374" s="1"/>
      <c r="FD3374" s="1"/>
      <c r="FE3374" s="1"/>
      <c r="FF3374" s="1"/>
      <c r="FG3374" s="1"/>
      <c r="FH3374" s="1"/>
    </row>
    <row r="3375" spans="1:164" x14ac:dyDescent="0.15">
      <c r="A3375" s="67"/>
      <c r="B3375" s="16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9"/>
      <c r="N3375" s="12"/>
      <c r="O3375" s="12"/>
      <c r="P3375" s="19"/>
      <c r="Q3375" s="14"/>
      <c r="R3375" s="28"/>
      <c r="S3375" s="14"/>
      <c r="T3375" s="14"/>
      <c r="U3375" s="14"/>
      <c r="V3375" s="4"/>
      <c r="W3375" s="5"/>
      <c r="X3375" s="14"/>
      <c r="Y3375" s="153"/>
      <c r="Z3375" s="10"/>
      <c r="AA3375" s="51"/>
      <c r="AB3375" s="3"/>
      <c r="AC3375" s="1"/>
      <c r="AD3375" s="10"/>
      <c r="AE3375" s="3"/>
      <c r="AF3375" s="3"/>
      <c r="AG3375" s="3"/>
      <c r="AH3375" s="10"/>
      <c r="AI3375" s="11"/>
      <c r="AJ3375" s="10"/>
      <c r="AK3375" s="2"/>
      <c r="AL3375" s="2"/>
      <c r="AM3375" s="2"/>
      <c r="AN3375" s="2"/>
      <c r="AO3375" s="2"/>
      <c r="AP3375" s="2"/>
      <c r="AQ3375" s="1"/>
      <c r="AR3375" s="15"/>
      <c r="AS3375" s="15"/>
      <c r="AT3375" s="15"/>
      <c r="AU3375" s="1"/>
      <c r="AV3375" s="1"/>
      <c r="AW3375" s="15"/>
      <c r="AX3375" s="15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  <c r="EZ3375" s="1"/>
      <c r="FA3375" s="1"/>
      <c r="FB3375" s="1"/>
      <c r="FC3375" s="1"/>
      <c r="FD3375" s="1"/>
      <c r="FE3375" s="1"/>
      <c r="FF3375" s="1"/>
      <c r="FG3375" s="1"/>
      <c r="FH3375" s="1"/>
    </row>
    <row r="3376" spans="1:164" x14ac:dyDescent="0.15">
      <c r="A3376" s="67"/>
      <c r="B3376" s="16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9"/>
      <c r="N3376" s="12"/>
      <c r="O3376" s="12"/>
      <c r="P3376" s="19"/>
      <c r="Q3376" s="14"/>
      <c r="R3376" s="28"/>
      <c r="S3376" s="14"/>
      <c r="T3376" s="14"/>
      <c r="U3376" s="14"/>
      <c r="V3376" s="4"/>
      <c r="W3376" s="5"/>
      <c r="X3376" s="14"/>
      <c r="Y3376" s="153"/>
      <c r="Z3376" s="10"/>
      <c r="AA3376" s="51"/>
      <c r="AB3376" s="3"/>
      <c r="AC3376" s="1"/>
      <c r="AD3376" s="10"/>
      <c r="AE3376" s="3"/>
      <c r="AF3376" s="3"/>
      <c r="AG3376" s="3"/>
      <c r="AH3376" s="10"/>
      <c r="AI3376" s="11"/>
      <c r="AJ3376" s="10"/>
      <c r="AK3376" s="2"/>
      <c r="AL3376" s="2"/>
      <c r="AM3376" s="2"/>
      <c r="AN3376" s="2"/>
      <c r="AO3376" s="2"/>
      <c r="AP3376" s="2"/>
      <c r="AQ3376" s="1"/>
      <c r="AR3376" s="15"/>
      <c r="AS3376" s="15"/>
      <c r="AT3376" s="15"/>
      <c r="AU3376" s="1"/>
      <c r="AV3376" s="1"/>
      <c r="AW3376" s="15"/>
      <c r="AX3376" s="15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  <c r="EZ3376" s="1"/>
      <c r="FA3376" s="1"/>
      <c r="FB3376" s="1"/>
      <c r="FC3376" s="1"/>
      <c r="FD3376" s="1"/>
      <c r="FE3376" s="1"/>
      <c r="FF3376" s="1"/>
      <c r="FG3376" s="1"/>
      <c r="FH3376" s="1"/>
    </row>
    <row r="3377" spans="1:164" x14ac:dyDescent="0.15">
      <c r="A3377" s="67"/>
      <c r="B3377" s="16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9"/>
      <c r="N3377" s="12"/>
      <c r="O3377" s="12"/>
      <c r="P3377" s="19"/>
      <c r="Q3377" s="14"/>
      <c r="R3377" s="28"/>
      <c r="S3377" s="14"/>
      <c r="T3377" s="14"/>
      <c r="U3377" s="14"/>
      <c r="V3377" s="4"/>
      <c r="W3377" s="5"/>
      <c r="X3377" s="14"/>
      <c r="Y3377" s="153"/>
      <c r="Z3377" s="10"/>
      <c r="AA3377" s="51"/>
      <c r="AB3377" s="3"/>
      <c r="AC3377" s="1"/>
      <c r="AD3377" s="10"/>
      <c r="AE3377" s="3"/>
      <c r="AF3377" s="3"/>
      <c r="AG3377" s="3"/>
      <c r="AH3377" s="10"/>
      <c r="AI3377" s="11"/>
      <c r="AJ3377" s="10"/>
      <c r="AK3377" s="2"/>
      <c r="AL3377" s="2"/>
      <c r="AM3377" s="2"/>
      <c r="AN3377" s="2"/>
      <c r="AO3377" s="2"/>
      <c r="AP3377" s="2"/>
      <c r="AQ3377" s="1"/>
      <c r="AR3377" s="15"/>
      <c r="AS3377" s="15"/>
      <c r="AT3377" s="15"/>
      <c r="AU3377" s="1"/>
      <c r="AV3377" s="1"/>
      <c r="AW3377" s="15"/>
      <c r="AX3377" s="15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  <c r="EZ3377" s="1"/>
      <c r="FA3377" s="1"/>
      <c r="FB3377" s="1"/>
      <c r="FC3377" s="1"/>
      <c r="FD3377" s="1"/>
      <c r="FE3377" s="1"/>
      <c r="FF3377" s="1"/>
      <c r="FG3377" s="1"/>
      <c r="FH3377" s="1"/>
    </row>
    <row r="3378" spans="1:164" x14ac:dyDescent="0.15">
      <c r="A3378" s="67"/>
      <c r="B3378" s="16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9"/>
      <c r="N3378" s="12"/>
      <c r="O3378" s="12"/>
      <c r="P3378" s="19"/>
      <c r="Q3378" s="14"/>
      <c r="R3378" s="28"/>
      <c r="S3378" s="14"/>
      <c r="T3378" s="14"/>
      <c r="U3378" s="14"/>
      <c r="V3378" s="4"/>
      <c r="W3378" s="5"/>
      <c r="X3378" s="14"/>
      <c r="Y3378" s="153"/>
      <c r="Z3378" s="10"/>
      <c r="AA3378" s="51"/>
      <c r="AB3378" s="3"/>
      <c r="AC3378" s="1"/>
      <c r="AD3378" s="10"/>
      <c r="AE3378" s="3"/>
      <c r="AF3378" s="3"/>
      <c r="AG3378" s="3"/>
      <c r="AH3378" s="10"/>
      <c r="AI3378" s="11"/>
      <c r="AJ3378" s="10"/>
      <c r="AK3378" s="2"/>
      <c r="AL3378" s="2"/>
      <c r="AM3378" s="2"/>
      <c r="AN3378" s="2"/>
      <c r="AO3378" s="2"/>
      <c r="AP3378" s="2"/>
      <c r="AQ3378" s="1"/>
      <c r="AR3378" s="15"/>
      <c r="AS3378" s="15"/>
      <c r="AT3378" s="15"/>
      <c r="AU3378" s="1"/>
      <c r="AV3378" s="1"/>
      <c r="AW3378" s="15"/>
      <c r="AX3378" s="15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  <c r="EZ3378" s="1"/>
      <c r="FA3378" s="1"/>
      <c r="FB3378" s="1"/>
      <c r="FC3378" s="1"/>
      <c r="FD3378" s="1"/>
      <c r="FE3378" s="1"/>
      <c r="FF3378" s="1"/>
      <c r="FG3378" s="1"/>
      <c r="FH3378" s="1"/>
    </row>
    <row r="3379" spans="1:164" x14ac:dyDescent="0.15">
      <c r="A3379" s="67"/>
      <c r="B3379" s="16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9"/>
      <c r="N3379" s="12"/>
      <c r="O3379" s="12"/>
      <c r="P3379" s="19"/>
      <c r="Q3379" s="14"/>
      <c r="R3379" s="28"/>
      <c r="S3379" s="14"/>
      <c r="T3379" s="14"/>
      <c r="U3379" s="14"/>
      <c r="V3379" s="4"/>
      <c r="W3379" s="5"/>
      <c r="X3379" s="14"/>
      <c r="Y3379" s="153"/>
      <c r="Z3379" s="10"/>
      <c r="AA3379" s="51"/>
      <c r="AB3379" s="3"/>
      <c r="AC3379" s="1"/>
      <c r="AD3379" s="10"/>
      <c r="AE3379" s="3"/>
      <c r="AF3379" s="3"/>
      <c r="AG3379" s="3"/>
      <c r="AH3379" s="10"/>
      <c r="AI3379" s="11"/>
      <c r="AJ3379" s="10"/>
      <c r="AK3379" s="2"/>
      <c r="AL3379" s="2"/>
      <c r="AM3379" s="2"/>
      <c r="AN3379" s="2"/>
      <c r="AO3379" s="2"/>
      <c r="AP3379" s="2"/>
      <c r="AQ3379" s="1"/>
      <c r="AR3379" s="15"/>
      <c r="AS3379" s="15"/>
      <c r="AT3379" s="15"/>
      <c r="AU3379" s="1"/>
      <c r="AV3379" s="1"/>
      <c r="AW3379" s="15"/>
      <c r="AX3379" s="15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  <c r="FA3379" s="1"/>
      <c r="FB3379" s="1"/>
      <c r="FC3379" s="1"/>
      <c r="FD3379" s="1"/>
      <c r="FE3379" s="1"/>
      <c r="FF3379" s="1"/>
      <c r="FG3379" s="1"/>
      <c r="FH3379" s="1"/>
    </row>
    <row r="3380" spans="1:164" x14ac:dyDescent="0.15">
      <c r="A3380" s="67"/>
      <c r="B3380" s="16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9"/>
      <c r="N3380" s="12"/>
      <c r="O3380" s="12"/>
      <c r="P3380" s="19"/>
      <c r="Q3380" s="14"/>
      <c r="R3380" s="28"/>
      <c r="S3380" s="14"/>
      <c r="T3380" s="14"/>
      <c r="U3380" s="14"/>
      <c r="V3380" s="4"/>
      <c r="W3380" s="5"/>
      <c r="X3380" s="14"/>
      <c r="Y3380" s="153"/>
      <c r="Z3380" s="10"/>
      <c r="AA3380" s="51"/>
      <c r="AB3380" s="3"/>
      <c r="AC3380" s="1"/>
      <c r="AD3380" s="10"/>
      <c r="AE3380" s="3"/>
      <c r="AF3380" s="3"/>
      <c r="AG3380" s="3"/>
      <c r="AH3380" s="10"/>
      <c r="AI3380" s="11"/>
      <c r="AJ3380" s="10"/>
      <c r="AK3380" s="2"/>
      <c r="AL3380" s="2"/>
      <c r="AM3380" s="2"/>
      <c r="AN3380" s="2"/>
      <c r="AO3380" s="2"/>
      <c r="AP3380" s="2"/>
      <c r="AQ3380" s="1"/>
      <c r="AR3380" s="15"/>
      <c r="AS3380" s="15"/>
      <c r="AT3380" s="15"/>
      <c r="AU3380" s="1"/>
      <c r="AV3380" s="1"/>
      <c r="AW3380" s="15"/>
      <c r="AX3380" s="15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  <c r="EZ3380" s="1"/>
      <c r="FA3380" s="1"/>
      <c r="FB3380" s="1"/>
      <c r="FC3380" s="1"/>
      <c r="FD3380" s="1"/>
      <c r="FE3380" s="1"/>
      <c r="FF3380" s="1"/>
      <c r="FG3380" s="1"/>
      <c r="FH3380" s="1"/>
    </row>
    <row r="3381" spans="1:164" x14ac:dyDescent="0.15">
      <c r="A3381" s="67"/>
      <c r="B3381" s="16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9"/>
      <c r="N3381" s="12"/>
      <c r="O3381" s="12"/>
      <c r="P3381" s="19"/>
      <c r="Q3381" s="14"/>
      <c r="R3381" s="28"/>
      <c r="S3381" s="14"/>
      <c r="T3381" s="14"/>
      <c r="U3381" s="14"/>
      <c r="V3381" s="4"/>
      <c r="W3381" s="5"/>
      <c r="X3381" s="14"/>
      <c r="Y3381" s="153"/>
      <c r="Z3381" s="10"/>
      <c r="AA3381" s="51"/>
      <c r="AB3381" s="3"/>
      <c r="AC3381" s="1"/>
      <c r="AD3381" s="10"/>
      <c r="AE3381" s="3"/>
      <c r="AF3381" s="3"/>
      <c r="AG3381" s="3"/>
      <c r="AH3381" s="10"/>
      <c r="AI3381" s="11"/>
      <c r="AJ3381" s="10"/>
      <c r="AK3381" s="2"/>
      <c r="AL3381" s="2"/>
      <c r="AM3381" s="2"/>
      <c r="AN3381" s="2"/>
      <c r="AO3381" s="2"/>
      <c r="AP3381" s="2"/>
      <c r="AQ3381" s="1"/>
      <c r="AR3381" s="15"/>
      <c r="AS3381" s="15"/>
      <c r="AT3381" s="15"/>
      <c r="AU3381" s="1"/>
      <c r="AV3381" s="1"/>
      <c r="AW3381" s="15"/>
      <c r="AX3381" s="15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  <c r="FA3381" s="1"/>
      <c r="FB3381" s="1"/>
      <c r="FC3381" s="1"/>
      <c r="FD3381" s="1"/>
      <c r="FE3381" s="1"/>
      <c r="FF3381" s="1"/>
      <c r="FG3381" s="1"/>
      <c r="FH3381" s="1"/>
    </row>
    <row r="3382" spans="1:164" x14ac:dyDescent="0.15">
      <c r="A3382" s="67"/>
      <c r="B3382" s="16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9"/>
      <c r="N3382" s="12"/>
      <c r="O3382" s="12"/>
      <c r="P3382" s="19"/>
      <c r="Q3382" s="14"/>
      <c r="R3382" s="28"/>
      <c r="S3382" s="14"/>
      <c r="T3382" s="14"/>
      <c r="U3382" s="14"/>
      <c r="V3382" s="4"/>
      <c r="W3382" s="5"/>
      <c r="X3382" s="14"/>
      <c r="Y3382" s="153"/>
      <c r="Z3382" s="10"/>
      <c r="AA3382" s="51"/>
      <c r="AB3382" s="3"/>
      <c r="AC3382" s="1"/>
      <c r="AD3382" s="10"/>
      <c r="AE3382" s="3"/>
      <c r="AF3382" s="3"/>
      <c r="AG3382" s="3"/>
      <c r="AH3382" s="10"/>
      <c r="AI3382" s="11"/>
      <c r="AJ3382" s="10"/>
      <c r="AK3382" s="2"/>
      <c r="AL3382" s="2"/>
      <c r="AM3382" s="2"/>
      <c r="AN3382" s="2"/>
      <c r="AO3382" s="2"/>
      <c r="AP3382" s="2"/>
      <c r="AQ3382" s="1"/>
      <c r="AR3382" s="15"/>
      <c r="AS3382" s="15"/>
      <c r="AT3382" s="15"/>
      <c r="AU3382" s="1"/>
      <c r="AV3382" s="1"/>
      <c r="AW3382" s="15"/>
      <c r="AX3382" s="15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  <c r="EZ3382" s="1"/>
      <c r="FA3382" s="1"/>
      <c r="FB3382" s="1"/>
      <c r="FC3382" s="1"/>
      <c r="FD3382" s="1"/>
      <c r="FE3382" s="1"/>
      <c r="FF3382" s="1"/>
      <c r="FG3382" s="1"/>
      <c r="FH3382" s="1"/>
    </row>
    <row r="3383" spans="1:164" x14ac:dyDescent="0.15">
      <c r="A3383" s="67"/>
      <c r="B3383" s="16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9"/>
      <c r="N3383" s="12"/>
      <c r="O3383" s="12"/>
      <c r="P3383" s="19"/>
      <c r="Q3383" s="14"/>
      <c r="R3383" s="28"/>
      <c r="S3383" s="14"/>
      <c r="T3383" s="14"/>
      <c r="U3383" s="14"/>
      <c r="V3383" s="4"/>
      <c r="W3383" s="5"/>
      <c r="X3383" s="14"/>
      <c r="Y3383" s="153"/>
      <c r="Z3383" s="10"/>
      <c r="AA3383" s="51"/>
      <c r="AB3383" s="3"/>
      <c r="AC3383" s="1"/>
      <c r="AD3383" s="10"/>
      <c r="AE3383" s="3"/>
      <c r="AF3383" s="3"/>
      <c r="AG3383" s="3"/>
      <c r="AH3383" s="10"/>
      <c r="AI3383" s="11"/>
      <c r="AJ3383" s="10"/>
      <c r="AK3383" s="2"/>
      <c r="AL3383" s="2"/>
      <c r="AM3383" s="2"/>
      <c r="AN3383" s="2"/>
      <c r="AO3383" s="2"/>
      <c r="AP3383" s="2"/>
      <c r="AQ3383" s="1"/>
      <c r="AR3383" s="15"/>
      <c r="AS3383" s="15"/>
      <c r="AT3383" s="15"/>
      <c r="AU3383" s="1"/>
      <c r="AV3383" s="1"/>
      <c r="AW3383" s="15"/>
      <c r="AX3383" s="15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  <c r="EZ3383" s="1"/>
      <c r="FA3383" s="1"/>
      <c r="FB3383" s="1"/>
      <c r="FC3383" s="1"/>
      <c r="FD3383" s="1"/>
      <c r="FE3383" s="1"/>
      <c r="FF3383" s="1"/>
      <c r="FG3383" s="1"/>
      <c r="FH3383" s="1"/>
    </row>
    <row r="3384" spans="1:164" x14ac:dyDescent="0.15">
      <c r="A3384" s="67"/>
      <c r="B3384" s="16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9"/>
      <c r="N3384" s="12"/>
      <c r="O3384" s="12"/>
      <c r="P3384" s="19"/>
      <c r="Q3384" s="14"/>
      <c r="R3384" s="28"/>
      <c r="S3384" s="14"/>
      <c r="T3384" s="14"/>
      <c r="U3384" s="14"/>
      <c r="V3384" s="4"/>
      <c r="W3384" s="5"/>
      <c r="X3384" s="14"/>
      <c r="Y3384" s="153"/>
      <c r="Z3384" s="10"/>
      <c r="AA3384" s="51"/>
      <c r="AB3384" s="3"/>
      <c r="AC3384" s="1"/>
      <c r="AD3384" s="10"/>
      <c r="AE3384" s="3"/>
      <c r="AF3384" s="3"/>
      <c r="AG3384" s="3"/>
      <c r="AH3384" s="10"/>
      <c r="AI3384" s="11"/>
      <c r="AJ3384" s="10"/>
      <c r="AK3384" s="2"/>
      <c r="AL3384" s="2"/>
      <c r="AM3384" s="2"/>
      <c r="AN3384" s="2"/>
      <c r="AO3384" s="2"/>
      <c r="AP3384" s="2"/>
      <c r="AQ3384" s="1"/>
      <c r="AR3384" s="15"/>
      <c r="AS3384" s="15"/>
      <c r="AT3384" s="15"/>
      <c r="AU3384" s="1"/>
      <c r="AV3384" s="1"/>
      <c r="AW3384" s="15"/>
      <c r="AX3384" s="15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  <c r="EZ3384" s="1"/>
      <c r="FA3384" s="1"/>
      <c r="FB3384" s="1"/>
      <c r="FC3384" s="1"/>
      <c r="FD3384" s="1"/>
      <c r="FE3384" s="1"/>
      <c r="FF3384" s="1"/>
      <c r="FG3384" s="1"/>
      <c r="FH3384" s="1"/>
    </row>
    <row r="3385" spans="1:164" x14ac:dyDescent="0.15">
      <c r="A3385" s="67"/>
      <c r="B3385" s="16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9"/>
      <c r="N3385" s="12"/>
      <c r="O3385" s="12"/>
      <c r="P3385" s="19"/>
      <c r="Q3385" s="14"/>
      <c r="R3385" s="28"/>
      <c r="S3385" s="14"/>
      <c r="T3385" s="14"/>
      <c r="U3385" s="14"/>
      <c r="V3385" s="4"/>
      <c r="W3385" s="5"/>
      <c r="X3385" s="14"/>
      <c r="Y3385" s="153"/>
      <c r="Z3385" s="10"/>
      <c r="AA3385" s="51"/>
      <c r="AB3385" s="3"/>
      <c r="AC3385" s="1"/>
      <c r="AD3385" s="10"/>
      <c r="AE3385" s="3"/>
      <c r="AF3385" s="3"/>
      <c r="AG3385" s="3"/>
      <c r="AH3385" s="10"/>
      <c r="AI3385" s="11"/>
      <c r="AJ3385" s="10"/>
      <c r="AK3385" s="2"/>
      <c r="AL3385" s="2"/>
      <c r="AM3385" s="2"/>
      <c r="AN3385" s="2"/>
      <c r="AO3385" s="2"/>
      <c r="AP3385" s="2"/>
      <c r="AQ3385" s="1"/>
      <c r="AR3385" s="15"/>
      <c r="AS3385" s="15"/>
      <c r="AT3385" s="15"/>
      <c r="AU3385" s="1"/>
      <c r="AV3385" s="1"/>
      <c r="AW3385" s="15"/>
      <c r="AX3385" s="15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  <c r="EZ3385" s="1"/>
      <c r="FA3385" s="1"/>
      <c r="FB3385" s="1"/>
      <c r="FC3385" s="1"/>
      <c r="FD3385" s="1"/>
      <c r="FE3385" s="1"/>
      <c r="FF3385" s="1"/>
      <c r="FG3385" s="1"/>
      <c r="FH3385" s="1"/>
    </row>
    <row r="3386" spans="1:164" x14ac:dyDescent="0.15">
      <c r="A3386" s="67"/>
      <c r="B3386" s="16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9"/>
      <c r="N3386" s="12"/>
      <c r="O3386" s="12"/>
      <c r="P3386" s="19"/>
      <c r="Q3386" s="14"/>
      <c r="R3386" s="28"/>
      <c r="S3386" s="14"/>
      <c r="T3386" s="14"/>
      <c r="U3386" s="14"/>
      <c r="V3386" s="4"/>
      <c r="W3386" s="5"/>
      <c r="X3386" s="14"/>
      <c r="Y3386" s="153"/>
      <c r="Z3386" s="10"/>
      <c r="AA3386" s="51"/>
      <c r="AB3386" s="3"/>
      <c r="AC3386" s="1"/>
      <c r="AD3386" s="10"/>
      <c r="AE3386" s="3"/>
      <c r="AF3386" s="3"/>
      <c r="AG3386" s="3"/>
      <c r="AH3386" s="10"/>
      <c r="AI3386" s="11"/>
      <c r="AJ3386" s="10"/>
      <c r="AK3386" s="2"/>
      <c r="AL3386" s="2"/>
      <c r="AM3386" s="2"/>
      <c r="AN3386" s="2"/>
      <c r="AO3386" s="2"/>
      <c r="AP3386" s="2"/>
      <c r="AQ3386" s="1"/>
      <c r="AR3386" s="15"/>
      <c r="AS3386" s="15"/>
      <c r="AT3386" s="15"/>
      <c r="AU3386" s="1"/>
      <c r="AV3386" s="1"/>
      <c r="AW3386" s="15"/>
      <c r="AX3386" s="15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  <c r="FA3386" s="1"/>
      <c r="FB3386" s="1"/>
      <c r="FC3386" s="1"/>
      <c r="FD3386" s="1"/>
      <c r="FE3386" s="1"/>
      <c r="FF3386" s="1"/>
      <c r="FG3386" s="1"/>
      <c r="FH3386" s="1"/>
    </row>
    <row r="3387" spans="1:164" x14ac:dyDescent="0.15">
      <c r="A3387" s="67"/>
      <c r="B3387" s="16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9"/>
      <c r="N3387" s="12"/>
      <c r="O3387" s="12"/>
      <c r="P3387" s="19"/>
      <c r="Q3387" s="14"/>
      <c r="R3387" s="28"/>
      <c r="S3387" s="14"/>
      <c r="T3387" s="14"/>
      <c r="U3387" s="14"/>
      <c r="V3387" s="4"/>
      <c r="W3387" s="5"/>
      <c r="X3387" s="14"/>
      <c r="Y3387" s="153"/>
      <c r="Z3387" s="10"/>
      <c r="AA3387" s="51"/>
      <c r="AB3387" s="3"/>
      <c r="AC3387" s="1"/>
      <c r="AD3387" s="10"/>
      <c r="AE3387" s="3"/>
      <c r="AF3387" s="3"/>
      <c r="AG3387" s="3"/>
      <c r="AH3387" s="10"/>
      <c r="AI3387" s="11"/>
      <c r="AJ3387" s="10"/>
      <c r="AK3387" s="2"/>
      <c r="AL3387" s="2"/>
      <c r="AM3387" s="2"/>
      <c r="AN3387" s="2"/>
      <c r="AO3387" s="2"/>
      <c r="AP3387" s="2"/>
      <c r="AQ3387" s="1"/>
      <c r="AR3387" s="15"/>
      <c r="AS3387" s="15"/>
      <c r="AT3387" s="15"/>
      <c r="AU3387" s="1"/>
      <c r="AV3387" s="1"/>
      <c r="AW3387" s="15"/>
      <c r="AX3387" s="15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  <c r="EZ3387" s="1"/>
      <c r="FA3387" s="1"/>
      <c r="FB3387" s="1"/>
      <c r="FC3387" s="1"/>
      <c r="FD3387" s="1"/>
      <c r="FE3387" s="1"/>
      <c r="FF3387" s="1"/>
      <c r="FG3387" s="1"/>
      <c r="FH3387" s="1"/>
    </row>
    <row r="3388" spans="1:164" x14ac:dyDescent="0.15">
      <c r="A3388" s="67"/>
      <c r="B3388" s="16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9"/>
      <c r="N3388" s="12"/>
      <c r="O3388" s="12"/>
      <c r="P3388" s="19"/>
      <c r="Q3388" s="14"/>
      <c r="R3388" s="28"/>
      <c r="S3388" s="14"/>
      <c r="T3388" s="14"/>
      <c r="U3388" s="14"/>
      <c r="V3388" s="4"/>
      <c r="W3388" s="5"/>
      <c r="X3388" s="14"/>
      <c r="Y3388" s="153"/>
      <c r="Z3388" s="10"/>
      <c r="AA3388" s="51"/>
      <c r="AB3388" s="3"/>
      <c r="AC3388" s="1"/>
      <c r="AD3388" s="10"/>
      <c r="AE3388" s="3"/>
      <c r="AF3388" s="3"/>
      <c r="AG3388" s="3"/>
      <c r="AH3388" s="10"/>
      <c r="AI3388" s="11"/>
      <c r="AJ3388" s="10"/>
      <c r="AK3388" s="2"/>
      <c r="AL3388" s="2"/>
      <c r="AM3388" s="2"/>
      <c r="AN3388" s="2"/>
      <c r="AO3388" s="2"/>
      <c r="AP3388" s="2"/>
      <c r="AQ3388" s="1"/>
      <c r="AR3388" s="15"/>
      <c r="AS3388" s="15"/>
      <c r="AT3388" s="15"/>
      <c r="AU3388" s="1"/>
      <c r="AV3388" s="1"/>
      <c r="AW3388" s="15"/>
      <c r="AX3388" s="15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  <c r="EZ3388" s="1"/>
      <c r="FA3388" s="1"/>
      <c r="FB3388" s="1"/>
      <c r="FC3388" s="1"/>
      <c r="FD3388" s="1"/>
      <c r="FE3388" s="1"/>
      <c r="FF3388" s="1"/>
      <c r="FG3388" s="1"/>
      <c r="FH3388" s="1"/>
    </row>
    <row r="3389" spans="1:164" x14ac:dyDescent="0.15">
      <c r="A3389" s="67"/>
      <c r="B3389" s="16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9"/>
      <c r="N3389" s="12"/>
      <c r="O3389" s="12"/>
      <c r="P3389" s="19"/>
      <c r="Q3389" s="14"/>
      <c r="R3389" s="28"/>
      <c r="S3389" s="14"/>
      <c r="T3389" s="14"/>
      <c r="U3389" s="14"/>
      <c r="V3389" s="4"/>
      <c r="W3389" s="5"/>
      <c r="X3389" s="14"/>
      <c r="Y3389" s="153"/>
      <c r="Z3389" s="10"/>
      <c r="AA3389" s="51"/>
      <c r="AB3389" s="3"/>
      <c r="AC3389" s="1"/>
      <c r="AD3389" s="10"/>
      <c r="AE3389" s="3"/>
      <c r="AF3389" s="3"/>
      <c r="AG3389" s="3"/>
      <c r="AH3389" s="10"/>
      <c r="AI3389" s="11"/>
      <c r="AJ3389" s="10"/>
      <c r="AK3389" s="2"/>
      <c r="AL3389" s="2"/>
      <c r="AM3389" s="2"/>
      <c r="AN3389" s="2"/>
      <c r="AO3389" s="2"/>
      <c r="AP3389" s="2"/>
      <c r="AQ3389" s="1"/>
      <c r="AR3389" s="15"/>
      <c r="AS3389" s="15"/>
      <c r="AT3389" s="15"/>
      <c r="AU3389" s="1"/>
      <c r="AV3389" s="1"/>
      <c r="AW3389" s="15"/>
      <c r="AX3389" s="15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  <c r="EZ3389" s="1"/>
      <c r="FA3389" s="1"/>
      <c r="FB3389" s="1"/>
      <c r="FC3389" s="1"/>
      <c r="FD3389" s="1"/>
      <c r="FE3389" s="1"/>
      <c r="FF3389" s="1"/>
      <c r="FG3389" s="1"/>
      <c r="FH3389" s="1"/>
    </row>
    <row r="3390" spans="1:164" x14ac:dyDescent="0.15">
      <c r="A3390" s="67"/>
      <c r="B3390" s="16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9"/>
      <c r="N3390" s="12"/>
      <c r="O3390" s="12"/>
      <c r="P3390" s="19"/>
      <c r="Q3390" s="14"/>
      <c r="R3390" s="28"/>
      <c r="S3390" s="14"/>
      <c r="T3390" s="14"/>
      <c r="U3390" s="14"/>
      <c r="V3390" s="4"/>
      <c r="W3390" s="5"/>
      <c r="X3390" s="14"/>
      <c r="Y3390" s="153"/>
      <c r="Z3390" s="10"/>
      <c r="AA3390" s="51"/>
      <c r="AB3390" s="3"/>
      <c r="AC3390" s="1"/>
      <c r="AD3390" s="10"/>
      <c r="AE3390" s="3"/>
      <c r="AF3390" s="3"/>
      <c r="AG3390" s="3"/>
      <c r="AH3390" s="10"/>
      <c r="AI3390" s="11"/>
      <c r="AJ3390" s="10"/>
      <c r="AK3390" s="2"/>
      <c r="AL3390" s="2"/>
      <c r="AM3390" s="2"/>
      <c r="AN3390" s="2"/>
      <c r="AO3390" s="2"/>
      <c r="AP3390" s="2"/>
      <c r="AQ3390" s="1"/>
      <c r="AR3390" s="15"/>
      <c r="AS3390" s="15"/>
      <c r="AT3390" s="15"/>
      <c r="AU3390" s="1"/>
      <c r="AV3390" s="1"/>
      <c r="AW3390" s="15"/>
      <c r="AX3390" s="15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  <c r="EZ3390" s="1"/>
      <c r="FA3390" s="1"/>
      <c r="FB3390" s="1"/>
      <c r="FC3390" s="1"/>
      <c r="FD3390" s="1"/>
      <c r="FE3390" s="1"/>
      <c r="FF3390" s="1"/>
      <c r="FG3390" s="1"/>
      <c r="FH3390" s="1"/>
    </row>
    <row r="3391" spans="1:164" x14ac:dyDescent="0.15">
      <c r="A3391" s="67"/>
      <c r="B3391" s="16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9"/>
      <c r="N3391" s="12"/>
      <c r="O3391" s="12"/>
      <c r="P3391" s="19"/>
      <c r="Q3391" s="14"/>
      <c r="R3391" s="28"/>
      <c r="S3391" s="14"/>
      <c r="T3391" s="14"/>
      <c r="U3391" s="14"/>
      <c r="V3391" s="4"/>
      <c r="W3391" s="5"/>
      <c r="X3391" s="14"/>
      <c r="Y3391" s="153"/>
      <c r="Z3391" s="10"/>
      <c r="AA3391" s="51"/>
      <c r="AB3391" s="3"/>
      <c r="AC3391" s="1"/>
      <c r="AD3391" s="10"/>
      <c r="AE3391" s="3"/>
      <c r="AF3391" s="3"/>
      <c r="AG3391" s="3"/>
      <c r="AH3391" s="10"/>
      <c r="AI3391" s="11"/>
      <c r="AJ3391" s="10"/>
      <c r="AK3391" s="2"/>
      <c r="AL3391" s="2"/>
      <c r="AM3391" s="2"/>
      <c r="AN3391" s="2"/>
      <c r="AO3391" s="2"/>
      <c r="AP3391" s="2"/>
      <c r="AQ3391" s="1"/>
      <c r="AR3391" s="15"/>
      <c r="AS3391" s="15"/>
      <c r="AT3391" s="15"/>
      <c r="AU3391" s="1"/>
      <c r="AV3391" s="1"/>
      <c r="AW3391" s="15"/>
      <c r="AX3391" s="15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  <c r="EZ3391" s="1"/>
      <c r="FA3391" s="1"/>
      <c r="FB3391" s="1"/>
      <c r="FC3391" s="1"/>
      <c r="FD3391" s="1"/>
      <c r="FE3391" s="1"/>
      <c r="FF3391" s="1"/>
      <c r="FG3391" s="1"/>
      <c r="FH3391" s="1"/>
    </row>
    <row r="3392" spans="1:164" x14ac:dyDescent="0.15">
      <c r="A3392" s="67"/>
      <c r="B3392" s="16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9"/>
      <c r="N3392" s="12"/>
      <c r="O3392" s="12"/>
      <c r="P3392" s="19"/>
      <c r="Q3392" s="14"/>
      <c r="R3392" s="28"/>
      <c r="S3392" s="14"/>
      <c r="T3392" s="14"/>
      <c r="U3392" s="14"/>
      <c r="V3392" s="4"/>
      <c r="W3392" s="5"/>
      <c r="X3392" s="14"/>
      <c r="Y3392" s="153"/>
      <c r="Z3392" s="10"/>
      <c r="AA3392" s="51"/>
      <c r="AB3392" s="3"/>
      <c r="AC3392" s="1"/>
      <c r="AD3392" s="10"/>
      <c r="AE3392" s="3"/>
      <c r="AF3392" s="3"/>
      <c r="AG3392" s="3"/>
      <c r="AH3392" s="10"/>
      <c r="AI3392" s="11"/>
      <c r="AJ3392" s="10"/>
      <c r="AK3392" s="2"/>
      <c r="AL3392" s="2"/>
      <c r="AM3392" s="2"/>
      <c r="AN3392" s="2"/>
      <c r="AO3392" s="2"/>
      <c r="AP3392" s="2"/>
      <c r="AQ3392" s="1"/>
      <c r="AR3392" s="15"/>
      <c r="AS3392" s="15"/>
      <c r="AT3392" s="15"/>
      <c r="AU3392" s="1"/>
      <c r="AV3392" s="1"/>
      <c r="AW3392" s="15"/>
      <c r="AX3392" s="15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  <c r="EZ3392" s="1"/>
      <c r="FA3392" s="1"/>
      <c r="FB3392" s="1"/>
      <c r="FC3392" s="1"/>
      <c r="FD3392" s="1"/>
      <c r="FE3392" s="1"/>
      <c r="FF3392" s="1"/>
      <c r="FG3392" s="1"/>
      <c r="FH3392" s="1"/>
    </row>
    <row r="3393" spans="1:164" x14ac:dyDescent="0.15">
      <c r="A3393" s="67"/>
      <c r="B3393" s="16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9"/>
      <c r="N3393" s="12"/>
      <c r="O3393" s="12"/>
      <c r="P3393" s="19"/>
      <c r="Q3393" s="14"/>
      <c r="R3393" s="28"/>
      <c r="S3393" s="14"/>
      <c r="T3393" s="14"/>
      <c r="U3393" s="14"/>
      <c r="V3393" s="4"/>
      <c r="W3393" s="5"/>
      <c r="X3393" s="14"/>
      <c r="Y3393" s="153"/>
      <c r="Z3393" s="10"/>
      <c r="AA3393" s="51"/>
      <c r="AB3393" s="3"/>
      <c r="AC3393" s="1"/>
      <c r="AD3393" s="10"/>
      <c r="AE3393" s="3"/>
      <c r="AF3393" s="3"/>
      <c r="AG3393" s="3"/>
      <c r="AH3393" s="10"/>
      <c r="AI3393" s="11"/>
      <c r="AJ3393" s="10"/>
      <c r="AK3393" s="2"/>
      <c r="AL3393" s="2"/>
      <c r="AM3393" s="2"/>
      <c r="AN3393" s="2"/>
      <c r="AO3393" s="2"/>
      <c r="AP3393" s="2"/>
      <c r="AQ3393" s="1"/>
      <c r="AR3393" s="15"/>
      <c r="AS3393" s="15"/>
      <c r="AT3393" s="15"/>
      <c r="AU3393" s="1"/>
      <c r="AV3393" s="1"/>
      <c r="AW3393" s="15"/>
      <c r="AX3393" s="15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  <c r="EZ3393" s="1"/>
      <c r="FA3393" s="1"/>
      <c r="FB3393" s="1"/>
      <c r="FC3393" s="1"/>
      <c r="FD3393" s="1"/>
      <c r="FE3393" s="1"/>
      <c r="FF3393" s="1"/>
      <c r="FG3393" s="1"/>
      <c r="FH3393" s="1"/>
    </row>
    <row r="3394" spans="1:164" x14ac:dyDescent="0.15">
      <c r="A3394" s="67"/>
      <c r="B3394" s="16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9"/>
      <c r="N3394" s="12"/>
      <c r="O3394" s="12"/>
      <c r="P3394" s="19"/>
      <c r="Q3394" s="14"/>
      <c r="R3394" s="28"/>
      <c r="S3394" s="14"/>
      <c r="T3394" s="14"/>
      <c r="U3394" s="14"/>
      <c r="V3394" s="4"/>
      <c r="W3394" s="5"/>
      <c r="X3394" s="14"/>
      <c r="Y3394" s="153"/>
      <c r="Z3394" s="10"/>
      <c r="AA3394" s="51"/>
      <c r="AB3394" s="3"/>
      <c r="AC3394" s="1"/>
      <c r="AD3394" s="10"/>
      <c r="AE3394" s="3"/>
      <c r="AF3394" s="3"/>
      <c r="AG3394" s="3"/>
      <c r="AH3394" s="10"/>
      <c r="AI3394" s="11"/>
      <c r="AJ3394" s="10"/>
      <c r="AK3394" s="2"/>
      <c r="AL3394" s="2"/>
      <c r="AM3394" s="2"/>
      <c r="AN3394" s="2"/>
      <c r="AO3394" s="2"/>
      <c r="AP3394" s="2"/>
      <c r="AQ3394" s="1"/>
      <c r="AR3394" s="15"/>
      <c r="AS3394" s="15"/>
      <c r="AT3394" s="15"/>
      <c r="AU3394" s="1"/>
      <c r="AV3394" s="1"/>
      <c r="AW3394" s="15"/>
      <c r="AX3394" s="15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  <c r="EZ3394" s="1"/>
      <c r="FA3394" s="1"/>
      <c r="FB3394" s="1"/>
      <c r="FC3394" s="1"/>
      <c r="FD3394" s="1"/>
      <c r="FE3394" s="1"/>
      <c r="FF3394" s="1"/>
      <c r="FG3394" s="1"/>
      <c r="FH3394" s="1"/>
    </row>
    <row r="3395" spans="1:164" x14ac:dyDescent="0.15">
      <c r="A3395" s="67"/>
      <c r="B3395" s="16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9"/>
      <c r="N3395" s="12"/>
      <c r="O3395" s="12"/>
      <c r="P3395" s="19"/>
      <c r="Q3395" s="14"/>
      <c r="R3395" s="28"/>
      <c r="S3395" s="14"/>
      <c r="T3395" s="14"/>
      <c r="U3395" s="14"/>
      <c r="V3395" s="4"/>
      <c r="W3395" s="5"/>
      <c r="X3395" s="14"/>
      <c r="Y3395" s="153"/>
      <c r="Z3395" s="10"/>
      <c r="AA3395" s="51"/>
      <c r="AB3395" s="3"/>
      <c r="AC3395" s="1"/>
      <c r="AD3395" s="10"/>
      <c r="AE3395" s="3"/>
      <c r="AF3395" s="3"/>
      <c r="AG3395" s="3"/>
      <c r="AH3395" s="10"/>
      <c r="AI3395" s="11"/>
      <c r="AJ3395" s="10"/>
      <c r="AK3395" s="2"/>
      <c r="AL3395" s="2"/>
      <c r="AM3395" s="2"/>
      <c r="AN3395" s="2"/>
      <c r="AO3395" s="2"/>
      <c r="AP3395" s="2"/>
      <c r="AQ3395" s="1"/>
      <c r="AR3395" s="15"/>
      <c r="AS3395" s="15"/>
      <c r="AT3395" s="15"/>
      <c r="AU3395" s="1"/>
      <c r="AV3395" s="1"/>
      <c r="AW3395" s="15"/>
      <c r="AX3395" s="15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  <c r="EZ3395" s="1"/>
      <c r="FA3395" s="1"/>
      <c r="FB3395" s="1"/>
      <c r="FC3395" s="1"/>
      <c r="FD3395" s="1"/>
      <c r="FE3395" s="1"/>
      <c r="FF3395" s="1"/>
      <c r="FG3395" s="1"/>
      <c r="FH3395" s="1"/>
    </row>
    <row r="3396" spans="1:164" x14ac:dyDescent="0.15">
      <c r="A3396" s="67"/>
      <c r="B3396" s="16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9"/>
      <c r="N3396" s="12"/>
      <c r="O3396" s="12"/>
      <c r="P3396" s="19"/>
      <c r="Q3396" s="14"/>
      <c r="R3396" s="28"/>
      <c r="S3396" s="14"/>
      <c r="T3396" s="14"/>
      <c r="U3396" s="14"/>
      <c r="V3396" s="4"/>
      <c r="W3396" s="5"/>
      <c r="X3396" s="14"/>
      <c r="Y3396" s="153"/>
      <c r="Z3396" s="10"/>
      <c r="AA3396" s="51"/>
      <c r="AB3396" s="3"/>
      <c r="AC3396" s="1"/>
      <c r="AD3396" s="10"/>
      <c r="AE3396" s="3"/>
      <c r="AF3396" s="3"/>
      <c r="AG3396" s="3"/>
      <c r="AH3396" s="10"/>
      <c r="AI3396" s="11"/>
      <c r="AJ3396" s="10"/>
      <c r="AK3396" s="2"/>
      <c r="AL3396" s="2"/>
      <c r="AM3396" s="2"/>
      <c r="AN3396" s="2"/>
      <c r="AO3396" s="2"/>
      <c r="AP3396" s="2"/>
      <c r="AQ3396" s="1"/>
      <c r="AR3396" s="15"/>
      <c r="AS3396" s="15"/>
      <c r="AT3396" s="15"/>
      <c r="AU3396" s="1"/>
      <c r="AV3396" s="1"/>
      <c r="AW3396" s="15"/>
      <c r="AX3396" s="15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  <c r="EZ3396" s="1"/>
      <c r="FA3396" s="1"/>
      <c r="FB3396" s="1"/>
      <c r="FC3396" s="1"/>
      <c r="FD3396" s="1"/>
      <c r="FE3396" s="1"/>
      <c r="FF3396" s="1"/>
      <c r="FG3396" s="1"/>
      <c r="FH3396" s="1"/>
    </row>
    <row r="3397" spans="1:164" x14ac:dyDescent="0.15">
      <c r="A3397" s="67"/>
      <c r="B3397" s="16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9"/>
      <c r="N3397" s="12"/>
      <c r="O3397" s="12"/>
      <c r="P3397" s="19"/>
      <c r="Q3397" s="14"/>
      <c r="R3397" s="28"/>
      <c r="S3397" s="14"/>
      <c r="T3397" s="14"/>
      <c r="U3397" s="14"/>
      <c r="V3397" s="4"/>
      <c r="W3397" s="5"/>
      <c r="X3397" s="14"/>
      <c r="Y3397" s="153"/>
      <c r="Z3397" s="10"/>
      <c r="AA3397" s="51"/>
      <c r="AB3397" s="3"/>
      <c r="AC3397" s="1"/>
      <c r="AD3397" s="10"/>
      <c r="AE3397" s="3"/>
      <c r="AF3397" s="3"/>
      <c r="AG3397" s="3"/>
      <c r="AH3397" s="10"/>
      <c r="AI3397" s="11"/>
      <c r="AJ3397" s="10"/>
      <c r="AK3397" s="2"/>
      <c r="AL3397" s="2"/>
      <c r="AM3397" s="2"/>
      <c r="AN3397" s="2"/>
      <c r="AO3397" s="2"/>
      <c r="AP3397" s="2"/>
      <c r="AQ3397" s="1"/>
      <c r="AR3397" s="15"/>
      <c r="AS3397" s="15"/>
      <c r="AT3397" s="15"/>
      <c r="AU3397" s="1"/>
      <c r="AV3397" s="1"/>
      <c r="AW3397" s="15"/>
      <c r="AX3397" s="15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  <c r="EZ3397" s="1"/>
      <c r="FA3397" s="1"/>
      <c r="FB3397" s="1"/>
      <c r="FC3397" s="1"/>
      <c r="FD3397" s="1"/>
      <c r="FE3397" s="1"/>
      <c r="FF3397" s="1"/>
      <c r="FG3397" s="1"/>
      <c r="FH3397" s="1"/>
    </row>
    <row r="3398" spans="1:164" x14ac:dyDescent="0.15">
      <c r="A3398" s="67"/>
      <c r="B3398" s="16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9"/>
      <c r="N3398" s="12"/>
      <c r="O3398" s="12"/>
      <c r="P3398" s="19"/>
      <c r="Q3398" s="14"/>
      <c r="R3398" s="28"/>
      <c r="S3398" s="14"/>
      <c r="T3398" s="14"/>
      <c r="U3398" s="14"/>
      <c r="V3398" s="4"/>
      <c r="W3398" s="5"/>
      <c r="X3398" s="14"/>
      <c r="Y3398" s="153"/>
      <c r="Z3398" s="10"/>
      <c r="AA3398" s="51"/>
      <c r="AB3398" s="3"/>
      <c r="AC3398" s="1"/>
      <c r="AD3398" s="10"/>
      <c r="AE3398" s="3"/>
      <c r="AF3398" s="3"/>
      <c r="AG3398" s="3"/>
      <c r="AH3398" s="10"/>
      <c r="AI3398" s="11"/>
      <c r="AJ3398" s="10"/>
      <c r="AK3398" s="2"/>
      <c r="AL3398" s="2"/>
      <c r="AM3398" s="2"/>
      <c r="AN3398" s="2"/>
      <c r="AO3398" s="2"/>
      <c r="AP3398" s="2"/>
      <c r="AQ3398" s="1"/>
      <c r="AR3398" s="15"/>
      <c r="AS3398" s="15"/>
      <c r="AT3398" s="15"/>
      <c r="AU3398" s="1"/>
      <c r="AV3398" s="1"/>
      <c r="AW3398" s="15"/>
      <c r="AX3398" s="15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  <c r="EZ3398" s="1"/>
      <c r="FA3398" s="1"/>
      <c r="FB3398" s="1"/>
      <c r="FC3398" s="1"/>
      <c r="FD3398" s="1"/>
      <c r="FE3398" s="1"/>
      <c r="FF3398" s="1"/>
      <c r="FG3398" s="1"/>
      <c r="FH3398" s="1"/>
    </row>
    <row r="3399" spans="1:164" x14ac:dyDescent="0.15">
      <c r="A3399" s="67"/>
      <c r="B3399" s="16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9"/>
      <c r="N3399" s="12"/>
      <c r="O3399" s="12"/>
      <c r="P3399" s="19"/>
      <c r="Q3399" s="14"/>
      <c r="R3399" s="28"/>
      <c r="S3399" s="14"/>
      <c r="T3399" s="14"/>
      <c r="U3399" s="14"/>
      <c r="V3399" s="4"/>
      <c r="W3399" s="5"/>
      <c r="X3399" s="14"/>
      <c r="Y3399" s="153"/>
      <c r="Z3399" s="10"/>
      <c r="AA3399" s="51"/>
      <c r="AB3399" s="3"/>
      <c r="AC3399" s="1"/>
      <c r="AD3399" s="10"/>
      <c r="AE3399" s="3"/>
      <c r="AF3399" s="3"/>
      <c r="AG3399" s="3"/>
      <c r="AH3399" s="10"/>
      <c r="AI3399" s="11"/>
      <c r="AJ3399" s="10"/>
      <c r="AK3399" s="2"/>
      <c r="AL3399" s="2"/>
      <c r="AM3399" s="2"/>
      <c r="AN3399" s="2"/>
      <c r="AO3399" s="2"/>
      <c r="AP3399" s="2"/>
      <c r="AQ3399" s="1"/>
      <c r="AR3399" s="15"/>
      <c r="AS3399" s="15"/>
      <c r="AT3399" s="15"/>
      <c r="AU3399" s="1"/>
      <c r="AV3399" s="1"/>
      <c r="AW3399" s="15"/>
      <c r="AX3399" s="15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  <c r="EZ3399" s="1"/>
      <c r="FA3399" s="1"/>
      <c r="FB3399" s="1"/>
      <c r="FC3399" s="1"/>
      <c r="FD3399" s="1"/>
      <c r="FE3399" s="1"/>
      <c r="FF3399" s="1"/>
      <c r="FG3399" s="1"/>
      <c r="FH3399" s="1"/>
    </row>
    <row r="3400" spans="1:164" x14ac:dyDescent="0.15">
      <c r="A3400" s="67"/>
      <c r="B3400" s="16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9"/>
      <c r="N3400" s="12"/>
      <c r="O3400" s="12"/>
      <c r="P3400" s="19"/>
      <c r="Q3400" s="14"/>
      <c r="R3400" s="28"/>
      <c r="S3400" s="14"/>
      <c r="T3400" s="14"/>
      <c r="U3400" s="14"/>
      <c r="V3400" s="4"/>
      <c r="W3400" s="5"/>
      <c r="X3400" s="14"/>
      <c r="Y3400" s="153"/>
      <c r="Z3400" s="10"/>
      <c r="AA3400" s="51"/>
      <c r="AB3400" s="3"/>
      <c r="AC3400" s="1"/>
      <c r="AD3400" s="10"/>
      <c r="AE3400" s="3"/>
      <c r="AF3400" s="3"/>
      <c r="AG3400" s="3"/>
      <c r="AH3400" s="10"/>
      <c r="AI3400" s="11"/>
      <c r="AJ3400" s="10"/>
      <c r="AK3400" s="2"/>
      <c r="AL3400" s="2"/>
      <c r="AM3400" s="2"/>
      <c r="AN3400" s="2"/>
      <c r="AO3400" s="2"/>
      <c r="AP3400" s="2"/>
      <c r="AQ3400" s="1"/>
      <c r="AR3400" s="15"/>
      <c r="AS3400" s="15"/>
      <c r="AT3400" s="15"/>
      <c r="AU3400" s="1"/>
      <c r="AV3400" s="1"/>
      <c r="AW3400" s="15"/>
      <c r="AX3400" s="15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  <c r="EZ3400" s="1"/>
      <c r="FA3400" s="1"/>
      <c r="FB3400" s="1"/>
      <c r="FC3400" s="1"/>
      <c r="FD3400" s="1"/>
      <c r="FE3400" s="1"/>
      <c r="FF3400" s="1"/>
      <c r="FG3400" s="1"/>
      <c r="FH3400" s="1"/>
    </row>
    <row r="3401" spans="1:164" x14ac:dyDescent="0.15">
      <c r="A3401" s="67"/>
      <c r="B3401" s="16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9"/>
      <c r="N3401" s="12"/>
      <c r="O3401" s="12"/>
      <c r="P3401" s="19"/>
      <c r="Q3401" s="14"/>
      <c r="R3401" s="28"/>
      <c r="S3401" s="14"/>
      <c r="T3401" s="14"/>
      <c r="U3401" s="14"/>
      <c r="V3401" s="4"/>
      <c r="W3401" s="5"/>
      <c r="X3401" s="14"/>
      <c r="Y3401" s="153"/>
      <c r="Z3401" s="10"/>
      <c r="AA3401" s="51"/>
      <c r="AB3401" s="3"/>
      <c r="AC3401" s="1"/>
      <c r="AD3401" s="10"/>
      <c r="AE3401" s="3"/>
      <c r="AF3401" s="3"/>
      <c r="AG3401" s="3"/>
      <c r="AH3401" s="10"/>
      <c r="AI3401" s="11"/>
      <c r="AJ3401" s="10"/>
      <c r="AK3401" s="2"/>
      <c r="AL3401" s="2"/>
      <c r="AM3401" s="2"/>
      <c r="AN3401" s="2"/>
      <c r="AO3401" s="2"/>
      <c r="AP3401" s="2"/>
      <c r="AQ3401" s="1"/>
      <c r="AR3401" s="15"/>
      <c r="AS3401" s="15"/>
      <c r="AT3401" s="15"/>
      <c r="AU3401" s="1"/>
      <c r="AV3401" s="1"/>
      <c r="AW3401" s="15"/>
      <c r="AX3401" s="15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  <c r="EZ3401" s="1"/>
      <c r="FA3401" s="1"/>
      <c r="FB3401" s="1"/>
      <c r="FC3401" s="1"/>
      <c r="FD3401" s="1"/>
      <c r="FE3401" s="1"/>
      <c r="FF3401" s="1"/>
      <c r="FG3401" s="1"/>
      <c r="FH3401" s="1"/>
    </row>
    <row r="3402" spans="1:164" x14ac:dyDescent="0.15">
      <c r="A3402" s="67"/>
      <c r="B3402" s="16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9"/>
      <c r="N3402" s="12"/>
      <c r="O3402" s="12"/>
      <c r="P3402" s="19"/>
      <c r="Q3402" s="14"/>
      <c r="R3402" s="28"/>
      <c r="S3402" s="14"/>
      <c r="T3402" s="14"/>
      <c r="U3402" s="14"/>
      <c r="V3402" s="4"/>
      <c r="W3402" s="5"/>
      <c r="X3402" s="14"/>
      <c r="Y3402" s="153"/>
      <c r="Z3402" s="10"/>
      <c r="AA3402" s="51"/>
      <c r="AB3402" s="3"/>
      <c r="AC3402" s="1"/>
      <c r="AD3402" s="10"/>
      <c r="AE3402" s="3"/>
      <c r="AF3402" s="3"/>
      <c r="AG3402" s="3"/>
      <c r="AH3402" s="10"/>
      <c r="AI3402" s="11"/>
      <c r="AJ3402" s="10"/>
      <c r="AK3402" s="2"/>
      <c r="AL3402" s="2"/>
      <c r="AM3402" s="2"/>
      <c r="AN3402" s="2"/>
      <c r="AO3402" s="2"/>
      <c r="AP3402" s="2"/>
      <c r="AQ3402" s="1"/>
      <c r="AR3402" s="15"/>
      <c r="AS3402" s="15"/>
      <c r="AT3402" s="15"/>
      <c r="AU3402" s="1"/>
      <c r="AV3402" s="1"/>
      <c r="AW3402" s="15"/>
      <c r="AX3402" s="15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  <c r="EZ3402" s="1"/>
      <c r="FA3402" s="1"/>
      <c r="FB3402" s="1"/>
      <c r="FC3402" s="1"/>
      <c r="FD3402" s="1"/>
      <c r="FE3402" s="1"/>
      <c r="FF3402" s="1"/>
      <c r="FG3402" s="1"/>
      <c r="FH3402" s="1"/>
    </row>
    <row r="3403" spans="1:164" x14ac:dyDescent="0.15">
      <c r="A3403" s="67"/>
      <c r="B3403" s="16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9"/>
      <c r="N3403" s="12"/>
      <c r="O3403" s="12"/>
      <c r="P3403" s="19"/>
      <c r="Q3403" s="14"/>
      <c r="R3403" s="28"/>
      <c r="S3403" s="14"/>
      <c r="T3403" s="14"/>
      <c r="U3403" s="14"/>
      <c r="V3403" s="4"/>
      <c r="W3403" s="5"/>
      <c r="X3403" s="14"/>
      <c r="Y3403" s="153"/>
      <c r="Z3403" s="10"/>
      <c r="AA3403" s="51"/>
      <c r="AB3403" s="3"/>
      <c r="AC3403" s="1"/>
      <c r="AD3403" s="10"/>
      <c r="AE3403" s="3"/>
      <c r="AF3403" s="3"/>
      <c r="AG3403" s="3"/>
      <c r="AH3403" s="10"/>
      <c r="AI3403" s="11"/>
      <c r="AJ3403" s="10"/>
      <c r="AK3403" s="2"/>
      <c r="AL3403" s="2"/>
      <c r="AM3403" s="2"/>
      <c r="AN3403" s="2"/>
      <c r="AO3403" s="2"/>
      <c r="AP3403" s="2"/>
      <c r="AQ3403" s="1"/>
      <c r="AR3403" s="15"/>
      <c r="AS3403" s="15"/>
      <c r="AT3403" s="15"/>
      <c r="AU3403" s="1"/>
      <c r="AV3403" s="1"/>
      <c r="AW3403" s="15"/>
      <c r="AX3403" s="15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  <c r="EZ3403" s="1"/>
      <c r="FA3403" s="1"/>
      <c r="FB3403" s="1"/>
      <c r="FC3403" s="1"/>
      <c r="FD3403" s="1"/>
      <c r="FE3403" s="1"/>
      <c r="FF3403" s="1"/>
      <c r="FG3403" s="1"/>
      <c r="FH3403" s="1"/>
    </row>
    <row r="3404" spans="1:164" x14ac:dyDescent="0.15">
      <c r="A3404" s="67"/>
      <c r="B3404" s="16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9"/>
      <c r="N3404" s="12"/>
      <c r="O3404" s="12"/>
      <c r="P3404" s="19"/>
      <c r="Q3404" s="14"/>
      <c r="R3404" s="28"/>
      <c r="S3404" s="14"/>
      <c r="T3404" s="14"/>
      <c r="U3404" s="14"/>
      <c r="V3404" s="4"/>
      <c r="W3404" s="5"/>
      <c r="X3404" s="14"/>
      <c r="Y3404" s="153"/>
      <c r="Z3404" s="10"/>
      <c r="AA3404" s="51"/>
      <c r="AB3404" s="3"/>
      <c r="AC3404" s="1"/>
      <c r="AD3404" s="10"/>
      <c r="AE3404" s="3"/>
      <c r="AF3404" s="3"/>
      <c r="AG3404" s="3"/>
      <c r="AH3404" s="10"/>
      <c r="AI3404" s="11"/>
      <c r="AJ3404" s="10"/>
      <c r="AK3404" s="2"/>
      <c r="AL3404" s="2"/>
      <c r="AM3404" s="2"/>
      <c r="AN3404" s="2"/>
      <c r="AO3404" s="2"/>
      <c r="AP3404" s="2"/>
      <c r="AQ3404" s="1"/>
      <c r="AR3404" s="15"/>
      <c r="AS3404" s="15"/>
      <c r="AT3404" s="15"/>
      <c r="AU3404" s="1"/>
      <c r="AV3404" s="1"/>
      <c r="AW3404" s="15"/>
      <c r="AX3404" s="15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  <c r="EZ3404" s="1"/>
      <c r="FA3404" s="1"/>
      <c r="FB3404" s="1"/>
      <c r="FC3404" s="1"/>
      <c r="FD3404" s="1"/>
      <c r="FE3404" s="1"/>
      <c r="FF3404" s="1"/>
      <c r="FG3404" s="1"/>
      <c r="FH3404" s="1"/>
    </row>
    <row r="3405" spans="1:164" x14ac:dyDescent="0.15">
      <c r="A3405" s="67"/>
      <c r="B3405" s="16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9"/>
      <c r="N3405" s="12"/>
      <c r="O3405" s="12"/>
      <c r="P3405" s="19"/>
      <c r="Q3405" s="14"/>
      <c r="R3405" s="28"/>
      <c r="S3405" s="14"/>
      <c r="T3405" s="14"/>
      <c r="U3405" s="14"/>
      <c r="V3405" s="4"/>
      <c r="W3405" s="5"/>
      <c r="X3405" s="14"/>
      <c r="Y3405" s="153"/>
      <c r="Z3405" s="10"/>
      <c r="AA3405" s="51"/>
      <c r="AB3405" s="3"/>
      <c r="AC3405" s="1"/>
      <c r="AD3405" s="10"/>
      <c r="AE3405" s="3"/>
      <c r="AF3405" s="3"/>
      <c r="AG3405" s="3"/>
      <c r="AH3405" s="10"/>
      <c r="AI3405" s="11"/>
      <c r="AJ3405" s="10"/>
      <c r="AK3405" s="2"/>
      <c r="AL3405" s="2"/>
      <c r="AM3405" s="2"/>
      <c r="AN3405" s="2"/>
      <c r="AO3405" s="2"/>
      <c r="AP3405" s="2"/>
      <c r="AQ3405" s="1"/>
      <c r="AR3405" s="15"/>
      <c r="AS3405" s="15"/>
      <c r="AT3405" s="15"/>
      <c r="AU3405" s="1"/>
      <c r="AV3405" s="1"/>
      <c r="AW3405" s="15"/>
      <c r="AX3405" s="15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  <c r="EZ3405" s="1"/>
      <c r="FA3405" s="1"/>
      <c r="FB3405" s="1"/>
      <c r="FC3405" s="1"/>
      <c r="FD3405" s="1"/>
      <c r="FE3405" s="1"/>
      <c r="FF3405" s="1"/>
      <c r="FG3405" s="1"/>
      <c r="FH3405" s="1"/>
    </row>
    <row r="3406" spans="1:164" x14ac:dyDescent="0.15">
      <c r="A3406" s="67"/>
      <c r="B3406" s="16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9"/>
      <c r="N3406" s="12"/>
      <c r="O3406" s="12"/>
      <c r="P3406" s="19"/>
      <c r="Q3406" s="14"/>
      <c r="R3406" s="28"/>
      <c r="S3406" s="14"/>
      <c r="T3406" s="14"/>
      <c r="U3406" s="14"/>
      <c r="V3406" s="4"/>
      <c r="W3406" s="5"/>
      <c r="X3406" s="14"/>
      <c r="Y3406" s="153"/>
      <c r="Z3406" s="10"/>
      <c r="AA3406" s="51"/>
      <c r="AB3406" s="3"/>
      <c r="AC3406" s="1"/>
      <c r="AD3406" s="10"/>
      <c r="AE3406" s="3"/>
      <c r="AF3406" s="3"/>
      <c r="AG3406" s="3"/>
      <c r="AH3406" s="10"/>
      <c r="AI3406" s="11"/>
      <c r="AJ3406" s="10"/>
      <c r="AK3406" s="2"/>
      <c r="AL3406" s="2"/>
      <c r="AM3406" s="2"/>
      <c r="AN3406" s="2"/>
      <c r="AO3406" s="2"/>
      <c r="AP3406" s="2"/>
      <c r="AQ3406" s="1"/>
      <c r="AR3406" s="15"/>
      <c r="AS3406" s="15"/>
      <c r="AT3406" s="15"/>
      <c r="AU3406" s="1"/>
      <c r="AV3406" s="1"/>
      <c r="AW3406" s="15"/>
      <c r="AX3406" s="15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  <c r="EZ3406" s="1"/>
      <c r="FA3406" s="1"/>
      <c r="FB3406" s="1"/>
      <c r="FC3406" s="1"/>
      <c r="FD3406" s="1"/>
      <c r="FE3406" s="1"/>
      <c r="FF3406" s="1"/>
      <c r="FG3406" s="1"/>
      <c r="FH3406" s="1"/>
    </row>
    <row r="3407" spans="1:164" x14ac:dyDescent="0.15">
      <c r="A3407" s="67"/>
      <c r="B3407" s="16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9"/>
      <c r="N3407" s="12"/>
      <c r="O3407" s="12"/>
      <c r="P3407" s="19"/>
      <c r="Q3407" s="14"/>
      <c r="R3407" s="28"/>
      <c r="S3407" s="14"/>
      <c r="T3407" s="14"/>
      <c r="U3407" s="14"/>
      <c r="V3407" s="4"/>
      <c r="W3407" s="5"/>
      <c r="X3407" s="14"/>
      <c r="Y3407" s="153"/>
      <c r="Z3407" s="10"/>
      <c r="AA3407" s="51"/>
      <c r="AB3407" s="3"/>
      <c r="AC3407" s="1"/>
      <c r="AD3407" s="10"/>
      <c r="AE3407" s="3"/>
      <c r="AF3407" s="3"/>
      <c r="AG3407" s="3"/>
      <c r="AH3407" s="10"/>
      <c r="AI3407" s="11"/>
      <c r="AJ3407" s="10"/>
      <c r="AK3407" s="2"/>
      <c r="AL3407" s="2"/>
      <c r="AM3407" s="2"/>
      <c r="AN3407" s="2"/>
      <c r="AO3407" s="2"/>
      <c r="AP3407" s="2"/>
      <c r="AQ3407" s="1"/>
      <c r="AR3407" s="15"/>
      <c r="AS3407" s="15"/>
      <c r="AT3407" s="15"/>
      <c r="AU3407" s="1"/>
      <c r="AV3407" s="1"/>
      <c r="AW3407" s="15"/>
      <c r="AX3407" s="15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  <c r="EZ3407" s="1"/>
      <c r="FA3407" s="1"/>
      <c r="FB3407" s="1"/>
      <c r="FC3407" s="1"/>
      <c r="FD3407" s="1"/>
      <c r="FE3407" s="1"/>
      <c r="FF3407" s="1"/>
      <c r="FG3407" s="1"/>
      <c r="FH3407" s="1"/>
    </row>
    <row r="3408" spans="1:164" x14ac:dyDescent="0.15">
      <c r="A3408" s="67"/>
      <c r="B3408" s="16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9"/>
      <c r="N3408" s="12"/>
      <c r="O3408" s="12"/>
      <c r="P3408" s="19"/>
      <c r="Q3408" s="14"/>
      <c r="R3408" s="28"/>
      <c r="S3408" s="14"/>
      <c r="T3408" s="14"/>
      <c r="U3408" s="14"/>
      <c r="V3408" s="4"/>
      <c r="W3408" s="5"/>
      <c r="X3408" s="14"/>
      <c r="Y3408" s="153"/>
      <c r="Z3408" s="10"/>
      <c r="AA3408" s="51"/>
      <c r="AB3408" s="3"/>
      <c r="AC3408" s="1"/>
      <c r="AD3408" s="10"/>
      <c r="AE3408" s="3"/>
      <c r="AF3408" s="3"/>
      <c r="AG3408" s="3"/>
      <c r="AH3408" s="10"/>
      <c r="AI3408" s="11"/>
      <c r="AJ3408" s="10"/>
      <c r="AK3408" s="2"/>
      <c r="AL3408" s="2"/>
      <c r="AM3408" s="2"/>
      <c r="AN3408" s="2"/>
      <c r="AO3408" s="2"/>
      <c r="AP3408" s="2"/>
      <c r="AQ3408" s="1"/>
      <c r="AR3408" s="15"/>
      <c r="AS3408" s="15"/>
      <c r="AT3408" s="15"/>
      <c r="AU3408" s="1"/>
      <c r="AV3408" s="1"/>
      <c r="AW3408" s="15"/>
      <c r="AX3408" s="15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  <c r="EZ3408" s="1"/>
      <c r="FA3408" s="1"/>
      <c r="FB3408" s="1"/>
      <c r="FC3408" s="1"/>
      <c r="FD3408" s="1"/>
      <c r="FE3408" s="1"/>
      <c r="FF3408" s="1"/>
      <c r="FG3408" s="1"/>
      <c r="FH3408" s="1"/>
    </row>
    <row r="3409" spans="1:164" x14ac:dyDescent="0.15">
      <c r="A3409" s="67"/>
      <c r="B3409" s="16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9"/>
      <c r="N3409" s="12"/>
      <c r="O3409" s="12"/>
      <c r="P3409" s="19"/>
      <c r="Q3409" s="14"/>
      <c r="R3409" s="28"/>
      <c r="S3409" s="14"/>
      <c r="T3409" s="14"/>
      <c r="U3409" s="14"/>
      <c r="V3409" s="4"/>
      <c r="W3409" s="5"/>
      <c r="X3409" s="14"/>
      <c r="Y3409" s="153"/>
      <c r="Z3409" s="10"/>
      <c r="AA3409" s="51"/>
      <c r="AB3409" s="3"/>
      <c r="AC3409" s="1"/>
      <c r="AD3409" s="10"/>
      <c r="AE3409" s="3"/>
      <c r="AF3409" s="3"/>
      <c r="AG3409" s="3"/>
      <c r="AH3409" s="10"/>
      <c r="AI3409" s="11"/>
      <c r="AJ3409" s="10"/>
      <c r="AK3409" s="2"/>
      <c r="AL3409" s="2"/>
      <c r="AM3409" s="2"/>
      <c r="AN3409" s="2"/>
      <c r="AO3409" s="2"/>
      <c r="AP3409" s="2"/>
      <c r="AQ3409" s="1"/>
      <c r="AR3409" s="15"/>
      <c r="AS3409" s="15"/>
      <c r="AT3409" s="15"/>
      <c r="AU3409" s="1"/>
      <c r="AV3409" s="1"/>
      <c r="AW3409" s="15"/>
      <c r="AX3409" s="15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  <c r="EZ3409" s="1"/>
      <c r="FA3409" s="1"/>
      <c r="FB3409" s="1"/>
      <c r="FC3409" s="1"/>
      <c r="FD3409" s="1"/>
      <c r="FE3409" s="1"/>
      <c r="FF3409" s="1"/>
      <c r="FG3409" s="1"/>
      <c r="FH3409" s="1"/>
    </row>
    <row r="3410" spans="1:164" x14ac:dyDescent="0.15">
      <c r="A3410" s="67"/>
      <c r="B3410" s="16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9"/>
      <c r="N3410" s="12"/>
      <c r="O3410" s="12"/>
      <c r="P3410" s="19"/>
      <c r="Q3410" s="14"/>
      <c r="R3410" s="28"/>
      <c r="S3410" s="14"/>
      <c r="T3410" s="14"/>
      <c r="U3410" s="14"/>
      <c r="V3410" s="4"/>
      <c r="W3410" s="5"/>
      <c r="X3410" s="14"/>
      <c r="Y3410" s="153"/>
      <c r="Z3410" s="10"/>
      <c r="AA3410" s="51"/>
      <c r="AB3410" s="3"/>
      <c r="AC3410" s="1"/>
      <c r="AD3410" s="10"/>
      <c r="AE3410" s="3"/>
      <c r="AF3410" s="3"/>
      <c r="AG3410" s="3"/>
      <c r="AH3410" s="10"/>
      <c r="AI3410" s="11"/>
      <c r="AJ3410" s="10"/>
      <c r="AK3410" s="2"/>
      <c r="AL3410" s="2"/>
      <c r="AM3410" s="2"/>
      <c r="AN3410" s="2"/>
      <c r="AO3410" s="2"/>
      <c r="AP3410" s="2"/>
      <c r="AQ3410" s="1"/>
      <c r="AR3410" s="15"/>
      <c r="AS3410" s="15"/>
      <c r="AT3410" s="15"/>
      <c r="AU3410" s="1"/>
      <c r="AV3410" s="1"/>
      <c r="AW3410" s="15"/>
      <c r="AX3410" s="15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  <c r="EZ3410" s="1"/>
      <c r="FA3410" s="1"/>
      <c r="FB3410" s="1"/>
      <c r="FC3410" s="1"/>
      <c r="FD3410" s="1"/>
      <c r="FE3410" s="1"/>
      <c r="FF3410" s="1"/>
      <c r="FG3410" s="1"/>
      <c r="FH3410" s="1"/>
    </row>
    <row r="3411" spans="1:164" x14ac:dyDescent="0.15">
      <c r="A3411" s="67"/>
      <c r="B3411" s="16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9"/>
      <c r="N3411" s="12"/>
      <c r="O3411" s="12"/>
      <c r="P3411" s="19"/>
      <c r="Q3411" s="14"/>
      <c r="R3411" s="28"/>
      <c r="S3411" s="14"/>
      <c r="T3411" s="14"/>
      <c r="U3411" s="14"/>
      <c r="V3411" s="4"/>
      <c r="W3411" s="5"/>
      <c r="X3411" s="14"/>
      <c r="Y3411" s="153"/>
      <c r="Z3411" s="10"/>
      <c r="AA3411" s="51"/>
      <c r="AB3411" s="3"/>
      <c r="AC3411" s="1"/>
      <c r="AD3411" s="10"/>
      <c r="AE3411" s="3"/>
      <c r="AF3411" s="3"/>
      <c r="AG3411" s="3"/>
      <c r="AH3411" s="10"/>
      <c r="AI3411" s="11"/>
      <c r="AJ3411" s="10"/>
      <c r="AK3411" s="2"/>
      <c r="AL3411" s="2"/>
      <c r="AM3411" s="2"/>
      <c r="AN3411" s="2"/>
      <c r="AO3411" s="2"/>
      <c r="AP3411" s="2"/>
      <c r="AQ3411" s="1"/>
      <c r="AR3411" s="15"/>
      <c r="AS3411" s="15"/>
      <c r="AT3411" s="15"/>
      <c r="AU3411" s="1"/>
      <c r="AV3411" s="1"/>
      <c r="AW3411" s="15"/>
      <c r="AX3411" s="15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  <c r="EZ3411" s="1"/>
      <c r="FA3411" s="1"/>
      <c r="FB3411" s="1"/>
      <c r="FC3411" s="1"/>
      <c r="FD3411" s="1"/>
      <c r="FE3411" s="1"/>
      <c r="FF3411" s="1"/>
      <c r="FG3411" s="1"/>
      <c r="FH3411" s="1"/>
    </row>
    <row r="3412" spans="1:164" x14ac:dyDescent="0.15">
      <c r="A3412" s="67"/>
      <c r="B3412" s="16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9"/>
      <c r="N3412" s="12"/>
      <c r="O3412" s="12"/>
      <c r="P3412" s="19"/>
      <c r="Q3412" s="14"/>
      <c r="R3412" s="28"/>
      <c r="S3412" s="14"/>
      <c r="T3412" s="14"/>
      <c r="U3412" s="14"/>
      <c r="V3412" s="4"/>
      <c r="W3412" s="5"/>
      <c r="X3412" s="14"/>
      <c r="Y3412" s="153"/>
      <c r="Z3412" s="10"/>
      <c r="AA3412" s="51"/>
      <c r="AB3412" s="3"/>
      <c r="AC3412" s="1"/>
      <c r="AD3412" s="10"/>
      <c r="AE3412" s="3"/>
      <c r="AF3412" s="3"/>
      <c r="AG3412" s="3"/>
      <c r="AH3412" s="10"/>
      <c r="AI3412" s="11"/>
      <c r="AJ3412" s="10"/>
      <c r="AK3412" s="2"/>
      <c r="AL3412" s="2"/>
      <c r="AM3412" s="2"/>
      <c r="AN3412" s="2"/>
      <c r="AO3412" s="2"/>
      <c r="AP3412" s="2"/>
      <c r="AQ3412" s="1"/>
      <c r="AR3412" s="15"/>
      <c r="AS3412" s="15"/>
      <c r="AT3412" s="15"/>
      <c r="AU3412" s="1"/>
      <c r="AV3412" s="1"/>
      <c r="AW3412" s="15"/>
      <c r="AX3412" s="15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  <c r="EZ3412" s="1"/>
      <c r="FA3412" s="1"/>
      <c r="FB3412" s="1"/>
      <c r="FC3412" s="1"/>
      <c r="FD3412" s="1"/>
      <c r="FE3412" s="1"/>
      <c r="FF3412" s="1"/>
      <c r="FG3412" s="1"/>
      <c r="FH3412" s="1"/>
    </row>
    <row r="3413" spans="1:164" x14ac:dyDescent="0.15">
      <c r="A3413" s="67"/>
      <c r="B3413" s="16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9"/>
      <c r="N3413" s="12"/>
      <c r="O3413" s="12"/>
      <c r="P3413" s="19"/>
      <c r="Q3413" s="14"/>
      <c r="R3413" s="28"/>
      <c r="S3413" s="14"/>
      <c r="T3413" s="14"/>
      <c r="U3413" s="14"/>
      <c r="V3413" s="4"/>
      <c r="W3413" s="5"/>
      <c r="X3413" s="14"/>
      <c r="Y3413" s="153"/>
      <c r="Z3413" s="10"/>
      <c r="AA3413" s="51"/>
      <c r="AB3413" s="3"/>
      <c r="AC3413" s="1"/>
      <c r="AD3413" s="10"/>
      <c r="AE3413" s="3"/>
      <c r="AF3413" s="3"/>
      <c r="AG3413" s="3"/>
      <c r="AH3413" s="10"/>
      <c r="AI3413" s="11"/>
      <c r="AJ3413" s="10"/>
      <c r="AK3413" s="2"/>
      <c r="AL3413" s="2"/>
      <c r="AM3413" s="2"/>
      <c r="AN3413" s="2"/>
      <c r="AO3413" s="2"/>
      <c r="AP3413" s="2"/>
      <c r="AQ3413" s="1"/>
      <c r="AR3413" s="15"/>
      <c r="AS3413" s="15"/>
      <c r="AT3413" s="15"/>
      <c r="AU3413" s="1"/>
      <c r="AV3413" s="1"/>
      <c r="AW3413" s="15"/>
      <c r="AX3413" s="15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  <c r="EZ3413" s="1"/>
      <c r="FA3413" s="1"/>
      <c r="FB3413" s="1"/>
      <c r="FC3413" s="1"/>
      <c r="FD3413" s="1"/>
      <c r="FE3413" s="1"/>
      <c r="FF3413" s="1"/>
      <c r="FG3413" s="1"/>
      <c r="FH3413" s="1"/>
    </row>
    <row r="3414" spans="1:164" x14ac:dyDescent="0.15">
      <c r="A3414" s="67"/>
      <c r="B3414" s="16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9"/>
      <c r="N3414" s="12"/>
      <c r="O3414" s="12"/>
      <c r="P3414" s="19"/>
      <c r="Q3414" s="14"/>
      <c r="R3414" s="28"/>
      <c r="S3414" s="14"/>
      <c r="T3414" s="14"/>
      <c r="U3414" s="14"/>
      <c r="V3414" s="4"/>
      <c r="W3414" s="5"/>
      <c r="X3414" s="14"/>
      <c r="Y3414" s="153"/>
      <c r="Z3414" s="10"/>
      <c r="AA3414" s="51"/>
      <c r="AB3414" s="3"/>
      <c r="AC3414" s="1"/>
      <c r="AD3414" s="10"/>
      <c r="AE3414" s="3"/>
      <c r="AF3414" s="3"/>
      <c r="AG3414" s="3"/>
      <c r="AH3414" s="10"/>
      <c r="AI3414" s="11"/>
      <c r="AJ3414" s="10"/>
      <c r="AK3414" s="2"/>
      <c r="AL3414" s="2"/>
      <c r="AM3414" s="2"/>
      <c r="AN3414" s="2"/>
      <c r="AO3414" s="2"/>
      <c r="AP3414" s="2"/>
      <c r="AQ3414" s="1"/>
      <c r="AR3414" s="15"/>
      <c r="AS3414" s="15"/>
      <c r="AT3414" s="15"/>
      <c r="AU3414" s="1"/>
      <c r="AV3414" s="1"/>
      <c r="AW3414" s="15"/>
      <c r="AX3414" s="15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  <c r="EZ3414" s="1"/>
      <c r="FA3414" s="1"/>
      <c r="FB3414" s="1"/>
      <c r="FC3414" s="1"/>
      <c r="FD3414" s="1"/>
      <c r="FE3414" s="1"/>
      <c r="FF3414" s="1"/>
      <c r="FG3414" s="1"/>
      <c r="FH3414" s="1"/>
    </row>
    <row r="3415" spans="1:164" x14ac:dyDescent="0.15">
      <c r="A3415" s="67"/>
      <c r="B3415" s="16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9"/>
      <c r="N3415" s="12"/>
      <c r="O3415" s="12"/>
      <c r="P3415" s="19"/>
      <c r="Q3415" s="14"/>
      <c r="R3415" s="28"/>
      <c r="S3415" s="14"/>
      <c r="T3415" s="14"/>
      <c r="U3415" s="14"/>
      <c r="V3415" s="4"/>
      <c r="W3415" s="5"/>
      <c r="X3415" s="14"/>
      <c r="Y3415" s="153"/>
      <c r="Z3415" s="10"/>
      <c r="AA3415" s="51"/>
      <c r="AB3415" s="3"/>
      <c r="AC3415" s="1"/>
      <c r="AD3415" s="10"/>
      <c r="AE3415" s="3"/>
      <c r="AF3415" s="3"/>
      <c r="AG3415" s="3"/>
      <c r="AH3415" s="10"/>
      <c r="AI3415" s="11"/>
      <c r="AJ3415" s="10"/>
      <c r="AK3415" s="2"/>
      <c r="AL3415" s="2"/>
      <c r="AM3415" s="2"/>
      <c r="AN3415" s="2"/>
      <c r="AO3415" s="2"/>
      <c r="AP3415" s="2"/>
      <c r="AQ3415" s="1"/>
      <c r="AR3415" s="15"/>
      <c r="AS3415" s="15"/>
      <c r="AT3415" s="15"/>
      <c r="AU3415" s="1"/>
      <c r="AV3415" s="1"/>
      <c r="AW3415" s="15"/>
      <c r="AX3415" s="15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  <c r="EZ3415" s="1"/>
      <c r="FA3415" s="1"/>
      <c r="FB3415" s="1"/>
      <c r="FC3415" s="1"/>
      <c r="FD3415" s="1"/>
      <c r="FE3415" s="1"/>
      <c r="FF3415" s="1"/>
      <c r="FG3415" s="1"/>
      <c r="FH3415" s="1"/>
    </row>
    <row r="3416" spans="1:164" x14ac:dyDescent="0.15">
      <c r="A3416" s="67"/>
      <c r="B3416" s="16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9"/>
      <c r="N3416" s="12"/>
      <c r="O3416" s="12"/>
      <c r="P3416" s="19"/>
      <c r="Q3416" s="14"/>
      <c r="R3416" s="28"/>
      <c r="S3416" s="14"/>
      <c r="T3416" s="14"/>
      <c r="U3416" s="14"/>
      <c r="V3416" s="4"/>
      <c r="W3416" s="5"/>
      <c r="X3416" s="14"/>
      <c r="Y3416" s="153"/>
      <c r="Z3416" s="10"/>
      <c r="AA3416" s="51"/>
      <c r="AB3416" s="3"/>
      <c r="AC3416" s="1"/>
      <c r="AD3416" s="10"/>
      <c r="AE3416" s="3"/>
      <c r="AF3416" s="3"/>
      <c r="AG3416" s="3"/>
      <c r="AH3416" s="10"/>
      <c r="AI3416" s="11"/>
      <c r="AJ3416" s="10"/>
      <c r="AK3416" s="2"/>
      <c r="AL3416" s="2"/>
      <c r="AM3416" s="2"/>
      <c r="AN3416" s="2"/>
      <c r="AO3416" s="2"/>
      <c r="AP3416" s="2"/>
      <c r="AQ3416" s="1"/>
      <c r="AR3416" s="15"/>
      <c r="AS3416" s="15"/>
      <c r="AT3416" s="15"/>
      <c r="AU3416" s="1"/>
      <c r="AV3416" s="1"/>
      <c r="AW3416" s="15"/>
      <c r="AX3416" s="15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  <c r="EZ3416" s="1"/>
      <c r="FA3416" s="1"/>
      <c r="FB3416" s="1"/>
      <c r="FC3416" s="1"/>
      <c r="FD3416" s="1"/>
      <c r="FE3416" s="1"/>
      <c r="FF3416" s="1"/>
      <c r="FG3416" s="1"/>
      <c r="FH3416" s="1"/>
    </row>
    <row r="3417" spans="1:164" x14ac:dyDescent="0.15">
      <c r="A3417" s="67"/>
      <c r="B3417" s="16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9"/>
      <c r="N3417" s="12"/>
      <c r="O3417" s="12"/>
      <c r="P3417" s="19"/>
      <c r="Q3417" s="14"/>
      <c r="R3417" s="28"/>
      <c r="S3417" s="14"/>
      <c r="T3417" s="14"/>
      <c r="U3417" s="14"/>
      <c r="V3417" s="4"/>
      <c r="W3417" s="5"/>
      <c r="X3417" s="14"/>
      <c r="Y3417" s="153"/>
      <c r="Z3417" s="10"/>
      <c r="AA3417" s="51"/>
      <c r="AB3417" s="3"/>
      <c r="AC3417" s="1"/>
      <c r="AD3417" s="10"/>
      <c r="AE3417" s="3"/>
      <c r="AF3417" s="3"/>
      <c r="AG3417" s="3"/>
      <c r="AH3417" s="10"/>
      <c r="AI3417" s="11"/>
      <c r="AJ3417" s="10"/>
      <c r="AK3417" s="2"/>
      <c r="AL3417" s="2"/>
      <c r="AM3417" s="2"/>
      <c r="AN3417" s="2"/>
      <c r="AO3417" s="2"/>
      <c r="AP3417" s="2"/>
      <c r="AQ3417" s="1"/>
      <c r="AR3417" s="15"/>
      <c r="AS3417" s="15"/>
      <c r="AT3417" s="15"/>
      <c r="AU3417" s="1"/>
      <c r="AV3417" s="1"/>
      <c r="AW3417" s="15"/>
      <c r="AX3417" s="15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  <c r="EZ3417" s="1"/>
      <c r="FA3417" s="1"/>
      <c r="FB3417" s="1"/>
      <c r="FC3417" s="1"/>
      <c r="FD3417" s="1"/>
      <c r="FE3417" s="1"/>
      <c r="FF3417" s="1"/>
      <c r="FG3417" s="1"/>
      <c r="FH3417" s="1"/>
    </row>
    <row r="3418" spans="1:164" x14ac:dyDescent="0.15">
      <c r="A3418" s="67"/>
      <c r="B3418" s="16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9"/>
      <c r="N3418" s="12"/>
      <c r="O3418" s="12"/>
      <c r="P3418" s="19"/>
      <c r="Q3418" s="14"/>
      <c r="R3418" s="28"/>
      <c r="S3418" s="14"/>
      <c r="T3418" s="14"/>
      <c r="U3418" s="14"/>
      <c r="V3418" s="4"/>
      <c r="W3418" s="5"/>
      <c r="X3418" s="14"/>
      <c r="Y3418" s="153"/>
      <c r="Z3418" s="10"/>
      <c r="AA3418" s="51"/>
      <c r="AB3418" s="3"/>
      <c r="AC3418" s="1"/>
      <c r="AD3418" s="10"/>
      <c r="AE3418" s="3"/>
      <c r="AF3418" s="3"/>
      <c r="AG3418" s="3"/>
      <c r="AH3418" s="10"/>
      <c r="AI3418" s="11"/>
      <c r="AJ3418" s="10"/>
      <c r="AK3418" s="2"/>
      <c r="AL3418" s="2"/>
      <c r="AM3418" s="2"/>
      <c r="AN3418" s="2"/>
      <c r="AO3418" s="2"/>
      <c r="AP3418" s="2"/>
      <c r="AQ3418" s="1"/>
      <c r="AR3418" s="15"/>
      <c r="AS3418" s="15"/>
      <c r="AT3418" s="15"/>
      <c r="AU3418" s="1"/>
      <c r="AV3418" s="1"/>
      <c r="AW3418" s="15"/>
      <c r="AX3418" s="15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  <c r="EZ3418" s="1"/>
      <c r="FA3418" s="1"/>
      <c r="FB3418" s="1"/>
      <c r="FC3418" s="1"/>
      <c r="FD3418" s="1"/>
      <c r="FE3418" s="1"/>
      <c r="FF3418" s="1"/>
      <c r="FG3418" s="1"/>
      <c r="FH3418" s="1"/>
    </row>
    <row r="3419" spans="1:164" x14ac:dyDescent="0.15">
      <c r="A3419" s="67"/>
      <c r="B3419" s="16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9"/>
      <c r="N3419" s="12"/>
      <c r="O3419" s="12"/>
      <c r="P3419" s="19"/>
      <c r="Q3419" s="14"/>
      <c r="R3419" s="28"/>
      <c r="S3419" s="14"/>
      <c r="T3419" s="14"/>
      <c r="U3419" s="14"/>
      <c r="V3419" s="4"/>
      <c r="W3419" s="5"/>
      <c r="X3419" s="14"/>
      <c r="Y3419" s="153"/>
      <c r="Z3419" s="10"/>
      <c r="AA3419" s="51"/>
      <c r="AB3419" s="3"/>
      <c r="AC3419" s="1"/>
      <c r="AD3419" s="10"/>
      <c r="AE3419" s="3"/>
      <c r="AF3419" s="3"/>
      <c r="AG3419" s="3"/>
      <c r="AH3419" s="10"/>
      <c r="AI3419" s="11"/>
      <c r="AJ3419" s="10"/>
      <c r="AK3419" s="2"/>
      <c r="AL3419" s="2"/>
      <c r="AM3419" s="2"/>
      <c r="AN3419" s="2"/>
      <c r="AO3419" s="2"/>
      <c r="AP3419" s="2"/>
      <c r="AQ3419" s="1"/>
      <c r="AR3419" s="15"/>
      <c r="AS3419" s="15"/>
      <c r="AT3419" s="15"/>
      <c r="AU3419" s="1"/>
      <c r="AV3419" s="1"/>
      <c r="AW3419" s="15"/>
      <c r="AX3419" s="15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  <c r="EZ3419" s="1"/>
      <c r="FA3419" s="1"/>
      <c r="FB3419" s="1"/>
      <c r="FC3419" s="1"/>
      <c r="FD3419" s="1"/>
      <c r="FE3419" s="1"/>
      <c r="FF3419" s="1"/>
      <c r="FG3419" s="1"/>
      <c r="FH3419" s="1"/>
    </row>
    <row r="3420" spans="1:164" x14ac:dyDescent="0.15">
      <c r="A3420" s="67"/>
      <c r="B3420" s="16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9"/>
      <c r="N3420" s="12"/>
      <c r="O3420" s="12"/>
      <c r="P3420" s="19"/>
      <c r="Q3420" s="14"/>
      <c r="R3420" s="28"/>
      <c r="S3420" s="14"/>
      <c r="T3420" s="14"/>
      <c r="U3420" s="14"/>
      <c r="V3420" s="4"/>
      <c r="W3420" s="5"/>
      <c r="X3420" s="14"/>
      <c r="Y3420" s="153"/>
      <c r="Z3420" s="10"/>
      <c r="AA3420" s="51"/>
      <c r="AB3420" s="3"/>
      <c r="AC3420" s="1"/>
      <c r="AD3420" s="10"/>
      <c r="AE3420" s="3"/>
      <c r="AF3420" s="3"/>
      <c r="AG3420" s="3"/>
      <c r="AH3420" s="10"/>
      <c r="AI3420" s="11"/>
      <c r="AJ3420" s="10"/>
      <c r="AK3420" s="2"/>
      <c r="AL3420" s="2"/>
      <c r="AM3420" s="2"/>
      <c r="AN3420" s="2"/>
      <c r="AO3420" s="2"/>
      <c r="AP3420" s="2"/>
      <c r="AQ3420" s="1"/>
      <c r="AR3420" s="15"/>
      <c r="AS3420" s="15"/>
      <c r="AT3420" s="15"/>
      <c r="AU3420" s="1"/>
      <c r="AV3420" s="1"/>
      <c r="AW3420" s="15"/>
      <c r="AX3420" s="15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  <c r="EZ3420" s="1"/>
      <c r="FA3420" s="1"/>
      <c r="FB3420" s="1"/>
      <c r="FC3420" s="1"/>
      <c r="FD3420" s="1"/>
      <c r="FE3420" s="1"/>
      <c r="FF3420" s="1"/>
      <c r="FG3420" s="1"/>
      <c r="FH3420" s="1"/>
    </row>
    <row r="3421" spans="1:164" x14ac:dyDescent="0.15">
      <c r="A3421" s="67"/>
      <c r="B3421" s="16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9"/>
      <c r="N3421" s="12"/>
      <c r="O3421" s="12"/>
      <c r="P3421" s="19"/>
      <c r="Q3421" s="14"/>
      <c r="R3421" s="28"/>
      <c r="S3421" s="14"/>
      <c r="T3421" s="14"/>
      <c r="U3421" s="14"/>
      <c r="V3421" s="4"/>
      <c r="W3421" s="5"/>
      <c r="X3421" s="14"/>
      <c r="Y3421" s="153"/>
      <c r="Z3421" s="10"/>
      <c r="AA3421" s="51"/>
      <c r="AB3421" s="3"/>
      <c r="AC3421" s="1"/>
      <c r="AD3421" s="10"/>
      <c r="AE3421" s="3"/>
      <c r="AF3421" s="3"/>
      <c r="AG3421" s="3"/>
      <c r="AH3421" s="10"/>
      <c r="AI3421" s="11"/>
      <c r="AJ3421" s="10"/>
      <c r="AK3421" s="2"/>
      <c r="AL3421" s="2"/>
      <c r="AM3421" s="2"/>
      <c r="AN3421" s="2"/>
      <c r="AO3421" s="2"/>
      <c r="AP3421" s="2"/>
      <c r="AQ3421" s="1"/>
      <c r="AR3421" s="15"/>
      <c r="AS3421" s="15"/>
      <c r="AT3421" s="15"/>
      <c r="AU3421" s="1"/>
      <c r="AV3421" s="1"/>
      <c r="AW3421" s="15"/>
      <c r="AX3421" s="15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  <c r="EZ3421" s="1"/>
      <c r="FA3421" s="1"/>
      <c r="FB3421" s="1"/>
      <c r="FC3421" s="1"/>
      <c r="FD3421" s="1"/>
      <c r="FE3421" s="1"/>
      <c r="FF3421" s="1"/>
      <c r="FG3421" s="1"/>
      <c r="FH3421" s="1"/>
    </row>
    <row r="3422" spans="1:164" x14ac:dyDescent="0.15">
      <c r="A3422" s="67"/>
      <c r="B3422" s="16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9"/>
      <c r="N3422" s="12"/>
      <c r="O3422" s="12"/>
      <c r="P3422" s="19"/>
      <c r="Q3422" s="14"/>
      <c r="R3422" s="28"/>
      <c r="S3422" s="14"/>
      <c r="T3422" s="14"/>
      <c r="U3422" s="14"/>
      <c r="V3422" s="4"/>
      <c r="W3422" s="5"/>
      <c r="X3422" s="14"/>
      <c r="Y3422" s="153"/>
      <c r="Z3422" s="10"/>
      <c r="AA3422" s="51"/>
      <c r="AB3422" s="3"/>
      <c r="AC3422" s="1"/>
      <c r="AD3422" s="10"/>
      <c r="AE3422" s="3"/>
      <c r="AF3422" s="3"/>
      <c r="AG3422" s="3"/>
      <c r="AH3422" s="10"/>
      <c r="AI3422" s="11"/>
      <c r="AJ3422" s="10"/>
      <c r="AK3422" s="2"/>
      <c r="AL3422" s="2"/>
      <c r="AM3422" s="2"/>
      <c r="AN3422" s="2"/>
      <c r="AO3422" s="2"/>
      <c r="AP3422" s="2"/>
      <c r="AQ3422" s="1"/>
      <c r="AR3422" s="15"/>
      <c r="AS3422" s="15"/>
      <c r="AT3422" s="15"/>
      <c r="AU3422" s="1"/>
      <c r="AV3422" s="1"/>
      <c r="AW3422" s="15"/>
      <c r="AX3422" s="15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  <c r="EZ3422" s="1"/>
      <c r="FA3422" s="1"/>
      <c r="FB3422" s="1"/>
      <c r="FC3422" s="1"/>
      <c r="FD3422" s="1"/>
      <c r="FE3422" s="1"/>
      <c r="FF3422" s="1"/>
      <c r="FG3422" s="1"/>
      <c r="FH3422" s="1"/>
    </row>
    <row r="3423" spans="1:164" x14ac:dyDescent="0.15">
      <c r="A3423" s="67"/>
      <c r="B3423" s="16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9"/>
      <c r="N3423" s="12"/>
      <c r="O3423" s="12"/>
      <c r="P3423" s="19"/>
      <c r="Q3423" s="14"/>
      <c r="R3423" s="28"/>
      <c r="S3423" s="14"/>
      <c r="T3423" s="14"/>
      <c r="U3423" s="14"/>
      <c r="V3423" s="4"/>
      <c r="W3423" s="5"/>
      <c r="X3423" s="14"/>
      <c r="Y3423" s="153"/>
      <c r="Z3423" s="10"/>
      <c r="AA3423" s="51"/>
      <c r="AB3423" s="3"/>
      <c r="AC3423" s="1"/>
      <c r="AD3423" s="10"/>
      <c r="AE3423" s="3"/>
      <c r="AF3423" s="3"/>
      <c r="AG3423" s="3"/>
      <c r="AH3423" s="10"/>
      <c r="AI3423" s="11"/>
      <c r="AJ3423" s="10"/>
      <c r="AK3423" s="2"/>
      <c r="AL3423" s="2"/>
      <c r="AM3423" s="2"/>
      <c r="AN3423" s="2"/>
      <c r="AO3423" s="2"/>
      <c r="AP3423" s="2"/>
      <c r="AQ3423" s="1"/>
      <c r="AR3423" s="15"/>
      <c r="AS3423" s="15"/>
      <c r="AT3423" s="15"/>
      <c r="AU3423" s="1"/>
      <c r="AV3423" s="1"/>
      <c r="AW3423" s="15"/>
      <c r="AX3423" s="15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  <c r="EZ3423" s="1"/>
      <c r="FA3423" s="1"/>
      <c r="FB3423" s="1"/>
      <c r="FC3423" s="1"/>
      <c r="FD3423" s="1"/>
      <c r="FE3423" s="1"/>
      <c r="FF3423" s="1"/>
      <c r="FG3423" s="1"/>
      <c r="FH3423" s="1"/>
    </row>
    <row r="3424" spans="1:164" x14ac:dyDescent="0.15">
      <c r="A3424" s="67"/>
      <c r="B3424" s="16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9"/>
      <c r="N3424" s="12"/>
      <c r="O3424" s="12"/>
      <c r="P3424" s="19"/>
      <c r="Q3424" s="14"/>
      <c r="R3424" s="28"/>
      <c r="S3424" s="14"/>
      <c r="T3424" s="14"/>
      <c r="U3424" s="14"/>
      <c r="V3424" s="4"/>
      <c r="W3424" s="5"/>
      <c r="X3424" s="14"/>
      <c r="Y3424" s="153"/>
      <c r="Z3424" s="10"/>
      <c r="AA3424" s="51"/>
      <c r="AB3424" s="3"/>
      <c r="AC3424" s="1"/>
      <c r="AD3424" s="10"/>
      <c r="AE3424" s="3"/>
      <c r="AF3424" s="3"/>
      <c r="AG3424" s="3"/>
      <c r="AH3424" s="10"/>
      <c r="AI3424" s="11"/>
      <c r="AJ3424" s="10"/>
      <c r="AK3424" s="2"/>
      <c r="AL3424" s="2"/>
      <c r="AM3424" s="2"/>
      <c r="AN3424" s="2"/>
      <c r="AO3424" s="2"/>
      <c r="AP3424" s="2"/>
      <c r="AQ3424" s="1"/>
      <c r="AR3424" s="15"/>
      <c r="AS3424" s="15"/>
      <c r="AT3424" s="15"/>
      <c r="AU3424" s="1"/>
      <c r="AV3424" s="1"/>
      <c r="AW3424" s="15"/>
      <c r="AX3424" s="15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  <c r="EZ3424" s="1"/>
      <c r="FA3424" s="1"/>
      <c r="FB3424" s="1"/>
      <c r="FC3424" s="1"/>
      <c r="FD3424" s="1"/>
      <c r="FE3424" s="1"/>
      <c r="FF3424" s="1"/>
      <c r="FG3424" s="1"/>
      <c r="FH3424" s="1"/>
    </row>
    <row r="3425" spans="1:164" x14ac:dyDescent="0.15">
      <c r="A3425" s="67"/>
      <c r="B3425" s="16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9"/>
      <c r="N3425" s="12"/>
      <c r="O3425" s="12"/>
      <c r="P3425" s="19"/>
      <c r="Q3425" s="14"/>
      <c r="R3425" s="28"/>
      <c r="S3425" s="14"/>
      <c r="T3425" s="14"/>
      <c r="U3425" s="14"/>
      <c r="V3425" s="4"/>
      <c r="W3425" s="5"/>
      <c r="X3425" s="14"/>
      <c r="Y3425" s="153"/>
      <c r="Z3425" s="10"/>
      <c r="AA3425" s="51"/>
      <c r="AB3425" s="3"/>
      <c r="AC3425" s="1"/>
      <c r="AD3425" s="10"/>
      <c r="AE3425" s="3"/>
      <c r="AF3425" s="3"/>
      <c r="AG3425" s="3"/>
      <c r="AH3425" s="10"/>
      <c r="AI3425" s="11"/>
      <c r="AJ3425" s="10"/>
      <c r="AK3425" s="2"/>
      <c r="AL3425" s="2"/>
      <c r="AM3425" s="2"/>
      <c r="AN3425" s="2"/>
      <c r="AO3425" s="2"/>
      <c r="AP3425" s="2"/>
      <c r="AQ3425" s="1"/>
      <c r="AR3425" s="15"/>
      <c r="AS3425" s="15"/>
      <c r="AT3425" s="15"/>
      <c r="AU3425" s="1"/>
      <c r="AV3425" s="1"/>
      <c r="AW3425" s="15"/>
      <c r="AX3425" s="15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  <c r="EZ3425" s="1"/>
      <c r="FA3425" s="1"/>
      <c r="FB3425" s="1"/>
      <c r="FC3425" s="1"/>
      <c r="FD3425" s="1"/>
      <c r="FE3425" s="1"/>
      <c r="FF3425" s="1"/>
      <c r="FG3425" s="1"/>
      <c r="FH3425" s="1"/>
    </row>
    <row r="3426" spans="1:164" x14ac:dyDescent="0.15">
      <c r="A3426" s="67"/>
      <c r="B3426" s="16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9"/>
      <c r="N3426" s="12"/>
      <c r="O3426" s="12"/>
      <c r="P3426" s="19"/>
      <c r="Q3426" s="14"/>
      <c r="R3426" s="28"/>
      <c r="S3426" s="14"/>
      <c r="T3426" s="14"/>
      <c r="U3426" s="14"/>
      <c r="V3426" s="4"/>
      <c r="W3426" s="5"/>
      <c r="X3426" s="14"/>
      <c r="Y3426" s="153"/>
      <c r="Z3426" s="10"/>
      <c r="AA3426" s="51"/>
      <c r="AB3426" s="3"/>
      <c r="AC3426" s="1"/>
      <c r="AD3426" s="10"/>
      <c r="AE3426" s="3"/>
      <c r="AF3426" s="3"/>
      <c r="AG3426" s="3"/>
      <c r="AH3426" s="10"/>
      <c r="AI3426" s="11"/>
      <c r="AJ3426" s="10"/>
      <c r="AK3426" s="2"/>
      <c r="AL3426" s="2"/>
      <c r="AM3426" s="2"/>
      <c r="AN3426" s="2"/>
      <c r="AO3426" s="2"/>
      <c r="AP3426" s="2"/>
      <c r="AQ3426" s="1"/>
      <c r="AR3426" s="15"/>
      <c r="AS3426" s="15"/>
      <c r="AT3426" s="15"/>
      <c r="AU3426" s="1"/>
      <c r="AV3426" s="1"/>
      <c r="AW3426" s="15"/>
      <c r="AX3426" s="15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  <c r="EZ3426" s="1"/>
      <c r="FA3426" s="1"/>
      <c r="FB3426" s="1"/>
      <c r="FC3426" s="1"/>
      <c r="FD3426" s="1"/>
      <c r="FE3426" s="1"/>
      <c r="FF3426" s="1"/>
      <c r="FG3426" s="1"/>
      <c r="FH3426" s="1"/>
    </row>
    <row r="3427" spans="1:164" x14ac:dyDescent="0.15">
      <c r="A3427" s="67"/>
      <c r="B3427" s="16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9"/>
      <c r="N3427" s="12"/>
      <c r="O3427" s="12"/>
      <c r="P3427" s="19"/>
      <c r="Q3427" s="14"/>
      <c r="R3427" s="28"/>
      <c r="S3427" s="14"/>
      <c r="T3427" s="14"/>
      <c r="U3427" s="14"/>
      <c r="V3427" s="4"/>
      <c r="W3427" s="5"/>
      <c r="X3427" s="14"/>
      <c r="Y3427" s="153"/>
      <c r="Z3427" s="10"/>
      <c r="AA3427" s="51"/>
      <c r="AB3427" s="3"/>
      <c r="AC3427" s="1"/>
      <c r="AD3427" s="10"/>
      <c r="AE3427" s="3"/>
      <c r="AF3427" s="3"/>
      <c r="AG3427" s="3"/>
      <c r="AH3427" s="10"/>
      <c r="AI3427" s="11"/>
      <c r="AJ3427" s="10"/>
      <c r="AK3427" s="2"/>
      <c r="AL3427" s="2"/>
      <c r="AM3427" s="2"/>
      <c r="AN3427" s="2"/>
      <c r="AO3427" s="2"/>
      <c r="AP3427" s="2"/>
      <c r="AQ3427" s="1"/>
      <c r="AR3427" s="15"/>
      <c r="AS3427" s="15"/>
      <c r="AT3427" s="15"/>
      <c r="AU3427" s="1"/>
      <c r="AV3427" s="1"/>
      <c r="AW3427" s="15"/>
      <c r="AX3427" s="15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  <c r="EZ3427" s="1"/>
      <c r="FA3427" s="1"/>
      <c r="FB3427" s="1"/>
      <c r="FC3427" s="1"/>
      <c r="FD3427" s="1"/>
      <c r="FE3427" s="1"/>
      <c r="FF3427" s="1"/>
      <c r="FG3427" s="1"/>
      <c r="FH3427" s="1"/>
    </row>
    <row r="3428" spans="1:164" x14ac:dyDescent="0.15">
      <c r="A3428" s="67"/>
      <c r="B3428" s="16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9"/>
      <c r="N3428" s="12"/>
      <c r="O3428" s="12"/>
      <c r="P3428" s="19"/>
      <c r="Q3428" s="14"/>
      <c r="R3428" s="28"/>
      <c r="S3428" s="14"/>
      <c r="T3428" s="14"/>
      <c r="U3428" s="14"/>
      <c r="V3428" s="4"/>
      <c r="W3428" s="5"/>
      <c r="X3428" s="14"/>
      <c r="Y3428" s="153"/>
      <c r="Z3428" s="10"/>
      <c r="AA3428" s="51"/>
      <c r="AB3428" s="3"/>
      <c r="AC3428" s="1"/>
      <c r="AD3428" s="10"/>
      <c r="AE3428" s="3"/>
      <c r="AF3428" s="3"/>
      <c r="AG3428" s="3"/>
      <c r="AH3428" s="10"/>
      <c r="AI3428" s="11"/>
      <c r="AJ3428" s="10"/>
      <c r="AK3428" s="2"/>
      <c r="AL3428" s="2"/>
      <c r="AM3428" s="2"/>
      <c r="AN3428" s="2"/>
      <c r="AO3428" s="2"/>
      <c r="AP3428" s="2"/>
      <c r="AQ3428" s="1"/>
      <c r="AR3428" s="15"/>
      <c r="AS3428" s="15"/>
      <c r="AT3428" s="15"/>
      <c r="AU3428" s="1"/>
      <c r="AV3428" s="1"/>
      <c r="AW3428" s="15"/>
      <c r="AX3428" s="15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  <c r="EZ3428" s="1"/>
      <c r="FA3428" s="1"/>
      <c r="FB3428" s="1"/>
      <c r="FC3428" s="1"/>
      <c r="FD3428" s="1"/>
      <c r="FE3428" s="1"/>
      <c r="FF3428" s="1"/>
      <c r="FG3428" s="1"/>
      <c r="FH3428" s="1"/>
    </row>
    <row r="3429" spans="1:164" x14ac:dyDescent="0.15">
      <c r="A3429" s="67"/>
      <c r="B3429" s="16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9"/>
      <c r="N3429" s="12"/>
      <c r="O3429" s="12"/>
      <c r="P3429" s="19"/>
      <c r="Q3429" s="14"/>
      <c r="R3429" s="28"/>
      <c r="S3429" s="14"/>
      <c r="T3429" s="14"/>
      <c r="U3429" s="14"/>
      <c r="V3429" s="4"/>
      <c r="W3429" s="5"/>
      <c r="X3429" s="14"/>
      <c r="Y3429" s="153"/>
      <c r="Z3429" s="10"/>
      <c r="AA3429" s="51"/>
      <c r="AB3429" s="3"/>
      <c r="AC3429" s="1"/>
      <c r="AD3429" s="10"/>
      <c r="AE3429" s="3"/>
      <c r="AF3429" s="3"/>
      <c r="AG3429" s="3"/>
      <c r="AH3429" s="10"/>
      <c r="AI3429" s="11"/>
      <c r="AJ3429" s="10"/>
      <c r="AK3429" s="2"/>
      <c r="AL3429" s="2"/>
      <c r="AM3429" s="2"/>
      <c r="AN3429" s="2"/>
      <c r="AO3429" s="2"/>
      <c r="AP3429" s="2"/>
      <c r="AQ3429" s="1"/>
      <c r="AR3429" s="15"/>
      <c r="AS3429" s="15"/>
      <c r="AT3429" s="15"/>
      <c r="AU3429" s="1"/>
      <c r="AV3429" s="1"/>
      <c r="AW3429" s="15"/>
      <c r="AX3429" s="15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  <c r="EZ3429" s="1"/>
      <c r="FA3429" s="1"/>
      <c r="FB3429" s="1"/>
      <c r="FC3429" s="1"/>
      <c r="FD3429" s="1"/>
      <c r="FE3429" s="1"/>
      <c r="FF3429" s="1"/>
      <c r="FG3429" s="1"/>
      <c r="FH3429" s="1"/>
    </row>
    <row r="3430" spans="1:164" x14ac:dyDescent="0.15">
      <c r="A3430" s="67"/>
      <c r="B3430" s="16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9"/>
      <c r="N3430" s="12"/>
      <c r="O3430" s="12"/>
      <c r="P3430" s="19"/>
      <c r="Q3430" s="14"/>
      <c r="R3430" s="28"/>
      <c r="S3430" s="14"/>
      <c r="T3430" s="14"/>
      <c r="U3430" s="14"/>
      <c r="V3430" s="4"/>
      <c r="W3430" s="5"/>
      <c r="X3430" s="14"/>
      <c r="Y3430" s="153"/>
      <c r="Z3430" s="10"/>
      <c r="AA3430" s="51"/>
      <c r="AB3430" s="3"/>
      <c r="AC3430" s="1"/>
      <c r="AD3430" s="10"/>
      <c r="AE3430" s="3"/>
      <c r="AF3430" s="3"/>
      <c r="AG3430" s="3"/>
      <c r="AH3430" s="10"/>
      <c r="AI3430" s="11"/>
      <c r="AJ3430" s="10"/>
      <c r="AK3430" s="2"/>
      <c r="AL3430" s="2"/>
      <c r="AM3430" s="2"/>
      <c r="AN3430" s="2"/>
      <c r="AO3430" s="2"/>
      <c r="AP3430" s="2"/>
      <c r="AQ3430" s="1"/>
      <c r="AR3430" s="15"/>
      <c r="AS3430" s="15"/>
      <c r="AT3430" s="15"/>
      <c r="AU3430" s="1"/>
      <c r="AV3430" s="1"/>
      <c r="AW3430" s="15"/>
      <c r="AX3430" s="15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  <c r="EZ3430" s="1"/>
      <c r="FA3430" s="1"/>
      <c r="FB3430" s="1"/>
      <c r="FC3430" s="1"/>
      <c r="FD3430" s="1"/>
      <c r="FE3430" s="1"/>
      <c r="FF3430" s="1"/>
      <c r="FG3430" s="1"/>
      <c r="FH3430" s="1"/>
    </row>
    <row r="3431" spans="1:164" x14ac:dyDescent="0.15">
      <c r="A3431" s="67"/>
      <c r="B3431" s="16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9"/>
      <c r="N3431" s="12"/>
      <c r="O3431" s="12"/>
      <c r="P3431" s="19"/>
      <c r="Q3431" s="14"/>
      <c r="R3431" s="28"/>
      <c r="S3431" s="14"/>
      <c r="T3431" s="14"/>
      <c r="U3431" s="14"/>
      <c r="V3431" s="4"/>
      <c r="W3431" s="5"/>
      <c r="X3431" s="14"/>
      <c r="Y3431" s="153"/>
      <c r="Z3431" s="10"/>
      <c r="AA3431" s="51"/>
      <c r="AB3431" s="3"/>
      <c r="AC3431" s="1"/>
      <c r="AD3431" s="10"/>
      <c r="AE3431" s="3"/>
      <c r="AF3431" s="3"/>
      <c r="AG3431" s="3"/>
      <c r="AH3431" s="10"/>
      <c r="AI3431" s="11"/>
      <c r="AJ3431" s="10"/>
      <c r="AK3431" s="2"/>
      <c r="AL3431" s="2"/>
      <c r="AM3431" s="2"/>
      <c r="AN3431" s="2"/>
      <c r="AO3431" s="2"/>
      <c r="AP3431" s="2"/>
      <c r="AQ3431" s="1"/>
      <c r="AR3431" s="15"/>
      <c r="AS3431" s="15"/>
      <c r="AT3431" s="15"/>
      <c r="AU3431" s="1"/>
      <c r="AV3431" s="1"/>
      <c r="AW3431" s="15"/>
      <c r="AX3431" s="15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  <c r="EZ3431" s="1"/>
      <c r="FA3431" s="1"/>
      <c r="FB3431" s="1"/>
      <c r="FC3431" s="1"/>
      <c r="FD3431" s="1"/>
      <c r="FE3431" s="1"/>
      <c r="FF3431" s="1"/>
      <c r="FG3431" s="1"/>
      <c r="FH3431" s="1"/>
    </row>
    <row r="3432" spans="1:164" x14ac:dyDescent="0.15">
      <c r="A3432" s="67"/>
      <c r="B3432" s="16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9"/>
      <c r="N3432" s="12"/>
      <c r="O3432" s="12"/>
      <c r="P3432" s="19"/>
      <c r="Q3432" s="14"/>
      <c r="R3432" s="28"/>
      <c r="S3432" s="14"/>
      <c r="T3432" s="14"/>
      <c r="U3432" s="14"/>
      <c r="V3432" s="4"/>
      <c r="W3432" s="5"/>
      <c r="X3432" s="14"/>
      <c r="Y3432" s="153"/>
      <c r="Z3432" s="10"/>
      <c r="AA3432" s="51"/>
      <c r="AB3432" s="3"/>
      <c r="AC3432" s="1"/>
      <c r="AD3432" s="10"/>
      <c r="AE3432" s="3"/>
      <c r="AF3432" s="3"/>
      <c r="AG3432" s="3"/>
      <c r="AH3432" s="10"/>
      <c r="AI3432" s="11"/>
      <c r="AJ3432" s="10"/>
      <c r="AK3432" s="2"/>
      <c r="AL3432" s="2"/>
      <c r="AM3432" s="2"/>
      <c r="AN3432" s="2"/>
      <c r="AO3432" s="2"/>
      <c r="AP3432" s="2"/>
      <c r="AQ3432" s="1"/>
      <c r="AR3432" s="15"/>
      <c r="AS3432" s="15"/>
      <c r="AT3432" s="15"/>
      <c r="AU3432" s="1"/>
      <c r="AV3432" s="1"/>
      <c r="AW3432" s="15"/>
      <c r="AX3432" s="15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  <c r="EZ3432" s="1"/>
      <c r="FA3432" s="1"/>
      <c r="FB3432" s="1"/>
      <c r="FC3432" s="1"/>
      <c r="FD3432" s="1"/>
      <c r="FE3432" s="1"/>
      <c r="FF3432" s="1"/>
      <c r="FG3432" s="1"/>
      <c r="FH3432" s="1"/>
    </row>
    <row r="3433" spans="1:164" x14ac:dyDescent="0.15">
      <c r="A3433" s="67"/>
      <c r="B3433" s="16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9"/>
      <c r="N3433" s="12"/>
      <c r="O3433" s="12"/>
      <c r="P3433" s="19"/>
      <c r="Q3433" s="14"/>
      <c r="R3433" s="28"/>
      <c r="S3433" s="14"/>
      <c r="T3433" s="14"/>
      <c r="U3433" s="14"/>
      <c r="V3433" s="4"/>
      <c r="W3433" s="5"/>
      <c r="X3433" s="14"/>
      <c r="Y3433" s="153"/>
      <c r="Z3433" s="10"/>
      <c r="AA3433" s="51"/>
      <c r="AB3433" s="3"/>
      <c r="AC3433" s="1"/>
      <c r="AD3433" s="10"/>
      <c r="AE3433" s="3"/>
      <c r="AF3433" s="3"/>
      <c r="AG3433" s="3"/>
      <c r="AH3433" s="10"/>
      <c r="AI3433" s="11"/>
      <c r="AJ3433" s="10"/>
      <c r="AK3433" s="2"/>
      <c r="AL3433" s="2"/>
      <c r="AM3433" s="2"/>
      <c r="AN3433" s="2"/>
      <c r="AO3433" s="2"/>
      <c r="AP3433" s="2"/>
      <c r="AQ3433" s="1"/>
      <c r="AR3433" s="15"/>
      <c r="AS3433" s="15"/>
      <c r="AT3433" s="15"/>
      <c r="AU3433" s="1"/>
      <c r="AV3433" s="1"/>
      <c r="AW3433" s="15"/>
      <c r="AX3433" s="15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  <c r="FA3433" s="1"/>
      <c r="FB3433" s="1"/>
      <c r="FC3433" s="1"/>
      <c r="FD3433" s="1"/>
      <c r="FE3433" s="1"/>
      <c r="FF3433" s="1"/>
      <c r="FG3433" s="1"/>
      <c r="FH3433" s="1"/>
    </row>
    <row r="3434" spans="1:164" x14ac:dyDescent="0.15">
      <c r="A3434" s="67"/>
      <c r="B3434" s="16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9"/>
      <c r="N3434" s="12"/>
      <c r="O3434" s="12"/>
      <c r="P3434" s="19"/>
      <c r="Q3434" s="14"/>
      <c r="R3434" s="28"/>
      <c r="S3434" s="14"/>
      <c r="T3434" s="14"/>
      <c r="U3434" s="14"/>
      <c r="V3434" s="4"/>
      <c r="W3434" s="5"/>
      <c r="X3434" s="14"/>
      <c r="Y3434" s="153"/>
      <c r="Z3434" s="10"/>
      <c r="AA3434" s="51"/>
      <c r="AB3434" s="3"/>
      <c r="AC3434" s="1"/>
      <c r="AD3434" s="10"/>
      <c r="AE3434" s="3"/>
      <c r="AF3434" s="3"/>
      <c r="AG3434" s="3"/>
      <c r="AH3434" s="10"/>
      <c r="AI3434" s="11"/>
      <c r="AJ3434" s="10"/>
      <c r="AK3434" s="2"/>
      <c r="AL3434" s="2"/>
      <c r="AM3434" s="2"/>
      <c r="AN3434" s="2"/>
      <c r="AO3434" s="2"/>
      <c r="AP3434" s="2"/>
      <c r="AQ3434" s="1"/>
      <c r="AR3434" s="15"/>
      <c r="AS3434" s="15"/>
      <c r="AT3434" s="15"/>
      <c r="AU3434" s="1"/>
      <c r="AV3434" s="1"/>
      <c r="AW3434" s="15"/>
      <c r="AX3434" s="15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  <c r="EZ3434" s="1"/>
      <c r="FA3434" s="1"/>
      <c r="FB3434" s="1"/>
      <c r="FC3434" s="1"/>
      <c r="FD3434" s="1"/>
      <c r="FE3434" s="1"/>
      <c r="FF3434" s="1"/>
      <c r="FG3434" s="1"/>
      <c r="FH3434" s="1"/>
    </row>
    <row r="3435" spans="1:164" x14ac:dyDescent="0.15">
      <c r="A3435" s="67"/>
      <c r="B3435" s="16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9"/>
      <c r="N3435" s="12"/>
      <c r="O3435" s="12"/>
      <c r="P3435" s="19"/>
      <c r="Q3435" s="14"/>
      <c r="R3435" s="28"/>
      <c r="S3435" s="14"/>
      <c r="T3435" s="14"/>
      <c r="U3435" s="14"/>
      <c r="V3435" s="4"/>
      <c r="W3435" s="5"/>
      <c r="X3435" s="14"/>
      <c r="Y3435" s="153"/>
      <c r="Z3435" s="10"/>
      <c r="AA3435" s="51"/>
      <c r="AB3435" s="3"/>
      <c r="AC3435" s="1"/>
      <c r="AD3435" s="10"/>
      <c r="AE3435" s="3"/>
      <c r="AF3435" s="3"/>
      <c r="AG3435" s="3"/>
      <c r="AH3435" s="10"/>
      <c r="AI3435" s="11"/>
      <c r="AJ3435" s="10"/>
      <c r="AK3435" s="2"/>
      <c r="AL3435" s="2"/>
      <c r="AM3435" s="2"/>
      <c r="AN3435" s="2"/>
      <c r="AO3435" s="2"/>
      <c r="AP3435" s="2"/>
      <c r="AQ3435" s="1"/>
      <c r="AR3435" s="15"/>
      <c r="AS3435" s="15"/>
      <c r="AT3435" s="15"/>
      <c r="AU3435" s="1"/>
      <c r="AV3435" s="1"/>
      <c r="AW3435" s="15"/>
      <c r="AX3435" s="15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  <c r="FA3435" s="1"/>
      <c r="FB3435" s="1"/>
      <c r="FC3435" s="1"/>
      <c r="FD3435" s="1"/>
      <c r="FE3435" s="1"/>
      <c r="FF3435" s="1"/>
      <c r="FG3435" s="1"/>
      <c r="FH3435" s="1"/>
    </row>
    <row r="3436" spans="1:164" x14ac:dyDescent="0.15">
      <c r="A3436" s="67"/>
      <c r="B3436" s="16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9"/>
      <c r="N3436" s="12"/>
      <c r="O3436" s="12"/>
      <c r="P3436" s="19"/>
      <c r="Q3436" s="14"/>
      <c r="R3436" s="28"/>
      <c r="S3436" s="14"/>
      <c r="T3436" s="14"/>
      <c r="U3436" s="14"/>
      <c r="V3436" s="4"/>
      <c r="W3436" s="5"/>
      <c r="X3436" s="14"/>
      <c r="Y3436" s="153"/>
      <c r="Z3436" s="10"/>
      <c r="AA3436" s="51"/>
      <c r="AB3436" s="3"/>
      <c r="AC3436" s="1"/>
      <c r="AD3436" s="10"/>
      <c r="AE3436" s="3"/>
      <c r="AF3436" s="3"/>
      <c r="AG3436" s="3"/>
      <c r="AH3436" s="10"/>
      <c r="AI3436" s="11"/>
      <c r="AJ3436" s="10"/>
      <c r="AK3436" s="2"/>
      <c r="AL3436" s="2"/>
      <c r="AM3436" s="2"/>
      <c r="AN3436" s="2"/>
      <c r="AO3436" s="2"/>
      <c r="AP3436" s="2"/>
      <c r="AQ3436" s="1"/>
      <c r="AR3436" s="15"/>
      <c r="AS3436" s="15"/>
      <c r="AT3436" s="15"/>
      <c r="AU3436" s="1"/>
      <c r="AV3436" s="1"/>
      <c r="AW3436" s="15"/>
      <c r="AX3436" s="15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  <c r="EZ3436" s="1"/>
      <c r="FA3436" s="1"/>
      <c r="FB3436" s="1"/>
      <c r="FC3436" s="1"/>
      <c r="FD3436" s="1"/>
      <c r="FE3436" s="1"/>
      <c r="FF3436" s="1"/>
      <c r="FG3436" s="1"/>
      <c r="FH3436" s="1"/>
    </row>
    <row r="3437" spans="1:164" x14ac:dyDescent="0.15">
      <c r="A3437" s="67"/>
      <c r="B3437" s="16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9"/>
      <c r="N3437" s="12"/>
      <c r="O3437" s="12"/>
      <c r="P3437" s="19"/>
      <c r="Q3437" s="14"/>
      <c r="R3437" s="28"/>
      <c r="S3437" s="14"/>
      <c r="T3437" s="14"/>
      <c r="U3437" s="14"/>
      <c r="V3437" s="4"/>
      <c r="W3437" s="5"/>
      <c r="X3437" s="14"/>
      <c r="Y3437" s="153"/>
      <c r="Z3437" s="10"/>
      <c r="AA3437" s="51"/>
      <c r="AB3437" s="3"/>
      <c r="AC3437" s="1"/>
      <c r="AD3437" s="10"/>
      <c r="AE3437" s="3"/>
      <c r="AF3437" s="3"/>
      <c r="AG3437" s="3"/>
      <c r="AH3437" s="10"/>
      <c r="AI3437" s="11"/>
      <c r="AJ3437" s="10"/>
      <c r="AK3437" s="2"/>
      <c r="AL3437" s="2"/>
      <c r="AM3437" s="2"/>
      <c r="AN3437" s="2"/>
      <c r="AO3437" s="2"/>
      <c r="AP3437" s="2"/>
      <c r="AQ3437" s="1"/>
      <c r="AR3437" s="15"/>
      <c r="AS3437" s="15"/>
      <c r="AT3437" s="15"/>
      <c r="AU3437" s="1"/>
      <c r="AV3437" s="1"/>
      <c r="AW3437" s="15"/>
      <c r="AX3437" s="15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  <c r="EZ3437" s="1"/>
      <c r="FA3437" s="1"/>
      <c r="FB3437" s="1"/>
      <c r="FC3437" s="1"/>
      <c r="FD3437" s="1"/>
      <c r="FE3437" s="1"/>
      <c r="FF3437" s="1"/>
      <c r="FG3437" s="1"/>
      <c r="FH3437" s="1"/>
    </row>
    <row r="3438" spans="1:164" x14ac:dyDescent="0.15">
      <c r="A3438" s="67"/>
      <c r="B3438" s="16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9"/>
      <c r="N3438" s="12"/>
      <c r="O3438" s="12"/>
      <c r="P3438" s="19"/>
      <c r="Q3438" s="14"/>
      <c r="R3438" s="28"/>
      <c r="S3438" s="14"/>
      <c r="T3438" s="14"/>
      <c r="U3438" s="14"/>
      <c r="V3438" s="4"/>
      <c r="W3438" s="5"/>
      <c r="X3438" s="14"/>
      <c r="Y3438" s="153"/>
      <c r="Z3438" s="10"/>
      <c r="AA3438" s="51"/>
      <c r="AB3438" s="3"/>
      <c r="AC3438" s="1"/>
      <c r="AD3438" s="10"/>
      <c r="AE3438" s="3"/>
      <c r="AF3438" s="3"/>
      <c r="AG3438" s="3"/>
      <c r="AH3438" s="10"/>
      <c r="AI3438" s="11"/>
      <c r="AJ3438" s="10"/>
      <c r="AK3438" s="2"/>
      <c r="AL3438" s="2"/>
      <c r="AM3438" s="2"/>
      <c r="AN3438" s="2"/>
      <c r="AO3438" s="2"/>
      <c r="AP3438" s="2"/>
      <c r="AQ3438" s="1"/>
      <c r="AR3438" s="15"/>
      <c r="AS3438" s="15"/>
      <c r="AT3438" s="15"/>
      <c r="AU3438" s="1"/>
      <c r="AV3438" s="1"/>
      <c r="AW3438" s="15"/>
      <c r="AX3438" s="15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  <c r="EZ3438" s="1"/>
      <c r="FA3438" s="1"/>
      <c r="FB3438" s="1"/>
      <c r="FC3438" s="1"/>
      <c r="FD3438" s="1"/>
      <c r="FE3438" s="1"/>
      <c r="FF3438" s="1"/>
      <c r="FG3438" s="1"/>
      <c r="FH3438" s="1"/>
    </row>
    <row r="3439" spans="1:164" x14ac:dyDescent="0.15">
      <c r="A3439" s="67"/>
      <c r="B3439" s="16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9"/>
      <c r="N3439" s="12"/>
      <c r="O3439" s="12"/>
      <c r="P3439" s="19"/>
      <c r="Q3439" s="14"/>
      <c r="R3439" s="28"/>
      <c r="S3439" s="14"/>
      <c r="T3439" s="14"/>
      <c r="U3439" s="14"/>
      <c r="V3439" s="4"/>
      <c r="W3439" s="5"/>
      <c r="X3439" s="14"/>
      <c r="Y3439" s="153"/>
      <c r="Z3439" s="10"/>
      <c r="AA3439" s="51"/>
      <c r="AB3439" s="3"/>
      <c r="AC3439" s="1"/>
      <c r="AD3439" s="10"/>
      <c r="AE3439" s="3"/>
      <c r="AF3439" s="3"/>
      <c r="AG3439" s="3"/>
      <c r="AH3439" s="10"/>
      <c r="AI3439" s="11"/>
      <c r="AJ3439" s="10"/>
      <c r="AK3439" s="2"/>
      <c r="AL3439" s="2"/>
      <c r="AM3439" s="2"/>
      <c r="AN3439" s="2"/>
      <c r="AO3439" s="2"/>
      <c r="AP3439" s="2"/>
      <c r="AQ3439" s="1"/>
      <c r="AR3439" s="15"/>
      <c r="AS3439" s="15"/>
      <c r="AT3439" s="15"/>
      <c r="AU3439" s="1"/>
      <c r="AV3439" s="1"/>
      <c r="AW3439" s="15"/>
      <c r="AX3439" s="15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  <c r="EZ3439" s="1"/>
      <c r="FA3439" s="1"/>
      <c r="FB3439" s="1"/>
      <c r="FC3439" s="1"/>
      <c r="FD3439" s="1"/>
      <c r="FE3439" s="1"/>
      <c r="FF3439" s="1"/>
      <c r="FG3439" s="1"/>
      <c r="FH3439" s="1"/>
    </row>
    <row r="3440" spans="1:164" x14ac:dyDescent="0.15">
      <c r="A3440" s="67"/>
      <c r="B3440" s="16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9"/>
      <c r="N3440" s="12"/>
      <c r="O3440" s="12"/>
      <c r="P3440" s="19"/>
      <c r="Q3440" s="14"/>
      <c r="R3440" s="28"/>
      <c r="S3440" s="14"/>
      <c r="T3440" s="14"/>
      <c r="U3440" s="14"/>
      <c r="V3440" s="4"/>
      <c r="W3440" s="5"/>
      <c r="X3440" s="14"/>
      <c r="Y3440" s="153"/>
      <c r="Z3440" s="10"/>
      <c r="AA3440" s="51"/>
      <c r="AB3440" s="3"/>
      <c r="AC3440" s="1"/>
      <c r="AD3440" s="10"/>
      <c r="AE3440" s="3"/>
      <c r="AF3440" s="3"/>
      <c r="AG3440" s="3"/>
      <c r="AH3440" s="10"/>
      <c r="AI3440" s="11"/>
      <c r="AJ3440" s="10"/>
      <c r="AK3440" s="2"/>
      <c r="AL3440" s="2"/>
      <c r="AM3440" s="2"/>
      <c r="AN3440" s="2"/>
      <c r="AO3440" s="2"/>
      <c r="AP3440" s="2"/>
      <c r="AQ3440" s="1"/>
      <c r="AR3440" s="15"/>
      <c r="AS3440" s="15"/>
      <c r="AT3440" s="15"/>
      <c r="AU3440" s="1"/>
      <c r="AV3440" s="1"/>
      <c r="AW3440" s="15"/>
      <c r="AX3440" s="15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  <c r="EZ3440" s="1"/>
      <c r="FA3440" s="1"/>
      <c r="FB3440" s="1"/>
      <c r="FC3440" s="1"/>
      <c r="FD3440" s="1"/>
      <c r="FE3440" s="1"/>
      <c r="FF3440" s="1"/>
      <c r="FG3440" s="1"/>
      <c r="FH3440" s="1"/>
    </row>
    <row r="3441" spans="1:164" x14ac:dyDescent="0.15">
      <c r="A3441" s="67"/>
      <c r="B3441" s="16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9"/>
      <c r="N3441" s="12"/>
      <c r="O3441" s="12"/>
      <c r="P3441" s="19"/>
      <c r="Q3441" s="14"/>
      <c r="R3441" s="28"/>
      <c r="S3441" s="14"/>
      <c r="T3441" s="14"/>
      <c r="U3441" s="14"/>
      <c r="V3441" s="4"/>
      <c r="W3441" s="5"/>
      <c r="X3441" s="14"/>
      <c r="Y3441" s="153"/>
      <c r="Z3441" s="10"/>
      <c r="AA3441" s="51"/>
      <c r="AB3441" s="3"/>
      <c r="AC3441" s="1"/>
      <c r="AD3441" s="10"/>
      <c r="AE3441" s="3"/>
      <c r="AF3441" s="3"/>
      <c r="AG3441" s="3"/>
      <c r="AH3441" s="10"/>
      <c r="AI3441" s="11"/>
      <c r="AJ3441" s="10"/>
      <c r="AK3441" s="2"/>
      <c r="AL3441" s="2"/>
      <c r="AM3441" s="2"/>
      <c r="AN3441" s="2"/>
      <c r="AO3441" s="2"/>
      <c r="AP3441" s="2"/>
      <c r="AQ3441" s="1"/>
      <c r="AR3441" s="15"/>
      <c r="AS3441" s="15"/>
      <c r="AT3441" s="15"/>
      <c r="AU3441" s="1"/>
      <c r="AV3441" s="1"/>
      <c r="AW3441" s="15"/>
      <c r="AX3441" s="15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  <c r="EZ3441" s="1"/>
      <c r="FA3441" s="1"/>
      <c r="FB3441" s="1"/>
      <c r="FC3441" s="1"/>
      <c r="FD3441" s="1"/>
      <c r="FE3441" s="1"/>
      <c r="FF3441" s="1"/>
      <c r="FG3441" s="1"/>
      <c r="FH3441" s="1"/>
    </row>
    <row r="3442" spans="1:164" x14ac:dyDescent="0.15">
      <c r="A3442" s="67"/>
      <c r="B3442" s="16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9"/>
      <c r="N3442" s="12"/>
      <c r="O3442" s="12"/>
      <c r="P3442" s="19"/>
      <c r="Q3442" s="14"/>
      <c r="R3442" s="28"/>
      <c r="S3442" s="14"/>
      <c r="T3442" s="14"/>
      <c r="U3442" s="14"/>
      <c r="V3442" s="4"/>
      <c r="W3442" s="5"/>
      <c r="X3442" s="14"/>
      <c r="Y3442" s="153"/>
      <c r="Z3442" s="10"/>
      <c r="AA3442" s="51"/>
      <c r="AB3442" s="3"/>
      <c r="AC3442" s="1"/>
      <c r="AD3442" s="10"/>
      <c r="AE3442" s="3"/>
      <c r="AF3442" s="3"/>
      <c r="AG3442" s="3"/>
      <c r="AH3442" s="10"/>
      <c r="AI3442" s="11"/>
      <c r="AJ3442" s="10"/>
      <c r="AK3442" s="2"/>
      <c r="AL3442" s="2"/>
      <c r="AM3442" s="2"/>
      <c r="AN3442" s="2"/>
      <c r="AO3442" s="2"/>
      <c r="AP3442" s="2"/>
      <c r="AQ3442" s="1"/>
      <c r="AR3442" s="15"/>
      <c r="AS3442" s="15"/>
      <c r="AT3442" s="15"/>
      <c r="AU3442" s="1"/>
      <c r="AV3442" s="1"/>
      <c r="AW3442" s="15"/>
      <c r="AX3442" s="15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  <c r="EZ3442" s="1"/>
      <c r="FA3442" s="1"/>
      <c r="FB3442" s="1"/>
      <c r="FC3442" s="1"/>
      <c r="FD3442" s="1"/>
      <c r="FE3442" s="1"/>
      <c r="FF3442" s="1"/>
      <c r="FG3442" s="1"/>
      <c r="FH3442" s="1"/>
    </row>
    <row r="3443" spans="1:164" x14ac:dyDescent="0.15">
      <c r="A3443" s="67"/>
      <c r="B3443" s="16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9"/>
      <c r="N3443" s="12"/>
      <c r="O3443" s="12"/>
      <c r="P3443" s="19"/>
      <c r="Q3443" s="14"/>
      <c r="R3443" s="28"/>
      <c r="S3443" s="14"/>
      <c r="T3443" s="14"/>
      <c r="U3443" s="14"/>
      <c r="V3443" s="4"/>
      <c r="W3443" s="5"/>
      <c r="X3443" s="14"/>
      <c r="Y3443" s="153"/>
      <c r="Z3443" s="10"/>
      <c r="AA3443" s="51"/>
      <c r="AB3443" s="3"/>
      <c r="AC3443" s="1"/>
      <c r="AD3443" s="10"/>
      <c r="AE3443" s="3"/>
      <c r="AF3443" s="3"/>
      <c r="AG3443" s="3"/>
      <c r="AH3443" s="10"/>
      <c r="AI3443" s="11"/>
      <c r="AJ3443" s="10"/>
      <c r="AK3443" s="2"/>
      <c r="AL3443" s="2"/>
      <c r="AM3443" s="2"/>
      <c r="AN3443" s="2"/>
      <c r="AO3443" s="2"/>
      <c r="AP3443" s="2"/>
      <c r="AQ3443" s="1"/>
      <c r="AR3443" s="15"/>
      <c r="AS3443" s="15"/>
      <c r="AT3443" s="15"/>
      <c r="AU3443" s="1"/>
      <c r="AV3443" s="1"/>
      <c r="AW3443" s="15"/>
      <c r="AX3443" s="15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  <c r="EZ3443" s="1"/>
      <c r="FA3443" s="1"/>
      <c r="FB3443" s="1"/>
      <c r="FC3443" s="1"/>
      <c r="FD3443" s="1"/>
      <c r="FE3443" s="1"/>
      <c r="FF3443" s="1"/>
      <c r="FG3443" s="1"/>
      <c r="FH3443" s="1"/>
    </row>
    <row r="3444" spans="1:164" x14ac:dyDescent="0.15">
      <c r="A3444" s="67"/>
      <c r="B3444" s="16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9"/>
      <c r="N3444" s="12"/>
      <c r="O3444" s="12"/>
      <c r="P3444" s="19"/>
      <c r="Q3444" s="14"/>
      <c r="R3444" s="28"/>
      <c r="S3444" s="14"/>
      <c r="T3444" s="14"/>
      <c r="U3444" s="14"/>
      <c r="V3444" s="4"/>
      <c r="W3444" s="5"/>
      <c r="X3444" s="14"/>
      <c r="Y3444" s="153"/>
      <c r="Z3444" s="10"/>
      <c r="AA3444" s="51"/>
      <c r="AB3444" s="3"/>
      <c r="AC3444" s="1"/>
      <c r="AD3444" s="10"/>
      <c r="AE3444" s="3"/>
      <c r="AF3444" s="3"/>
      <c r="AG3444" s="3"/>
      <c r="AH3444" s="10"/>
      <c r="AI3444" s="11"/>
      <c r="AJ3444" s="10"/>
      <c r="AK3444" s="2"/>
      <c r="AL3444" s="2"/>
      <c r="AM3444" s="2"/>
      <c r="AN3444" s="2"/>
      <c r="AO3444" s="2"/>
      <c r="AP3444" s="2"/>
      <c r="AQ3444" s="1"/>
      <c r="AR3444" s="15"/>
      <c r="AS3444" s="15"/>
      <c r="AT3444" s="15"/>
      <c r="AU3444" s="1"/>
      <c r="AV3444" s="1"/>
      <c r="AW3444" s="15"/>
      <c r="AX3444" s="15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  <c r="EZ3444" s="1"/>
      <c r="FA3444" s="1"/>
      <c r="FB3444" s="1"/>
      <c r="FC3444" s="1"/>
      <c r="FD3444" s="1"/>
      <c r="FE3444" s="1"/>
      <c r="FF3444" s="1"/>
      <c r="FG3444" s="1"/>
      <c r="FH3444" s="1"/>
    </row>
    <row r="3445" spans="1:164" x14ac:dyDescent="0.15">
      <c r="A3445" s="67"/>
      <c r="B3445" s="16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9"/>
      <c r="N3445" s="12"/>
      <c r="O3445" s="12"/>
      <c r="P3445" s="19"/>
      <c r="Q3445" s="14"/>
      <c r="R3445" s="28"/>
      <c r="S3445" s="14"/>
      <c r="T3445" s="14"/>
      <c r="U3445" s="14"/>
      <c r="V3445" s="4"/>
      <c r="W3445" s="5"/>
      <c r="X3445" s="14"/>
      <c r="Y3445" s="153"/>
      <c r="Z3445" s="10"/>
      <c r="AA3445" s="51"/>
      <c r="AB3445" s="3"/>
      <c r="AC3445" s="1"/>
      <c r="AD3445" s="10"/>
      <c r="AE3445" s="3"/>
      <c r="AF3445" s="3"/>
      <c r="AG3445" s="3"/>
      <c r="AH3445" s="10"/>
      <c r="AI3445" s="11"/>
      <c r="AJ3445" s="10"/>
      <c r="AK3445" s="2"/>
      <c r="AL3445" s="2"/>
      <c r="AM3445" s="2"/>
      <c r="AN3445" s="2"/>
      <c r="AO3445" s="2"/>
      <c r="AP3445" s="2"/>
      <c r="AQ3445" s="1"/>
      <c r="AR3445" s="15"/>
      <c r="AS3445" s="15"/>
      <c r="AT3445" s="15"/>
      <c r="AU3445" s="1"/>
      <c r="AV3445" s="1"/>
      <c r="AW3445" s="15"/>
      <c r="AX3445" s="15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  <c r="EZ3445" s="1"/>
      <c r="FA3445" s="1"/>
      <c r="FB3445" s="1"/>
      <c r="FC3445" s="1"/>
      <c r="FD3445" s="1"/>
      <c r="FE3445" s="1"/>
      <c r="FF3445" s="1"/>
      <c r="FG3445" s="1"/>
      <c r="FH3445" s="1"/>
    </row>
    <row r="3446" spans="1:164" x14ac:dyDescent="0.15">
      <c r="A3446" s="67"/>
      <c r="B3446" s="16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9"/>
      <c r="N3446" s="12"/>
      <c r="O3446" s="12"/>
      <c r="P3446" s="19"/>
      <c r="Q3446" s="14"/>
      <c r="R3446" s="28"/>
      <c r="S3446" s="14"/>
      <c r="T3446" s="14"/>
      <c r="U3446" s="14"/>
      <c r="V3446" s="4"/>
      <c r="W3446" s="5"/>
      <c r="X3446" s="14"/>
      <c r="Y3446" s="153"/>
      <c r="Z3446" s="10"/>
      <c r="AA3446" s="51"/>
      <c r="AB3446" s="3"/>
      <c r="AC3446" s="1"/>
      <c r="AD3446" s="10"/>
      <c r="AE3446" s="3"/>
      <c r="AF3446" s="3"/>
      <c r="AG3446" s="3"/>
      <c r="AH3446" s="10"/>
      <c r="AI3446" s="11"/>
      <c r="AJ3446" s="10"/>
      <c r="AK3446" s="2"/>
      <c r="AL3446" s="2"/>
      <c r="AM3446" s="2"/>
      <c r="AN3446" s="2"/>
      <c r="AO3446" s="2"/>
      <c r="AP3446" s="2"/>
      <c r="AQ3446" s="1"/>
      <c r="AR3446" s="15"/>
      <c r="AS3446" s="15"/>
      <c r="AT3446" s="15"/>
      <c r="AU3446" s="1"/>
      <c r="AV3446" s="1"/>
      <c r="AW3446" s="15"/>
      <c r="AX3446" s="15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  <c r="EZ3446" s="1"/>
      <c r="FA3446" s="1"/>
      <c r="FB3446" s="1"/>
      <c r="FC3446" s="1"/>
      <c r="FD3446" s="1"/>
      <c r="FE3446" s="1"/>
      <c r="FF3446" s="1"/>
      <c r="FG3446" s="1"/>
      <c r="FH3446" s="1"/>
    </row>
    <row r="3447" spans="1:164" x14ac:dyDescent="0.15">
      <c r="A3447" s="67"/>
      <c r="B3447" s="16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9"/>
      <c r="N3447" s="12"/>
      <c r="O3447" s="12"/>
      <c r="P3447" s="19"/>
      <c r="Q3447" s="14"/>
      <c r="R3447" s="28"/>
      <c r="S3447" s="14"/>
      <c r="T3447" s="14"/>
      <c r="U3447" s="14"/>
      <c r="V3447" s="4"/>
      <c r="W3447" s="5"/>
      <c r="X3447" s="14"/>
      <c r="Y3447" s="153"/>
      <c r="Z3447" s="10"/>
      <c r="AA3447" s="51"/>
      <c r="AB3447" s="3"/>
      <c r="AC3447" s="1"/>
      <c r="AD3447" s="10"/>
      <c r="AE3447" s="3"/>
      <c r="AF3447" s="3"/>
      <c r="AG3447" s="3"/>
      <c r="AH3447" s="10"/>
      <c r="AI3447" s="11"/>
      <c r="AJ3447" s="10"/>
      <c r="AK3447" s="2"/>
      <c r="AL3447" s="2"/>
      <c r="AM3447" s="2"/>
      <c r="AN3447" s="2"/>
      <c r="AO3447" s="2"/>
      <c r="AP3447" s="2"/>
      <c r="AQ3447" s="1"/>
      <c r="AR3447" s="15"/>
      <c r="AS3447" s="15"/>
      <c r="AT3447" s="15"/>
      <c r="AU3447" s="1"/>
      <c r="AV3447" s="1"/>
      <c r="AW3447" s="15"/>
      <c r="AX3447" s="15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  <c r="EZ3447" s="1"/>
      <c r="FA3447" s="1"/>
      <c r="FB3447" s="1"/>
      <c r="FC3447" s="1"/>
      <c r="FD3447" s="1"/>
      <c r="FE3447" s="1"/>
      <c r="FF3447" s="1"/>
      <c r="FG3447" s="1"/>
      <c r="FH3447" s="1"/>
    </row>
    <row r="3448" spans="1:164" x14ac:dyDescent="0.15">
      <c r="A3448" s="67"/>
      <c r="B3448" s="16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9"/>
      <c r="N3448" s="12"/>
      <c r="O3448" s="12"/>
      <c r="P3448" s="19"/>
      <c r="Q3448" s="14"/>
      <c r="R3448" s="28"/>
      <c r="S3448" s="14"/>
      <c r="T3448" s="14"/>
      <c r="U3448" s="14"/>
      <c r="V3448" s="4"/>
      <c r="W3448" s="5"/>
      <c r="X3448" s="14"/>
      <c r="Y3448" s="153"/>
      <c r="Z3448" s="10"/>
      <c r="AA3448" s="51"/>
      <c r="AB3448" s="3"/>
      <c r="AC3448" s="1"/>
      <c r="AD3448" s="10"/>
      <c r="AE3448" s="3"/>
      <c r="AF3448" s="3"/>
      <c r="AG3448" s="3"/>
      <c r="AH3448" s="10"/>
      <c r="AI3448" s="11"/>
      <c r="AJ3448" s="10"/>
      <c r="AK3448" s="2"/>
      <c r="AL3448" s="2"/>
      <c r="AM3448" s="2"/>
      <c r="AN3448" s="2"/>
      <c r="AO3448" s="2"/>
      <c r="AP3448" s="2"/>
      <c r="AQ3448" s="1"/>
      <c r="AR3448" s="15"/>
      <c r="AS3448" s="15"/>
      <c r="AT3448" s="15"/>
      <c r="AU3448" s="1"/>
      <c r="AV3448" s="1"/>
      <c r="AW3448" s="15"/>
      <c r="AX3448" s="15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  <c r="EZ3448" s="1"/>
      <c r="FA3448" s="1"/>
      <c r="FB3448" s="1"/>
      <c r="FC3448" s="1"/>
      <c r="FD3448" s="1"/>
      <c r="FE3448" s="1"/>
      <c r="FF3448" s="1"/>
      <c r="FG3448" s="1"/>
      <c r="FH3448" s="1"/>
    </row>
    <row r="3449" spans="1:164" x14ac:dyDescent="0.15">
      <c r="A3449" s="67"/>
      <c r="B3449" s="16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9"/>
      <c r="N3449" s="12"/>
      <c r="O3449" s="12"/>
      <c r="P3449" s="19"/>
      <c r="Q3449" s="14"/>
      <c r="R3449" s="28"/>
      <c r="S3449" s="14"/>
      <c r="T3449" s="14"/>
      <c r="U3449" s="14"/>
      <c r="V3449" s="4"/>
      <c r="W3449" s="5"/>
      <c r="X3449" s="14"/>
      <c r="Y3449" s="153"/>
      <c r="Z3449" s="10"/>
      <c r="AA3449" s="51"/>
      <c r="AB3449" s="3"/>
      <c r="AC3449" s="1"/>
      <c r="AD3449" s="10"/>
      <c r="AE3449" s="3"/>
      <c r="AF3449" s="3"/>
      <c r="AG3449" s="3"/>
      <c r="AH3449" s="10"/>
      <c r="AI3449" s="11"/>
      <c r="AJ3449" s="10"/>
      <c r="AK3449" s="2"/>
      <c r="AL3449" s="2"/>
      <c r="AM3449" s="2"/>
      <c r="AN3449" s="2"/>
      <c r="AO3449" s="2"/>
      <c r="AP3449" s="2"/>
      <c r="AQ3449" s="1"/>
      <c r="AR3449" s="15"/>
      <c r="AS3449" s="15"/>
      <c r="AT3449" s="15"/>
      <c r="AU3449" s="1"/>
      <c r="AV3449" s="1"/>
      <c r="AW3449" s="15"/>
      <c r="AX3449" s="15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  <c r="EZ3449" s="1"/>
      <c r="FA3449" s="1"/>
      <c r="FB3449" s="1"/>
      <c r="FC3449" s="1"/>
      <c r="FD3449" s="1"/>
      <c r="FE3449" s="1"/>
      <c r="FF3449" s="1"/>
      <c r="FG3449" s="1"/>
      <c r="FH3449" s="1"/>
    </row>
    <row r="3450" spans="1:164" x14ac:dyDescent="0.15">
      <c r="A3450" s="67"/>
      <c r="B3450" s="16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9"/>
      <c r="N3450" s="12"/>
      <c r="O3450" s="12"/>
      <c r="P3450" s="19"/>
      <c r="Q3450" s="14"/>
      <c r="R3450" s="28"/>
      <c r="S3450" s="14"/>
      <c r="T3450" s="14"/>
      <c r="U3450" s="14"/>
      <c r="V3450" s="4"/>
      <c r="W3450" s="5"/>
      <c r="X3450" s="14"/>
      <c r="Y3450" s="153"/>
      <c r="Z3450" s="10"/>
      <c r="AA3450" s="51"/>
      <c r="AB3450" s="3"/>
      <c r="AC3450" s="1"/>
      <c r="AD3450" s="10"/>
      <c r="AE3450" s="3"/>
      <c r="AF3450" s="3"/>
      <c r="AG3450" s="3"/>
      <c r="AH3450" s="10"/>
      <c r="AI3450" s="11"/>
      <c r="AJ3450" s="10"/>
      <c r="AK3450" s="2"/>
      <c r="AL3450" s="2"/>
      <c r="AM3450" s="2"/>
      <c r="AN3450" s="2"/>
      <c r="AO3450" s="2"/>
      <c r="AP3450" s="2"/>
      <c r="AQ3450" s="1"/>
      <c r="AR3450" s="15"/>
      <c r="AS3450" s="15"/>
      <c r="AT3450" s="15"/>
      <c r="AU3450" s="1"/>
      <c r="AV3450" s="1"/>
      <c r="AW3450" s="15"/>
      <c r="AX3450" s="15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  <c r="EZ3450" s="1"/>
      <c r="FA3450" s="1"/>
      <c r="FB3450" s="1"/>
      <c r="FC3450" s="1"/>
      <c r="FD3450" s="1"/>
      <c r="FE3450" s="1"/>
      <c r="FF3450" s="1"/>
      <c r="FG3450" s="1"/>
      <c r="FH3450" s="1"/>
    </row>
    <row r="3451" spans="1:164" x14ac:dyDescent="0.15">
      <c r="A3451" s="67"/>
      <c r="B3451" s="16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9"/>
      <c r="N3451" s="12"/>
      <c r="O3451" s="12"/>
      <c r="P3451" s="19"/>
      <c r="Q3451" s="14"/>
      <c r="R3451" s="28"/>
      <c r="S3451" s="14"/>
      <c r="T3451" s="14"/>
      <c r="U3451" s="14"/>
      <c r="V3451" s="4"/>
      <c r="W3451" s="5"/>
      <c r="X3451" s="14"/>
      <c r="Y3451" s="153"/>
      <c r="Z3451" s="10"/>
      <c r="AA3451" s="51"/>
      <c r="AB3451" s="3"/>
      <c r="AC3451" s="1"/>
      <c r="AD3451" s="10"/>
      <c r="AE3451" s="3"/>
      <c r="AF3451" s="3"/>
      <c r="AG3451" s="3"/>
      <c r="AH3451" s="10"/>
      <c r="AI3451" s="11"/>
      <c r="AJ3451" s="10"/>
      <c r="AK3451" s="2"/>
      <c r="AL3451" s="2"/>
      <c r="AM3451" s="2"/>
      <c r="AN3451" s="2"/>
      <c r="AO3451" s="2"/>
      <c r="AP3451" s="2"/>
      <c r="AQ3451" s="1"/>
      <c r="AR3451" s="15"/>
      <c r="AS3451" s="15"/>
      <c r="AT3451" s="15"/>
      <c r="AU3451" s="1"/>
      <c r="AV3451" s="1"/>
      <c r="AW3451" s="15"/>
      <c r="AX3451" s="15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  <c r="EZ3451" s="1"/>
      <c r="FA3451" s="1"/>
      <c r="FB3451" s="1"/>
      <c r="FC3451" s="1"/>
      <c r="FD3451" s="1"/>
      <c r="FE3451" s="1"/>
      <c r="FF3451" s="1"/>
      <c r="FG3451" s="1"/>
      <c r="FH3451" s="1"/>
    </row>
    <row r="3452" spans="1:164" x14ac:dyDescent="0.15">
      <c r="A3452" s="67"/>
      <c r="B3452" s="16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9"/>
      <c r="N3452" s="12"/>
      <c r="O3452" s="12"/>
      <c r="P3452" s="19"/>
      <c r="Q3452" s="14"/>
      <c r="R3452" s="28"/>
      <c r="S3452" s="14"/>
      <c r="T3452" s="14"/>
      <c r="U3452" s="14"/>
      <c r="V3452" s="4"/>
      <c r="W3452" s="5"/>
      <c r="X3452" s="14"/>
      <c r="Y3452" s="153"/>
      <c r="Z3452" s="10"/>
      <c r="AA3452" s="51"/>
      <c r="AB3452" s="3"/>
      <c r="AC3452" s="1"/>
      <c r="AD3452" s="10"/>
      <c r="AE3452" s="3"/>
      <c r="AF3452" s="3"/>
      <c r="AG3452" s="3"/>
      <c r="AH3452" s="10"/>
      <c r="AI3452" s="11"/>
      <c r="AJ3452" s="10"/>
      <c r="AK3452" s="2"/>
      <c r="AL3452" s="2"/>
      <c r="AM3452" s="2"/>
      <c r="AN3452" s="2"/>
      <c r="AO3452" s="2"/>
      <c r="AP3452" s="2"/>
      <c r="AQ3452" s="1"/>
      <c r="AR3452" s="15"/>
      <c r="AS3452" s="15"/>
      <c r="AT3452" s="15"/>
      <c r="AU3452" s="1"/>
      <c r="AV3452" s="1"/>
      <c r="AW3452" s="15"/>
      <c r="AX3452" s="15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  <c r="FA3452" s="1"/>
      <c r="FB3452" s="1"/>
      <c r="FC3452" s="1"/>
      <c r="FD3452" s="1"/>
      <c r="FE3452" s="1"/>
      <c r="FF3452" s="1"/>
      <c r="FG3452" s="1"/>
      <c r="FH3452" s="1"/>
    </row>
    <row r="3453" spans="1:164" x14ac:dyDescent="0.15">
      <c r="A3453" s="67"/>
      <c r="B3453" s="16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9"/>
      <c r="N3453" s="12"/>
      <c r="O3453" s="12"/>
      <c r="P3453" s="19"/>
      <c r="Q3453" s="14"/>
      <c r="R3453" s="28"/>
      <c r="S3453" s="14"/>
      <c r="T3453" s="14"/>
      <c r="U3453" s="14"/>
      <c r="V3453" s="4"/>
      <c r="W3453" s="5"/>
      <c r="X3453" s="14"/>
      <c r="Y3453" s="153"/>
      <c r="Z3453" s="10"/>
      <c r="AA3453" s="51"/>
      <c r="AB3453" s="3"/>
      <c r="AC3453" s="1"/>
      <c r="AD3453" s="10"/>
      <c r="AE3453" s="3"/>
      <c r="AF3453" s="3"/>
      <c r="AG3453" s="3"/>
      <c r="AH3453" s="10"/>
      <c r="AI3453" s="11"/>
      <c r="AJ3453" s="10"/>
      <c r="AK3453" s="2"/>
      <c r="AL3453" s="2"/>
      <c r="AM3453" s="2"/>
      <c r="AN3453" s="2"/>
      <c r="AO3453" s="2"/>
      <c r="AP3453" s="2"/>
      <c r="AQ3453" s="1"/>
      <c r="AR3453" s="15"/>
      <c r="AS3453" s="15"/>
      <c r="AT3453" s="15"/>
      <c r="AU3453" s="1"/>
      <c r="AV3453" s="1"/>
      <c r="AW3453" s="15"/>
      <c r="AX3453" s="15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  <c r="EZ3453" s="1"/>
      <c r="FA3453" s="1"/>
      <c r="FB3453" s="1"/>
      <c r="FC3453" s="1"/>
      <c r="FD3453" s="1"/>
      <c r="FE3453" s="1"/>
      <c r="FF3453" s="1"/>
      <c r="FG3453" s="1"/>
      <c r="FH3453" s="1"/>
    </row>
    <row r="3454" spans="1:164" x14ac:dyDescent="0.15">
      <c r="A3454" s="67"/>
      <c r="B3454" s="16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9"/>
      <c r="N3454" s="12"/>
      <c r="O3454" s="12"/>
      <c r="P3454" s="19"/>
      <c r="Q3454" s="14"/>
      <c r="R3454" s="28"/>
      <c r="S3454" s="14"/>
      <c r="T3454" s="14"/>
      <c r="U3454" s="14"/>
      <c r="V3454" s="4"/>
      <c r="W3454" s="5"/>
      <c r="X3454" s="14"/>
      <c r="Y3454" s="153"/>
      <c r="Z3454" s="10"/>
      <c r="AA3454" s="51"/>
      <c r="AB3454" s="3"/>
      <c r="AC3454" s="1"/>
      <c r="AD3454" s="10"/>
      <c r="AE3454" s="3"/>
      <c r="AF3454" s="3"/>
      <c r="AG3454" s="3"/>
      <c r="AH3454" s="10"/>
      <c r="AI3454" s="11"/>
      <c r="AJ3454" s="10"/>
      <c r="AK3454" s="2"/>
      <c r="AL3454" s="2"/>
      <c r="AM3454" s="2"/>
      <c r="AN3454" s="2"/>
      <c r="AO3454" s="2"/>
      <c r="AP3454" s="2"/>
      <c r="AQ3454" s="1"/>
      <c r="AR3454" s="15"/>
      <c r="AS3454" s="15"/>
      <c r="AT3454" s="15"/>
      <c r="AU3454" s="1"/>
      <c r="AV3454" s="1"/>
      <c r="AW3454" s="15"/>
      <c r="AX3454" s="15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  <c r="EZ3454" s="1"/>
      <c r="FA3454" s="1"/>
      <c r="FB3454" s="1"/>
      <c r="FC3454" s="1"/>
      <c r="FD3454" s="1"/>
      <c r="FE3454" s="1"/>
      <c r="FF3454" s="1"/>
      <c r="FG3454" s="1"/>
      <c r="FH3454" s="1"/>
    </row>
    <row r="3455" spans="1:164" x14ac:dyDescent="0.15">
      <c r="A3455" s="67"/>
      <c r="B3455" s="16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9"/>
      <c r="N3455" s="12"/>
      <c r="O3455" s="12"/>
      <c r="P3455" s="19"/>
      <c r="Q3455" s="14"/>
      <c r="R3455" s="28"/>
      <c r="S3455" s="14"/>
      <c r="T3455" s="14"/>
      <c r="U3455" s="14"/>
      <c r="V3455" s="4"/>
      <c r="W3455" s="5"/>
      <c r="X3455" s="14"/>
      <c r="Y3455" s="153"/>
      <c r="Z3455" s="10"/>
      <c r="AA3455" s="51"/>
      <c r="AB3455" s="3"/>
      <c r="AC3455" s="1"/>
      <c r="AD3455" s="10"/>
      <c r="AE3455" s="3"/>
      <c r="AF3455" s="3"/>
      <c r="AG3455" s="3"/>
      <c r="AH3455" s="10"/>
      <c r="AI3455" s="11"/>
      <c r="AJ3455" s="10"/>
      <c r="AK3455" s="2"/>
      <c r="AL3455" s="2"/>
      <c r="AM3455" s="2"/>
      <c r="AN3455" s="2"/>
      <c r="AO3455" s="2"/>
      <c r="AP3455" s="2"/>
      <c r="AQ3455" s="1"/>
      <c r="AR3455" s="15"/>
      <c r="AS3455" s="15"/>
      <c r="AT3455" s="15"/>
      <c r="AU3455" s="1"/>
      <c r="AV3455" s="1"/>
      <c r="AW3455" s="15"/>
      <c r="AX3455" s="15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  <c r="EZ3455" s="1"/>
      <c r="FA3455" s="1"/>
      <c r="FB3455" s="1"/>
      <c r="FC3455" s="1"/>
      <c r="FD3455" s="1"/>
      <c r="FE3455" s="1"/>
      <c r="FF3455" s="1"/>
      <c r="FG3455" s="1"/>
      <c r="FH3455" s="1"/>
    </row>
    <row r="3456" spans="1:164" x14ac:dyDescent="0.15">
      <c r="A3456" s="67"/>
      <c r="B3456" s="16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9"/>
      <c r="N3456" s="12"/>
      <c r="O3456" s="12"/>
      <c r="P3456" s="19"/>
      <c r="Q3456" s="14"/>
      <c r="R3456" s="28"/>
      <c r="S3456" s="14"/>
      <c r="T3456" s="14"/>
      <c r="U3456" s="14"/>
      <c r="V3456" s="4"/>
      <c r="W3456" s="5"/>
      <c r="X3456" s="14"/>
      <c r="Y3456" s="153"/>
      <c r="Z3456" s="10"/>
      <c r="AA3456" s="51"/>
      <c r="AB3456" s="3"/>
      <c r="AC3456" s="1"/>
      <c r="AD3456" s="10"/>
      <c r="AE3456" s="3"/>
      <c r="AF3456" s="3"/>
      <c r="AG3456" s="3"/>
      <c r="AH3456" s="10"/>
      <c r="AI3456" s="11"/>
      <c r="AJ3456" s="10"/>
      <c r="AK3456" s="2"/>
      <c r="AL3456" s="2"/>
      <c r="AM3456" s="2"/>
      <c r="AN3456" s="2"/>
      <c r="AO3456" s="2"/>
      <c r="AP3456" s="2"/>
      <c r="AQ3456" s="1"/>
      <c r="AR3456" s="15"/>
      <c r="AS3456" s="15"/>
      <c r="AT3456" s="15"/>
      <c r="AU3456" s="1"/>
      <c r="AV3456" s="1"/>
      <c r="AW3456" s="15"/>
      <c r="AX3456" s="15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  <c r="EZ3456" s="1"/>
      <c r="FA3456" s="1"/>
      <c r="FB3456" s="1"/>
      <c r="FC3456" s="1"/>
      <c r="FD3456" s="1"/>
      <c r="FE3456" s="1"/>
      <c r="FF3456" s="1"/>
      <c r="FG3456" s="1"/>
      <c r="FH3456" s="1"/>
    </row>
    <row r="3457" spans="1:164" x14ac:dyDescent="0.15">
      <c r="A3457" s="67"/>
      <c r="B3457" s="16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9"/>
      <c r="N3457" s="12"/>
      <c r="O3457" s="12"/>
      <c r="P3457" s="19"/>
      <c r="Q3457" s="14"/>
      <c r="R3457" s="28"/>
      <c r="S3457" s="14"/>
      <c r="T3457" s="14"/>
      <c r="U3457" s="14"/>
      <c r="V3457" s="4"/>
      <c r="W3457" s="5"/>
      <c r="X3457" s="14"/>
      <c r="Y3457" s="153"/>
      <c r="Z3457" s="10"/>
      <c r="AA3457" s="51"/>
      <c r="AB3457" s="3"/>
      <c r="AC3457" s="1"/>
      <c r="AD3457" s="10"/>
      <c r="AE3457" s="3"/>
      <c r="AF3457" s="3"/>
      <c r="AG3457" s="3"/>
      <c r="AH3457" s="10"/>
      <c r="AI3457" s="11"/>
      <c r="AJ3457" s="10"/>
      <c r="AK3457" s="2"/>
      <c r="AL3457" s="2"/>
      <c r="AM3457" s="2"/>
      <c r="AN3457" s="2"/>
      <c r="AO3457" s="2"/>
      <c r="AP3457" s="2"/>
      <c r="AQ3457" s="1"/>
      <c r="AR3457" s="15"/>
      <c r="AS3457" s="15"/>
      <c r="AT3457" s="15"/>
      <c r="AU3457" s="1"/>
      <c r="AV3457" s="1"/>
      <c r="AW3457" s="15"/>
      <c r="AX3457" s="15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  <c r="EZ3457" s="1"/>
      <c r="FA3457" s="1"/>
      <c r="FB3457" s="1"/>
      <c r="FC3457" s="1"/>
      <c r="FD3457" s="1"/>
      <c r="FE3457" s="1"/>
      <c r="FF3457" s="1"/>
      <c r="FG3457" s="1"/>
      <c r="FH3457" s="1"/>
    </row>
    <row r="3458" spans="1:164" x14ac:dyDescent="0.15">
      <c r="A3458" s="67"/>
      <c r="B3458" s="16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9"/>
      <c r="N3458" s="12"/>
      <c r="O3458" s="12"/>
      <c r="P3458" s="19"/>
      <c r="Q3458" s="14"/>
      <c r="R3458" s="28"/>
      <c r="S3458" s="14"/>
      <c r="T3458" s="14"/>
      <c r="U3458" s="14"/>
      <c r="V3458" s="4"/>
      <c r="W3458" s="5"/>
      <c r="X3458" s="14"/>
      <c r="Y3458" s="153"/>
      <c r="Z3458" s="10"/>
      <c r="AA3458" s="51"/>
      <c r="AB3458" s="3"/>
      <c r="AC3458" s="1"/>
      <c r="AD3458" s="10"/>
      <c r="AE3458" s="3"/>
      <c r="AF3458" s="3"/>
      <c r="AG3458" s="3"/>
      <c r="AH3458" s="10"/>
      <c r="AI3458" s="11"/>
      <c r="AJ3458" s="10"/>
      <c r="AK3458" s="2"/>
      <c r="AL3458" s="2"/>
      <c r="AM3458" s="2"/>
      <c r="AN3458" s="2"/>
      <c r="AO3458" s="2"/>
      <c r="AP3458" s="2"/>
      <c r="AQ3458" s="1"/>
      <c r="AR3458" s="15"/>
      <c r="AS3458" s="15"/>
      <c r="AT3458" s="15"/>
      <c r="AU3458" s="1"/>
      <c r="AV3458" s="1"/>
      <c r="AW3458" s="15"/>
      <c r="AX3458" s="15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  <c r="EZ3458" s="1"/>
      <c r="FA3458" s="1"/>
      <c r="FB3458" s="1"/>
      <c r="FC3458" s="1"/>
      <c r="FD3458" s="1"/>
      <c r="FE3458" s="1"/>
      <c r="FF3458" s="1"/>
      <c r="FG3458" s="1"/>
      <c r="FH3458" s="1"/>
    </row>
    <row r="3459" spans="1:164" x14ac:dyDescent="0.15">
      <c r="A3459" s="67"/>
      <c r="B3459" s="16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9"/>
      <c r="N3459" s="12"/>
      <c r="O3459" s="12"/>
      <c r="P3459" s="19"/>
      <c r="Q3459" s="14"/>
      <c r="R3459" s="28"/>
      <c r="S3459" s="14"/>
      <c r="T3459" s="14"/>
      <c r="U3459" s="14"/>
      <c r="V3459" s="4"/>
      <c r="W3459" s="5"/>
      <c r="X3459" s="14"/>
      <c r="Y3459" s="153"/>
      <c r="Z3459" s="10"/>
      <c r="AA3459" s="51"/>
      <c r="AB3459" s="3"/>
      <c r="AC3459" s="1"/>
      <c r="AD3459" s="10"/>
      <c r="AE3459" s="3"/>
      <c r="AF3459" s="3"/>
      <c r="AG3459" s="3"/>
      <c r="AH3459" s="10"/>
      <c r="AI3459" s="11"/>
      <c r="AJ3459" s="10"/>
      <c r="AK3459" s="2"/>
      <c r="AL3459" s="2"/>
      <c r="AM3459" s="2"/>
      <c r="AN3459" s="2"/>
      <c r="AO3459" s="2"/>
      <c r="AP3459" s="2"/>
      <c r="AQ3459" s="1"/>
      <c r="AR3459" s="15"/>
      <c r="AS3459" s="15"/>
      <c r="AT3459" s="15"/>
      <c r="AU3459" s="1"/>
      <c r="AV3459" s="1"/>
      <c r="AW3459" s="15"/>
      <c r="AX3459" s="15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  <c r="EZ3459" s="1"/>
      <c r="FA3459" s="1"/>
      <c r="FB3459" s="1"/>
      <c r="FC3459" s="1"/>
      <c r="FD3459" s="1"/>
      <c r="FE3459" s="1"/>
      <c r="FF3459" s="1"/>
      <c r="FG3459" s="1"/>
      <c r="FH3459" s="1"/>
    </row>
    <row r="3460" spans="1:164" x14ac:dyDescent="0.15">
      <c r="A3460" s="67"/>
      <c r="B3460" s="16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9"/>
      <c r="N3460" s="12"/>
      <c r="O3460" s="12"/>
      <c r="P3460" s="19"/>
      <c r="Q3460" s="14"/>
      <c r="R3460" s="28"/>
      <c r="S3460" s="14"/>
      <c r="T3460" s="14"/>
      <c r="U3460" s="14"/>
      <c r="V3460" s="4"/>
      <c r="W3460" s="5"/>
      <c r="X3460" s="14"/>
      <c r="Y3460" s="153"/>
      <c r="Z3460" s="10"/>
      <c r="AA3460" s="51"/>
      <c r="AB3460" s="3"/>
      <c r="AC3460" s="1"/>
      <c r="AD3460" s="10"/>
      <c r="AE3460" s="3"/>
      <c r="AF3460" s="3"/>
      <c r="AG3460" s="3"/>
      <c r="AH3460" s="10"/>
      <c r="AI3460" s="11"/>
      <c r="AJ3460" s="10"/>
      <c r="AK3460" s="2"/>
      <c r="AL3460" s="2"/>
      <c r="AM3460" s="2"/>
      <c r="AN3460" s="2"/>
      <c r="AO3460" s="2"/>
      <c r="AP3460" s="2"/>
      <c r="AQ3460" s="1"/>
      <c r="AR3460" s="15"/>
      <c r="AS3460" s="15"/>
      <c r="AT3460" s="15"/>
      <c r="AU3460" s="1"/>
      <c r="AV3460" s="1"/>
      <c r="AW3460" s="15"/>
      <c r="AX3460" s="15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  <c r="EZ3460" s="1"/>
      <c r="FA3460" s="1"/>
      <c r="FB3460" s="1"/>
      <c r="FC3460" s="1"/>
      <c r="FD3460" s="1"/>
      <c r="FE3460" s="1"/>
      <c r="FF3460" s="1"/>
      <c r="FG3460" s="1"/>
      <c r="FH3460" s="1"/>
    </row>
    <row r="3461" spans="1:164" x14ac:dyDescent="0.15">
      <c r="A3461" s="67"/>
      <c r="B3461" s="16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9"/>
      <c r="N3461" s="12"/>
      <c r="O3461" s="12"/>
      <c r="P3461" s="19"/>
      <c r="Q3461" s="14"/>
      <c r="R3461" s="28"/>
      <c r="S3461" s="14"/>
      <c r="T3461" s="14"/>
      <c r="U3461" s="14"/>
      <c r="V3461" s="4"/>
      <c r="W3461" s="5"/>
      <c r="X3461" s="14"/>
      <c r="Y3461" s="153"/>
      <c r="Z3461" s="10"/>
      <c r="AA3461" s="51"/>
      <c r="AB3461" s="3"/>
      <c r="AC3461" s="1"/>
      <c r="AD3461" s="10"/>
      <c r="AE3461" s="3"/>
      <c r="AF3461" s="3"/>
      <c r="AG3461" s="3"/>
      <c r="AH3461" s="10"/>
      <c r="AI3461" s="11"/>
      <c r="AJ3461" s="10"/>
      <c r="AK3461" s="2"/>
      <c r="AL3461" s="2"/>
      <c r="AM3461" s="2"/>
      <c r="AN3461" s="2"/>
      <c r="AO3461" s="2"/>
      <c r="AP3461" s="2"/>
      <c r="AQ3461" s="1"/>
      <c r="AR3461" s="15"/>
      <c r="AS3461" s="15"/>
      <c r="AT3461" s="15"/>
      <c r="AU3461" s="1"/>
      <c r="AV3461" s="1"/>
      <c r="AW3461" s="15"/>
      <c r="AX3461" s="15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  <c r="EZ3461" s="1"/>
      <c r="FA3461" s="1"/>
      <c r="FB3461" s="1"/>
      <c r="FC3461" s="1"/>
      <c r="FD3461" s="1"/>
      <c r="FE3461" s="1"/>
      <c r="FF3461" s="1"/>
      <c r="FG3461" s="1"/>
      <c r="FH3461" s="1"/>
    </row>
    <row r="3462" spans="1:164" x14ac:dyDescent="0.15">
      <c r="A3462" s="67"/>
      <c r="B3462" s="16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9"/>
      <c r="N3462" s="12"/>
      <c r="O3462" s="12"/>
      <c r="P3462" s="19"/>
      <c r="Q3462" s="14"/>
      <c r="R3462" s="28"/>
      <c r="S3462" s="14"/>
      <c r="T3462" s="14"/>
      <c r="U3462" s="14"/>
      <c r="V3462" s="4"/>
      <c r="W3462" s="5"/>
      <c r="X3462" s="14"/>
      <c r="Y3462" s="153"/>
      <c r="Z3462" s="10"/>
      <c r="AA3462" s="51"/>
      <c r="AB3462" s="3"/>
      <c r="AC3462" s="1"/>
      <c r="AD3462" s="10"/>
      <c r="AE3462" s="3"/>
      <c r="AF3462" s="3"/>
      <c r="AG3462" s="3"/>
      <c r="AH3462" s="10"/>
      <c r="AI3462" s="11"/>
      <c r="AJ3462" s="10"/>
      <c r="AK3462" s="2"/>
      <c r="AL3462" s="2"/>
      <c r="AM3462" s="2"/>
      <c r="AN3462" s="2"/>
      <c r="AO3462" s="2"/>
      <c r="AP3462" s="2"/>
      <c r="AQ3462" s="1"/>
      <c r="AR3462" s="15"/>
      <c r="AS3462" s="15"/>
      <c r="AT3462" s="15"/>
      <c r="AU3462" s="1"/>
      <c r="AV3462" s="1"/>
      <c r="AW3462" s="15"/>
      <c r="AX3462" s="15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  <c r="EZ3462" s="1"/>
      <c r="FA3462" s="1"/>
      <c r="FB3462" s="1"/>
      <c r="FC3462" s="1"/>
      <c r="FD3462" s="1"/>
      <c r="FE3462" s="1"/>
      <c r="FF3462" s="1"/>
      <c r="FG3462" s="1"/>
      <c r="FH3462" s="1"/>
    </row>
    <row r="3463" spans="1:164" x14ac:dyDescent="0.15">
      <c r="A3463" s="67"/>
      <c r="B3463" s="16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9"/>
      <c r="N3463" s="12"/>
      <c r="O3463" s="12"/>
      <c r="P3463" s="19"/>
      <c r="Q3463" s="14"/>
      <c r="R3463" s="28"/>
      <c r="S3463" s="14"/>
      <c r="T3463" s="14"/>
      <c r="U3463" s="14"/>
      <c r="V3463" s="4"/>
      <c r="W3463" s="5"/>
      <c r="X3463" s="14"/>
      <c r="Y3463" s="153"/>
      <c r="Z3463" s="10"/>
      <c r="AA3463" s="51"/>
      <c r="AB3463" s="3"/>
      <c r="AC3463" s="1"/>
      <c r="AD3463" s="10"/>
      <c r="AE3463" s="3"/>
      <c r="AF3463" s="3"/>
      <c r="AG3463" s="3"/>
      <c r="AH3463" s="10"/>
      <c r="AI3463" s="11"/>
      <c r="AJ3463" s="10"/>
      <c r="AK3463" s="2"/>
      <c r="AL3463" s="2"/>
      <c r="AM3463" s="2"/>
      <c r="AN3463" s="2"/>
      <c r="AO3463" s="2"/>
      <c r="AP3463" s="2"/>
      <c r="AQ3463" s="1"/>
      <c r="AR3463" s="15"/>
      <c r="AS3463" s="15"/>
      <c r="AT3463" s="15"/>
      <c r="AU3463" s="1"/>
      <c r="AV3463" s="1"/>
      <c r="AW3463" s="15"/>
      <c r="AX3463" s="15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  <c r="FA3463" s="1"/>
      <c r="FB3463" s="1"/>
      <c r="FC3463" s="1"/>
      <c r="FD3463" s="1"/>
      <c r="FE3463" s="1"/>
      <c r="FF3463" s="1"/>
      <c r="FG3463" s="1"/>
      <c r="FH3463" s="1"/>
    </row>
    <row r="3464" spans="1:164" x14ac:dyDescent="0.15">
      <c r="A3464" s="67"/>
      <c r="B3464" s="16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9"/>
      <c r="N3464" s="12"/>
      <c r="O3464" s="12"/>
      <c r="P3464" s="19"/>
      <c r="Q3464" s="14"/>
      <c r="R3464" s="28"/>
      <c r="S3464" s="14"/>
      <c r="T3464" s="14"/>
      <c r="U3464" s="14"/>
      <c r="V3464" s="4"/>
      <c r="W3464" s="5"/>
      <c r="X3464" s="14"/>
      <c r="Y3464" s="153"/>
      <c r="Z3464" s="10"/>
      <c r="AA3464" s="51"/>
      <c r="AB3464" s="3"/>
      <c r="AC3464" s="1"/>
      <c r="AD3464" s="10"/>
      <c r="AE3464" s="3"/>
      <c r="AF3464" s="3"/>
      <c r="AG3464" s="3"/>
      <c r="AH3464" s="10"/>
      <c r="AI3464" s="11"/>
      <c r="AJ3464" s="10"/>
      <c r="AK3464" s="2"/>
      <c r="AL3464" s="2"/>
      <c r="AM3464" s="2"/>
      <c r="AN3464" s="2"/>
      <c r="AO3464" s="2"/>
      <c r="AP3464" s="2"/>
      <c r="AQ3464" s="1"/>
      <c r="AR3464" s="15"/>
      <c r="AS3464" s="15"/>
      <c r="AT3464" s="15"/>
      <c r="AU3464" s="1"/>
      <c r="AV3464" s="1"/>
      <c r="AW3464" s="15"/>
      <c r="AX3464" s="15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  <c r="EZ3464" s="1"/>
      <c r="FA3464" s="1"/>
      <c r="FB3464" s="1"/>
      <c r="FC3464" s="1"/>
      <c r="FD3464" s="1"/>
      <c r="FE3464" s="1"/>
      <c r="FF3464" s="1"/>
      <c r="FG3464" s="1"/>
      <c r="FH3464" s="1"/>
    </row>
    <row r="3465" spans="1:164" x14ac:dyDescent="0.15">
      <c r="A3465" s="67"/>
      <c r="B3465" s="16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9"/>
      <c r="N3465" s="12"/>
      <c r="O3465" s="12"/>
      <c r="P3465" s="19"/>
      <c r="Q3465" s="14"/>
      <c r="R3465" s="28"/>
      <c r="S3465" s="14"/>
      <c r="T3465" s="14"/>
      <c r="U3465" s="14"/>
      <c r="V3465" s="4"/>
      <c r="W3465" s="5"/>
      <c r="X3465" s="14"/>
      <c r="Y3465" s="153"/>
      <c r="Z3465" s="10"/>
      <c r="AA3465" s="51"/>
      <c r="AB3465" s="3"/>
      <c r="AC3465" s="1"/>
      <c r="AD3465" s="10"/>
      <c r="AE3465" s="3"/>
      <c r="AF3465" s="3"/>
      <c r="AG3465" s="3"/>
      <c r="AH3465" s="10"/>
      <c r="AI3465" s="11"/>
      <c r="AJ3465" s="10"/>
      <c r="AK3465" s="2"/>
      <c r="AL3465" s="2"/>
      <c r="AM3465" s="2"/>
      <c r="AN3465" s="2"/>
      <c r="AO3465" s="2"/>
      <c r="AP3465" s="2"/>
      <c r="AQ3465" s="1"/>
      <c r="AR3465" s="15"/>
      <c r="AS3465" s="15"/>
      <c r="AT3465" s="15"/>
      <c r="AU3465" s="1"/>
      <c r="AV3465" s="1"/>
      <c r="AW3465" s="15"/>
      <c r="AX3465" s="15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  <c r="EZ3465" s="1"/>
      <c r="FA3465" s="1"/>
      <c r="FB3465" s="1"/>
      <c r="FC3465" s="1"/>
      <c r="FD3465" s="1"/>
      <c r="FE3465" s="1"/>
      <c r="FF3465" s="1"/>
      <c r="FG3465" s="1"/>
      <c r="FH3465" s="1"/>
    </row>
    <row r="3466" spans="1:164" x14ac:dyDescent="0.15">
      <c r="A3466" s="67"/>
      <c r="B3466" s="16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9"/>
      <c r="N3466" s="12"/>
      <c r="O3466" s="12"/>
      <c r="P3466" s="19"/>
      <c r="Q3466" s="14"/>
      <c r="R3466" s="28"/>
      <c r="S3466" s="14"/>
      <c r="T3466" s="14"/>
      <c r="U3466" s="14"/>
      <c r="V3466" s="4"/>
      <c r="W3466" s="5"/>
      <c r="X3466" s="14"/>
      <c r="Y3466" s="153"/>
      <c r="Z3466" s="10"/>
      <c r="AA3466" s="51"/>
      <c r="AB3466" s="3"/>
      <c r="AC3466" s="1"/>
      <c r="AD3466" s="10"/>
      <c r="AE3466" s="3"/>
      <c r="AF3466" s="3"/>
      <c r="AG3466" s="3"/>
      <c r="AH3466" s="10"/>
      <c r="AI3466" s="11"/>
      <c r="AJ3466" s="10"/>
      <c r="AK3466" s="2"/>
      <c r="AL3466" s="2"/>
      <c r="AM3466" s="2"/>
      <c r="AN3466" s="2"/>
      <c r="AO3466" s="2"/>
      <c r="AP3466" s="2"/>
      <c r="AQ3466" s="1"/>
      <c r="AR3466" s="15"/>
      <c r="AS3466" s="15"/>
      <c r="AT3466" s="15"/>
      <c r="AU3466" s="1"/>
      <c r="AV3466" s="1"/>
      <c r="AW3466" s="15"/>
      <c r="AX3466" s="15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  <c r="EZ3466" s="1"/>
      <c r="FA3466" s="1"/>
      <c r="FB3466" s="1"/>
      <c r="FC3466" s="1"/>
      <c r="FD3466" s="1"/>
      <c r="FE3466" s="1"/>
      <c r="FF3466" s="1"/>
      <c r="FG3466" s="1"/>
      <c r="FH3466" s="1"/>
    </row>
    <row r="3467" spans="1:164" x14ac:dyDescent="0.15">
      <c r="A3467" s="67"/>
      <c r="B3467" s="16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9"/>
      <c r="N3467" s="12"/>
      <c r="O3467" s="12"/>
      <c r="P3467" s="19"/>
      <c r="Q3467" s="14"/>
      <c r="R3467" s="28"/>
      <c r="S3467" s="14"/>
      <c r="T3467" s="14"/>
      <c r="U3467" s="14"/>
      <c r="V3467" s="4"/>
      <c r="W3467" s="5"/>
      <c r="X3467" s="14"/>
      <c r="Y3467" s="153"/>
      <c r="Z3467" s="10"/>
      <c r="AA3467" s="51"/>
      <c r="AB3467" s="3"/>
      <c r="AC3467" s="1"/>
      <c r="AD3467" s="10"/>
      <c r="AE3467" s="3"/>
      <c r="AF3467" s="3"/>
      <c r="AG3467" s="3"/>
      <c r="AH3467" s="10"/>
      <c r="AI3467" s="11"/>
      <c r="AJ3467" s="10"/>
      <c r="AK3467" s="2"/>
      <c r="AL3467" s="2"/>
      <c r="AM3467" s="2"/>
      <c r="AN3467" s="2"/>
      <c r="AO3467" s="2"/>
      <c r="AP3467" s="2"/>
      <c r="AQ3467" s="1"/>
      <c r="AR3467" s="15"/>
      <c r="AS3467" s="15"/>
      <c r="AT3467" s="15"/>
      <c r="AU3467" s="1"/>
      <c r="AV3467" s="1"/>
      <c r="AW3467" s="15"/>
      <c r="AX3467" s="15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  <c r="EZ3467" s="1"/>
      <c r="FA3467" s="1"/>
      <c r="FB3467" s="1"/>
      <c r="FC3467" s="1"/>
      <c r="FD3467" s="1"/>
      <c r="FE3467" s="1"/>
      <c r="FF3467" s="1"/>
      <c r="FG3467" s="1"/>
      <c r="FH3467" s="1"/>
    </row>
    <row r="3468" spans="1:164" x14ac:dyDescent="0.15">
      <c r="A3468" s="67"/>
      <c r="B3468" s="16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9"/>
      <c r="N3468" s="12"/>
      <c r="O3468" s="12"/>
      <c r="P3468" s="19"/>
      <c r="Q3468" s="14"/>
      <c r="R3468" s="28"/>
      <c r="S3468" s="14"/>
      <c r="T3468" s="14"/>
      <c r="U3468" s="14"/>
      <c r="V3468" s="4"/>
      <c r="W3468" s="5"/>
      <c r="X3468" s="14"/>
      <c r="Y3468" s="153"/>
      <c r="Z3468" s="10"/>
      <c r="AA3468" s="51"/>
      <c r="AB3468" s="3"/>
      <c r="AC3468" s="1"/>
      <c r="AD3468" s="10"/>
      <c r="AE3468" s="3"/>
      <c r="AF3468" s="3"/>
      <c r="AG3468" s="3"/>
      <c r="AH3468" s="10"/>
      <c r="AI3468" s="11"/>
      <c r="AJ3468" s="10"/>
      <c r="AK3468" s="2"/>
      <c r="AL3468" s="2"/>
      <c r="AM3468" s="2"/>
      <c r="AN3468" s="2"/>
      <c r="AO3468" s="2"/>
      <c r="AP3468" s="2"/>
      <c r="AQ3468" s="1"/>
      <c r="AR3468" s="15"/>
      <c r="AS3468" s="15"/>
      <c r="AT3468" s="15"/>
      <c r="AU3468" s="1"/>
      <c r="AV3468" s="1"/>
      <c r="AW3468" s="15"/>
      <c r="AX3468" s="15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  <c r="EZ3468" s="1"/>
      <c r="FA3468" s="1"/>
      <c r="FB3468" s="1"/>
      <c r="FC3468" s="1"/>
      <c r="FD3468" s="1"/>
      <c r="FE3468" s="1"/>
      <c r="FF3468" s="1"/>
      <c r="FG3468" s="1"/>
      <c r="FH3468" s="1"/>
    </row>
    <row r="3469" spans="1:164" x14ac:dyDescent="0.15">
      <c r="A3469" s="67"/>
      <c r="B3469" s="16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9"/>
      <c r="N3469" s="12"/>
      <c r="O3469" s="12"/>
      <c r="P3469" s="19"/>
      <c r="Q3469" s="14"/>
      <c r="R3469" s="28"/>
      <c r="S3469" s="14"/>
      <c r="T3469" s="14"/>
      <c r="U3469" s="14"/>
      <c r="V3469" s="4"/>
      <c r="W3469" s="5"/>
      <c r="X3469" s="14"/>
      <c r="Y3469" s="153"/>
      <c r="Z3469" s="10"/>
      <c r="AA3469" s="51"/>
      <c r="AB3469" s="3"/>
      <c r="AC3469" s="1"/>
      <c r="AD3469" s="10"/>
      <c r="AE3469" s="3"/>
      <c r="AF3469" s="3"/>
      <c r="AG3469" s="3"/>
      <c r="AH3469" s="10"/>
      <c r="AI3469" s="11"/>
      <c r="AJ3469" s="10"/>
      <c r="AK3469" s="2"/>
      <c r="AL3469" s="2"/>
      <c r="AM3469" s="2"/>
      <c r="AN3469" s="2"/>
      <c r="AO3469" s="2"/>
      <c r="AP3469" s="2"/>
      <c r="AQ3469" s="1"/>
      <c r="AR3469" s="15"/>
      <c r="AS3469" s="15"/>
      <c r="AT3469" s="15"/>
      <c r="AU3469" s="1"/>
      <c r="AV3469" s="1"/>
      <c r="AW3469" s="15"/>
      <c r="AX3469" s="15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  <c r="EZ3469" s="1"/>
      <c r="FA3469" s="1"/>
      <c r="FB3469" s="1"/>
      <c r="FC3469" s="1"/>
      <c r="FD3469" s="1"/>
      <c r="FE3469" s="1"/>
      <c r="FF3469" s="1"/>
      <c r="FG3469" s="1"/>
      <c r="FH3469" s="1"/>
    </row>
    <row r="3470" spans="1:164" x14ac:dyDescent="0.15">
      <c r="A3470" s="67"/>
      <c r="B3470" s="16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9"/>
      <c r="N3470" s="12"/>
      <c r="O3470" s="12"/>
      <c r="P3470" s="19"/>
      <c r="Q3470" s="14"/>
      <c r="R3470" s="28"/>
      <c r="S3470" s="14"/>
      <c r="T3470" s="14"/>
      <c r="U3470" s="14"/>
      <c r="V3470" s="4"/>
      <c r="W3470" s="5"/>
      <c r="X3470" s="14"/>
      <c r="Y3470" s="153"/>
      <c r="Z3470" s="10"/>
      <c r="AA3470" s="51"/>
      <c r="AB3470" s="3"/>
      <c r="AC3470" s="1"/>
      <c r="AD3470" s="10"/>
      <c r="AE3470" s="3"/>
      <c r="AF3470" s="3"/>
      <c r="AG3470" s="3"/>
      <c r="AH3470" s="10"/>
      <c r="AI3470" s="11"/>
      <c r="AJ3470" s="10"/>
      <c r="AK3470" s="2"/>
      <c r="AL3470" s="2"/>
      <c r="AM3470" s="2"/>
      <c r="AN3470" s="2"/>
      <c r="AO3470" s="2"/>
      <c r="AP3470" s="2"/>
      <c r="AQ3470" s="1"/>
      <c r="AR3470" s="15"/>
      <c r="AS3470" s="15"/>
      <c r="AT3470" s="15"/>
      <c r="AU3470" s="1"/>
      <c r="AV3470" s="1"/>
      <c r="AW3470" s="15"/>
      <c r="AX3470" s="15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  <c r="EZ3470" s="1"/>
      <c r="FA3470" s="1"/>
      <c r="FB3470" s="1"/>
      <c r="FC3470" s="1"/>
      <c r="FD3470" s="1"/>
      <c r="FE3470" s="1"/>
      <c r="FF3470" s="1"/>
      <c r="FG3470" s="1"/>
      <c r="FH3470" s="1"/>
    </row>
    <row r="3471" spans="1:164" x14ac:dyDescent="0.15">
      <c r="A3471" s="67"/>
      <c r="B3471" s="16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9"/>
      <c r="N3471" s="12"/>
      <c r="O3471" s="12"/>
      <c r="P3471" s="19"/>
      <c r="Q3471" s="14"/>
      <c r="R3471" s="28"/>
      <c r="S3471" s="14"/>
      <c r="T3471" s="14"/>
      <c r="U3471" s="14"/>
      <c r="V3471" s="4"/>
      <c r="W3471" s="5"/>
      <c r="X3471" s="14"/>
      <c r="Y3471" s="153"/>
      <c r="Z3471" s="10"/>
      <c r="AA3471" s="51"/>
      <c r="AB3471" s="3"/>
      <c r="AC3471" s="1"/>
      <c r="AD3471" s="10"/>
      <c r="AE3471" s="3"/>
      <c r="AF3471" s="3"/>
      <c r="AG3471" s="3"/>
      <c r="AH3471" s="10"/>
      <c r="AI3471" s="11"/>
      <c r="AJ3471" s="10"/>
      <c r="AK3471" s="2"/>
      <c r="AL3471" s="2"/>
      <c r="AM3471" s="2"/>
      <c r="AN3471" s="2"/>
      <c r="AO3471" s="2"/>
      <c r="AP3471" s="2"/>
      <c r="AQ3471" s="1"/>
      <c r="AR3471" s="15"/>
      <c r="AS3471" s="15"/>
      <c r="AT3471" s="15"/>
      <c r="AU3471" s="1"/>
      <c r="AV3471" s="1"/>
      <c r="AW3471" s="15"/>
      <c r="AX3471" s="15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  <c r="EZ3471" s="1"/>
      <c r="FA3471" s="1"/>
      <c r="FB3471" s="1"/>
      <c r="FC3471" s="1"/>
      <c r="FD3471" s="1"/>
      <c r="FE3471" s="1"/>
      <c r="FF3471" s="1"/>
      <c r="FG3471" s="1"/>
      <c r="FH3471" s="1"/>
    </row>
    <row r="3472" spans="1:164" x14ac:dyDescent="0.15">
      <c r="A3472" s="67"/>
      <c r="B3472" s="16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9"/>
      <c r="N3472" s="12"/>
      <c r="O3472" s="12"/>
      <c r="P3472" s="19"/>
      <c r="Q3472" s="14"/>
      <c r="R3472" s="28"/>
      <c r="S3472" s="14"/>
      <c r="T3472" s="14"/>
      <c r="U3472" s="14"/>
      <c r="V3472" s="4"/>
      <c r="W3472" s="5"/>
      <c r="X3472" s="14"/>
      <c r="Y3472" s="153"/>
      <c r="Z3472" s="10"/>
      <c r="AA3472" s="51"/>
      <c r="AB3472" s="3"/>
      <c r="AC3472" s="1"/>
      <c r="AD3472" s="10"/>
      <c r="AE3472" s="3"/>
      <c r="AF3472" s="3"/>
      <c r="AG3472" s="3"/>
      <c r="AH3472" s="10"/>
      <c r="AI3472" s="11"/>
      <c r="AJ3472" s="10"/>
      <c r="AK3472" s="2"/>
      <c r="AL3472" s="2"/>
      <c r="AM3472" s="2"/>
      <c r="AN3472" s="2"/>
      <c r="AO3472" s="2"/>
      <c r="AP3472" s="2"/>
      <c r="AQ3472" s="1"/>
      <c r="AR3472" s="15"/>
      <c r="AS3472" s="15"/>
      <c r="AT3472" s="15"/>
      <c r="AU3472" s="1"/>
      <c r="AV3472" s="1"/>
      <c r="AW3472" s="15"/>
      <c r="AX3472" s="15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  <c r="EZ3472" s="1"/>
      <c r="FA3472" s="1"/>
      <c r="FB3472" s="1"/>
      <c r="FC3472" s="1"/>
      <c r="FD3472" s="1"/>
      <c r="FE3472" s="1"/>
      <c r="FF3472" s="1"/>
      <c r="FG3472" s="1"/>
      <c r="FH3472" s="1"/>
    </row>
    <row r="3473" spans="1:164" x14ac:dyDescent="0.15">
      <c r="A3473" s="67"/>
      <c r="B3473" s="16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9"/>
      <c r="N3473" s="12"/>
      <c r="O3473" s="12"/>
      <c r="P3473" s="19"/>
      <c r="Q3473" s="14"/>
      <c r="R3473" s="28"/>
      <c r="S3473" s="14"/>
      <c r="T3473" s="14"/>
      <c r="U3473" s="14"/>
      <c r="V3473" s="4"/>
      <c r="W3473" s="5"/>
      <c r="X3473" s="14"/>
      <c r="Y3473" s="153"/>
      <c r="Z3473" s="10"/>
      <c r="AA3473" s="51"/>
      <c r="AB3473" s="3"/>
      <c r="AC3473" s="1"/>
      <c r="AD3473" s="10"/>
      <c r="AE3473" s="3"/>
      <c r="AF3473" s="3"/>
      <c r="AG3473" s="3"/>
      <c r="AH3473" s="10"/>
      <c r="AI3473" s="11"/>
      <c r="AJ3473" s="10"/>
      <c r="AK3473" s="2"/>
      <c r="AL3473" s="2"/>
      <c r="AM3473" s="2"/>
      <c r="AN3473" s="2"/>
      <c r="AO3473" s="2"/>
      <c r="AP3473" s="2"/>
      <c r="AQ3473" s="1"/>
      <c r="AR3473" s="15"/>
      <c r="AS3473" s="15"/>
      <c r="AT3473" s="15"/>
      <c r="AU3473" s="1"/>
      <c r="AV3473" s="1"/>
      <c r="AW3473" s="15"/>
      <c r="AX3473" s="15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  <c r="EZ3473" s="1"/>
      <c r="FA3473" s="1"/>
      <c r="FB3473" s="1"/>
      <c r="FC3473" s="1"/>
      <c r="FD3473" s="1"/>
      <c r="FE3473" s="1"/>
      <c r="FF3473" s="1"/>
      <c r="FG3473" s="1"/>
      <c r="FH3473" s="1"/>
    </row>
    <row r="3474" spans="1:164" x14ac:dyDescent="0.15">
      <c r="A3474" s="67"/>
      <c r="B3474" s="16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9"/>
      <c r="N3474" s="12"/>
      <c r="O3474" s="12"/>
      <c r="P3474" s="19"/>
      <c r="Q3474" s="14"/>
      <c r="R3474" s="28"/>
      <c r="S3474" s="14"/>
      <c r="T3474" s="14"/>
      <c r="U3474" s="14"/>
      <c r="V3474" s="4"/>
      <c r="W3474" s="5"/>
      <c r="X3474" s="14"/>
      <c r="Y3474" s="153"/>
      <c r="Z3474" s="10"/>
      <c r="AA3474" s="51"/>
      <c r="AB3474" s="3"/>
      <c r="AC3474" s="1"/>
      <c r="AD3474" s="10"/>
      <c r="AE3474" s="3"/>
      <c r="AF3474" s="3"/>
      <c r="AG3474" s="3"/>
      <c r="AH3474" s="10"/>
      <c r="AI3474" s="11"/>
      <c r="AJ3474" s="10"/>
      <c r="AK3474" s="2"/>
      <c r="AL3474" s="2"/>
      <c r="AM3474" s="2"/>
      <c r="AN3474" s="2"/>
      <c r="AO3474" s="2"/>
      <c r="AP3474" s="2"/>
      <c r="AQ3474" s="1"/>
      <c r="AR3474" s="15"/>
      <c r="AS3474" s="15"/>
      <c r="AT3474" s="15"/>
      <c r="AU3474" s="1"/>
      <c r="AV3474" s="1"/>
      <c r="AW3474" s="15"/>
      <c r="AX3474" s="15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  <c r="EZ3474" s="1"/>
      <c r="FA3474" s="1"/>
      <c r="FB3474" s="1"/>
      <c r="FC3474" s="1"/>
      <c r="FD3474" s="1"/>
      <c r="FE3474" s="1"/>
      <c r="FF3474" s="1"/>
      <c r="FG3474" s="1"/>
      <c r="FH3474" s="1"/>
    </row>
    <row r="3475" spans="1:164" x14ac:dyDescent="0.15">
      <c r="A3475" s="67"/>
      <c r="B3475" s="16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9"/>
      <c r="N3475" s="12"/>
      <c r="O3475" s="12"/>
      <c r="P3475" s="19"/>
      <c r="Q3475" s="14"/>
      <c r="R3475" s="28"/>
      <c r="S3475" s="14"/>
      <c r="T3475" s="14"/>
      <c r="U3475" s="14"/>
      <c r="V3475" s="4"/>
      <c r="W3475" s="5"/>
      <c r="X3475" s="14"/>
      <c r="Y3475" s="153"/>
      <c r="Z3475" s="10"/>
      <c r="AA3475" s="51"/>
      <c r="AB3475" s="3"/>
      <c r="AC3475" s="1"/>
      <c r="AD3475" s="10"/>
      <c r="AE3475" s="3"/>
      <c r="AF3475" s="3"/>
      <c r="AG3475" s="3"/>
      <c r="AH3475" s="10"/>
      <c r="AI3475" s="11"/>
      <c r="AJ3475" s="10"/>
      <c r="AK3475" s="2"/>
      <c r="AL3475" s="2"/>
      <c r="AM3475" s="2"/>
      <c r="AN3475" s="2"/>
      <c r="AO3475" s="2"/>
      <c r="AP3475" s="2"/>
      <c r="AQ3475" s="1"/>
      <c r="AR3475" s="15"/>
      <c r="AS3475" s="15"/>
      <c r="AT3475" s="15"/>
      <c r="AU3475" s="1"/>
      <c r="AV3475" s="1"/>
      <c r="AW3475" s="15"/>
      <c r="AX3475" s="15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  <c r="EZ3475" s="1"/>
      <c r="FA3475" s="1"/>
      <c r="FB3475" s="1"/>
      <c r="FC3475" s="1"/>
      <c r="FD3475" s="1"/>
      <c r="FE3475" s="1"/>
      <c r="FF3475" s="1"/>
      <c r="FG3475" s="1"/>
      <c r="FH3475" s="1"/>
    </row>
    <row r="3476" spans="1:164" x14ac:dyDescent="0.15">
      <c r="A3476" s="67"/>
      <c r="B3476" s="16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9"/>
      <c r="N3476" s="12"/>
      <c r="O3476" s="12"/>
      <c r="P3476" s="19"/>
      <c r="Q3476" s="14"/>
      <c r="R3476" s="28"/>
      <c r="S3476" s="14"/>
      <c r="T3476" s="14"/>
      <c r="U3476" s="14"/>
      <c r="V3476" s="4"/>
      <c r="W3476" s="5"/>
      <c r="X3476" s="14"/>
      <c r="Y3476" s="153"/>
      <c r="Z3476" s="10"/>
      <c r="AA3476" s="51"/>
      <c r="AB3476" s="3"/>
      <c r="AC3476" s="1"/>
      <c r="AD3476" s="10"/>
      <c r="AE3476" s="3"/>
      <c r="AF3476" s="3"/>
      <c r="AG3476" s="3"/>
      <c r="AH3476" s="10"/>
      <c r="AI3476" s="11"/>
      <c r="AJ3476" s="10"/>
      <c r="AK3476" s="2"/>
      <c r="AL3476" s="2"/>
      <c r="AM3476" s="2"/>
      <c r="AN3476" s="2"/>
      <c r="AO3476" s="2"/>
      <c r="AP3476" s="2"/>
      <c r="AQ3476" s="1"/>
      <c r="AR3476" s="15"/>
      <c r="AS3476" s="15"/>
      <c r="AT3476" s="15"/>
      <c r="AU3476" s="1"/>
      <c r="AV3476" s="1"/>
      <c r="AW3476" s="15"/>
      <c r="AX3476" s="15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  <c r="EZ3476" s="1"/>
      <c r="FA3476" s="1"/>
      <c r="FB3476" s="1"/>
      <c r="FC3476" s="1"/>
      <c r="FD3476" s="1"/>
      <c r="FE3476" s="1"/>
      <c r="FF3476" s="1"/>
      <c r="FG3476" s="1"/>
      <c r="FH3476" s="1"/>
    </row>
    <row r="3477" spans="1:164" x14ac:dyDescent="0.15">
      <c r="A3477" s="67"/>
      <c r="B3477" s="16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9"/>
      <c r="N3477" s="12"/>
      <c r="O3477" s="12"/>
      <c r="P3477" s="19"/>
      <c r="Q3477" s="14"/>
      <c r="R3477" s="28"/>
      <c r="S3477" s="14"/>
      <c r="T3477" s="14"/>
      <c r="U3477" s="14"/>
      <c r="V3477" s="4"/>
      <c r="W3477" s="5"/>
      <c r="X3477" s="14"/>
      <c r="Y3477" s="153"/>
      <c r="Z3477" s="10"/>
      <c r="AA3477" s="51"/>
      <c r="AB3477" s="3"/>
      <c r="AC3477" s="1"/>
      <c r="AD3477" s="10"/>
      <c r="AE3477" s="3"/>
      <c r="AF3477" s="3"/>
      <c r="AG3477" s="3"/>
      <c r="AH3477" s="10"/>
      <c r="AI3477" s="11"/>
      <c r="AJ3477" s="10"/>
      <c r="AK3477" s="2"/>
      <c r="AL3477" s="2"/>
      <c r="AM3477" s="2"/>
      <c r="AN3477" s="2"/>
      <c r="AO3477" s="2"/>
      <c r="AP3477" s="2"/>
      <c r="AQ3477" s="1"/>
      <c r="AR3477" s="15"/>
      <c r="AS3477" s="15"/>
      <c r="AT3477" s="15"/>
      <c r="AU3477" s="1"/>
      <c r="AV3477" s="1"/>
      <c r="AW3477" s="15"/>
      <c r="AX3477" s="15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  <c r="EZ3477" s="1"/>
      <c r="FA3477" s="1"/>
      <c r="FB3477" s="1"/>
      <c r="FC3477" s="1"/>
      <c r="FD3477" s="1"/>
      <c r="FE3477" s="1"/>
      <c r="FF3477" s="1"/>
      <c r="FG3477" s="1"/>
      <c r="FH3477" s="1"/>
    </row>
    <row r="3478" spans="1:164" x14ac:dyDescent="0.15">
      <c r="A3478" s="67"/>
      <c r="B3478" s="16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9"/>
      <c r="N3478" s="12"/>
      <c r="O3478" s="12"/>
      <c r="P3478" s="19"/>
      <c r="Q3478" s="14"/>
      <c r="R3478" s="28"/>
      <c r="S3478" s="14"/>
      <c r="T3478" s="14"/>
      <c r="U3478" s="14"/>
      <c r="V3478" s="4"/>
      <c r="W3478" s="5"/>
      <c r="X3478" s="14"/>
      <c r="Y3478" s="153"/>
      <c r="Z3478" s="10"/>
      <c r="AA3478" s="51"/>
      <c r="AB3478" s="3"/>
      <c r="AC3478" s="1"/>
      <c r="AD3478" s="10"/>
      <c r="AE3478" s="3"/>
      <c r="AF3478" s="3"/>
      <c r="AG3478" s="3"/>
      <c r="AH3478" s="10"/>
      <c r="AI3478" s="11"/>
      <c r="AJ3478" s="10"/>
      <c r="AK3478" s="2"/>
      <c r="AL3478" s="2"/>
      <c r="AM3478" s="2"/>
      <c r="AN3478" s="2"/>
      <c r="AO3478" s="2"/>
      <c r="AP3478" s="2"/>
      <c r="AQ3478" s="1"/>
      <c r="AR3478" s="15"/>
      <c r="AS3478" s="15"/>
      <c r="AT3478" s="15"/>
      <c r="AU3478" s="1"/>
      <c r="AV3478" s="1"/>
      <c r="AW3478" s="15"/>
      <c r="AX3478" s="15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  <c r="EZ3478" s="1"/>
      <c r="FA3478" s="1"/>
      <c r="FB3478" s="1"/>
      <c r="FC3478" s="1"/>
      <c r="FD3478" s="1"/>
      <c r="FE3478" s="1"/>
      <c r="FF3478" s="1"/>
      <c r="FG3478" s="1"/>
      <c r="FH3478" s="1"/>
    </row>
    <row r="3479" spans="1:164" x14ac:dyDescent="0.15">
      <c r="A3479" s="67"/>
      <c r="B3479" s="16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9"/>
      <c r="N3479" s="12"/>
      <c r="O3479" s="12"/>
      <c r="P3479" s="19"/>
      <c r="Q3479" s="14"/>
      <c r="R3479" s="28"/>
      <c r="S3479" s="14"/>
      <c r="T3479" s="14"/>
      <c r="U3479" s="14"/>
      <c r="V3479" s="4"/>
      <c r="W3479" s="5"/>
      <c r="X3479" s="14"/>
      <c r="Y3479" s="153"/>
      <c r="Z3479" s="10"/>
      <c r="AA3479" s="51"/>
      <c r="AB3479" s="3"/>
      <c r="AC3479" s="1"/>
      <c r="AD3479" s="10"/>
      <c r="AE3479" s="3"/>
      <c r="AF3479" s="3"/>
      <c r="AG3479" s="3"/>
      <c r="AH3479" s="10"/>
      <c r="AI3479" s="11"/>
      <c r="AJ3479" s="10"/>
      <c r="AK3479" s="2"/>
      <c r="AL3479" s="2"/>
      <c r="AM3479" s="2"/>
      <c r="AN3479" s="2"/>
      <c r="AO3479" s="2"/>
      <c r="AP3479" s="2"/>
      <c r="AQ3479" s="1"/>
      <c r="AR3479" s="15"/>
      <c r="AS3479" s="15"/>
      <c r="AT3479" s="15"/>
      <c r="AU3479" s="1"/>
      <c r="AV3479" s="1"/>
      <c r="AW3479" s="15"/>
      <c r="AX3479" s="15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  <c r="EZ3479" s="1"/>
      <c r="FA3479" s="1"/>
      <c r="FB3479" s="1"/>
      <c r="FC3479" s="1"/>
      <c r="FD3479" s="1"/>
      <c r="FE3479" s="1"/>
      <c r="FF3479" s="1"/>
      <c r="FG3479" s="1"/>
      <c r="FH3479" s="1"/>
    </row>
    <row r="3480" spans="1:164" x14ac:dyDescent="0.15">
      <c r="A3480" s="67"/>
      <c r="B3480" s="16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9"/>
      <c r="N3480" s="12"/>
      <c r="O3480" s="12"/>
      <c r="P3480" s="19"/>
      <c r="Q3480" s="14"/>
      <c r="R3480" s="28"/>
      <c r="S3480" s="14"/>
      <c r="T3480" s="14"/>
      <c r="U3480" s="14"/>
      <c r="V3480" s="4"/>
      <c r="W3480" s="5"/>
      <c r="X3480" s="14"/>
      <c r="Y3480" s="153"/>
      <c r="Z3480" s="10"/>
      <c r="AA3480" s="51"/>
      <c r="AB3480" s="3"/>
      <c r="AC3480" s="1"/>
      <c r="AD3480" s="10"/>
      <c r="AE3480" s="3"/>
      <c r="AF3480" s="3"/>
      <c r="AG3480" s="3"/>
      <c r="AH3480" s="10"/>
      <c r="AI3480" s="11"/>
      <c r="AJ3480" s="10"/>
      <c r="AK3480" s="2"/>
      <c r="AL3480" s="2"/>
      <c r="AM3480" s="2"/>
      <c r="AN3480" s="2"/>
      <c r="AO3480" s="2"/>
      <c r="AP3480" s="2"/>
      <c r="AQ3480" s="1"/>
      <c r="AR3480" s="15"/>
      <c r="AS3480" s="15"/>
      <c r="AT3480" s="15"/>
      <c r="AU3480" s="1"/>
      <c r="AV3480" s="1"/>
      <c r="AW3480" s="15"/>
      <c r="AX3480" s="15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  <c r="EZ3480" s="1"/>
      <c r="FA3480" s="1"/>
      <c r="FB3480" s="1"/>
      <c r="FC3480" s="1"/>
      <c r="FD3480" s="1"/>
      <c r="FE3480" s="1"/>
      <c r="FF3480" s="1"/>
      <c r="FG3480" s="1"/>
      <c r="FH3480" s="1"/>
    </row>
    <row r="3481" spans="1:164" x14ac:dyDescent="0.15">
      <c r="A3481" s="67"/>
      <c r="B3481" s="16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9"/>
      <c r="N3481" s="12"/>
      <c r="O3481" s="12"/>
      <c r="P3481" s="19"/>
      <c r="Q3481" s="14"/>
      <c r="R3481" s="28"/>
      <c r="S3481" s="14"/>
      <c r="T3481" s="14"/>
      <c r="U3481" s="14"/>
      <c r="V3481" s="4"/>
      <c r="W3481" s="5"/>
      <c r="X3481" s="37"/>
      <c r="Y3481" s="156"/>
      <c r="Z3481" s="47"/>
      <c r="AA3481" s="60"/>
      <c r="AB3481" s="35"/>
      <c r="AC3481" s="40"/>
      <c r="AD3481" s="47"/>
      <c r="AE3481" s="35"/>
      <c r="AF3481" s="35"/>
      <c r="AG3481" s="35"/>
      <c r="AH3481" s="47"/>
      <c r="AI3481" s="36"/>
      <c r="AJ3481" s="47"/>
      <c r="AK3481" s="38"/>
      <c r="AL3481" s="38"/>
      <c r="AM3481" s="38"/>
      <c r="AN3481" s="38"/>
      <c r="AO3481" s="38"/>
      <c r="AP3481" s="38"/>
      <c r="AQ3481" s="40"/>
      <c r="AR3481" s="41"/>
      <c r="AS3481" s="41"/>
      <c r="AT3481" s="41"/>
      <c r="AU3481" s="40"/>
      <c r="AV3481" s="40"/>
      <c r="AW3481" s="41"/>
      <c r="AX3481" s="41"/>
      <c r="AY3481" s="40"/>
      <c r="AZ3481" s="40"/>
      <c r="BA3481" s="40"/>
      <c r="BB3481" s="40"/>
      <c r="BC3481" s="40"/>
      <c r="BD3481" s="40"/>
      <c r="BE3481" s="40"/>
      <c r="BF3481" s="40"/>
      <c r="BG3481" s="40"/>
      <c r="BH3481" s="40"/>
      <c r="BI3481" s="40"/>
      <c r="BJ3481" s="40"/>
      <c r="BK3481" s="40"/>
      <c r="BL3481" s="40"/>
      <c r="BM3481" s="40"/>
      <c r="BN3481" s="40"/>
      <c r="BO3481" s="40"/>
      <c r="BP3481" s="40"/>
      <c r="BQ3481" s="40"/>
      <c r="BR3481" s="40"/>
      <c r="BS3481" s="40"/>
      <c r="BT3481" s="40"/>
      <c r="BU3481" s="40"/>
      <c r="BV3481" s="40"/>
      <c r="BW3481" s="40"/>
      <c r="BX3481" s="40"/>
      <c r="BY3481" s="40"/>
      <c r="BZ3481" s="40"/>
      <c r="CA3481" s="40"/>
      <c r="CB3481" s="40"/>
      <c r="CC3481" s="40"/>
      <c r="CD3481" s="40"/>
      <c r="CE3481" s="40"/>
      <c r="CF3481" s="40"/>
      <c r="CG3481" s="40"/>
      <c r="CH3481" s="40"/>
      <c r="CI3481" s="40"/>
      <c r="CJ3481" s="40"/>
      <c r="CK3481" s="40"/>
      <c r="CL3481" s="40"/>
      <c r="CM3481" s="40"/>
      <c r="CN3481" s="40"/>
      <c r="CO3481" s="40"/>
      <c r="CP3481" s="40"/>
      <c r="CQ3481" s="40"/>
      <c r="CR3481" s="40"/>
      <c r="CS3481" s="40"/>
      <c r="CT3481" s="40"/>
      <c r="CU3481" s="40"/>
      <c r="CV3481" s="40"/>
      <c r="CW3481" s="40"/>
      <c r="CX3481" s="40"/>
      <c r="CY3481" s="40"/>
      <c r="CZ3481" s="40"/>
      <c r="DA3481" s="40"/>
      <c r="DB3481" s="40"/>
      <c r="DC3481" s="40"/>
      <c r="DD3481" s="40"/>
      <c r="DE3481" s="40"/>
      <c r="DF3481" s="40"/>
      <c r="DG3481" s="40"/>
      <c r="DH3481" s="40"/>
      <c r="DI3481" s="40"/>
      <c r="DJ3481" s="40"/>
      <c r="DK3481" s="40"/>
      <c r="DL3481" s="40"/>
      <c r="DM3481" s="40"/>
      <c r="DN3481" s="40"/>
      <c r="DO3481" s="40"/>
      <c r="DP3481" s="40"/>
      <c r="DQ3481" s="40"/>
      <c r="DR3481" s="40"/>
      <c r="DS3481" s="40"/>
      <c r="DT3481" s="40"/>
      <c r="DU3481" s="40"/>
      <c r="DV3481" s="40"/>
      <c r="DW3481" s="40"/>
      <c r="DX3481" s="40"/>
      <c r="DY3481" s="40"/>
      <c r="DZ3481" s="40"/>
      <c r="EA3481" s="40"/>
      <c r="EB3481" s="40"/>
      <c r="EC3481" s="40"/>
      <c r="ED3481" s="40"/>
      <c r="EE3481" s="40"/>
      <c r="EF3481" s="40"/>
      <c r="EG3481" s="40"/>
      <c r="EH3481" s="40"/>
      <c r="EI3481" s="40"/>
      <c r="EJ3481" s="40"/>
      <c r="EK3481" s="40"/>
      <c r="EL3481" s="40"/>
      <c r="EM3481" s="40"/>
      <c r="EN3481" s="40"/>
      <c r="EO3481" s="40"/>
      <c r="EP3481" s="40"/>
      <c r="EQ3481" s="40"/>
      <c r="ER3481" s="40"/>
      <c r="ES3481" s="40"/>
      <c r="ET3481" s="40"/>
      <c r="EU3481" s="40"/>
      <c r="EV3481" s="40"/>
      <c r="EW3481" s="40"/>
      <c r="EX3481" s="40"/>
      <c r="EY3481" s="40"/>
      <c r="EZ3481" s="40"/>
      <c r="FA3481" s="40"/>
      <c r="FB3481" s="40"/>
      <c r="FC3481" s="40"/>
      <c r="FD3481" s="40"/>
      <c r="FE3481" s="40"/>
      <c r="FF3481" s="40"/>
      <c r="FG3481" s="40"/>
      <c r="FH3481" s="40"/>
    </row>
    <row r="3482" spans="1:164" x14ac:dyDescent="0.15">
      <c r="A3482" s="67"/>
      <c r="B3482" s="16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9"/>
      <c r="N3482" s="12"/>
      <c r="O3482" s="12"/>
      <c r="P3482" s="19"/>
      <c r="Q3482" s="14"/>
      <c r="R3482" s="28"/>
      <c r="S3482" s="14"/>
      <c r="T3482" s="14"/>
      <c r="U3482" s="14"/>
      <c r="V3482" s="4"/>
      <c r="W3482" s="5"/>
      <c r="X3482" s="14"/>
      <c r="Y3482" s="153"/>
      <c r="Z3482" s="10"/>
      <c r="AA3482" s="51"/>
      <c r="AB3482" s="3"/>
      <c r="AC3482" s="1"/>
      <c r="AD3482" s="10"/>
      <c r="AE3482" s="3"/>
      <c r="AF3482" s="3"/>
      <c r="AG3482" s="3"/>
      <c r="AH3482" s="10"/>
      <c r="AI3482" s="11"/>
      <c r="AJ3482" s="10"/>
      <c r="AK3482" s="2"/>
      <c r="AL3482" s="2"/>
      <c r="AM3482" s="2"/>
      <c r="AN3482" s="2"/>
      <c r="AO3482" s="2"/>
      <c r="AP3482" s="2"/>
      <c r="AQ3482" s="1"/>
      <c r="AR3482" s="15"/>
      <c r="AS3482" s="15"/>
      <c r="AT3482" s="15"/>
      <c r="AU3482" s="1"/>
      <c r="AV3482" s="1"/>
      <c r="AW3482" s="15"/>
      <c r="AX3482" s="15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  <c r="EZ3482" s="1"/>
      <c r="FA3482" s="1"/>
      <c r="FB3482" s="1"/>
      <c r="FC3482" s="1"/>
      <c r="FD3482" s="1"/>
      <c r="FE3482" s="1"/>
      <c r="FF3482" s="1"/>
      <c r="FG3482" s="1"/>
      <c r="FH3482" s="1"/>
    </row>
    <row r="3483" spans="1:164" x14ac:dyDescent="0.15">
      <c r="A3483" s="67"/>
      <c r="B3483" s="16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9"/>
      <c r="N3483" s="12"/>
      <c r="O3483" s="12"/>
      <c r="P3483" s="19"/>
      <c r="Q3483" s="14"/>
      <c r="R3483" s="28"/>
      <c r="S3483" s="14"/>
      <c r="T3483" s="14"/>
      <c r="U3483" s="14"/>
      <c r="V3483" s="4"/>
      <c r="W3483" s="5"/>
      <c r="X3483" s="37"/>
      <c r="Y3483" s="156"/>
      <c r="Z3483" s="47"/>
      <c r="AA3483" s="60"/>
      <c r="AB3483" s="35"/>
      <c r="AC3483" s="40"/>
      <c r="AD3483" s="47"/>
      <c r="AE3483" s="35"/>
      <c r="AF3483" s="35"/>
      <c r="AG3483" s="35"/>
      <c r="AH3483" s="47"/>
      <c r="AI3483" s="36"/>
      <c r="AJ3483" s="47"/>
      <c r="AK3483" s="38"/>
      <c r="AL3483" s="38"/>
      <c r="AM3483" s="38"/>
      <c r="AN3483" s="38"/>
      <c r="AO3483" s="38"/>
      <c r="AP3483" s="38"/>
      <c r="AQ3483" s="40"/>
      <c r="AR3483" s="41"/>
      <c r="AS3483" s="41"/>
      <c r="AT3483" s="41"/>
      <c r="AU3483" s="40"/>
      <c r="AV3483" s="40"/>
      <c r="AW3483" s="41"/>
      <c r="AX3483" s="41"/>
      <c r="AY3483" s="40"/>
      <c r="AZ3483" s="40"/>
      <c r="BA3483" s="40"/>
      <c r="BB3483" s="40"/>
      <c r="BC3483" s="40"/>
      <c r="BD3483" s="40"/>
      <c r="BE3483" s="40"/>
      <c r="BF3483" s="40"/>
      <c r="BG3483" s="40"/>
      <c r="BH3483" s="40"/>
      <c r="BI3483" s="40"/>
      <c r="BJ3483" s="40"/>
      <c r="BK3483" s="40"/>
      <c r="BL3483" s="40"/>
      <c r="BM3483" s="40"/>
      <c r="BN3483" s="40"/>
      <c r="BO3483" s="40"/>
      <c r="BP3483" s="40"/>
      <c r="BQ3483" s="40"/>
      <c r="BR3483" s="40"/>
      <c r="BS3483" s="40"/>
      <c r="BT3483" s="40"/>
      <c r="BU3483" s="40"/>
      <c r="BV3483" s="40"/>
      <c r="BW3483" s="40"/>
      <c r="BX3483" s="40"/>
      <c r="BY3483" s="40"/>
      <c r="BZ3483" s="40"/>
      <c r="CA3483" s="40"/>
      <c r="CB3483" s="40"/>
      <c r="CC3483" s="40"/>
      <c r="CD3483" s="40"/>
      <c r="CE3483" s="40"/>
      <c r="CF3483" s="40"/>
      <c r="CG3483" s="40"/>
      <c r="CH3483" s="40"/>
      <c r="CI3483" s="40"/>
      <c r="CJ3483" s="40"/>
      <c r="CK3483" s="40"/>
      <c r="CL3483" s="40"/>
      <c r="CM3483" s="40"/>
      <c r="CN3483" s="40"/>
      <c r="CO3483" s="40"/>
      <c r="CP3483" s="40"/>
      <c r="CQ3483" s="40"/>
      <c r="CR3483" s="40"/>
      <c r="CS3483" s="40"/>
      <c r="CT3483" s="40"/>
      <c r="CU3483" s="40"/>
      <c r="CV3483" s="40"/>
      <c r="CW3483" s="40"/>
      <c r="CX3483" s="40"/>
      <c r="CY3483" s="40"/>
      <c r="CZ3483" s="40"/>
      <c r="DA3483" s="40"/>
      <c r="DB3483" s="40"/>
      <c r="DC3483" s="40"/>
      <c r="DD3483" s="40"/>
      <c r="DE3483" s="40"/>
      <c r="DF3483" s="40"/>
      <c r="DG3483" s="40"/>
      <c r="DH3483" s="40"/>
      <c r="DI3483" s="40"/>
      <c r="DJ3483" s="40"/>
      <c r="DK3483" s="40"/>
      <c r="DL3483" s="40"/>
      <c r="DM3483" s="40"/>
      <c r="DN3483" s="40"/>
      <c r="DO3483" s="40"/>
      <c r="DP3483" s="40"/>
      <c r="DQ3483" s="40"/>
      <c r="DR3483" s="40"/>
      <c r="DS3483" s="40"/>
      <c r="DT3483" s="40"/>
      <c r="DU3483" s="40"/>
      <c r="DV3483" s="40"/>
      <c r="DW3483" s="40"/>
      <c r="DX3483" s="40"/>
      <c r="DY3483" s="40"/>
      <c r="DZ3483" s="40"/>
      <c r="EA3483" s="40"/>
      <c r="EB3483" s="40"/>
      <c r="EC3483" s="40"/>
      <c r="ED3483" s="40"/>
      <c r="EE3483" s="40"/>
      <c r="EF3483" s="40"/>
      <c r="EG3483" s="40"/>
      <c r="EH3483" s="40"/>
      <c r="EI3483" s="40"/>
      <c r="EJ3483" s="40"/>
      <c r="EK3483" s="40"/>
      <c r="EL3483" s="40"/>
      <c r="EM3483" s="40"/>
      <c r="EN3483" s="40"/>
      <c r="EO3483" s="40"/>
      <c r="EP3483" s="40"/>
      <c r="EQ3483" s="40"/>
      <c r="ER3483" s="40"/>
      <c r="ES3483" s="40"/>
      <c r="ET3483" s="40"/>
      <c r="EU3483" s="40"/>
      <c r="EV3483" s="40"/>
      <c r="EW3483" s="40"/>
      <c r="EX3483" s="40"/>
      <c r="EY3483" s="40"/>
      <c r="EZ3483" s="40"/>
      <c r="FA3483" s="40"/>
      <c r="FB3483" s="40"/>
      <c r="FC3483" s="40"/>
      <c r="FD3483" s="40"/>
      <c r="FE3483" s="40"/>
      <c r="FF3483" s="40"/>
      <c r="FG3483" s="40"/>
      <c r="FH3483" s="40"/>
    </row>
    <row r="3484" spans="1:164" x14ac:dyDescent="0.15">
      <c r="A3484" s="67"/>
      <c r="B3484" s="16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9"/>
      <c r="N3484" s="12"/>
      <c r="O3484" s="12"/>
      <c r="P3484" s="19"/>
      <c r="Q3484" s="14"/>
      <c r="R3484" s="28"/>
      <c r="S3484" s="14"/>
      <c r="T3484" s="14"/>
      <c r="U3484" s="14"/>
      <c r="V3484" s="4"/>
      <c r="W3484" s="5"/>
      <c r="X3484" s="14"/>
      <c r="Y3484" s="153"/>
      <c r="Z3484" s="10"/>
      <c r="AA3484" s="51"/>
      <c r="AB3484" s="3"/>
      <c r="AC3484" s="1"/>
      <c r="AD3484" s="10"/>
      <c r="AE3484" s="3"/>
      <c r="AF3484" s="3"/>
      <c r="AG3484" s="3"/>
      <c r="AH3484" s="10"/>
      <c r="AI3484" s="11"/>
      <c r="AJ3484" s="10"/>
      <c r="AK3484" s="2"/>
      <c r="AL3484" s="2"/>
      <c r="AM3484" s="2"/>
      <c r="AN3484" s="2"/>
      <c r="AO3484" s="2"/>
      <c r="AP3484" s="2"/>
      <c r="AQ3484" s="1"/>
      <c r="AR3484" s="15"/>
      <c r="AS3484" s="15"/>
      <c r="AT3484" s="15"/>
      <c r="AU3484" s="1"/>
      <c r="AV3484" s="1"/>
      <c r="AW3484" s="15"/>
      <c r="AX3484" s="15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  <c r="EZ3484" s="1"/>
      <c r="FA3484" s="1"/>
      <c r="FB3484" s="1"/>
      <c r="FC3484" s="1"/>
      <c r="FD3484" s="1"/>
      <c r="FE3484" s="1"/>
      <c r="FF3484" s="1"/>
      <c r="FG3484" s="1"/>
      <c r="FH3484" s="1"/>
    </row>
    <row r="3485" spans="1:164" x14ac:dyDescent="0.15">
      <c r="A3485" s="67"/>
      <c r="B3485" s="16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9"/>
      <c r="N3485" s="12"/>
      <c r="O3485" s="12"/>
      <c r="P3485" s="19"/>
      <c r="Q3485" s="14"/>
      <c r="R3485" s="28"/>
      <c r="S3485" s="14"/>
      <c r="T3485" s="14"/>
      <c r="U3485" s="14"/>
      <c r="V3485" s="4"/>
      <c r="W3485" s="5"/>
      <c r="X3485" s="14"/>
      <c r="Y3485" s="153"/>
      <c r="Z3485" s="10"/>
      <c r="AA3485" s="51"/>
      <c r="AB3485" s="3"/>
      <c r="AC3485" s="1"/>
      <c r="AD3485" s="10"/>
      <c r="AE3485" s="3"/>
      <c r="AF3485" s="3"/>
      <c r="AG3485" s="3"/>
      <c r="AH3485" s="10"/>
      <c r="AI3485" s="11"/>
      <c r="AJ3485" s="10"/>
      <c r="AK3485" s="2"/>
      <c r="AL3485" s="2"/>
      <c r="AM3485" s="2"/>
      <c r="AN3485" s="2"/>
      <c r="AO3485" s="2"/>
      <c r="AP3485" s="2"/>
      <c r="AQ3485" s="1"/>
      <c r="AR3485" s="15"/>
      <c r="AS3485" s="15"/>
      <c r="AT3485" s="15"/>
      <c r="AU3485" s="1"/>
      <c r="AV3485" s="1"/>
      <c r="AW3485" s="15"/>
      <c r="AX3485" s="15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  <c r="EZ3485" s="1"/>
      <c r="FA3485" s="1"/>
      <c r="FB3485" s="1"/>
      <c r="FC3485" s="1"/>
      <c r="FD3485" s="1"/>
      <c r="FE3485" s="1"/>
      <c r="FF3485" s="1"/>
      <c r="FG3485" s="1"/>
      <c r="FH3485" s="1"/>
    </row>
    <row r="3486" spans="1:164" x14ac:dyDescent="0.15">
      <c r="A3486" s="67"/>
      <c r="B3486" s="16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9"/>
      <c r="N3486" s="12"/>
      <c r="O3486" s="12"/>
      <c r="P3486" s="19"/>
      <c r="Q3486" s="14"/>
      <c r="R3486" s="28"/>
      <c r="S3486" s="14"/>
      <c r="T3486" s="14"/>
      <c r="U3486" s="14"/>
      <c r="V3486" s="4"/>
      <c r="W3486" s="5"/>
      <c r="X3486" s="14"/>
      <c r="Y3486" s="153"/>
      <c r="Z3486" s="10"/>
      <c r="AA3486" s="51"/>
      <c r="AB3486" s="3"/>
      <c r="AC3486" s="1"/>
      <c r="AD3486" s="10"/>
      <c r="AE3486" s="3"/>
      <c r="AF3486" s="3"/>
      <c r="AG3486" s="3"/>
      <c r="AH3486" s="10"/>
      <c r="AI3486" s="11"/>
      <c r="AJ3486" s="10"/>
      <c r="AK3486" s="2"/>
      <c r="AL3486" s="2"/>
      <c r="AM3486" s="2"/>
      <c r="AN3486" s="2"/>
      <c r="AO3486" s="2"/>
      <c r="AP3486" s="2"/>
      <c r="AQ3486" s="1"/>
      <c r="AR3486" s="15"/>
      <c r="AS3486" s="15"/>
      <c r="AT3486" s="15"/>
      <c r="AU3486" s="1"/>
      <c r="AV3486" s="1"/>
      <c r="AW3486" s="15"/>
      <c r="AX3486" s="15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  <c r="EZ3486" s="1"/>
      <c r="FA3486" s="1"/>
      <c r="FB3486" s="1"/>
      <c r="FC3486" s="1"/>
      <c r="FD3486" s="1"/>
      <c r="FE3486" s="1"/>
      <c r="FF3486" s="1"/>
      <c r="FG3486" s="1"/>
      <c r="FH3486" s="1"/>
    </row>
    <row r="3487" spans="1:164" x14ac:dyDescent="0.15">
      <c r="A3487" s="67"/>
      <c r="B3487" s="16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9"/>
      <c r="N3487" s="12"/>
      <c r="O3487" s="12"/>
      <c r="P3487" s="19"/>
      <c r="Q3487" s="14"/>
      <c r="R3487" s="28"/>
      <c r="S3487" s="14"/>
      <c r="T3487" s="14"/>
      <c r="U3487" s="14"/>
      <c r="V3487" s="4"/>
      <c r="W3487" s="5"/>
      <c r="X3487" s="14"/>
      <c r="Y3487" s="153"/>
      <c r="Z3487" s="10"/>
      <c r="AA3487" s="51"/>
      <c r="AB3487" s="3"/>
      <c r="AC3487" s="1"/>
      <c r="AD3487" s="10"/>
      <c r="AE3487" s="3"/>
      <c r="AF3487" s="3"/>
      <c r="AG3487" s="3"/>
      <c r="AH3487" s="10"/>
      <c r="AI3487" s="11"/>
      <c r="AJ3487" s="10"/>
      <c r="AK3487" s="2"/>
      <c r="AL3487" s="2"/>
      <c r="AM3487" s="2"/>
      <c r="AN3487" s="2"/>
      <c r="AO3487" s="2"/>
      <c r="AP3487" s="2"/>
      <c r="AQ3487" s="1"/>
      <c r="AR3487" s="15"/>
      <c r="AS3487" s="15"/>
      <c r="AT3487" s="15"/>
      <c r="AU3487" s="1"/>
      <c r="AV3487" s="1"/>
      <c r="AW3487" s="15"/>
      <c r="AX3487" s="15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  <c r="EZ3487" s="1"/>
      <c r="FA3487" s="1"/>
      <c r="FB3487" s="1"/>
      <c r="FC3487" s="1"/>
      <c r="FD3487" s="1"/>
      <c r="FE3487" s="1"/>
      <c r="FF3487" s="1"/>
      <c r="FG3487" s="1"/>
      <c r="FH3487" s="1"/>
    </row>
    <row r="3488" spans="1:164" x14ac:dyDescent="0.15">
      <c r="A3488" s="67"/>
      <c r="B3488" s="16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9"/>
      <c r="N3488" s="12"/>
      <c r="O3488" s="12"/>
      <c r="P3488" s="19"/>
      <c r="Q3488" s="14"/>
      <c r="R3488" s="28"/>
      <c r="S3488" s="14"/>
      <c r="T3488" s="14"/>
      <c r="U3488" s="14"/>
      <c r="V3488" s="4"/>
      <c r="W3488" s="5"/>
      <c r="X3488" s="14"/>
      <c r="Y3488" s="153"/>
      <c r="Z3488" s="10"/>
      <c r="AA3488" s="51"/>
      <c r="AB3488" s="3"/>
      <c r="AC3488" s="1"/>
      <c r="AD3488" s="10"/>
      <c r="AE3488" s="3"/>
      <c r="AF3488" s="3"/>
      <c r="AG3488" s="3"/>
      <c r="AH3488" s="10"/>
      <c r="AI3488" s="11"/>
      <c r="AJ3488" s="10"/>
      <c r="AK3488" s="2"/>
      <c r="AL3488" s="2"/>
      <c r="AM3488" s="2"/>
      <c r="AN3488" s="2"/>
      <c r="AO3488" s="2"/>
      <c r="AP3488" s="2"/>
      <c r="AQ3488" s="1"/>
      <c r="AR3488" s="15"/>
      <c r="AS3488" s="15"/>
      <c r="AT3488" s="15"/>
      <c r="AU3488" s="1"/>
      <c r="AV3488" s="1"/>
      <c r="AW3488" s="15"/>
      <c r="AX3488" s="15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  <c r="EZ3488" s="1"/>
      <c r="FA3488" s="1"/>
      <c r="FB3488" s="1"/>
      <c r="FC3488" s="1"/>
      <c r="FD3488" s="1"/>
      <c r="FE3488" s="1"/>
      <c r="FF3488" s="1"/>
      <c r="FG3488" s="1"/>
      <c r="FH3488" s="1"/>
    </row>
    <row r="3489" spans="1:164" x14ac:dyDescent="0.15">
      <c r="A3489" s="67"/>
      <c r="B3489" s="16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9"/>
      <c r="N3489" s="12"/>
      <c r="O3489" s="12"/>
      <c r="P3489" s="19"/>
      <c r="Q3489" s="14"/>
      <c r="R3489" s="28"/>
      <c r="S3489" s="14"/>
      <c r="T3489" s="14"/>
      <c r="U3489" s="14"/>
      <c r="V3489" s="4"/>
      <c r="W3489" s="5"/>
      <c r="X3489" s="14"/>
      <c r="Y3489" s="153"/>
      <c r="Z3489" s="10"/>
      <c r="AA3489" s="51"/>
      <c r="AB3489" s="3"/>
      <c r="AC3489" s="1"/>
      <c r="AD3489" s="10"/>
      <c r="AE3489" s="3"/>
      <c r="AF3489" s="3"/>
      <c r="AG3489" s="3"/>
      <c r="AH3489" s="10"/>
      <c r="AI3489" s="11"/>
      <c r="AJ3489" s="10"/>
      <c r="AK3489" s="2"/>
      <c r="AL3489" s="2"/>
      <c r="AM3489" s="2"/>
      <c r="AN3489" s="2"/>
      <c r="AO3489" s="2"/>
      <c r="AP3489" s="2"/>
      <c r="AQ3489" s="1"/>
      <c r="AR3489" s="15"/>
      <c r="AS3489" s="15"/>
      <c r="AT3489" s="15"/>
      <c r="AU3489" s="1"/>
      <c r="AV3489" s="1"/>
      <c r="AW3489" s="15"/>
      <c r="AX3489" s="15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  <c r="EZ3489" s="1"/>
      <c r="FA3489" s="1"/>
      <c r="FB3489" s="1"/>
      <c r="FC3489" s="1"/>
      <c r="FD3489" s="1"/>
      <c r="FE3489" s="1"/>
      <c r="FF3489" s="1"/>
      <c r="FG3489" s="1"/>
      <c r="FH3489" s="1"/>
    </row>
    <row r="3490" spans="1:164" x14ac:dyDescent="0.15">
      <c r="A3490" s="67"/>
      <c r="B3490" s="16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9"/>
      <c r="N3490" s="12"/>
      <c r="O3490" s="12"/>
      <c r="P3490" s="19"/>
      <c r="Q3490" s="14"/>
      <c r="R3490" s="28"/>
      <c r="S3490" s="14"/>
      <c r="T3490" s="14"/>
      <c r="U3490" s="14"/>
      <c r="V3490" s="4"/>
      <c r="W3490" s="5"/>
      <c r="X3490" s="14"/>
      <c r="Y3490" s="153"/>
      <c r="Z3490" s="10"/>
      <c r="AA3490" s="51"/>
      <c r="AB3490" s="3"/>
      <c r="AC3490" s="1"/>
      <c r="AD3490" s="10"/>
      <c r="AE3490" s="3"/>
      <c r="AF3490" s="3"/>
      <c r="AG3490" s="3"/>
      <c r="AH3490" s="10"/>
      <c r="AI3490" s="11"/>
      <c r="AJ3490" s="10"/>
      <c r="AK3490" s="2"/>
      <c r="AL3490" s="2"/>
      <c r="AM3490" s="2"/>
      <c r="AN3490" s="2"/>
      <c r="AO3490" s="2"/>
      <c r="AP3490" s="2"/>
      <c r="AQ3490" s="1"/>
      <c r="AR3490" s="15"/>
      <c r="AS3490" s="15"/>
      <c r="AT3490" s="15"/>
      <c r="AU3490" s="1"/>
      <c r="AV3490" s="1"/>
      <c r="AW3490" s="15"/>
      <c r="AX3490" s="15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  <c r="EZ3490" s="1"/>
      <c r="FA3490" s="1"/>
      <c r="FB3490" s="1"/>
      <c r="FC3490" s="1"/>
      <c r="FD3490" s="1"/>
      <c r="FE3490" s="1"/>
      <c r="FF3490" s="1"/>
      <c r="FG3490" s="1"/>
      <c r="FH3490" s="1"/>
    </row>
    <row r="3491" spans="1:164" x14ac:dyDescent="0.15">
      <c r="A3491" s="67"/>
      <c r="B3491" s="16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9"/>
      <c r="N3491" s="12"/>
      <c r="O3491" s="12"/>
      <c r="P3491" s="19"/>
      <c r="Q3491" s="14"/>
      <c r="R3491" s="28"/>
      <c r="S3491" s="14"/>
      <c r="T3491" s="14"/>
      <c r="U3491" s="14"/>
      <c r="V3491" s="4"/>
      <c r="W3491" s="5"/>
      <c r="X3491" s="14"/>
      <c r="Y3491" s="153"/>
      <c r="Z3491" s="10"/>
      <c r="AA3491" s="51"/>
      <c r="AB3491" s="3"/>
      <c r="AC3491" s="1"/>
      <c r="AD3491" s="10"/>
      <c r="AE3491" s="3"/>
      <c r="AF3491" s="3"/>
      <c r="AG3491" s="3"/>
      <c r="AH3491" s="10"/>
      <c r="AI3491" s="11"/>
      <c r="AJ3491" s="10"/>
      <c r="AK3491" s="2"/>
      <c r="AL3491" s="2"/>
      <c r="AM3491" s="2"/>
      <c r="AN3491" s="2"/>
      <c r="AO3491" s="2"/>
      <c r="AP3491" s="2"/>
      <c r="AQ3491" s="1"/>
      <c r="AR3491" s="15"/>
      <c r="AS3491" s="15"/>
      <c r="AT3491" s="15"/>
      <c r="AU3491" s="1"/>
      <c r="AV3491" s="1"/>
      <c r="AW3491" s="15"/>
      <c r="AX3491" s="15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  <c r="EZ3491" s="1"/>
      <c r="FA3491" s="1"/>
      <c r="FB3491" s="1"/>
      <c r="FC3491" s="1"/>
      <c r="FD3491" s="1"/>
      <c r="FE3491" s="1"/>
      <c r="FF3491" s="1"/>
      <c r="FG3491" s="1"/>
      <c r="FH3491" s="1"/>
    </row>
    <row r="3492" spans="1:164" x14ac:dyDescent="0.15">
      <c r="A3492" s="67"/>
      <c r="B3492" s="16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9"/>
      <c r="N3492" s="12"/>
      <c r="O3492" s="12"/>
      <c r="P3492" s="19"/>
      <c r="Q3492" s="14"/>
      <c r="R3492" s="28"/>
      <c r="S3492" s="14"/>
      <c r="T3492" s="14"/>
      <c r="U3492" s="14"/>
      <c r="V3492" s="4"/>
      <c r="W3492" s="5"/>
      <c r="X3492" s="14"/>
      <c r="Y3492" s="153"/>
      <c r="Z3492" s="10"/>
      <c r="AA3492" s="51"/>
      <c r="AB3492" s="3"/>
      <c r="AC3492" s="1"/>
      <c r="AD3492" s="10"/>
      <c r="AE3492" s="3"/>
      <c r="AF3492" s="3"/>
      <c r="AG3492" s="3"/>
      <c r="AH3492" s="10"/>
      <c r="AI3492" s="11"/>
      <c r="AJ3492" s="10"/>
      <c r="AK3492" s="2"/>
      <c r="AL3492" s="2"/>
      <c r="AM3492" s="2"/>
      <c r="AN3492" s="2"/>
      <c r="AO3492" s="2"/>
      <c r="AP3492" s="2"/>
      <c r="AQ3492" s="1"/>
      <c r="AR3492" s="15"/>
      <c r="AS3492" s="15"/>
      <c r="AT3492" s="15"/>
      <c r="AU3492" s="1"/>
      <c r="AV3492" s="1"/>
      <c r="AW3492" s="15"/>
      <c r="AX3492" s="15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  <c r="EZ3492" s="1"/>
      <c r="FA3492" s="1"/>
      <c r="FB3492" s="1"/>
      <c r="FC3492" s="1"/>
      <c r="FD3492" s="1"/>
      <c r="FE3492" s="1"/>
      <c r="FF3492" s="1"/>
      <c r="FG3492" s="1"/>
      <c r="FH3492" s="1"/>
    </row>
    <row r="3493" spans="1:164" x14ac:dyDescent="0.15">
      <c r="A3493" s="67"/>
      <c r="B3493" s="16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9"/>
      <c r="N3493" s="12"/>
      <c r="O3493" s="12"/>
      <c r="P3493" s="19"/>
      <c r="Q3493" s="14"/>
      <c r="R3493" s="28"/>
      <c r="S3493" s="14"/>
      <c r="T3493" s="14"/>
      <c r="U3493" s="14"/>
      <c r="V3493" s="4"/>
      <c r="W3493" s="5"/>
      <c r="X3493" s="14"/>
      <c r="Y3493" s="153"/>
      <c r="Z3493" s="10"/>
      <c r="AA3493" s="51"/>
      <c r="AB3493" s="3"/>
      <c r="AC3493" s="1"/>
      <c r="AD3493" s="10"/>
      <c r="AE3493" s="3"/>
      <c r="AF3493" s="3"/>
      <c r="AG3493" s="3"/>
      <c r="AH3493" s="10"/>
      <c r="AI3493" s="11"/>
      <c r="AJ3493" s="10"/>
      <c r="AK3493" s="2"/>
      <c r="AL3493" s="2"/>
      <c r="AM3493" s="2"/>
      <c r="AN3493" s="2"/>
      <c r="AO3493" s="2"/>
      <c r="AP3493" s="2"/>
      <c r="AQ3493" s="1"/>
      <c r="AR3493" s="15"/>
      <c r="AS3493" s="15"/>
      <c r="AT3493" s="15"/>
      <c r="AU3493" s="1"/>
      <c r="AV3493" s="1"/>
      <c r="AW3493" s="15"/>
      <c r="AX3493" s="15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  <c r="EZ3493" s="1"/>
      <c r="FA3493" s="1"/>
      <c r="FB3493" s="1"/>
      <c r="FC3493" s="1"/>
      <c r="FD3493" s="1"/>
      <c r="FE3493" s="1"/>
      <c r="FF3493" s="1"/>
      <c r="FG3493" s="1"/>
      <c r="FH3493" s="1"/>
    </row>
    <row r="3494" spans="1:164" x14ac:dyDescent="0.15">
      <c r="A3494" s="67"/>
      <c r="B3494" s="16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9"/>
      <c r="N3494" s="12"/>
      <c r="O3494" s="12"/>
      <c r="P3494" s="19"/>
      <c r="Q3494" s="14"/>
      <c r="R3494" s="28"/>
      <c r="S3494" s="14"/>
      <c r="T3494" s="14"/>
      <c r="U3494" s="14"/>
      <c r="V3494" s="4"/>
      <c r="W3494" s="5"/>
      <c r="X3494" s="14"/>
      <c r="Y3494" s="153"/>
      <c r="Z3494" s="10"/>
      <c r="AA3494" s="51"/>
      <c r="AB3494" s="3"/>
      <c r="AC3494" s="1"/>
      <c r="AD3494" s="10"/>
      <c r="AE3494" s="3"/>
      <c r="AF3494" s="3"/>
      <c r="AG3494" s="3"/>
      <c r="AH3494" s="10"/>
      <c r="AI3494" s="11"/>
      <c r="AJ3494" s="10"/>
      <c r="AK3494" s="2"/>
      <c r="AL3494" s="2"/>
      <c r="AM3494" s="2"/>
      <c r="AN3494" s="2"/>
      <c r="AO3494" s="2"/>
      <c r="AP3494" s="2"/>
      <c r="AQ3494" s="1"/>
      <c r="AR3494" s="15"/>
      <c r="AS3494" s="15"/>
      <c r="AT3494" s="15"/>
      <c r="AU3494" s="1"/>
      <c r="AV3494" s="1"/>
      <c r="AW3494" s="15"/>
      <c r="AX3494" s="15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  <c r="EZ3494" s="1"/>
      <c r="FA3494" s="1"/>
      <c r="FB3494" s="1"/>
      <c r="FC3494" s="1"/>
      <c r="FD3494" s="1"/>
      <c r="FE3494" s="1"/>
      <c r="FF3494" s="1"/>
      <c r="FG3494" s="1"/>
      <c r="FH3494" s="1"/>
    </row>
    <row r="3495" spans="1:164" x14ac:dyDescent="0.15">
      <c r="A3495" s="67"/>
      <c r="B3495" s="16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9"/>
      <c r="N3495" s="12"/>
      <c r="O3495" s="12"/>
      <c r="P3495" s="19"/>
      <c r="Q3495" s="14"/>
      <c r="R3495" s="28"/>
      <c r="S3495" s="14"/>
      <c r="T3495" s="14"/>
      <c r="U3495" s="14"/>
      <c r="V3495" s="4"/>
      <c r="W3495" s="5"/>
      <c r="X3495" s="14"/>
      <c r="Y3495" s="153"/>
      <c r="Z3495" s="10"/>
      <c r="AA3495" s="51"/>
      <c r="AB3495" s="3"/>
      <c r="AC3495" s="1"/>
      <c r="AD3495" s="10"/>
      <c r="AE3495" s="3"/>
      <c r="AF3495" s="3"/>
      <c r="AG3495" s="3"/>
      <c r="AH3495" s="10"/>
      <c r="AI3495" s="11"/>
      <c r="AJ3495" s="10"/>
      <c r="AK3495" s="2"/>
      <c r="AL3495" s="2"/>
      <c r="AM3495" s="2"/>
      <c r="AN3495" s="2"/>
      <c r="AO3495" s="2"/>
      <c r="AP3495" s="2"/>
      <c r="AQ3495" s="1"/>
      <c r="AR3495" s="15"/>
      <c r="AS3495" s="15"/>
      <c r="AT3495" s="15"/>
      <c r="AU3495" s="1"/>
      <c r="AV3495" s="1"/>
      <c r="AW3495" s="15"/>
      <c r="AX3495" s="15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  <c r="EZ3495" s="1"/>
      <c r="FA3495" s="1"/>
      <c r="FB3495" s="1"/>
      <c r="FC3495" s="1"/>
      <c r="FD3495" s="1"/>
      <c r="FE3495" s="1"/>
      <c r="FF3495" s="1"/>
      <c r="FG3495" s="1"/>
      <c r="FH3495" s="1"/>
    </row>
    <row r="3496" spans="1:164" x14ac:dyDescent="0.15">
      <c r="A3496" s="67"/>
      <c r="B3496" s="16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9"/>
      <c r="N3496" s="12"/>
      <c r="O3496" s="12"/>
      <c r="P3496" s="19"/>
      <c r="Q3496" s="14"/>
      <c r="R3496" s="28"/>
      <c r="S3496" s="14"/>
      <c r="T3496" s="14"/>
      <c r="U3496" s="14"/>
      <c r="V3496" s="4"/>
      <c r="W3496" s="5"/>
      <c r="X3496" s="14"/>
      <c r="Y3496" s="153"/>
      <c r="Z3496" s="10"/>
      <c r="AA3496" s="51"/>
      <c r="AB3496" s="3"/>
      <c r="AC3496" s="1"/>
      <c r="AD3496" s="10"/>
      <c r="AE3496" s="3"/>
      <c r="AF3496" s="3"/>
      <c r="AG3496" s="3"/>
      <c r="AH3496" s="10"/>
      <c r="AI3496" s="11"/>
      <c r="AJ3496" s="10"/>
      <c r="AK3496" s="2"/>
      <c r="AL3496" s="2"/>
      <c r="AM3496" s="2"/>
      <c r="AN3496" s="2"/>
      <c r="AO3496" s="2"/>
      <c r="AP3496" s="2"/>
      <c r="AQ3496" s="1"/>
      <c r="AR3496" s="15"/>
      <c r="AS3496" s="15"/>
      <c r="AT3496" s="15"/>
      <c r="AU3496" s="1"/>
      <c r="AV3496" s="1"/>
      <c r="AW3496" s="15"/>
      <c r="AX3496" s="15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  <c r="EZ3496" s="1"/>
      <c r="FA3496" s="1"/>
      <c r="FB3496" s="1"/>
      <c r="FC3496" s="1"/>
      <c r="FD3496" s="1"/>
      <c r="FE3496" s="1"/>
      <c r="FF3496" s="1"/>
      <c r="FG3496" s="1"/>
      <c r="FH3496" s="1"/>
    </row>
    <row r="3497" spans="1:164" x14ac:dyDescent="0.15">
      <c r="A3497" s="67"/>
      <c r="B3497" s="16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9"/>
      <c r="N3497" s="12"/>
      <c r="O3497" s="12"/>
      <c r="P3497" s="19"/>
      <c r="Q3497" s="14"/>
      <c r="R3497" s="28"/>
      <c r="S3497" s="14"/>
      <c r="T3497" s="14"/>
      <c r="U3497" s="14"/>
      <c r="V3497" s="4"/>
      <c r="W3497" s="5"/>
      <c r="X3497" s="14"/>
      <c r="Y3497" s="153"/>
      <c r="Z3497" s="10"/>
      <c r="AA3497" s="51"/>
      <c r="AB3497" s="3"/>
      <c r="AC3497" s="1"/>
      <c r="AD3497" s="10"/>
      <c r="AE3497" s="3"/>
      <c r="AF3497" s="3"/>
      <c r="AG3497" s="3"/>
      <c r="AH3497" s="10"/>
      <c r="AI3497" s="11"/>
      <c r="AJ3497" s="10"/>
      <c r="AK3497" s="2"/>
      <c r="AL3497" s="2"/>
      <c r="AM3497" s="2"/>
      <c r="AN3497" s="2"/>
      <c r="AO3497" s="2"/>
      <c r="AP3497" s="2"/>
      <c r="AQ3497" s="1"/>
      <c r="AR3497" s="15"/>
      <c r="AS3497" s="15"/>
      <c r="AT3497" s="15"/>
      <c r="AU3497" s="1"/>
      <c r="AV3497" s="1"/>
      <c r="AW3497" s="15"/>
      <c r="AX3497" s="15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  <c r="EZ3497" s="1"/>
      <c r="FA3497" s="1"/>
      <c r="FB3497" s="1"/>
      <c r="FC3497" s="1"/>
      <c r="FD3497" s="1"/>
      <c r="FE3497" s="1"/>
      <c r="FF3497" s="1"/>
      <c r="FG3497" s="1"/>
      <c r="FH3497" s="1"/>
    </row>
    <row r="3498" spans="1:164" x14ac:dyDescent="0.15">
      <c r="A3498" s="67"/>
      <c r="B3498" s="16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9"/>
      <c r="N3498" s="12"/>
      <c r="O3498" s="12"/>
      <c r="P3498" s="19"/>
      <c r="Q3498" s="14"/>
      <c r="R3498" s="28"/>
      <c r="S3498" s="14"/>
      <c r="T3498" s="14"/>
      <c r="U3498" s="14"/>
      <c r="V3498" s="4"/>
      <c r="W3498" s="5"/>
      <c r="X3498" s="14"/>
      <c r="Y3498" s="153"/>
      <c r="Z3498" s="10"/>
      <c r="AA3498" s="51"/>
      <c r="AB3498" s="3"/>
      <c r="AC3498" s="1"/>
      <c r="AD3498" s="10"/>
      <c r="AE3498" s="3"/>
      <c r="AF3498" s="3"/>
      <c r="AG3498" s="3"/>
      <c r="AH3498" s="10"/>
      <c r="AI3498" s="11"/>
      <c r="AJ3498" s="10"/>
      <c r="AK3498" s="2"/>
      <c r="AL3498" s="2"/>
      <c r="AM3498" s="2"/>
      <c r="AN3498" s="2"/>
      <c r="AO3498" s="2"/>
      <c r="AP3498" s="2"/>
      <c r="AQ3498" s="1"/>
      <c r="AR3498" s="15"/>
      <c r="AS3498" s="15"/>
      <c r="AT3498" s="15"/>
      <c r="AU3498" s="1"/>
      <c r="AV3498" s="1"/>
      <c r="AW3498" s="15"/>
      <c r="AX3498" s="15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  <c r="EZ3498" s="1"/>
      <c r="FA3498" s="1"/>
      <c r="FB3498" s="1"/>
      <c r="FC3498" s="1"/>
      <c r="FD3498" s="1"/>
      <c r="FE3498" s="1"/>
      <c r="FF3498" s="1"/>
      <c r="FG3498" s="1"/>
      <c r="FH3498" s="1"/>
    </row>
    <row r="3499" spans="1:164" x14ac:dyDescent="0.15">
      <c r="A3499" s="67"/>
      <c r="B3499" s="16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9"/>
      <c r="N3499" s="12"/>
      <c r="O3499" s="12"/>
      <c r="P3499" s="19"/>
      <c r="Q3499" s="14"/>
      <c r="R3499" s="28"/>
      <c r="S3499" s="14"/>
      <c r="T3499" s="14"/>
      <c r="U3499" s="14"/>
      <c r="V3499" s="4"/>
      <c r="W3499" s="5"/>
      <c r="X3499" s="14"/>
      <c r="Y3499" s="153"/>
      <c r="Z3499" s="10"/>
      <c r="AA3499" s="51"/>
      <c r="AB3499" s="3"/>
      <c r="AC3499" s="1"/>
      <c r="AD3499" s="10"/>
      <c r="AE3499" s="3"/>
      <c r="AF3499" s="3"/>
      <c r="AG3499" s="3"/>
      <c r="AH3499" s="10"/>
      <c r="AI3499" s="11"/>
      <c r="AJ3499" s="10"/>
      <c r="AK3499" s="2"/>
      <c r="AL3499" s="2"/>
      <c r="AM3499" s="2"/>
      <c r="AN3499" s="2"/>
      <c r="AO3499" s="2"/>
      <c r="AP3499" s="2"/>
      <c r="AQ3499" s="1"/>
      <c r="AR3499" s="15"/>
      <c r="AS3499" s="15"/>
      <c r="AT3499" s="15"/>
      <c r="AU3499" s="1"/>
      <c r="AV3499" s="1"/>
      <c r="AW3499" s="15"/>
      <c r="AX3499" s="15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  <c r="EZ3499" s="1"/>
      <c r="FA3499" s="1"/>
      <c r="FB3499" s="1"/>
      <c r="FC3499" s="1"/>
      <c r="FD3499" s="1"/>
      <c r="FE3499" s="1"/>
      <c r="FF3499" s="1"/>
      <c r="FG3499" s="1"/>
      <c r="FH3499" s="1"/>
    </row>
    <row r="3500" spans="1:164" x14ac:dyDescent="0.15">
      <c r="A3500" s="67"/>
      <c r="B3500" s="16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9"/>
      <c r="N3500" s="12"/>
      <c r="O3500" s="12"/>
      <c r="P3500" s="19"/>
      <c r="Q3500" s="14"/>
      <c r="R3500" s="28"/>
      <c r="S3500" s="14"/>
      <c r="T3500" s="14"/>
      <c r="U3500" s="14"/>
      <c r="V3500" s="4"/>
      <c r="W3500" s="5"/>
      <c r="X3500" s="14"/>
      <c r="Y3500" s="153"/>
      <c r="Z3500" s="10"/>
      <c r="AA3500" s="51"/>
      <c r="AB3500" s="3"/>
      <c r="AC3500" s="1"/>
      <c r="AD3500" s="10"/>
      <c r="AE3500" s="3"/>
      <c r="AF3500" s="3"/>
      <c r="AG3500" s="3"/>
      <c r="AH3500" s="10"/>
      <c r="AI3500" s="11"/>
      <c r="AJ3500" s="10"/>
      <c r="AK3500" s="2"/>
      <c r="AL3500" s="2"/>
      <c r="AM3500" s="2"/>
      <c r="AN3500" s="2"/>
      <c r="AO3500" s="2"/>
      <c r="AP3500" s="2"/>
      <c r="AQ3500" s="1"/>
      <c r="AR3500" s="15"/>
      <c r="AS3500" s="15"/>
      <c r="AT3500" s="15"/>
      <c r="AU3500" s="1"/>
      <c r="AV3500" s="1"/>
      <c r="AW3500" s="15"/>
      <c r="AX3500" s="15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  <c r="EZ3500" s="1"/>
      <c r="FA3500" s="1"/>
      <c r="FB3500" s="1"/>
      <c r="FC3500" s="1"/>
      <c r="FD3500" s="1"/>
      <c r="FE3500" s="1"/>
      <c r="FF3500" s="1"/>
      <c r="FG3500" s="1"/>
      <c r="FH3500" s="1"/>
    </row>
    <row r="3501" spans="1:164" x14ac:dyDescent="0.15">
      <c r="A3501" s="67"/>
      <c r="B3501" s="16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9"/>
      <c r="N3501" s="12"/>
      <c r="O3501" s="12"/>
      <c r="P3501" s="19"/>
      <c r="Q3501" s="14"/>
      <c r="R3501" s="28"/>
      <c r="S3501" s="14"/>
      <c r="T3501" s="14"/>
      <c r="U3501" s="14"/>
      <c r="V3501" s="4"/>
      <c r="W3501" s="5"/>
      <c r="X3501" s="14"/>
      <c r="Y3501" s="153"/>
      <c r="Z3501" s="10"/>
      <c r="AA3501" s="51"/>
      <c r="AB3501" s="3"/>
      <c r="AC3501" s="1"/>
      <c r="AD3501" s="10"/>
      <c r="AE3501" s="3"/>
      <c r="AF3501" s="3"/>
      <c r="AG3501" s="3"/>
      <c r="AH3501" s="10"/>
      <c r="AI3501" s="11"/>
      <c r="AJ3501" s="10"/>
      <c r="AK3501" s="2"/>
      <c r="AL3501" s="2"/>
      <c r="AM3501" s="2"/>
      <c r="AN3501" s="2"/>
      <c r="AO3501" s="2"/>
      <c r="AP3501" s="2"/>
      <c r="AQ3501" s="1"/>
      <c r="AR3501" s="15"/>
      <c r="AS3501" s="15"/>
      <c r="AT3501" s="15"/>
      <c r="AU3501" s="1"/>
      <c r="AV3501" s="1"/>
      <c r="AW3501" s="15"/>
      <c r="AX3501" s="15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  <c r="EZ3501" s="1"/>
      <c r="FA3501" s="1"/>
      <c r="FB3501" s="1"/>
      <c r="FC3501" s="1"/>
      <c r="FD3501" s="1"/>
      <c r="FE3501" s="1"/>
      <c r="FF3501" s="1"/>
      <c r="FG3501" s="1"/>
      <c r="FH3501" s="1"/>
    </row>
    <row r="3502" spans="1:164" x14ac:dyDescent="0.15">
      <c r="A3502" s="67"/>
      <c r="B3502" s="16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9"/>
      <c r="N3502" s="12"/>
      <c r="O3502" s="12"/>
      <c r="P3502" s="19"/>
      <c r="Q3502" s="14"/>
      <c r="R3502" s="28"/>
      <c r="S3502" s="14"/>
      <c r="T3502" s="14"/>
      <c r="U3502" s="14"/>
      <c r="V3502" s="4"/>
      <c r="W3502" s="5"/>
      <c r="X3502" s="14"/>
      <c r="Y3502" s="153"/>
      <c r="Z3502" s="10"/>
      <c r="AA3502" s="51"/>
      <c r="AB3502" s="3"/>
      <c r="AC3502" s="1"/>
      <c r="AD3502" s="10"/>
      <c r="AE3502" s="3"/>
      <c r="AF3502" s="3"/>
      <c r="AG3502" s="3"/>
      <c r="AH3502" s="10"/>
      <c r="AI3502" s="11"/>
      <c r="AJ3502" s="10"/>
      <c r="AK3502" s="2"/>
      <c r="AL3502" s="2"/>
      <c r="AM3502" s="2"/>
      <c r="AN3502" s="2"/>
      <c r="AO3502" s="2"/>
      <c r="AP3502" s="2"/>
      <c r="AQ3502" s="1"/>
      <c r="AR3502" s="15"/>
      <c r="AS3502" s="15"/>
      <c r="AT3502" s="15"/>
      <c r="AU3502" s="1"/>
      <c r="AV3502" s="1"/>
      <c r="AW3502" s="15"/>
      <c r="AX3502" s="15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  <c r="EZ3502" s="1"/>
      <c r="FA3502" s="1"/>
      <c r="FB3502" s="1"/>
      <c r="FC3502" s="1"/>
      <c r="FD3502" s="1"/>
      <c r="FE3502" s="1"/>
      <c r="FF3502" s="1"/>
      <c r="FG3502" s="1"/>
      <c r="FH3502" s="1"/>
    </row>
    <row r="3503" spans="1:164" x14ac:dyDescent="0.15">
      <c r="A3503" s="67"/>
      <c r="B3503" s="16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9"/>
      <c r="N3503" s="12"/>
      <c r="O3503" s="12"/>
      <c r="P3503" s="19"/>
      <c r="Q3503" s="14"/>
      <c r="R3503" s="28"/>
      <c r="S3503" s="14"/>
      <c r="T3503" s="14"/>
      <c r="U3503" s="14"/>
      <c r="V3503" s="4"/>
      <c r="W3503" s="5"/>
      <c r="X3503" s="14"/>
      <c r="Y3503" s="153"/>
      <c r="Z3503" s="10"/>
      <c r="AA3503" s="51"/>
      <c r="AB3503" s="3"/>
      <c r="AC3503" s="1"/>
      <c r="AD3503" s="10"/>
      <c r="AE3503" s="3"/>
      <c r="AF3503" s="3"/>
      <c r="AG3503" s="3"/>
      <c r="AH3503" s="10"/>
      <c r="AI3503" s="11"/>
      <c r="AJ3503" s="10"/>
      <c r="AK3503" s="2"/>
      <c r="AL3503" s="2"/>
      <c r="AM3503" s="2"/>
      <c r="AN3503" s="2"/>
      <c r="AO3503" s="2"/>
      <c r="AP3503" s="2"/>
      <c r="AQ3503" s="1"/>
      <c r="AR3503" s="15"/>
      <c r="AS3503" s="15"/>
      <c r="AT3503" s="15"/>
      <c r="AU3503" s="1"/>
      <c r="AV3503" s="1"/>
      <c r="AW3503" s="15"/>
      <c r="AX3503" s="15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  <c r="EZ3503" s="1"/>
      <c r="FA3503" s="1"/>
      <c r="FB3503" s="1"/>
      <c r="FC3503" s="1"/>
      <c r="FD3503" s="1"/>
      <c r="FE3503" s="1"/>
      <c r="FF3503" s="1"/>
      <c r="FG3503" s="1"/>
      <c r="FH3503" s="1"/>
    </row>
    <row r="3504" spans="1:164" x14ac:dyDescent="0.15">
      <c r="A3504" s="67"/>
      <c r="B3504" s="16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9"/>
      <c r="N3504" s="12"/>
      <c r="O3504" s="12"/>
      <c r="P3504" s="19"/>
      <c r="Q3504" s="14"/>
      <c r="R3504" s="28"/>
      <c r="S3504" s="14"/>
      <c r="T3504" s="14"/>
      <c r="U3504" s="14"/>
      <c r="V3504" s="4"/>
      <c r="W3504" s="5"/>
      <c r="X3504" s="14"/>
      <c r="Y3504" s="153"/>
      <c r="Z3504" s="10"/>
      <c r="AA3504" s="51"/>
      <c r="AB3504" s="3"/>
      <c r="AC3504" s="1"/>
      <c r="AD3504" s="10"/>
      <c r="AE3504" s="3"/>
      <c r="AF3504" s="3"/>
      <c r="AG3504" s="3"/>
      <c r="AH3504" s="10"/>
      <c r="AI3504" s="11"/>
      <c r="AJ3504" s="10"/>
      <c r="AK3504" s="2"/>
      <c r="AL3504" s="2"/>
      <c r="AM3504" s="2"/>
      <c r="AN3504" s="2"/>
      <c r="AO3504" s="2"/>
      <c r="AP3504" s="2"/>
      <c r="AQ3504" s="1"/>
      <c r="AR3504" s="15"/>
      <c r="AS3504" s="15"/>
      <c r="AT3504" s="15"/>
      <c r="AU3504" s="1"/>
      <c r="AV3504" s="1"/>
      <c r="AW3504" s="15"/>
      <c r="AX3504" s="15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  <c r="EZ3504" s="1"/>
      <c r="FA3504" s="1"/>
      <c r="FB3504" s="1"/>
      <c r="FC3504" s="1"/>
      <c r="FD3504" s="1"/>
      <c r="FE3504" s="1"/>
      <c r="FF3504" s="1"/>
      <c r="FG3504" s="1"/>
      <c r="FH3504" s="1"/>
    </row>
    <row r="3505" spans="1:164" x14ac:dyDescent="0.15">
      <c r="A3505" s="67"/>
      <c r="B3505" s="16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9"/>
      <c r="N3505" s="12"/>
      <c r="O3505" s="12"/>
      <c r="P3505" s="19"/>
      <c r="Q3505" s="14"/>
      <c r="R3505" s="28"/>
      <c r="S3505" s="14"/>
      <c r="T3505" s="14"/>
      <c r="U3505" s="14"/>
      <c r="V3505" s="4"/>
      <c r="W3505" s="5"/>
      <c r="X3505" s="14"/>
      <c r="Y3505" s="153"/>
      <c r="Z3505" s="10"/>
      <c r="AA3505" s="51"/>
      <c r="AB3505" s="3"/>
      <c r="AC3505" s="1"/>
      <c r="AD3505" s="10"/>
      <c r="AE3505" s="3"/>
      <c r="AF3505" s="3"/>
      <c r="AG3505" s="3"/>
      <c r="AH3505" s="10"/>
      <c r="AI3505" s="11"/>
      <c r="AJ3505" s="10"/>
      <c r="AK3505" s="2"/>
      <c r="AL3505" s="2"/>
      <c r="AM3505" s="2"/>
      <c r="AN3505" s="2"/>
      <c r="AO3505" s="2"/>
      <c r="AP3505" s="2"/>
      <c r="AQ3505" s="1"/>
      <c r="AR3505" s="15"/>
      <c r="AS3505" s="15"/>
      <c r="AT3505" s="15"/>
      <c r="AU3505" s="1"/>
      <c r="AV3505" s="1"/>
      <c r="AW3505" s="15"/>
      <c r="AX3505" s="15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  <c r="EZ3505" s="1"/>
      <c r="FA3505" s="1"/>
      <c r="FB3505" s="1"/>
      <c r="FC3505" s="1"/>
      <c r="FD3505" s="1"/>
      <c r="FE3505" s="1"/>
      <c r="FF3505" s="1"/>
      <c r="FG3505" s="1"/>
      <c r="FH3505" s="1"/>
    </row>
    <row r="3506" spans="1:164" x14ac:dyDescent="0.15">
      <c r="A3506" s="67"/>
      <c r="B3506" s="16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9"/>
      <c r="N3506" s="12"/>
      <c r="O3506" s="12"/>
      <c r="P3506" s="19"/>
      <c r="Q3506" s="14"/>
      <c r="R3506" s="28"/>
      <c r="S3506" s="14"/>
      <c r="T3506" s="14"/>
      <c r="U3506" s="14"/>
      <c r="V3506" s="4"/>
      <c r="W3506" s="5"/>
      <c r="X3506" s="14"/>
      <c r="Y3506" s="153"/>
      <c r="Z3506" s="10"/>
      <c r="AA3506" s="51"/>
      <c r="AB3506" s="3"/>
      <c r="AC3506" s="1"/>
      <c r="AD3506" s="10"/>
      <c r="AE3506" s="3"/>
      <c r="AF3506" s="3"/>
      <c r="AG3506" s="3"/>
      <c r="AH3506" s="10"/>
      <c r="AI3506" s="11"/>
      <c r="AJ3506" s="10"/>
      <c r="AK3506" s="2"/>
      <c r="AL3506" s="2"/>
      <c r="AM3506" s="2"/>
      <c r="AN3506" s="2"/>
      <c r="AO3506" s="2"/>
      <c r="AP3506" s="2"/>
      <c r="AQ3506" s="1"/>
      <c r="AR3506" s="15"/>
      <c r="AS3506" s="15"/>
      <c r="AT3506" s="15"/>
      <c r="AU3506" s="1"/>
      <c r="AV3506" s="1"/>
      <c r="AW3506" s="15"/>
      <c r="AX3506" s="15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  <c r="EZ3506" s="1"/>
      <c r="FA3506" s="1"/>
      <c r="FB3506" s="1"/>
      <c r="FC3506" s="1"/>
      <c r="FD3506" s="1"/>
      <c r="FE3506" s="1"/>
      <c r="FF3506" s="1"/>
      <c r="FG3506" s="1"/>
      <c r="FH3506" s="1"/>
    </row>
    <row r="3507" spans="1:164" x14ac:dyDescent="0.15">
      <c r="A3507" s="67"/>
      <c r="B3507" s="16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9"/>
      <c r="N3507" s="12"/>
      <c r="O3507" s="12"/>
      <c r="P3507" s="19"/>
      <c r="Q3507" s="14"/>
      <c r="R3507" s="28"/>
      <c r="S3507" s="14"/>
      <c r="T3507" s="14"/>
      <c r="U3507" s="14"/>
      <c r="V3507" s="4"/>
      <c r="W3507" s="5"/>
      <c r="X3507" s="14"/>
      <c r="Y3507" s="153"/>
      <c r="Z3507" s="10"/>
      <c r="AA3507" s="51"/>
      <c r="AB3507" s="3"/>
      <c r="AC3507" s="1"/>
      <c r="AD3507" s="10"/>
      <c r="AE3507" s="3"/>
      <c r="AF3507" s="3"/>
      <c r="AG3507" s="3"/>
      <c r="AH3507" s="10"/>
      <c r="AI3507" s="11"/>
      <c r="AJ3507" s="10"/>
      <c r="AK3507" s="2"/>
      <c r="AL3507" s="2"/>
      <c r="AM3507" s="2"/>
      <c r="AN3507" s="2"/>
      <c r="AO3507" s="2"/>
      <c r="AP3507" s="2"/>
      <c r="AQ3507" s="1"/>
      <c r="AR3507" s="15"/>
      <c r="AS3507" s="15"/>
      <c r="AT3507" s="15"/>
      <c r="AU3507" s="1"/>
      <c r="AV3507" s="1"/>
      <c r="AW3507" s="15"/>
      <c r="AX3507" s="15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  <c r="EZ3507" s="1"/>
      <c r="FA3507" s="1"/>
      <c r="FB3507" s="1"/>
      <c r="FC3507" s="1"/>
      <c r="FD3507" s="1"/>
      <c r="FE3507" s="1"/>
      <c r="FF3507" s="1"/>
      <c r="FG3507" s="1"/>
      <c r="FH3507" s="1"/>
    </row>
    <row r="3508" spans="1:164" x14ac:dyDescent="0.15">
      <c r="A3508" s="67"/>
      <c r="B3508" s="16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9"/>
      <c r="N3508" s="12"/>
      <c r="O3508" s="12"/>
      <c r="P3508" s="19"/>
      <c r="Q3508" s="14"/>
      <c r="R3508" s="28"/>
      <c r="S3508" s="14"/>
      <c r="T3508" s="14"/>
      <c r="U3508" s="14"/>
      <c r="V3508" s="4"/>
      <c r="W3508" s="5"/>
      <c r="X3508" s="14"/>
      <c r="Y3508" s="153"/>
      <c r="Z3508" s="10"/>
      <c r="AA3508" s="51"/>
      <c r="AB3508" s="3"/>
      <c r="AC3508" s="1"/>
      <c r="AD3508" s="10"/>
      <c r="AE3508" s="3"/>
      <c r="AF3508" s="3"/>
      <c r="AG3508" s="3"/>
      <c r="AH3508" s="10"/>
      <c r="AI3508" s="11"/>
      <c r="AJ3508" s="10"/>
      <c r="AK3508" s="2"/>
      <c r="AL3508" s="2"/>
      <c r="AM3508" s="2"/>
      <c r="AN3508" s="2"/>
      <c r="AO3508" s="2"/>
      <c r="AP3508" s="2"/>
      <c r="AQ3508" s="1"/>
      <c r="AR3508" s="15"/>
      <c r="AS3508" s="15"/>
      <c r="AT3508" s="15"/>
      <c r="AU3508" s="1"/>
      <c r="AV3508" s="1"/>
      <c r="AW3508" s="15"/>
      <c r="AX3508" s="15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  <c r="EZ3508" s="1"/>
      <c r="FA3508" s="1"/>
      <c r="FB3508" s="1"/>
      <c r="FC3508" s="1"/>
      <c r="FD3508" s="1"/>
      <c r="FE3508" s="1"/>
      <c r="FF3508" s="1"/>
      <c r="FG3508" s="1"/>
      <c r="FH3508" s="1"/>
    </row>
    <row r="3509" spans="1:164" x14ac:dyDescent="0.15">
      <c r="A3509" s="67"/>
      <c r="B3509" s="16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9"/>
      <c r="N3509" s="12"/>
      <c r="O3509" s="12"/>
      <c r="P3509" s="19"/>
      <c r="Q3509" s="14"/>
      <c r="R3509" s="28"/>
      <c r="S3509" s="14"/>
      <c r="T3509" s="14"/>
      <c r="U3509" s="14"/>
      <c r="V3509" s="4"/>
      <c r="W3509" s="5"/>
      <c r="X3509" s="14"/>
      <c r="Y3509" s="153"/>
      <c r="Z3509" s="10"/>
      <c r="AA3509" s="51"/>
      <c r="AB3509" s="3"/>
      <c r="AC3509" s="1"/>
      <c r="AD3509" s="10"/>
      <c r="AE3509" s="3"/>
      <c r="AF3509" s="3"/>
      <c r="AG3509" s="3"/>
      <c r="AH3509" s="10"/>
      <c r="AI3509" s="11"/>
      <c r="AJ3509" s="10"/>
      <c r="AK3509" s="2"/>
      <c r="AL3509" s="2"/>
      <c r="AM3509" s="2"/>
      <c r="AN3509" s="2"/>
      <c r="AO3509" s="2"/>
      <c r="AP3509" s="2"/>
      <c r="AQ3509" s="1"/>
      <c r="AR3509" s="15"/>
      <c r="AS3509" s="15"/>
      <c r="AT3509" s="15"/>
      <c r="AU3509" s="1"/>
      <c r="AV3509" s="1"/>
      <c r="AW3509" s="15"/>
      <c r="AX3509" s="15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  <c r="EZ3509" s="1"/>
      <c r="FA3509" s="1"/>
      <c r="FB3509" s="1"/>
      <c r="FC3509" s="1"/>
      <c r="FD3509" s="1"/>
      <c r="FE3509" s="1"/>
      <c r="FF3509" s="1"/>
      <c r="FG3509" s="1"/>
      <c r="FH3509" s="1"/>
    </row>
    <row r="3510" spans="1:164" x14ac:dyDescent="0.15">
      <c r="A3510" s="67"/>
      <c r="B3510" s="16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9"/>
      <c r="N3510" s="12"/>
      <c r="O3510" s="12"/>
      <c r="P3510" s="19"/>
      <c r="Q3510" s="14"/>
      <c r="R3510" s="28"/>
      <c r="S3510" s="14"/>
      <c r="T3510" s="14"/>
      <c r="U3510" s="14"/>
      <c r="V3510" s="4"/>
      <c r="W3510" s="5"/>
      <c r="X3510" s="14"/>
      <c r="Y3510" s="153"/>
      <c r="Z3510" s="10"/>
      <c r="AA3510" s="51"/>
      <c r="AB3510" s="3"/>
      <c r="AC3510" s="1"/>
      <c r="AD3510" s="10"/>
      <c r="AE3510" s="3"/>
      <c r="AF3510" s="3"/>
      <c r="AG3510" s="3"/>
      <c r="AH3510" s="10"/>
      <c r="AI3510" s="11"/>
      <c r="AJ3510" s="10"/>
      <c r="AK3510" s="2"/>
      <c r="AL3510" s="2"/>
      <c r="AM3510" s="2"/>
      <c r="AN3510" s="2"/>
      <c r="AO3510" s="2"/>
      <c r="AP3510" s="2"/>
      <c r="AQ3510" s="1"/>
      <c r="AR3510" s="15"/>
      <c r="AS3510" s="15"/>
      <c r="AT3510" s="15"/>
      <c r="AU3510" s="1"/>
      <c r="AV3510" s="1"/>
      <c r="AW3510" s="15"/>
      <c r="AX3510" s="15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  <c r="EZ3510" s="1"/>
      <c r="FA3510" s="1"/>
      <c r="FB3510" s="1"/>
      <c r="FC3510" s="1"/>
      <c r="FD3510" s="1"/>
      <c r="FE3510" s="1"/>
      <c r="FF3510" s="1"/>
      <c r="FG3510" s="1"/>
      <c r="FH3510" s="1"/>
    </row>
    <row r="3511" spans="1:164" x14ac:dyDescent="0.15">
      <c r="A3511" s="67"/>
      <c r="B3511" s="16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9"/>
      <c r="N3511" s="12"/>
      <c r="O3511" s="12"/>
      <c r="P3511" s="19"/>
      <c r="Q3511" s="14"/>
      <c r="R3511" s="28"/>
      <c r="S3511" s="14"/>
      <c r="T3511" s="14"/>
      <c r="U3511" s="14"/>
      <c r="V3511" s="4"/>
      <c r="W3511" s="5"/>
      <c r="X3511" s="14"/>
      <c r="Y3511" s="153"/>
      <c r="Z3511" s="10"/>
      <c r="AA3511" s="51"/>
      <c r="AB3511" s="3"/>
      <c r="AC3511" s="1"/>
      <c r="AD3511" s="10"/>
      <c r="AE3511" s="3"/>
      <c r="AF3511" s="3"/>
      <c r="AG3511" s="3"/>
      <c r="AH3511" s="10"/>
      <c r="AI3511" s="11"/>
      <c r="AJ3511" s="10"/>
      <c r="AK3511" s="2"/>
      <c r="AL3511" s="2"/>
      <c r="AM3511" s="2"/>
      <c r="AN3511" s="2"/>
      <c r="AO3511" s="2"/>
      <c r="AP3511" s="2"/>
      <c r="AQ3511" s="1"/>
      <c r="AR3511" s="15"/>
      <c r="AS3511" s="15"/>
      <c r="AT3511" s="15"/>
      <c r="AU3511" s="1"/>
      <c r="AV3511" s="1"/>
      <c r="AW3511" s="15"/>
      <c r="AX3511" s="15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  <c r="EZ3511" s="1"/>
      <c r="FA3511" s="1"/>
      <c r="FB3511" s="1"/>
      <c r="FC3511" s="1"/>
      <c r="FD3511" s="1"/>
      <c r="FE3511" s="1"/>
      <c r="FF3511" s="1"/>
      <c r="FG3511" s="1"/>
      <c r="FH3511" s="1"/>
    </row>
    <row r="3512" spans="1:164" x14ac:dyDescent="0.15">
      <c r="A3512" s="67"/>
      <c r="B3512" s="16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9"/>
      <c r="N3512" s="12"/>
      <c r="O3512" s="12"/>
      <c r="P3512" s="19"/>
      <c r="Q3512" s="14"/>
      <c r="R3512" s="28"/>
      <c r="S3512" s="14"/>
      <c r="T3512" s="14"/>
      <c r="U3512" s="14"/>
      <c r="V3512" s="4"/>
      <c r="W3512" s="5"/>
      <c r="X3512" s="14"/>
      <c r="Y3512" s="153"/>
      <c r="Z3512" s="10"/>
      <c r="AA3512" s="51"/>
      <c r="AB3512" s="3"/>
      <c r="AC3512" s="1"/>
      <c r="AD3512" s="10"/>
      <c r="AE3512" s="3"/>
      <c r="AF3512" s="3"/>
      <c r="AG3512" s="3"/>
      <c r="AH3512" s="10"/>
      <c r="AI3512" s="11"/>
      <c r="AJ3512" s="10"/>
      <c r="AK3512" s="2"/>
      <c r="AL3512" s="2"/>
      <c r="AM3512" s="2"/>
      <c r="AN3512" s="2"/>
      <c r="AO3512" s="2"/>
      <c r="AP3512" s="2"/>
      <c r="AQ3512" s="1"/>
      <c r="AR3512" s="15"/>
      <c r="AS3512" s="15"/>
      <c r="AT3512" s="15"/>
      <c r="AU3512" s="1"/>
      <c r="AV3512" s="1"/>
      <c r="AW3512" s="15"/>
      <c r="AX3512" s="15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  <c r="EZ3512" s="1"/>
      <c r="FA3512" s="1"/>
      <c r="FB3512" s="1"/>
      <c r="FC3512" s="1"/>
      <c r="FD3512" s="1"/>
      <c r="FE3512" s="1"/>
      <c r="FF3512" s="1"/>
      <c r="FG3512" s="1"/>
      <c r="FH3512" s="1"/>
    </row>
    <row r="3513" spans="1:164" x14ac:dyDescent="0.15">
      <c r="A3513" s="67"/>
      <c r="B3513" s="16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9"/>
      <c r="N3513" s="12"/>
      <c r="O3513" s="12"/>
      <c r="P3513" s="19"/>
      <c r="Q3513" s="14"/>
      <c r="R3513" s="28"/>
      <c r="S3513" s="14"/>
      <c r="T3513" s="14"/>
      <c r="U3513" s="14"/>
      <c r="V3513" s="4"/>
      <c r="W3513" s="5"/>
      <c r="X3513" s="14"/>
      <c r="Y3513" s="153"/>
      <c r="Z3513" s="10"/>
      <c r="AA3513" s="51"/>
      <c r="AB3513" s="3"/>
      <c r="AC3513" s="1"/>
      <c r="AD3513" s="10"/>
      <c r="AE3513" s="3"/>
      <c r="AF3513" s="3"/>
      <c r="AG3513" s="3"/>
      <c r="AH3513" s="10"/>
      <c r="AI3513" s="11"/>
      <c r="AJ3513" s="10"/>
      <c r="AK3513" s="2"/>
      <c r="AL3513" s="2"/>
      <c r="AM3513" s="2"/>
      <c r="AN3513" s="2"/>
      <c r="AO3513" s="2"/>
      <c r="AP3513" s="2"/>
      <c r="AQ3513" s="1"/>
      <c r="AR3513" s="15"/>
      <c r="AS3513" s="15"/>
      <c r="AT3513" s="15"/>
      <c r="AU3513" s="1"/>
      <c r="AV3513" s="1"/>
      <c r="AW3513" s="15"/>
      <c r="AX3513" s="15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  <c r="EZ3513" s="1"/>
      <c r="FA3513" s="1"/>
      <c r="FB3513" s="1"/>
      <c r="FC3513" s="1"/>
      <c r="FD3513" s="1"/>
      <c r="FE3513" s="1"/>
      <c r="FF3513" s="1"/>
      <c r="FG3513" s="1"/>
      <c r="FH3513" s="1"/>
    </row>
    <row r="3514" spans="1:164" x14ac:dyDescent="0.15">
      <c r="A3514" s="67"/>
      <c r="B3514" s="16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9"/>
      <c r="N3514" s="12"/>
      <c r="O3514" s="12"/>
      <c r="P3514" s="19"/>
      <c r="Q3514" s="14"/>
      <c r="R3514" s="28"/>
      <c r="S3514" s="14"/>
      <c r="T3514" s="14"/>
      <c r="U3514" s="14"/>
      <c r="V3514" s="4"/>
      <c r="W3514" s="5"/>
      <c r="X3514" s="14"/>
      <c r="Y3514" s="153"/>
      <c r="Z3514" s="10"/>
      <c r="AA3514" s="51"/>
      <c r="AB3514" s="3"/>
      <c r="AC3514" s="1"/>
      <c r="AD3514" s="10"/>
      <c r="AE3514" s="3"/>
      <c r="AF3514" s="3"/>
      <c r="AG3514" s="3"/>
      <c r="AH3514" s="10"/>
      <c r="AI3514" s="11"/>
      <c r="AJ3514" s="10"/>
      <c r="AK3514" s="2"/>
      <c r="AL3514" s="2"/>
      <c r="AM3514" s="2"/>
      <c r="AN3514" s="2"/>
      <c r="AO3514" s="2"/>
      <c r="AP3514" s="2"/>
      <c r="AQ3514" s="1"/>
      <c r="AR3514" s="15"/>
      <c r="AS3514" s="15"/>
      <c r="AT3514" s="15"/>
      <c r="AU3514" s="1"/>
      <c r="AV3514" s="1"/>
      <c r="AW3514" s="15"/>
      <c r="AX3514" s="15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  <c r="EZ3514" s="1"/>
      <c r="FA3514" s="1"/>
      <c r="FB3514" s="1"/>
      <c r="FC3514" s="1"/>
      <c r="FD3514" s="1"/>
      <c r="FE3514" s="1"/>
      <c r="FF3514" s="1"/>
      <c r="FG3514" s="1"/>
      <c r="FH3514" s="1"/>
    </row>
    <row r="3515" spans="1:164" x14ac:dyDescent="0.15">
      <c r="A3515" s="67"/>
      <c r="B3515" s="16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9"/>
      <c r="N3515" s="12"/>
      <c r="O3515" s="12"/>
      <c r="P3515" s="19"/>
      <c r="Q3515" s="14"/>
      <c r="R3515" s="28"/>
      <c r="S3515" s="14"/>
      <c r="T3515" s="14"/>
      <c r="U3515" s="14"/>
      <c r="V3515" s="4"/>
      <c r="W3515" s="5"/>
      <c r="X3515" s="14"/>
      <c r="Y3515" s="153"/>
      <c r="Z3515" s="10"/>
      <c r="AA3515" s="51"/>
      <c r="AB3515" s="3"/>
      <c r="AC3515" s="1"/>
      <c r="AD3515" s="10"/>
      <c r="AE3515" s="3"/>
      <c r="AF3515" s="3"/>
      <c r="AG3515" s="3"/>
      <c r="AH3515" s="10"/>
      <c r="AI3515" s="11"/>
      <c r="AJ3515" s="10"/>
      <c r="AK3515" s="2"/>
      <c r="AL3515" s="2"/>
      <c r="AM3515" s="2"/>
      <c r="AN3515" s="2"/>
      <c r="AO3515" s="2"/>
      <c r="AP3515" s="2"/>
      <c r="AQ3515" s="1"/>
      <c r="AR3515" s="15"/>
      <c r="AS3515" s="15"/>
      <c r="AT3515" s="15"/>
      <c r="AU3515" s="1"/>
      <c r="AV3515" s="1"/>
      <c r="AW3515" s="15"/>
      <c r="AX3515" s="15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  <c r="EZ3515" s="1"/>
      <c r="FA3515" s="1"/>
      <c r="FB3515" s="1"/>
      <c r="FC3515" s="1"/>
      <c r="FD3515" s="1"/>
      <c r="FE3515" s="1"/>
      <c r="FF3515" s="1"/>
      <c r="FG3515" s="1"/>
      <c r="FH3515" s="1"/>
    </row>
    <row r="3516" spans="1:164" x14ac:dyDescent="0.15">
      <c r="A3516" s="67"/>
      <c r="B3516" s="16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9"/>
      <c r="N3516" s="12"/>
      <c r="O3516" s="12"/>
      <c r="P3516" s="19"/>
      <c r="Q3516" s="14"/>
      <c r="R3516" s="28"/>
      <c r="S3516" s="14"/>
      <c r="T3516" s="14"/>
      <c r="U3516" s="14"/>
      <c r="V3516" s="4"/>
      <c r="W3516" s="5"/>
      <c r="X3516" s="14"/>
      <c r="Y3516" s="153"/>
      <c r="Z3516" s="10"/>
      <c r="AA3516" s="51"/>
      <c r="AB3516" s="3"/>
      <c r="AC3516" s="1"/>
      <c r="AD3516" s="10"/>
      <c r="AE3516" s="3"/>
      <c r="AF3516" s="3"/>
      <c r="AG3516" s="3"/>
      <c r="AH3516" s="10"/>
      <c r="AI3516" s="11"/>
      <c r="AJ3516" s="10"/>
      <c r="AK3516" s="2"/>
      <c r="AL3516" s="2"/>
      <c r="AM3516" s="2"/>
      <c r="AN3516" s="2"/>
      <c r="AO3516" s="2"/>
      <c r="AP3516" s="2"/>
      <c r="AQ3516" s="1"/>
      <c r="AR3516" s="15"/>
      <c r="AS3516" s="15"/>
      <c r="AT3516" s="15"/>
      <c r="AU3516" s="1"/>
      <c r="AV3516" s="1"/>
      <c r="AW3516" s="15"/>
      <c r="AX3516" s="15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  <c r="EZ3516" s="1"/>
      <c r="FA3516" s="1"/>
      <c r="FB3516" s="1"/>
      <c r="FC3516" s="1"/>
      <c r="FD3516" s="1"/>
      <c r="FE3516" s="1"/>
      <c r="FF3516" s="1"/>
      <c r="FG3516" s="1"/>
      <c r="FH3516" s="1"/>
    </row>
    <row r="3517" spans="1:164" x14ac:dyDescent="0.15">
      <c r="A3517" s="67"/>
      <c r="B3517" s="16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9"/>
      <c r="N3517" s="12"/>
      <c r="O3517" s="12"/>
      <c r="P3517" s="19"/>
      <c r="Q3517" s="14"/>
      <c r="R3517" s="28"/>
      <c r="S3517" s="14"/>
      <c r="T3517" s="14"/>
      <c r="U3517" s="14"/>
      <c r="V3517" s="4"/>
      <c r="W3517" s="5"/>
      <c r="X3517" s="14"/>
      <c r="Y3517" s="153"/>
      <c r="Z3517" s="10"/>
      <c r="AA3517" s="51"/>
      <c r="AB3517" s="3"/>
      <c r="AC3517" s="1"/>
      <c r="AD3517" s="10"/>
      <c r="AE3517" s="3"/>
      <c r="AF3517" s="3"/>
      <c r="AG3517" s="3"/>
      <c r="AH3517" s="10"/>
      <c r="AI3517" s="11"/>
      <c r="AJ3517" s="10"/>
      <c r="AK3517" s="2"/>
      <c r="AL3517" s="2"/>
      <c r="AM3517" s="2"/>
      <c r="AN3517" s="2"/>
      <c r="AO3517" s="2"/>
      <c r="AP3517" s="2"/>
      <c r="AQ3517" s="1"/>
      <c r="AR3517" s="15"/>
      <c r="AS3517" s="15"/>
      <c r="AT3517" s="15"/>
      <c r="AU3517" s="1"/>
      <c r="AV3517" s="1"/>
      <c r="AW3517" s="15"/>
      <c r="AX3517" s="15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  <c r="EZ3517" s="1"/>
      <c r="FA3517" s="1"/>
      <c r="FB3517" s="1"/>
      <c r="FC3517" s="1"/>
      <c r="FD3517" s="1"/>
      <c r="FE3517" s="1"/>
      <c r="FF3517" s="1"/>
      <c r="FG3517" s="1"/>
      <c r="FH3517" s="1"/>
    </row>
    <row r="3518" spans="1:164" x14ac:dyDescent="0.15">
      <c r="A3518" s="67"/>
      <c r="B3518" s="16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9"/>
      <c r="N3518" s="12"/>
      <c r="O3518" s="12"/>
      <c r="P3518" s="19"/>
      <c r="Q3518" s="14"/>
      <c r="R3518" s="28"/>
      <c r="S3518" s="14"/>
      <c r="T3518" s="14"/>
      <c r="U3518" s="14"/>
      <c r="V3518" s="4"/>
      <c r="W3518" s="5"/>
      <c r="X3518" s="14"/>
      <c r="Y3518" s="153"/>
      <c r="Z3518" s="10"/>
      <c r="AA3518" s="51"/>
      <c r="AB3518" s="3"/>
      <c r="AC3518" s="1"/>
      <c r="AD3518" s="10"/>
      <c r="AE3518" s="3"/>
      <c r="AF3518" s="3"/>
      <c r="AG3518" s="3"/>
      <c r="AH3518" s="10"/>
      <c r="AI3518" s="11"/>
      <c r="AJ3518" s="10"/>
      <c r="AK3518" s="2"/>
      <c r="AL3518" s="2"/>
      <c r="AM3518" s="2"/>
      <c r="AN3518" s="2"/>
      <c r="AO3518" s="2"/>
      <c r="AP3518" s="2"/>
      <c r="AQ3518" s="1"/>
      <c r="AR3518" s="15"/>
      <c r="AS3518" s="15"/>
      <c r="AT3518" s="15"/>
      <c r="AU3518" s="1"/>
      <c r="AV3518" s="1"/>
      <c r="AW3518" s="15"/>
      <c r="AX3518" s="15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  <c r="EZ3518" s="1"/>
      <c r="FA3518" s="1"/>
      <c r="FB3518" s="1"/>
      <c r="FC3518" s="1"/>
      <c r="FD3518" s="1"/>
      <c r="FE3518" s="1"/>
      <c r="FF3518" s="1"/>
      <c r="FG3518" s="1"/>
      <c r="FH3518" s="1"/>
    </row>
    <row r="3519" spans="1:164" x14ac:dyDescent="0.15">
      <c r="A3519" s="67"/>
      <c r="B3519" s="16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9"/>
      <c r="N3519" s="12"/>
      <c r="O3519" s="12"/>
      <c r="P3519" s="19"/>
      <c r="Q3519" s="14"/>
      <c r="R3519" s="28"/>
      <c r="S3519" s="14"/>
      <c r="T3519" s="14"/>
      <c r="U3519" s="14"/>
      <c r="V3519" s="4"/>
      <c r="W3519" s="5"/>
      <c r="X3519" s="14"/>
      <c r="Y3519" s="153"/>
      <c r="Z3519" s="10"/>
      <c r="AA3519" s="51"/>
      <c r="AB3519" s="3"/>
      <c r="AC3519" s="1"/>
      <c r="AD3519" s="10"/>
      <c r="AE3519" s="3"/>
      <c r="AF3519" s="3"/>
      <c r="AG3519" s="3"/>
      <c r="AH3519" s="10"/>
      <c r="AI3519" s="11"/>
      <c r="AJ3519" s="10"/>
      <c r="AK3519" s="2"/>
      <c r="AL3519" s="2"/>
      <c r="AM3519" s="2"/>
      <c r="AN3519" s="2"/>
      <c r="AO3519" s="2"/>
      <c r="AP3519" s="2"/>
      <c r="AQ3519" s="1"/>
      <c r="AR3519" s="15"/>
      <c r="AS3519" s="15"/>
      <c r="AT3519" s="15"/>
      <c r="AU3519" s="1"/>
      <c r="AV3519" s="1"/>
      <c r="AW3519" s="15"/>
      <c r="AX3519" s="15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  <c r="EZ3519" s="1"/>
      <c r="FA3519" s="1"/>
      <c r="FB3519" s="1"/>
      <c r="FC3519" s="1"/>
      <c r="FD3519" s="1"/>
      <c r="FE3519" s="1"/>
      <c r="FF3519" s="1"/>
      <c r="FG3519" s="1"/>
      <c r="FH3519" s="1"/>
    </row>
    <row r="3520" spans="1:164" x14ac:dyDescent="0.15">
      <c r="A3520" s="67"/>
      <c r="B3520" s="16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9"/>
      <c r="N3520" s="12"/>
      <c r="O3520" s="12"/>
      <c r="P3520" s="19"/>
      <c r="Q3520" s="14"/>
      <c r="R3520" s="28"/>
      <c r="S3520" s="14"/>
      <c r="T3520" s="14"/>
      <c r="U3520" s="14"/>
      <c r="V3520" s="4"/>
      <c r="W3520" s="5"/>
      <c r="X3520" s="14"/>
      <c r="Y3520" s="153"/>
      <c r="Z3520" s="10"/>
      <c r="AA3520" s="51"/>
      <c r="AB3520" s="3"/>
      <c r="AC3520" s="1"/>
      <c r="AD3520" s="10"/>
      <c r="AE3520" s="3"/>
      <c r="AF3520" s="3"/>
      <c r="AG3520" s="3"/>
      <c r="AH3520" s="10"/>
      <c r="AI3520" s="11"/>
      <c r="AJ3520" s="10"/>
      <c r="AK3520" s="2"/>
      <c r="AL3520" s="2"/>
      <c r="AM3520" s="2"/>
      <c r="AN3520" s="2"/>
      <c r="AO3520" s="2"/>
      <c r="AP3520" s="2"/>
      <c r="AQ3520" s="1"/>
      <c r="AR3520" s="15"/>
      <c r="AS3520" s="15"/>
      <c r="AT3520" s="15"/>
      <c r="AU3520" s="1"/>
      <c r="AV3520" s="1"/>
      <c r="AW3520" s="15"/>
      <c r="AX3520" s="15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  <c r="EZ3520" s="1"/>
      <c r="FA3520" s="1"/>
      <c r="FB3520" s="1"/>
      <c r="FC3520" s="1"/>
      <c r="FD3520" s="1"/>
      <c r="FE3520" s="1"/>
      <c r="FF3520" s="1"/>
      <c r="FG3520" s="1"/>
      <c r="FH3520" s="1"/>
    </row>
    <row r="3521" spans="1:164" x14ac:dyDescent="0.15">
      <c r="A3521" s="67"/>
      <c r="B3521" s="16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9"/>
      <c r="N3521" s="12"/>
      <c r="O3521" s="12"/>
      <c r="P3521" s="19"/>
      <c r="Q3521" s="14"/>
      <c r="R3521" s="28"/>
      <c r="S3521" s="14"/>
      <c r="T3521" s="14"/>
      <c r="U3521" s="14"/>
      <c r="V3521" s="4"/>
      <c r="W3521" s="5"/>
      <c r="X3521" s="14"/>
      <c r="Y3521" s="153"/>
      <c r="Z3521" s="10"/>
      <c r="AA3521" s="51"/>
      <c r="AB3521" s="3"/>
      <c r="AC3521" s="1"/>
      <c r="AD3521" s="10"/>
      <c r="AE3521" s="3"/>
      <c r="AF3521" s="3"/>
      <c r="AG3521" s="3"/>
      <c r="AH3521" s="10"/>
      <c r="AI3521" s="11"/>
      <c r="AJ3521" s="10"/>
      <c r="AK3521" s="2"/>
      <c r="AL3521" s="2"/>
      <c r="AM3521" s="2"/>
      <c r="AN3521" s="2"/>
      <c r="AO3521" s="2"/>
      <c r="AP3521" s="2"/>
      <c r="AQ3521" s="1"/>
      <c r="AR3521" s="15"/>
      <c r="AS3521" s="15"/>
      <c r="AT3521" s="15"/>
      <c r="AU3521" s="1"/>
      <c r="AV3521" s="1"/>
      <c r="AW3521" s="15"/>
      <c r="AX3521" s="15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  <c r="EZ3521" s="1"/>
      <c r="FA3521" s="1"/>
      <c r="FB3521" s="1"/>
      <c r="FC3521" s="1"/>
      <c r="FD3521" s="1"/>
      <c r="FE3521" s="1"/>
      <c r="FF3521" s="1"/>
      <c r="FG3521" s="1"/>
      <c r="FH3521" s="1"/>
    </row>
    <row r="3522" spans="1:164" x14ac:dyDescent="0.15">
      <c r="A3522" s="67"/>
      <c r="B3522" s="16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9"/>
      <c r="N3522" s="12"/>
      <c r="O3522" s="12"/>
      <c r="P3522" s="19"/>
      <c r="Q3522" s="14"/>
      <c r="R3522" s="28"/>
      <c r="S3522" s="14"/>
      <c r="T3522" s="14"/>
      <c r="U3522" s="14"/>
      <c r="V3522" s="4"/>
      <c r="W3522" s="5"/>
      <c r="X3522" s="14"/>
      <c r="Y3522" s="153"/>
      <c r="Z3522" s="10"/>
      <c r="AA3522" s="51"/>
      <c r="AB3522" s="3"/>
      <c r="AC3522" s="1"/>
      <c r="AD3522" s="10"/>
      <c r="AE3522" s="3"/>
      <c r="AF3522" s="3"/>
      <c r="AG3522" s="3"/>
      <c r="AH3522" s="10"/>
      <c r="AI3522" s="11"/>
      <c r="AJ3522" s="10"/>
      <c r="AK3522" s="2"/>
      <c r="AL3522" s="2"/>
      <c r="AM3522" s="2"/>
      <c r="AN3522" s="2"/>
      <c r="AO3522" s="2"/>
      <c r="AP3522" s="2"/>
      <c r="AQ3522" s="1"/>
      <c r="AR3522" s="15"/>
      <c r="AS3522" s="15"/>
      <c r="AT3522" s="15"/>
      <c r="AU3522" s="1"/>
      <c r="AV3522" s="1"/>
      <c r="AW3522" s="15"/>
      <c r="AX3522" s="15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  <c r="EZ3522" s="1"/>
      <c r="FA3522" s="1"/>
      <c r="FB3522" s="1"/>
      <c r="FC3522" s="1"/>
      <c r="FD3522" s="1"/>
      <c r="FE3522" s="1"/>
      <c r="FF3522" s="1"/>
      <c r="FG3522" s="1"/>
      <c r="FH3522" s="1"/>
    </row>
    <row r="3523" spans="1:164" x14ac:dyDescent="0.15">
      <c r="A3523" s="67"/>
      <c r="B3523" s="16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9"/>
      <c r="N3523" s="12"/>
      <c r="O3523" s="12"/>
      <c r="P3523" s="19"/>
      <c r="Q3523" s="14"/>
      <c r="R3523" s="28"/>
      <c r="S3523" s="14"/>
      <c r="T3523" s="14"/>
      <c r="U3523" s="14"/>
      <c r="V3523" s="4"/>
      <c r="W3523" s="5"/>
      <c r="X3523" s="14"/>
      <c r="Y3523" s="153"/>
      <c r="Z3523" s="10"/>
      <c r="AA3523" s="51"/>
      <c r="AB3523" s="3"/>
      <c r="AC3523" s="1"/>
      <c r="AD3523" s="10"/>
      <c r="AE3523" s="3"/>
      <c r="AF3523" s="3"/>
      <c r="AG3523" s="3"/>
      <c r="AH3523" s="10"/>
      <c r="AI3523" s="11"/>
      <c r="AJ3523" s="10"/>
      <c r="AK3523" s="2"/>
      <c r="AL3523" s="2"/>
      <c r="AM3523" s="2"/>
      <c r="AN3523" s="2"/>
      <c r="AO3523" s="2"/>
      <c r="AP3523" s="2"/>
      <c r="AQ3523" s="1"/>
      <c r="AR3523" s="15"/>
      <c r="AS3523" s="15"/>
      <c r="AT3523" s="15"/>
      <c r="AU3523" s="1"/>
      <c r="AV3523" s="1"/>
      <c r="AW3523" s="15"/>
      <c r="AX3523" s="15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  <c r="EZ3523" s="1"/>
      <c r="FA3523" s="1"/>
      <c r="FB3523" s="1"/>
      <c r="FC3523" s="1"/>
      <c r="FD3523" s="1"/>
      <c r="FE3523" s="1"/>
      <c r="FF3523" s="1"/>
      <c r="FG3523" s="1"/>
      <c r="FH3523" s="1"/>
    </row>
    <row r="3524" spans="1:164" x14ac:dyDescent="0.15">
      <c r="A3524" s="67"/>
      <c r="B3524" s="16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9"/>
      <c r="N3524" s="12"/>
      <c r="O3524" s="12"/>
      <c r="P3524" s="19"/>
      <c r="Q3524" s="14"/>
      <c r="R3524" s="28"/>
      <c r="S3524" s="14"/>
      <c r="T3524" s="14"/>
      <c r="U3524" s="14"/>
      <c r="V3524" s="4"/>
      <c r="W3524" s="5"/>
      <c r="X3524" s="14"/>
      <c r="Y3524" s="153"/>
      <c r="Z3524" s="10"/>
      <c r="AA3524" s="51"/>
      <c r="AB3524" s="3"/>
      <c r="AC3524" s="1"/>
      <c r="AD3524" s="10"/>
      <c r="AE3524" s="3"/>
      <c r="AF3524" s="3"/>
      <c r="AG3524" s="3"/>
      <c r="AH3524" s="10"/>
      <c r="AI3524" s="11"/>
      <c r="AJ3524" s="10"/>
      <c r="AK3524" s="2"/>
      <c r="AL3524" s="2"/>
      <c r="AM3524" s="2"/>
      <c r="AN3524" s="2"/>
      <c r="AO3524" s="2"/>
      <c r="AP3524" s="2"/>
      <c r="AQ3524" s="1"/>
      <c r="AR3524" s="15"/>
      <c r="AS3524" s="15"/>
      <c r="AT3524" s="15"/>
      <c r="AU3524" s="1"/>
      <c r="AV3524" s="1"/>
      <c r="AW3524" s="15"/>
      <c r="AX3524" s="15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  <c r="EZ3524" s="1"/>
      <c r="FA3524" s="1"/>
      <c r="FB3524" s="1"/>
      <c r="FC3524" s="1"/>
      <c r="FD3524" s="1"/>
      <c r="FE3524" s="1"/>
      <c r="FF3524" s="1"/>
      <c r="FG3524" s="1"/>
      <c r="FH3524" s="1"/>
    </row>
    <row r="3525" spans="1:164" x14ac:dyDescent="0.15">
      <c r="A3525" s="67"/>
      <c r="B3525" s="16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9"/>
      <c r="N3525" s="12"/>
      <c r="O3525" s="12"/>
      <c r="P3525" s="19"/>
      <c r="Q3525" s="14"/>
      <c r="R3525" s="28"/>
      <c r="S3525" s="14"/>
      <c r="T3525" s="14"/>
      <c r="U3525" s="14"/>
      <c r="V3525" s="4"/>
      <c r="W3525" s="5"/>
      <c r="X3525" s="14"/>
      <c r="Y3525" s="153"/>
      <c r="Z3525" s="10"/>
      <c r="AA3525" s="51"/>
      <c r="AB3525" s="3"/>
      <c r="AC3525" s="1"/>
      <c r="AD3525" s="10"/>
      <c r="AE3525" s="3"/>
      <c r="AF3525" s="3"/>
      <c r="AG3525" s="3"/>
      <c r="AH3525" s="10"/>
      <c r="AI3525" s="11"/>
      <c r="AJ3525" s="10"/>
      <c r="AK3525" s="2"/>
      <c r="AL3525" s="2"/>
      <c r="AM3525" s="2"/>
      <c r="AN3525" s="2"/>
      <c r="AO3525" s="2"/>
      <c r="AP3525" s="2"/>
      <c r="AQ3525" s="1"/>
      <c r="AR3525" s="15"/>
      <c r="AS3525" s="15"/>
      <c r="AT3525" s="15"/>
      <c r="AU3525" s="1"/>
      <c r="AV3525" s="1"/>
      <c r="AW3525" s="15"/>
      <c r="AX3525" s="15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  <c r="EZ3525" s="1"/>
      <c r="FA3525" s="1"/>
      <c r="FB3525" s="1"/>
      <c r="FC3525" s="1"/>
      <c r="FD3525" s="1"/>
      <c r="FE3525" s="1"/>
      <c r="FF3525" s="1"/>
      <c r="FG3525" s="1"/>
      <c r="FH3525" s="1"/>
    </row>
    <row r="3526" spans="1:164" x14ac:dyDescent="0.15">
      <c r="A3526" s="67"/>
      <c r="B3526" s="16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9"/>
      <c r="N3526" s="12"/>
      <c r="O3526" s="12"/>
      <c r="P3526" s="19"/>
      <c r="Q3526" s="14"/>
      <c r="R3526" s="28"/>
      <c r="S3526" s="14"/>
      <c r="T3526" s="14"/>
      <c r="U3526" s="14"/>
      <c r="V3526" s="4"/>
      <c r="W3526" s="5"/>
      <c r="X3526" s="14"/>
      <c r="Y3526" s="153"/>
      <c r="Z3526" s="10"/>
      <c r="AA3526" s="51"/>
      <c r="AB3526" s="3"/>
      <c r="AC3526" s="1"/>
      <c r="AD3526" s="10"/>
      <c r="AE3526" s="3"/>
      <c r="AF3526" s="3"/>
      <c r="AG3526" s="3"/>
      <c r="AH3526" s="10"/>
      <c r="AI3526" s="11"/>
      <c r="AJ3526" s="10"/>
      <c r="AK3526" s="2"/>
      <c r="AL3526" s="2"/>
      <c r="AM3526" s="2"/>
      <c r="AN3526" s="2"/>
      <c r="AO3526" s="2"/>
      <c r="AP3526" s="2"/>
      <c r="AQ3526" s="1"/>
      <c r="AR3526" s="15"/>
      <c r="AS3526" s="15"/>
      <c r="AT3526" s="15"/>
      <c r="AU3526" s="1"/>
      <c r="AV3526" s="1"/>
      <c r="AW3526" s="15"/>
      <c r="AX3526" s="15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  <c r="EZ3526" s="1"/>
      <c r="FA3526" s="1"/>
      <c r="FB3526" s="1"/>
      <c r="FC3526" s="1"/>
      <c r="FD3526" s="1"/>
      <c r="FE3526" s="1"/>
      <c r="FF3526" s="1"/>
      <c r="FG3526" s="1"/>
      <c r="FH3526" s="1"/>
    </row>
    <row r="3527" spans="1:164" x14ac:dyDescent="0.15">
      <c r="A3527" s="67"/>
      <c r="B3527" s="16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9"/>
      <c r="N3527" s="12"/>
      <c r="O3527" s="12"/>
      <c r="P3527" s="19"/>
      <c r="Q3527" s="14"/>
      <c r="R3527" s="28"/>
      <c r="S3527" s="14"/>
      <c r="T3527" s="14"/>
      <c r="U3527" s="14"/>
      <c r="V3527" s="4"/>
      <c r="W3527" s="5"/>
      <c r="X3527" s="14"/>
      <c r="Y3527" s="153"/>
      <c r="Z3527" s="10"/>
      <c r="AA3527" s="51"/>
      <c r="AB3527" s="3"/>
      <c r="AC3527" s="1"/>
      <c r="AD3527" s="10"/>
      <c r="AE3527" s="3"/>
      <c r="AF3527" s="3"/>
      <c r="AG3527" s="3"/>
      <c r="AH3527" s="10"/>
      <c r="AI3527" s="11"/>
      <c r="AJ3527" s="10"/>
      <c r="AK3527" s="2"/>
      <c r="AL3527" s="2"/>
      <c r="AM3527" s="2"/>
      <c r="AN3527" s="2"/>
      <c r="AO3527" s="2"/>
      <c r="AP3527" s="2"/>
      <c r="AQ3527" s="1"/>
      <c r="AR3527" s="15"/>
      <c r="AS3527" s="15"/>
      <c r="AT3527" s="15"/>
      <c r="AU3527" s="1"/>
      <c r="AV3527" s="1"/>
      <c r="AW3527" s="15"/>
      <c r="AX3527" s="15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  <c r="EZ3527" s="1"/>
      <c r="FA3527" s="1"/>
      <c r="FB3527" s="1"/>
      <c r="FC3527" s="1"/>
      <c r="FD3527" s="1"/>
      <c r="FE3527" s="1"/>
      <c r="FF3527" s="1"/>
      <c r="FG3527" s="1"/>
      <c r="FH3527" s="1"/>
    </row>
    <row r="3528" spans="1:164" x14ac:dyDescent="0.15">
      <c r="A3528" s="67"/>
      <c r="B3528" s="16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9"/>
      <c r="N3528" s="12"/>
      <c r="O3528" s="12"/>
      <c r="P3528" s="19"/>
      <c r="Q3528" s="14"/>
      <c r="R3528" s="28"/>
      <c r="S3528" s="14"/>
      <c r="T3528" s="14"/>
      <c r="U3528" s="14"/>
      <c r="V3528" s="4"/>
      <c r="W3528" s="5"/>
      <c r="X3528" s="14"/>
      <c r="Y3528" s="153"/>
      <c r="Z3528" s="10"/>
      <c r="AA3528" s="51"/>
      <c r="AB3528" s="3"/>
      <c r="AC3528" s="1"/>
      <c r="AD3528" s="10"/>
      <c r="AE3528" s="3"/>
      <c r="AF3528" s="3"/>
      <c r="AG3528" s="3"/>
      <c r="AH3528" s="10"/>
      <c r="AI3528" s="11"/>
      <c r="AJ3528" s="10"/>
      <c r="AK3528" s="2"/>
      <c r="AL3528" s="2"/>
      <c r="AM3528" s="2"/>
      <c r="AN3528" s="2"/>
      <c r="AO3528" s="2"/>
      <c r="AP3528" s="2"/>
      <c r="AQ3528" s="1"/>
      <c r="AR3528" s="15"/>
      <c r="AS3528" s="15"/>
      <c r="AT3528" s="15"/>
      <c r="AU3528" s="1"/>
      <c r="AV3528" s="1"/>
      <c r="AW3528" s="15"/>
      <c r="AX3528" s="15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  <c r="EZ3528" s="1"/>
      <c r="FA3528" s="1"/>
      <c r="FB3528" s="1"/>
      <c r="FC3528" s="1"/>
      <c r="FD3528" s="1"/>
      <c r="FE3528" s="1"/>
      <c r="FF3528" s="1"/>
      <c r="FG3528" s="1"/>
      <c r="FH3528" s="1"/>
    </row>
    <row r="3529" spans="1:164" x14ac:dyDescent="0.15">
      <c r="A3529" s="67"/>
      <c r="B3529" s="16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9"/>
      <c r="N3529" s="12"/>
      <c r="O3529" s="12"/>
      <c r="P3529" s="19"/>
      <c r="Q3529" s="14"/>
      <c r="R3529" s="28"/>
      <c r="S3529" s="14"/>
      <c r="T3529" s="14"/>
      <c r="U3529" s="14"/>
      <c r="V3529" s="4"/>
      <c r="W3529" s="5"/>
      <c r="X3529" s="14"/>
      <c r="Y3529" s="153"/>
      <c r="Z3529" s="10"/>
      <c r="AA3529" s="51"/>
      <c r="AB3529" s="3"/>
      <c r="AC3529" s="1"/>
      <c r="AD3529" s="10"/>
      <c r="AE3529" s="3"/>
      <c r="AF3529" s="3"/>
      <c r="AG3529" s="3"/>
      <c r="AH3529" s="10"/>
      <c r="AI3529" s="11"/>
      <c r="AJ3529" s="10"/>
      <c r="AK3529" s="2"/>
      <c r="AL3529" s="2"/>
      <c r="AM3529" s="2"/>
      <c r="AN3529" s="2"/>
      <c r="AO3529" s="2"/>
      <c r="AP3529" s="2"/>
      <c r="AQ3529" s="1"/>
      <c r="AR3529" s="15"/>
      <c r="AS3529" s="15"/>
      <c r="AT3529" s="15"/>
      <c r="AU3529" s="1"/>
      <c r="AV3529" s="1"/>
      <c r="AW3529" s="15"/>
      <c r="AX3529" s="15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  <c r="EZ3529" s="1"/>
      <c r="FA3529" s="1"/>
      <c r="FB3529" s="1"/>
      <c r="FC3529" s="1"/>
      <c r="FD3529" s="1"/>
      <c r="FE3529" s="1"/>
      <c r="FF3529" s="1"/>
      <c r="FG3529" s="1"/>
      <c r="FH3529" s="1"/>
    </row>
    <row r="3530" spans="1:164" x14ac:dyDescent="0.15">
      <c r="A3530" s="67"/>
      <c r="B3530" s="16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9"/>
      <c r="N3530" s="12"/>
      <c r="O3530" s="12"/>
      <c r="P3530" s="19"/>
      <c r="Q3530" s="14"/>
      <c r="R3530" s="28"/>
      <c r="S3530" s="14"/>
      <c r="T3530" s="14"/>
      <c r="U3530" s="14"/>
      <c r="V3530" s="4"/>
      <c r="W3530" s="5"/>
      <c r="X3530" s="14"/>
      <c r="Y3530" s="153"/>
      <c r="Z3530" s="10"/>
      <c r="AA3530" s="51"/>
      <c r="AB3530" s="3"/>
      <c r="AC3530" s="1"/>
      <c r="AD3530" s="10"/>
      <c r="AE3530" s="3"/>
      <c r="AF3530" s="3"/>
      <c r="AG3530" s="3"/>
      <c r="AH3530" s="10"/>
      <c r="AI3530" s="11"/>
      <c r="AJ3530" s="10"/>
      <c r="AK3530" s="2"/>
      <c r="AL3530" s="2"/>
      <c r="AM3530" s="2"/>
      <c r="AN3530" s="2"/>
      <c r="AO3530" s="2"/>
      <c r="AP3530" s="2"/>
      <c r="AQ3530" s="1"/>
      <c r="AR3530" s="15"/>
      <c r="AS3530" s="15"/>
      <c r="AT3530" s="15"/>
      <c r="AU3530" s="1"/>
      <c r="AV3530" s="1"/>
      <c r="AW3530" s="15"/>
      <c r="AX3530" s="15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  <c r="EZ3530" s="1"/>
      <c r="FA3530" s="1"/>
      <c r="FB3530" s="1"/>
      <c r="FC3530" s="1"/>
      <c r="FD3530" s="1"/>
      <c r="FE3530" s="1"/>
      <c r="FF3530" s="1"/>
      <c r="FG3530" s="1"/>
      <c r="FH3530" s="1"/>
    </row>
    <row r="3531" spans="1:164" x14ac:dyDescent="0.15">
      <c r="A3531" s="67"/>
      <c r="B3531" s="16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9"/>
      <c r="N3531" s="12"/>
      <c r="O3531" s="12"/>
      <c r="P3531" s="19"/>
      <c r="Q3531" s="14"/>
      <c r="R3531" s="28"/>
      <c r="S3531" s="14"/>
      <c r="T3531" s="14"/>
      <c r="U3531" s="14"/>
      <c r="V3531" s="4"/>
      <c r="W3531" s="5"/>
      <c r="X3531" s="14"/>
      <c r="Y3531" s="153"/>
      <c r="Z3531" s="10"/>
      <c r="AA3531" s="51"/>
      <c r="AB3531" s="3"/>
      <c r="AC3531" s="1"/>
      <c r="AD3531" s="10"/>
      <c r="AE3531" s="3"/>
      <c r="AF3531" s="3"/>
      <c r="AG3531" s="3"/>
      <c r="AH3531" s="10"/>
      <c r="AI3531" s="11"/>
      <c r="AJ3531" s="10"/>
      <c r="AK3531" s="2"/>
      <c r="AL3531" s="2"/>
      <c r="AM3531" s="2"/>
      <c r="AN3531" s="2"/>
      <c r="AO3531" s="2"/>
      <c r="AP3531" s="2"/>
      <c r="AQ3531" s="1"/>
      <c r="AR3531" s="15"/>
      <c r="AS3531" s="15"/>
      <c r="AT3531" s="15"/>
      <c r="AU3531" s="1"/>
      <c r="AV3531" s="1"/>
      <c r="AW3531" s="15"/>
      <c r="AX3531" s="15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  <c r="EZ3531" s="1"/>
      <c r="FA3531" s="1"/>
      <c r="FB3531" s="1"/>
      <c r="FC3531" s="1"/>
      <c r="FD3531" s="1"/>
      <c r="FE3531" s="1"/>
      <c r="FF3531" s="1"/>
      <c r="FG3531" s="1"/>
      <c r="FH3531" s="1"/>
    </row>
    <row r="3532" spans="1:164" x14ac:dyDescent="0.15">
      <c r="A3532" s="67"/>
      <c r="B3532" s="16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9"/>
      <c r="N3532" s="12"/>
      <c r="O3532" s="12"/>
      <c r="P3532" s="19"/>
      <c r="Q3532" s="14"/>
      <c r="R3532" s="28"/>
      <c r="S3532" s="14"/>
      <c r="T3532" s="14"/>
      <c r="U3532" s="14"/>
      <c r="V3532" s="4"/>
      <c r="W3532" s="5"/>
      <c r="X3532" s="14"/>
      <c r="Y3532" s="153"/>
      <c r="Z3532" s="10"/>
      <c r="AA3532" s="51"/>
      <c r="AB3532" s="3"/>
      <c r="AC3532" s="1"/>
      <c r="AD3532" s="10"/>
      <c r="AE3532" s="3"/>
      <c r="AF3532" s="3"/>
      <c r="AG3532" s="3"/>
      <c r="AH3532" s="10"/>
      <c r="AI3532" s="11"/>
      <c r="AJ3532" s="10"/>
      <c r="AK3532" s="2"/>
      <c r="AL3532" s="2"/>
      <c r="AM3532" s="2"/>
      <c r="AN3532" s="2"/>
      <c r="AO3532" s="2"/>
      <c r="AP3532" s="2"/>
      <c r="AQ3532" s="1"/>
      <c r="AR3532" s="15"/>
      <c r="AS3532" s="15"/>
      <c r="AT3532" s="15"/>
      <c r="AU3532" s="1"/>
      <c r="AV3532" s="1"/>
      <c r="AW3532" s="15"/>
      <c r="AX3532" s="15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  <c r="EZ3532" s="1"/>
      <c r="FA3532" s="1"/>
      <c r="FB3532" s="1"/>
      <c r="FC3532" s="1"/>
      <c r="FD3532" s="1"/>
      <c r="FE3532" s="1"/>
      <c r="FF3532" s="1"/>
      <c r="FG3532" s="1"/>
      <c r="FH3532" s="1"/>
    </row>
    <row r="3533" spans="1:164" x14ac:dyDescent="0.15">
      <c r="A3533" s="67"/>
      <c r="B3533" s="16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9"/>
      <c r="N3533" s="12"/>
      <c r="O3533" s="12"/>
      <c r="P3533" s="19"/>
      <c r="Q3533" s="14"/>
      <c r="R3533" s="28"/>
      <c r="S3533" s="14"/>
      <c r="T3533" s="14"/>
      <c r="U3533" s="14"/>
      <c r="V3533" s="4"/>
      <c r="W3533" s="5"/>
      <c r="X3533" s="14"/>
      <c r="Y3533" s="153"/>
      <c r="Z3533" s="10"/>
      <c r="AA3533" s="51"/>
      <c r="AB3533" s="3"/>
      <c r="AC3533" s="1"/>
      <c r="AD3533" s="10"/>
      <c r="AE3533" s="3"/>
      <c r="AF3533" s="3"/>
      <c r="AG3533" s="3"/>
      <c r="AH3533" s="10"/>
      <c r="AI3533" s="11"/>
      <c r="AJ3533" s="10"/>
      <c r="AK3533" s="2"/>
      <c r="AL3533" s="2"/>
      <c r="AM3533" s="2"/>
      <c r="AN3533" s="2"/>
      <c r="AO3533" s="2"/>
      <c r="AP3533" s="2"/>
      <c r="AQ3533" s="1"/>
      <c r="AR3533" s="15"/>
      <c r="AS3533" s="15"/>
      <c r="AT3533" s="15"/>
      <c r="AU3533" s="1"/>
      <c r="AV3533" s="1"/>
      <c r="AW3533" s="15"/>
      <c r="AX3533" s="15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  <c r="EZ3533" s="1"/>
      <c r="FA3533" s="1"/>
      <c r="FB3533" s="1"/>
      <c r="FC3533" s="1"/>
      <c r="FD3533" s="1"/>
      <c r="FE3533" s="1"/>
      <c r="FF3533" s="1"/>
      <c r="FG3533" s="1"/>
      <c r="FH3533" s="1"/>
    </row>
    <row r="3534" spans="1:164" x14ac:dyDescent="0.15">
      <c r="A3534" s="67"/>
      <c r="B3534" s="16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9"/>
      <c r="N3534" s="12"/>
      <c r="O3534" s="12"/>
      <c r="P3534" s="19"/>
      <c r="Q3534" s="14"/>
      <c r="R3534" s="28"/>
      <c r="S3534" s="14"/>
      <c r="T3534" s="14"/>
      <c r="U3534" s="14"/>
      <c r="V3534" s="4"/>
      <c r="W3534" s="5"/>
      <c r="X3534" s="14"/>
      <c r="Y3534" s="153"/>
      <c r="Z3534" s="10"/>
      <c r="AA3534" s="51"/>
      <c r="AB3534" s="3"/>
      <c r="AC3534" s="1"/>
      <c r="AD3534" s="10"/>
      <c r="AE3534" s="3"/>
      <c r="AF3534" s="3"/>
      <c r="AG3534" s="3"/>
      <c r="AH3534" s="10"/>
      <c r="AI3534" s="11"/>
      <c r="AJ3534" s="10"/>
      <c r="AK3534" s="2"/>
      <c r="AL3534" s="2"/>
      <c r="AM3534" s="2"/>
      <c r="AN3534" s="2"/>
      <c r="AO3534" s="2"/>
      <c r="AP3534" s="2"/>
      <c r="AQ3534" s="1"/>
      <c r="AR3534" s="15"/>
      <c r="AS3534" s="15"/>
      <c r="AT3534" s="15"/>
      <c r="AU3534" s="1"/>
      <c r="AV3534" s="1"/>
      <c r="AW3534" s="15"/>
      <c r="AX3534" s="15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  <c r="EZ3534" s="1"/>
      <c r="FA3534" s="1"/>
      <c r="FB3534" s="1"/>
      <c r="FC3534" s="1"/>
      <c r="FD3534" s="1"/>
      <c r="FE3534" s="1"/>
      <c r="FF3534" s="1"/>
      <c r="FG3534" s="1"/>
      <c r="FH3534" s="1"/>
    </row>
    <row r="3535" spans="1:164" x14ac:dyDescent="0.15">
      <c r="A3535" s="67"/>
      <c r="B3535" s="16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9"/>
      <c r="N3535" s="12"/>
      <c r="O3535" s="12"/>
      <c r="P3535" s="19"/>
      <c r="Q3535" s="14"/>
      <c r="R3535" s="28"/>
      <c r="S3535" s="14"/>
      <c r="T3535" s="14"/>
      <c r="U3535" s="14"/>
      <c r="V3535" s="4"/>
      <c r="W3535" s="5"/>
      <c r="X3535" s="14"/>
      <c r="Y3535" s="153"/>
      <c r="Z3535" s="10"/>
      <c r="AA3535" s="51"/>
      <c r="AB3535" s="3"/>
      <c r="AC3535" s="1"/>
      <c r="AD3535" s="10"/>
      <c r="AE3535" s="3"/>
      <c r="AF3535" s="3"/>
      <c r="AG3535" s="3"/>
      <c r="AH3535" s="10"/>
      <c r="AI3535" s="11"/>
      <c r="AJ3535" s="10"/>
      <c r="AK3535" s="2"/>
      <c r="AL3535" s="2"/>
      <c r="AM3535" s="2"/>
      <c r="AN3535" s="2"/>
      <c r="AO3535" s="2"/>
      <c r="AP3535" s="2"/>
      <c r="AQ3535" s="1"/>
      <c r="AR3535" s="15"/>
      <c r="AS3535" s="15"/>
      <c r="AT3535" s="15"/>
      <c r="AU3535" s="1"/>
      <c r="AV3535" s="1"/>
      <c r="AW3535" s="15"/>
      <c r="AX3535" s="15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  <c r="EZ3535" s="1"/>
      <c r="FA3535" s="1"/>
      <c r="FB3535" s="1"/>
      <c r="FC3535" s="1"/>
      <c r="FD3535" s="1"/>
      <c r="FE3535" s="1"/>
      <c r="FF3535" s="1"/>
      <c r="FG3535" s="1"/>
      <c r="FH3535" s="1"/>
    </row>
    <row r="3536" spans="1:164" x14ac:dyDescent="0.15">
      <c r="A3536" s="67"/>
      <c r="B3536" s="16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9"/>
      <c r="N3536" s="12"/>
      <c r="O3536" s="12"/>
      <c r="P3536" s="19"/>
      <c r="Q3536" s="14"/>
      <c r="R3536" s="28"/>
      <c r="S3536" s="14"/>
      <c r="T3536" s="14"/>
      <c r="U3536" s="14"/>
      <c r="V3536" s="4"/>
      <c r="W3536" s="5"/>
      <c r="X3536" s="14"/>
      <c r="Y3536" s="153"/>
      <c r="Z3536" s="10"/>
      <c r="AA3536" s="51"/>
      <c r="AB3536" s="3"/>
      <c r="AC3536" s="1"/>
      <c r="AD3536" s="10"/>
      <c r="AE3536" s="3"/>
      <c r="AF3536" s="3"/>
      <c r="AG3536" s="3"/>
      <c r="AH3536" s="10"/>
      <c r="AI3536" s="11"/>
      <c r="AJ3536" s="10"/>
      <c r="AK3536" s="2"/>
      <c r="AL3536" s="2"/>
      <c r="AM3536" s="2"/>
      <c r="AN3536" s="2"/>
      <c r="AO3536" s="2"/>
      <c r="AP3536" s="2"/>
      <c r="AQ3536" s="1"/>
      <c r="AR3536" s="15"/>
      <c r="AS3536" s="15"/>
      <c r="AT3536" s="15"/>
      <c r="AU3536" s="1"/>
      <c r="AV3536" s="1"/>
      <c r="AW3536" s="15"/>
      <c r="AX3536" s="15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  <c r="EZ3536" s="1"/>
      <c r="FA3536" s="1"/>
      <c r="FB3536" s="1"/>
      <c r="FC3536" s="1"/>
      <c r="FD3536" s="1"/>
      <c r="FE3536" s="1"/>
      <c r="FF3536" s="1"/>
      <c r="FG3536" s="1"/>
      <c r="FH3536" s="1"/>
    </row>
    <row r="3537" spans="1:164" x14ac:dyDescent="0.15">
      <c r="A3537" s="67"/>
      <c r="B3537" s="16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9"/>
      <c r="N3537" s="12"/>
      <c r="O3537" s="12"/>
      <c r="P3537" s="19"/>
      <c r="Q3537" s="14"/>
      <c r="R3537" s="28"/>
      <c r="S3537" s="14"/>
      <c r="T3537" s="14"/>
      <c r="U3537" s="14"/>
      <c r="V3537" s="4"/>
      <c r="W3537" s="5"/>
      <c r="X3537" s="14"/>
      <c r="Y3537" s="153"/>
      <c r="Z3537" s="10"/>
      <c r="AA3537" s="51"/>
      <c r="AB3537" s="3"/>
      <c r="AC3537" s="1"/>
      <c r="AD3537" s="10"/>
      <c r="AE3537" s="3"/>
      <c r="AF3537" s="3"/>
      <c r="AG3537" s="3"/>
      <c r="AH3537" s="10"/>
      <c r="AI3537" s="11"/>
      <c r="AJ3537" s="10"/>
      <c r="AK3537" s="2"/>
      <c r="AL3537" s="2"/>
      <c r="AM3537" s="2"/>
      <c r="AN3537" s="2"/>
      <c r="AO3537" s="2"/>
      <c r="AP3537" s="2"/>
      <c r="AQ3537" s="1"/>
      <c r="AR3537" s="15"/>
      <c r="AS3537" s="15"/>
      <c r="AT3537" s="15"/>
      <c r="AU3537" s="1"/>
      <c r="AV3537" s="1"/>
      <c r="AW3537" s="15"/>
      <c r="AX3537" s="15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  <c r="EZ3537" s="1"/>
      <c r="FA3537" s="1"/>
      <c r="FB3537" s="1"/>
      <c r="FC3537" s="1"/>
      <c r="FD3537" s="1"/>
      <c r="FE3537" s="1"/>
      <c r="FF3537" s="1"/>
      <c r="FG3537" s="1"/>
      <c r="FH3537" s="1"/>
    </row>
    <row r="3538" spans="1:164" x14ac:dyDescent="0.15">
      <c r="A3538" s="67"/>
      <c r="B3538" s="16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9"/>
      <c r="N3538" s="12"/>
      <c r="O3538" s="12"/>
      <c r="P3538" s="19"/>
      <c r="Q3538" s="14"/>
      <c r="R3538" s="28"/>
      <c r="S3538" s="14"/>
      <c r="T3538" s="14"/>
      <c r="U3538" s="14"/>
      <c r="V3538" s="4"/>
      <c r="W3538" s="5"/>
      <c r="X3538" s="14"/>
      <c r="Y3538" s="153"/>
      <c r="Z3538" s="10"/>
      <c r="AA3538" s="51"/>
      <c r="AB3538" s="3"/>
      <c r="AC3538" s="1"/>
      <c r="AD3538" s="10"/>
      <c r="AE3538" s="3"/>
      <c r="AF3538" s="3"/>
      <c r="AG3538" s="3"/>
      <c r="AH3538" s="10"/>
      <c r="AI3538" s="11"/>
      <c r="AJ3538" s="10"/>
      <c r="AK3538" s="2"/>
      <c r="AL3538" s="2"/>
      <c r="AM3538" s="2"/>
      <c r="AN3538" s="2"/>
      <c r="AO3538" s="2"/>
      <c r="AP3538" s="2"/>
      <c r="AQ3538" s="1"/>
      <c r="AR3538" s="15"/>
      <c r="AS3538" s="15"/>
      <c r="AT3538" s="15"/>
      <c r="AU3538" s="1"/>
      <c r="AV3538" s="1"/>
      <c r="AW3538" s="15"/>
      <c r="AX3538" s="15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  <c r="FA3538" s="1"/>
      <c r="FB3538" s="1"/>
      <c r="FC3538" s="1"/>
      <c r="FD3538" s="1"/>
      <c r="FE3538" s="1"/>
      <c r="FF3538" s="1"/>
      <c r="FG3538" s="1"/>
      <c r="FH3538" s="1"/>
    </row>
    <row r="3539" spans="1:164" x14ac:dyDescent="0.15">
      <c r="A3539" s="67"/>
      <c r="B3539" s="16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9"/>
      <c r="N3539" s="12"/>
      <c r="O3539" s="12"/>
      <c r="P3539" s="19"/>
      <c r="Q3539" s="14"/>
      <c r="R3539" s="28"/>
      <c r="S3539" s="14"/>
      <c r="T3539" s="14"/>
      <c r="U3539" s="14"/>
      <c r="V3539" s="4"/>
      <c r="W3539" s="5"/>
      <c r="X3539" s="14"/>
      <c r="Y3539" s="153"/>
      <c r="Z3539" s="10"/>
      <c r="AA3539" s="51"/>
      <c r="AB3539" s="3"/>
      <c r="AC3539" s="1"/>
      <c r="AD3539" s="10"/>
      <c r="AE3539" s="3"/>
      <c r="AF3539" s="3"/>
      <c r="AG3539" s="3"/>
      <c r="AH3539" s="10"/>
      <c r="AI3539" s="11"/>
      <c r="AJ3539" s="10"/>
      <c r="AK3539" s="2"/>
      <c r="AL3539" s="2"/>
      <c r="AM3539" s="2"/>
      <c r="AN3539" s="2"/>
      <c r="AO3539" s="2"/>
      <c r="AP3539" s="2"/>
      <c r="AQ3539" s="1"/>
      <c r="AR3539" s="15"/>
      <c r="AS3539" s="15"/>
      <c r="AT3539" s="15"/>
      <c r="AU3539" s="1"/>
      <c r="AV3539" s="1"/>
      <c r="AW3539" s="15"/>
      <c r="AX3539" s="15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  <c r="EZ3539" s="1"/>
      <c r="FA3539" s="1"/>
      <c r="FB3539" s="1"/>
      <c r="FC3539" s="1"/>
      <c r="FD3539" s="1"/>
      <c r="FE3539" s="1"/>
      <c r="FF3539" s="1"/>
      <c r="FG3539" s="1"/>
      <c r="FH3539" s="1"/>
    </row>
    <row r="3540" spans="1:164" x14ac:dyDescent="0.15">
      <c r="A3540" s="67"/>
      <c r="B3540" s="16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9"/>
      <c r="N3540" s="12"/>
      <c r="O3540" s="12"/>
      <c r="P3540" s="19"/>
      <c r="Q3540" s="14"/>
      <c r="R3540" s="28"/>
      <c r="S3540" s="14"/>
      <c r="T3540" s="14"/>
      <c r="U3540" s="14"/>
      <c r="V3540" s="4"/>
      <c r="W3540" s="5"/>
      <c r="X3540" s="14"/>
      <c r="Y3540" s="153"/>
      <c r="Z3540" s="10"/>
      <c r="AA3540" s="51"/>
      <c r="AB3540" s="3"/>
      <c r="AC3540" s="1"/>
      <c r="AD3540" s="10"/>
      <c r="AE3540" s="3"/>
      <c r="AF3540" s="3"/>
      <c r="AG3540" s="3"/>
      <c r="AH3540" s="10"/>
      <c r="AI3540" s="11"/>
      <c r="AJ3540" s="10"/>
      <c r="AK3540" s="2"/>
      <c r="AL3540" s="2"/>
      <c r="AM3540" s="2"/>
      <c r="AN3540" s="2"/>
      <c r="AO3540" s="2"/>
      <c r="AP3540" s="2"/>
      <c r="AQ3540" s="1"/>
      <c r="AR3540" s="15"/>
      <c r="AS3540" s="15"/>
      <c r="AT3540" s="15"/>
      <c r="AU3540" s="1"/>
      <c r="AV3540" s="1"/>
      <c r="AW3540" s="15"/>
      <c r="AX3540" s="15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  <c r="EZ3540" s="1"/>
      <c r="FA3540" s="1"/>
      <c r="FB3540" s="1"/>
      <c r="FC3540" s="1"/>
      <c r="FD3540" s="1"/>
      <c r="FE3540" s="1"/>
      <c r="FF3540" s="1"/>
      <c r="FG3540" s="1"/>
      <c r="FH3540" s="1"/>
    </row>
    <row r="3541" spans="1:164" x14ac:dyDescent="0.15">
      <c r="A3541" s="67"/>
      <c r="B3541" s="16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9"/>
      <c r="N3541" s="12"/>
      <c r="O3541" s="12"/>
      <c r="P3541" s="19"/>
      <c r="Q3541" s="14"/>
      <c r="R3541" s="28"/>
      <c r="S3541" s="14"/>
      <c r="T3541" s="14"/>
      <c r="U3541" s="14"/>
      <c r="V3541" s="4"/>
      <c r="W3541" s="5"/>
      <c r="X3541" s="14"/>
      <c r="Y3541" s="153"/>
      <c r="Z3541" s="10"/>
      <c r="AA3541" s="51"/>
      <c r="AB3541" s="3"/>
      <c r="AC3541" s="1"/>
      <c r="AD3541" s="10"/>
      <c r="AE3541" s="3"/>
      <c r="AF3541" s="3"/>
      <c r="AG3541" s="3"/>
      <c r="AH3541" s="10"/>
      <c r="AI3541" s="11"/>
      <c r="AJ3541" s="10"/>
      <c r="AK3541" s="2"/>
      <c r="AL3541" s="2"/>
      <c r="AM3541" s="2"/>
      <c r="AN3541" s="2"/>
      <c r="AO3541" s="2"/>
      <c r="AP3541" s="2"/>
      <c r="AQ3541" s="1"/>
      <c r="AR3541" s="15"/>
      <c r="AS3541" s="15"/>
      <c r="AT3541" s="15"/>
      <c r="AU3541" s="1"/>
      <c r="AV3541" s="1"/>
      <c r="AW3541" s="15"/>
      <c r="AX3541" s="15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  <c r="EZ3541" s="1"/>
      <c r="FA3541" s="1"/>
      <c r="FB3541" s="1"/>
      <c r="FC3541" s="1"/>
      <c r="FD3541" s="1"/>
      <c r="FE3541" s="1"/>
      <c r="FF3541" s="1"/>
      <c r="FG3541" s="1"/>
      <c r="FH3541" s="1"/>
    </row>
    <row r="3542" spans="1:164" x14ac:dyDescent="0.15">
      <c r="A3542" s="67"/>
      <c r="B3542" s="16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9"/>
      <c r="N3542" s="12"/>
      <c r="O3542" s="12"/>
      <c r="P3542" s="19"/>
      <c r="Q3542" s="14"/>
      <c r="R3542" s="28"/>
      <c r="S3542" s="14"/>
      <c r="T3542" s="14"/>
      <c r="U3542" s="14"/>
      <c r="V3542" s="4"/>
      <c r="W3542" s="5"/>
      <c r="X3542" s="14"/>
      <c r="Y3542" s="153"/>
      <c r="Z3542" s="10"/>
      <c r="AA3542" s="51"/>
      <c r="AB3542" s="3"/>
      <c r="AC3542" s="1"/>
      <c r="AD3542" s="10"/>
      <c r="AE3542" s="3"/>
      <c r="AF3542" s="3"/>
      <c r="AG3542" s="3"/>
      <c r="AH3542" s="10"/>
      <c r="AI3542" s="11"/>
      <c r="AJ3542" s="10"/>
      <c r="AK3542" s="2"/>
      <c r="AL3542" s="2"/>
      <c r="AM3542" s="2"/>
      <c r="AN3542" s="2"/>
      <c r="AO3542" s="2"/>
      <c r="AP3542" s="2"/>
      <c r="AQ3542" s="1"/>
      <c r="AR3542" s="15"/>
      <c r="AS3542" s="15"/>
      <c r="AT3542" s="15"/>
      <c r="AU3542" s="1"/>
      <c r="AV3542" s="1"/>
      <c r="AW3542" s="15"/>
      <c r="AX3542" s="15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  <c r="EZ3542" s="1"/>
      <c r="FA3542" s="1"/>
      <c r="FB3542" s="1"/>
      <c r="FC3542" s="1"/>
      <c r="FD3542" s="1"/>
      <c r="FE3542" s="1"/>
      <c r="FF3542" s="1"/>
      <c r="FG3542" s="1"/>
      <c r="FH3542" s="1"/>
    </row>
    <row r="3543" spans="1:164" x14ac:dyDescent="0.15">
      <c r="A3543" s="67"/>
      <c r="B3543" s="16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9"/>
      <c r="N3543" s="12"/>
      <c r="O3543" s="12"/>
      <c r="P3543" s="19"/>
      <c r="Q3543" s="14"/>
      <c r="R3543" s="28"/>
      <c r="S3543" s="14"/>
      <c r="T3543" s="14"/>
      <c r="U3543" s="14"/>
      <c r="V3543" s="4"/>
      <c r="W3543" s="5"/>
      <c r="X3543" s="14"/>
      <c r="Y3543" s="153"/>
      <c r="Z3543" s="10"/>
      <c r="AA3543" s="51"/>
      <c r="AB3543" s="3"/>
      <c r="AC3543" s="1"/>
      <c r="AD3543" s="10"/>
      <c r="AE3543" s="3"/>
      <c r="AF3543" s="3"/>
      <c r="AG3543" s="3"/>
      <c r="AH3543" s="10"/>
      <c r="AI3543" s="11"/>
      <c r="AJ3543" s="10"/>
      <c r="AK3543" s="2"/>
      <c r="AL3543" s="2"/>
      <c r="AM3543" s="2"/>
      <c r="AN3543" s="2"/>
      <c r="AO3543" s="2"/>
      <c r="AP3543" s="2"/>
      <c r="AQ3543" s="1"/>
      <c r="AR3543" s="15"/>
      <c r="AS3543" s="15"/>
      <c r="AT3543" s="15"/>
      <c r="AU3543" s="1"/>
      <c r="AV3543" s="1"/>
      <c r="AW3543" s="15"/>
      <c r="AX3543" s="15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  <c r="EZ3543" s="1"/>
      <c r="FA3543" s="1"/>
      <c r="FB3543" s="1"/>
      <c r="FC3543" s="1"/>
      <c r="FD3543" s="1"/>
      <c r="FE3543" s="1"/>
      <c r="FF3543" s="1"/>
      <c r="FG3543" s="1"/>
      <c r="FH3543" s="1"/>
    </row>
    <row r="3544" spans="1:164" x14ac:dyDescent="0.15">
      <c r="A3544" s="67"/>
      <c r="B3544" s="16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9"/>
      <c r="N3544" s="12"/>
      <c r="O3544" s="12"/>
      <c r="P3544" s="19"/>
      <c r="Q3544" s="14"/>
      <c r="R3544" s="28"/>
      <c r="S3544" s="14"/>
      <c r="T3544" s="14"/>
      <c r="U3544" s="14"/>
      <c r="V3544" s="4"/>
      <c r="W3544" s="5"/>
      <c r="X3544" s="14"/>
      <c r="Y3544" s="153"/>
      <c r="Z3544" s="10"/>
      <c r="AA3544" s="51"/>
      <c r="AB3544" s="3"/>
      <c r="AC3544" s="1"/>
      <c r="AD3544" s="10"/>
      <c r="AE3544" s="3"/>
      <c r="AF3544" s="3"/>
      <c r="AG3544" s="3"/>
      <c r="AH3544" s="10"/>
      <c r="AI3544" s="11"/>
      <c r="AJ3544" s="10"/>
      <c r="AK3544" s="2"/>
      <c r="AL3544" s="2"/>
      <c r="AM3544" s="2"/>
      <c r="AN3544" s="2"/>
      <c r="AO3544" s="2"/>
      <c r="AP3544" s="2"/>
      <c r="AQ3544" s="1"/>
      <c r="AR3544" s="15"/>
      <c r="AS3544" s="15"/>
      <c r="AT3544" s="15"/>
      <c r="AU3544" s="1"/>
      <c r="AV3544" s="1"/>
      <c r="AW3544" s="15"/>
      <c r="AX3544" s="15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  <c r="EZ3544" s="1"/>
      <c r="FA3544" s="1"/>
      <c r="FB3544" s="1"/>
      <c r="FC3544" s="1"/>
      <c r="FD3544" s="1"/>
      <c r="FE3544" s="1"/>
      <c r="FF3544" s="1"/>
      <c r="FG3544" s="1"/>
      <c r="FH3544" s="1"/>
    </row>
    <row r="3545" spans="1:164" x14ac:dyDescent="0.15">
      <c r="A3545" s="67"/>
      <c r="B3545" s="16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9"/>
      <c r="N3545" s="12"/>
      <c r="O3545" s="12"/>
      <c r="P3545" s="19"/>
      <c r="Q3545" s="14"/>
      <c r="R3545" s="28"/>
      <c r="S3545" s="14"/>
      <c r="T3545" s="14"/>
      <c r="U3545" s="14"/>
      <c r="V3545" s="4"/>
      <c r="W3545" s="5"/>
      <c r="X3545" s="14"/>
      <c r="Y3545" s="153"/>
      <c r="Z3545" s="10"/>
      <c r="AA3545" s="51"/>
      <c r="AB3545" s="3"/>
      <c r="AC3545" s="1"/>
      <c r="AD3545" s="10"/>
      <c r="AE3545" s="3"/>
      <c r="AF3545" s="3"/>
      <c r="AG3545" s="3"/>
      <c r="AH3545" s="10"/>
      <c r="AI3545" s="11"/>
      <c r="AJ3545" s="10"/>
      <c r="AK3545" s="2"/>
      <c r="AL3545" s="2"/>
      <c r="AM3545" s="2"/>
      <c r="AN3545" s="2"/>
      <c r="AO3545" s="2"/>
      <c r="AP3545" s="2"/>
      <c r="AQ3545" s="1"/>
      <c r="AR3545" s="15"/>
      <c r="AS3545" s="15"/>
      <c r="AT3545" s="15"/>
      <c r="AU3545" s="1"/>
      <c r="AV3545" s="1"/>
      <c r="AW3545" s="15"/>
      <c r="AX3545" s="15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  <c r="EZ3545" s="1"/>
      <c r="FA3545" s="1"/>
      <c r="FB3545" s="1"/>
      <c r="FC3545" s="1"/>
      <c r="FD3545" s="1"/>
      <c r="FE3545" s="1"/>
      <c r="FF3545" s="1"/>
      <c r="FG3545" s="1"/>
      <c r="FH3545" s="1"/>
    </row>
    <row r="3546" spans="1:164" x14ac:dyDescent="0.15">
      <c r="A3546" s="67"/>
      <c r="B3546" s="16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9"/>
      <c r="N3546" s="12"/>
      <c r="O3546" s="12"/>
      <c r="P3546" s="19"/>
      <c r="Q3546" s="14"/>
      <c r="R3546" s="28"/>
      <c r="S3546" s="14"/>
      <c r="T3546" s="14"/>
      <c r="U3546" s="14"/>
      <c r="V3546" s="4"/>
      <c r="W3546" s="5"/>
      <c r="X3546" s="14"/>
      <c r="Y3546" s="153"/>
      <c r="Z3546" s="10"/>
      <c r="AA3546" s="51"/>
      <c r="AB3546" s="3"/>
      <c r="AC3546" s="1"/>
      <c r="AD3546" s="10"/>
      <c r="AE3546" s="3"/>
      <c r="AF3546" s="3"/>
      <c r="AG3546" s="3"/>
      <c r="AH3546" s="10"/>
      <c r="AI3546" s="11"/>
      <c r="AJ3546" s="10"/>
      <c r="AK3546" s="2"/>
      <c r="AL3546" s="2"/>
      <c r="AM3546" s="2"/>
      <c r="AN3546" s="2"/>
      <c r="AO3546" s="2"/>
      <c r="AP3546" s="2"/>
      <c r="AQ3546" s="1"/>
      <c r="AR3546" s="15"/>
      <c r="AS3546" s="15"/>
      <c r="AT3546" s="15"/>
      <c r="AU3546" s="1"/>
      <c r="AV3546" s="1"/>
      <c r="AW3546" s="15"/>
      <c r="AX3546" s="15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  <c r="EZ3546" s="1"/>
      <c r="FA3546" s="1"/>
      <c r="FB3546" s="1"/>
      <c r="FC3546" s="1"/>
      <c r="FD3546" s="1"/>
      <c r="FE3546" s="1"/>
      <c r="FF3546" s="1"/>
      <c r="FG3546" s="1"/>
      <c r="FH3546" s="1"/>
    </row>
    <row r="3547" spans="1:164" x14ac:dyDescent="0.15">
      <c r="A3547" s="67"/>
      <c r="B3547" s="16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9"/>
      <c r="N3547" s="12"/>
      <c r="O3547" s="12"/>
      <c r="P3547" s="19"/>
      <c r="Q3547" s="14"/>
      <c r="R3547" s="28"/>
      <c r="S3547" s="14"/>
      <c r="T3547" s="14"/>
      <c r="U3547" s="14"/>
      <c r="V3547" s="4"/>
      <c r="W3547" s="5"/>
      <c r="X3547" s="14"/>
      <c r="Y3547" s="153"/>
      <c r="Z3547" s="10"/>
      <c r="AA3547" s="51"/>
      <c r="AB3547" s="3"/>
      <c r="AC3547" s="1"/>
      <c r="AD3547" s="10"/>
      <c r="AE3547" s="3"/>
      <c r="AF3547" s="3"/>
      <c r="AG3547" s="3"/>
      <c r="AH3547" s="10"/>
      <c r="AI3547" s="11"/>
      <c r="AJ3547" s="10"/>
      <c r="AK3547" s="2"/>
      <c r="AL3547" s="2"/>
      <c r="AM3547" s="2"/>
      <c r="AN3547" s="2"/>
      <c r="AO3547" s="2"/>
      <c r="AP3547" s="2"/>
      <c r="AQ3547" s="1"/>
      <c r="AR3547" s="15"/>
      <c r="AS3547" s="15"/>
      <c r="AT3547" s="15"/>
      <c r="AU3547" s="1"/>
      <c r="AV3547" s="1"/>
      <c r="AW3547" s="15"/>
      <c r="AX3547" s="15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  <c r="EZ3547" s="1"/>
      <c r="FA3547" s="1"/>
      <c r="FB3547" s="1"/>
      <c r="FC3547" s="1"/>
      <c r="FD3547" s="1"/>
      <c r="FE3547" s="1"/>
      <c r="FF3547" s="1"/>
      <c r="FG3547" s="1"/>
      <c r="FH3547" s="1"/>
    </row>
    <row r="3548" spans="1:164" x14ac:dyDescent="0.15">
      <c r="A3548" s="67"/>
      <c r="B3548" s="16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9"/>
      <c r="N3548" s="12"/>
      <c r="O3548" s="12"/>
      <c r="P3548" s="19"/>
      <c r="Q3548" s="14"/>
      <c r="R3548" s="28"/>
      <c r="S3548" s="14"/>
      <c r="T3548" s="14"/>
      <c r="U3548" s="14"/>
      <c r="V3548" s="4"/>
      <c r="W3548" s="5"/>
      <c r="X3548" s="14"/>
      <c r="Y3548" s="153"/>
      <c r="Z3548" s="10"/>
      <c r="AA3548" s="51"/>
      <c r="AB3548" s="3"/>
      <c r="AC3548" s="1"/>
      <c r="AD3548" s="10"/>
      <c r="AE3548" s="3"/>
      <c r="AF3548" s="3"/>
      <c r="AG3548" s="3"/>
      <c r="AH3548" s="10"/>
      <c r="AI3548" s="11"/>
      <c r="AJ3548" s="10"/>
      <c r="AK3548" s="2"/>
      <c r="AL3548" s="2"/>
      <c r="AM3548" s="2"/>
      <c r="AN3548" s="2"/>
      <c r="AO3548" s="2"/>
      <c r="AP3548" s="2"/>
      <c r="AQ3548" s="1"/>
      <c r="AR3548" s="15"/>
      <c r="AS3548" s="15"/>
      <c r="AT3548" s="15"/>
      <c r="AU3548" s="1"/>
      <c r="AV3548" s="1"/>
      <c r="AW3548" s="15"/>
      <c r="AX3548" s="15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  <c r="EZ3548" s="1"/>
      <c r="FA3548" s="1"/>
      <c r="FB3548" s="1"/>
      <c r="FC3548" s="1"/>
      <c r="FD3548" s="1"/>
      <c r="FE3548" s="1"/>
      <c r="FF3548" s="1"/>
      <c r="FG3548" s="1"/>
      <c r="FH3548" s="1"/>
    </row>
    <row r="3549" spans="1:164" x14ac:dyDescent="0.15">
      <c r="A3549" s="67"/>
      <c r="B3549" s="16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9"/>
      <c r="N3549" s="12"/>
      <c r="O3549" s="12"/>
      <c r="P3549" s="19"/>
      <c r="Q3549" s="14"/>
      <c r="R3549" s="28"/>
      <c r="S3549" s="14"/>
      <c r="T3549" s="14"/>
      <c r="U3549" s="14"/>
      <c r="V3549" s="4"/>
      <c r="W3549" s="5"/>
      <c r="X3549" s="14"/>
      <c r="Y3549" s="153"/>
      <c r="Z3549" s="10"/>
      <c r="AA3549" s="51"/>
      <c r="AB3549" s="3"/>
      <c r="AC3549" s="1"/>
      <c r="AD3549" s="10"/>
      <c r="AE3549" s="3"/>
      <c r="AF3549" s="3"/>
      <c r="AG3549" s="3"/>
      <c r="AH3549" s="10"/>
      <c r="AI3549" s="11"/>
      <c r="AJ3549" s="10"/>
      <c r="AK3549" s="2"/>
      <c r="AL3549" s="2"/>
      <c r="AM3549" s="2"/>
      <c r="AN3549" s="2"/>
      <c r="AO3549" s="2"/>
      <c r="AP3549" s="2"/>
      <c r="AQ3549" s="1"/>
      <c r="AR3549" s="15"/>
      <c r="AS3549" s="15"/>
      <c r="AT3549" s="15"/>
      <c r="AU3549" s="1"/>
      <c r="AV3549" s="1"/>
      <c r="AW3549" s="15"/>
      <c r="AX3549" s="15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  <c r="EZ3549" s="1"/>
      <c r="FA3549" s="1"/>
      <c r="FB3549" s="1"/>
      <c r="FC3549" s="1"/>
      <c r="FD3549" s="1"/>
      <c r="FE3549" s="1"/>
      <c r="FF3549" s="1"/>
      <c r="FG3549" s="1"/>
      <c r="FH3549" s="1"/>
    </row>
    <row r="3550" spans="1:164" x14ac:dyDescent="0.15">
      <c r="A3550" s="67"/>
      <c r="B3550" s="16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9"/>
      <c r="N3550" s="12"/>
      <c r="O3550" s="12"/>
      <c r="P3550" s="19"/>
      <c r="Q3550" s="14"/>
      <c r="R3550" s="28"/>
      <c r="S3550" s="14"/>
      <c r="T3550" s="14"/>
      <c r="U3550" s="14"/>
      <c r="V3550" s="4"/>
      <c r="W3550" s="5"/>
      <c r="X3550" s="14"/>
      <c r="Y3550" s="153"/>
      <c r="Z3550" s="10"/>
      <c r="AA3550" s="51"/>
      <c r="AB3550" s="3"/>
      <c r="AC3550" s="1"/>
      <c r="AD3550" s="10"/>
      <c r="AE3550" s="3"/>
      <c r="AF3550" s="3"/>
      <c r="AG3550" s="3"/>
      <c r="AH3550" s="10"/>
      <c r="AI3550" s="11"/>
      <c r="AJ3550" s="10"/>
      <c r="AK3550" s="2"/>
      <c r="AL3550" s="2"/>
      <c r="AM3550" s="2"/>
      <c r="AN3550" s="2"/>
      <c r="AO3550" s="2"/>
      <c r="AP3550" s="2"/>
      <c r="AQ3550" s="1"/>
      <c r="AR3550" s="15"/>
      <c r="AS3550" s="15"/>
      <c r="AT3550" s="15"/>
      <c r="AU3550" s="1"/>
      <c r="AV3550" s="1"/>
      <c r="AW3550" s="15"/>
      <c r="AX3550" s="15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  <c r="EZ3550" s="1"/>
      <c r="FA3550" s="1"/>
      <c r="FB3550" s="1"/>
      <c r="FC3550" s="1"/>
      <c r="FD3550" s="1"/>
      <c r="FE3550" s="1"/>
      <c r="FF3550" s="1"/>
      <c r="FG3550" s="1"/>
      <c r="FH3550" s="1"/>
    </row>
    <row r="3551" spans="1:164" x14ac:dyDescent="0.15">
      <c r="A3551" s="67"/>
      <c r="B3551" s="16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9"/>
      <c r="N3551" s="12"/>
      <c r="O3551" s="12"/>
      <c r="P3551" s="19"/>
      <c r="Q3551" s="14"/>
      <c r="R3551" s="28"/>
      <c r="S3551" s="14"/>
      <c r="T3551" s="14"/>
      <c r="U3551" s="14"/>
      <c r="V3551" s="4"/>
      <c r="W3551" s="5"/>
      <c r="X3551" s="14"/>
      <c r="Y3551" s="153"/>
      <c r="Z3551" s="10"/>
      <c r="AA3551" s="51"/>
      <c r="AB3551" s="3"/>
      <c r="AC3551" s="1"/>
      <c r="AD3551" s="10"/>
      <c r="AE3551" s="3"/>
      <c r="AF3551" s="3"/>
      <c r="AG3551" s="3"/>
      <c r="AH3551" s="10"/>
      <c r="AI3551" s="11"/>
      <c r="AJ3551" s="10"/>
      <c r="AK3551" s="2"/>
      <c r="AL3551" s="2"/>
      <c r="AM3551" s="2"/>
      <c r="AN3551" s="2"/>
      <c r="AO3551" s="2"/>
      <c r="AP3551" s="2"/>
      <c r="AQ3551" s="1"/>
      <c r="AR3551" s="15"/>
      <c r="AS3551" s="15"/>
      <c r="AT3551" s="15"/>
      <c r="AU3551" s="1"/>
      <c r="AV3551" s="1"/>
      <c r="AW3551" s="15"/>
      <c r="AX3551" s="15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  <c r="EZ3551" s="1"/>
      <c r="FA3551" s="1"/>
      <c r="FB3551" s="1"/>
      <c r="FC3551" s="1"/>
      <c r="FD3551" s="1"/>
      <c r="FE3551" s="1"/>
      <c r="FF3551" s="1"/>
      <c r="FG3551" s="1"/>
      <c r="FH3551" s="1"/>
    </row>
    <row r="3552" spans="1:164" x14ac:dyDescent="0.15">
      <c r="A3552" s="67"/>
      <c r="B3552" s="16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9"/>
      <c r="N3552" s="12"/>
      <c r="O3552" s="12"/>
      <c r="P3552" s="19"/>
      <c r="Q3552" s="14"/>
      <c r="R3552" s="28"/>
      <c r="S3552" s="14"/>
      <c r="T3552" s="14"/>
      <c r="U3552" s="14"/>
      <c r="V3552" s="4"/>
      <c r="W3552" s="5"/>
      <c r="X3552" s="14"/>
      <c r="Y3552" s="153"/>
      <c r="Z3552" s="10"/>
      <c r="AA3552" s="51"/>
      <c r="AB3552" s="3"/>
      <c r="AC3552" s="1"/>
      <c r="AD3552" s="10"/>
      <c r="AE3552" s="3"/>
      <c r="AF3552" s="3"/>
      <c r="AG3552" s="3"/>
      <c r="AH3552" s="10"/>
      <c r="AI3552" s="11"/>
      <c r="AJ3552" s="10"/>
      <c r="AK3552" s="2"/>
      <c r="AL3552" s="2"/>
      <c r="AM3552" s="2"/>
      <c r="AN3552" s="2"/>
      <c r="AO3552" s="2"/>
      <c r="AP3552" s="2"/>
      <c r="AQ3552" s="1"/>
      <c r="AR3552" s="15"/>
      <c r="AS3552" s="15"/>
      <c r="AT3552" s="15"/>
      <c r="AU3552" s="1"/>
      <c r="AV3552" s="1"/>
      <c r="AW3552" s="15"/>
      <c r="AX3552" s="15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  <c r="EZ3552" s="1"/>
      <c r="FA3552" s="1"/>
      <c r="FB3552" s="1"/>
      <c r="FC3552" s="1"/>
      <c r="FD3552" s="1"/>
      <c r="FE3552" s="1"/>
      <c r="FF3552" s="1"/>
      <c r="FG3552" s="1"/>
      <c r="FH3552" s="1"/>
    </row>
    <row r="3553" spans="1:164" x14ac:dyDescent="0.15">
      <c r="A3553" s="67"/>
      <c r="B3553" s="16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9"/>
      <c r="N3553" s="12"/>
      <c r="O3553" s="12"/>
      <c r="P3553" s="19"/>
      <c r="Q3553" s="14"/>
      <c r="R3553" s="28"/>
      <c r="S3553" s="14"/>
      <c r="T3553" s="14"/>
      <c r="U3553" s="14"/>
      <c r="V3553" s="4"/>
      <c r="W3553" s="5"/>
      <c r="X3553" s="14"/>
      <c r="Y3553" s="153"/>
      <c r="Z3553" s="10"/>
      <c r="AA3553" s="51"/>
      <c r="AB3553" s="3"/>
      <c r="AC3553" s="1"/>
      <c r="AD3553" s="10"/>
      <c r="AE3553" s="3"/>
      <c r="AF3553" s="3"/>
      <c r="AG3553" s="3"/>
      <c r="AH3553" s="10"/>
      <c r="AI3553" s="11"/>
      <c r="AJ3553" s="10"/>
      <c r="AK3553" s="2"/>
      <c r="AL3553" s="2"/>
      <c r="AM3553" s="2"/>
      <c r="AN3553" s="2"/>
      <c r="AO3553" s="2"/>
      <c r="AP3553" s="2"/>
      <c r="AQ3553" s="1"/>
      <c r="AR3553" s="15"/>
      <c r="AS3553" s="15"/>
      <c r="AT3553" s="15"/>
      <c r="AU3553" s="1"/>
      <c r="AV3553" s="1"/>
      <c r="AW3553" s="15"/>
      <c r="AX3553" s="15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  <c r="EZ3553" s="1"/>
      <c r="FA3553" s="1"/>
      <c r="FB3553" s="1"/>
      <c r="FC3553" s="1"/>
      <c r="FD3553" s="1"/>
      <c r="FE3553" s="1"/>
      <c r="FF3553" s="1"/>
      <c r="FG3553" s="1"/>
      <c r="FH3553" s="1"/>
    </row>
    <row r="3554" spans="1:164" x14ac:dyDescent="0.15">
      <c r="A3554" s="67"/>
      <c r="B3554" s="16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9"/>
      <c r="N3554" s="12"/>
      <c r="O3554" s="12"/>
      <c r="P3554" s="19"/>
      <c r="Q3554" s="14"/>
      <c r="R3554" s="28"/>
      <c r="S3554" s="14"/>
      <c r="T3554" s="14"/>
      <c r="U3554" s="14"/>
      <c r="V3554" s="4"/>
      <c r="W3554" s="5"/>
      <c r="X3554" s="14"/>
      <c r="Y3554" s="153"/>
      <c r="Z3554" s="10"/>
      <c r="AA3554" s="51"/>
      <c r="AB3554" s="3"/>
      <c r="AC3554" s="1"/>
      <c r="AD3554" s="10"/>
      <c r="AE3554" s="3"/>
      <c r="AF3554" s="3"/>
      <c r="AG3554" s="3"/>
      <c r="AH3554" s="10"/>
      <c r="AI3554" s="11"/>
      <c r="AJ3554" s="10"/>
      <c r="AK3554" s="2"/>
      <c r="AL3554" s="2"/>
      <c r="AM3554" s="2"/>
      <c r="AN3554" s="2"/>
      <c r="AO3554" s="2"/>
      <c r="AP3554" s="2"/>
      <c r="AQ3554" s="1"/>
      <c r="AR3554" s="15"/>
      <c r="AS3554" s="15"/>
      <c r="AT3554" s="15"/>
      <c r="AU3554" s="1"/>
      <c r="AV3554" s="1"/>
      <c r="AW3554" s="15"/>
      <c r="AX3554" s="15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  <c r="EZ3554" s="1"/>
      <c r="FA3554" s="1"/>
      <c r="FB3554" s="1"/>
      <c r="FC3554" s="1"/>
      <c r="FD3554" s="1"/>
      <c r="FE3554" s="1"/>
      <c r="FF3554" s="1"/>
      <c r="FG3554" s="1"/>
      <c r="FH3554" s="1"/>
    </row>
    <row r="3555" spans="1:164" x14ac:dyDescent="0.15">
      <c r="A3555" s="67"/>
      <c r="B3555" s="16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9"/>
      <c r="N3555" s="12"/>
      <c r="O3555" s="12"/>
      <c r="P3555" s="19"/>
      <c r="Q3555" s="14"/>
      <c r="R3555" s="28"/>
      <c r="S3555" s="14"/>
      <c r="T3555" s="14"/>
      <c r="U3555" s="14"/>
      <c r="V3555" s="4"/>
      <c r="W3555" s="5"/>
      <c r="X3555" s="14"/>
      <c r="Y3555" s="153"/>
      <c r="Z3555" s="10"/>
      <c r="AA3555" s="51"/>
      <c r="AB3555" s="3"/>
      <c r="AC3555" s="1"/>
      <c r="AD3555" s="10"/>
      <c r="AE3555" s="3"/>
      <c r="AF3555" s="3"/>
      <c r="AG3555" s="3"/>
      <c r="AH3555" s="10"/>
      <c r="AI3555" s="11"/>
      <c r="AJ3555" s="10"/>
      <c r="AK3555" s="2"/>
      <c r="AL3555" s="2"/>
      <c r="AM3555" s="2"/>
      <c r="AN3555" s="2"/>
      <c r="AO3555" s="2"/>
      <c r="AP3555" s="2"/>
      <c r="AQ3555" s="1"/>
      <c r="AR3555" s="15"/>
      <c r="AS3555" s="15"/>
      <c r="AT3555" s="15"/>
      <c r="AU3555" s="1"/>
      <c r="AV3555" s="1"/>
      <c r="AW3555" s="15"/>
      <c r="AX3555" s="15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  <c r="EZ3555" s="1"/>
      <c r="FA3555" s="1"/>
      <c r="FB3555" s="1"/>
      <c r="FC3555" s="1"/>
      <c r="FD3555" s="1"/>
      <c r="FE3555" s="1"/>
      <c r="FF3555" s="1"/>
      <c r="FG3555" s="1"/>
      <c r="FH3555" s="1"/>
    </row>
    <row r="3556" spans="1:164" x14ac:dyDescent="0.15">
      <c r="A3556" s="67"/>
      <c r="B3556" s="16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9"/>
      <c r="N3556" s="12"/>
      <c r="O3556" s="12"/>
      <c r="P3556" s="19"/>
      <c r="Q3556" s="14"/>
      <c r="R3556" s="28"/>
      <c r="S3556" s="14"/>
      <c r="T3556" s="14"/>
      <c r="U3556" s="14"/>
      <c r="V3556" s="4"/>
      <c r="W3556" s="5"/>
      <c r="X3556" s="14"/>
      <c r="Y3556" s="153"/>
      <c r="Z3556" s="10"/>
      <c r="AA3556" s="51"/>
      <c r="AB3556" s="3"/>
      <c r="AC3556" s="1"/>
      <c r="AD3556" s="10"/>
      <c r="AE3556" s="3"/>
      <c r="AF3556" s="3"/>
      <c r="AG3556" s="3"/>
      <c r="AH3556" s="10"/>
      <c r="AI3556" s="11"/>
      <c r="AJ3556" s="10"/>
      <c r="AK3556" s="2"/>
      <c r="AL3556" s="2"/>
      <c r="AM3556" s="2"/>
      <c r="AN3556" s="2"/>
      <c r="AO3556" s="2"/>
      <c r="AP3556" s="2"/>
      <c r="AQ3556" s="1"/>
      <c r="AR3556" s="15"/>
      <c r="AS3556" s="15"/>
      <c r="AT3556" s="15"/>
      <c r="AU3556" s="1"/>
      <c r="AV3556" s="1"/>
      <c r="AW3556" s="15"/>
      <c r="AX3556" s="15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  <c r="EZ3556" s="1"/>
      <c r="FA3556" s="1"/>
      <c r="FB3556" s="1"/>
      <c r="FC3556" s="1"/>
      <c r="FD3556" s="1"/>
      <c r="FE3556" s="1"/>
      <c r="FF3556" s="1"/>
      <c r="FG3556" s="1"/>
      <c r="FH3556" s="1"/>
    </row>
    <row r="3557" spans="1:164" x14ac:dyDescent="0.15">
      <c r="A3557" s="67"/>
      <c r="B3557" s="16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9"/>
      <c r="N3557" s="12"/>
      <c r="O3557" s="12"/>
      <c r="P3557" s="19"/>
      <c r="Q3557" s="14"/>
      <c r="R3557" s="28"/>
      <c r="S3557" s="14"/>
      <c r="T3557" s="14"/>
      <c r="U3557" s="14"/>
      <c r="V3557" s="4"/>
      <c r="W3557" s="5"/>
      <c r="X3557" s="14"/>
      <c r="Y3557" s="153"/>
      <c r="Z3557" s="10"/>
      <c r="AA3557" s="51"/>
      <c r="AB3557" s="3"/>
      <c r="AC3557" s="1"/>
      <c r="AD3557" s="10"/>
      <c r="AE3557" s="3"/>
      <c r="AF3557" s="3"/>
      <c r="AG3557" s="3"/>
      <c r="AH3557" s="10"/>
      <c r="AI3557" s="11"/>
      <c r="AJ3557" s="10"/>
      <c r="AK3557" s="2"/>
      <c r="AL3557" s="2"/>
      <c r="AM3557" s="2"/>
      <c r="AN3557" s="2"/>
      <c r="AO3557" s="2"/>
      <c r="AP3557" s="2"/>
      <c r="AQ3557" s="1"/>
      <c r="AR3557" s="15"/>
      <c r="AS3557" s="15"/>
      <c r="AT3557" s="15"/>
      <c r="AU3557" s="1"/>
      <c r="AV3557" s="1"/>
      <c r="AW3557" s="15"/>
      <c r="AX3557" s="15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  <c r="EZ3557" s="1"/>
      <c r="FA3557" s="1"/>
      <c r="FB3557" s="1"/>
      <c r="FC3557" s="1"/>
      <c r="FD3557" s="1"/>
      <c r="FE3557" s="1"/>
      <c r="FF3557" s="1"/>
      <c r="FG3557" s="1"/>
      <c r="FH3557" s="1"/>
    </row>
    <row r="3558" spans="1:164" x14ac:dyDescent="0.15">
      <c r="A3558" s="67"/>
      <c r="B3558" s="16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9"/>
      <c r="N3558" s="12"/>
      <c r="O3558" s="12"/>
      <c r="P3558" s="19"/>
      <c r="Q3558" s="14"/>
      <c r="R3558" s="28"/>
      <c r="S3558" s="14"/>
      <c r="T3558" s="14"/>
      <c r="U3558" s="14"/>
      <c r="V3558" s="4"/>
      <c r="W3558" s="5"/>
      <c r="X3558" s="14"/>
      <c r="Y3558" s="153"/>
      <c r="Z3558" s="10"/>
      <c r="AA3558" s="51"/>
      <c r="AB3558" s="3"/>
      <c r="AC3558" s="1"/>
      <c r="AD3558" s="10"/>
      <c r="AE3558" s="3"/>
      <c r="AF3558" s="3"/>
      <c r="AG3558" s="3"/>
      <c r="AH3558" s="10"/>
      <c r="AI3558" s="11"/>
      <c r="AJ3558" s="10"/>
      <c r="AK3558" s="2"/>
      <c r="AL3558" s="2"/>
      <c r="AM3558" s="2"/>
      <c r="AN3558" s="2"/>
      <c r="AO3558" s="2"/>
      <c r="AP3558" s="2"/>
      <c r="AQ3558" s="1"/>
      <c r="AR3558" s="15"/>
      <c r="AS3558" s="15"/>
      <c r="AT3558" s="15"/>
      <c r="AU3558" s="1"/>
      <c r="AV3558" s="1"/>
      <c r="AW3558" s="15"/>
      <c r="AX3558" s="15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  <c r="EZ3558" s="1"/>
      <c r="FA3558" s="1"/>
      <c r="FB3558" s="1"/>
      <c r="FC3558" s="1"/>
      <c r="FD3558" s="1"/>
      <c r="FE3558" s="1"/>
      <c r="FF3558" s="1"/>
      <c r="FG3558" s="1"/>
      <c r="FH3558" s="1"/>
    </row>
    <row r="3559" spans="1:164" x14ac:dyDescent="0.15">
      <c r="A3559" s="67"/>
      <c r="B3559" s="16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9"/>
      <c r="N3559" s="12"/>
      <c r="O3559" s="12"/>
      <c r="P3559" s="19"/>
      <c r="Q3559" s="14"/>
      <c r="R3559" s="28"/>
      <c r="S3559" s="14"/>
      <c r="T3559" s="14"/>
      <c r="U3559" s="14"/>
      <c r="V3559" s="4"/>
      <c r="W3559" s="5"/>
      <c r="X3559" s="14"/>
      <c r="Y3559" s="153"/>
      <c r="Z3559" s="10"/>
      <c r="AA3559" s="51"/>
      <c r="AB3559" s="3"/>
      <c r="AC3559" s="1"/>
      <c r="AD3559" s="10"/>
      <c r="AE3559" s="3"/>
      <c r="AF3559" s="3"/>
      <c r="AG3559" s="3"/>
      <c r="AH3559" s="10"/>
      <c r="AI3559" s="11"/>
      <c r="AJ3559" s="10"/>
      <c r="AK3559" s="2"/>
      <c r="AL3559" s="2"/>
      <c r="AM3559" s="2"/>
      <c r="AN3559" s="2"/>
      <c r="AO3559" s="2"/>
      <c r="AP3559" s="2"/>
      <c r="AQ3559" s="1"/>
      <c r="AR3559" s="15"/>
      <c r="AS3559" s="15"/>
      <c r="AT3559" s="15"/>
      <c r="AU3559" s="1"/>
      <c r="AV3559" s="1"/>
      <c r="AW3559" s="15"/>
      <c r="AX3559" s="15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  <c r="EZ3559" s="1"/>
      <c r="FA3559" s="1"/>
      <c r="FB3559" s="1"/>
      <c r="FC3559" s="1"/>
      <c r="FD3559" s="1"/>
      <c r="FE3559" s="1"/>
      <c r="FF3559" s="1"/>
      <c r="FG3559" s="1"/>
      <c r="FH3559" s="1"/>
    </row>
    <row r="3560" spans="1:164" x14ac:dyDescent="0.15">
      <c r="A3560" s="67"/>
      <c r="B3560" s="16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9"/>
      <c r="N3560" s="12"/>
      <c r="O3560" s="12"/>
      <c r="P3560" s="19"/>
      <c r="Q3560" s="14"/>
      <c r="R3560" s="28"/>
      <c r="S3560" s="14"/>
      <c r="T3560" s="14"/>
      <c r="U3560" s="14"/>
      <c r="V3560" s="4"/>
      <c r="W3560" s="5"/>
      <c r="X3560" s="14"/>
      <c r="Y3560" s="153"/>
      <c r="Z3560" s="10"/>
      <c r="AA3560" s="51"/>
      <c r="AB3560" s="3"/>
      <c r="AC3560" s="1"/>
      <c r="AD3560" s="10"/>
      <c r="AE3560" s="3"/>
      <c r="AF3560" s="3"/>
      <c r="AG3560" s="3"/>
      <c r="AH3560" s="10"/>
      <c r="AI3560" s="11"/>
      <c r="AJ3560" s="10"/>
      <c r="AK3560" s="2"/>
      <c r="AL3560" s="2"/>
      <c r="AM3560" s="2"/>
      <c r="AN3560" s="2"/>
      <c r="AO3560" s="2"/>
      <c r="AP3560" s="2"/>
      <c r="AQ3560" s="1"/>
      <c r="AR3560" s="15"/>
      <c r="AS3560" s="15"/>
      <c r="AT3560" s="15"/>
      <c r="AU3560" s="1"/>
      <c r="AV3560" s="1"/>
      <c r="AW3560" s="15"/>
      <c r="AX3560" s="15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  <c r="EZ3560" s="1"/>
      <c r="FA3560" s="1"/>
      <c r="FB3560" s="1"/>
      <c r="FC3560" s="1"/>
      <c r="FD3560" s="1"/>
      <c r="FE3560" s="1"/>
      <c r="FF3560" s="1"/>
      <c r="FG3560" s="1"/>
      <c r="FH3560" s="1"/>
    </row>
    <row r="3561" spans="1:164" x14ac:dyDescent="0.15">
      <c r="A3561" s="67"/>
      <c r="B3561" s="16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9"/>
      <c r="N3561" s="12"/>
      <c r="O3561" s="12"/>
      <c r="P3561" s="19"/>
      <c r="Q3561" s="14"/>
      <c r="R3561" s="28"/>
      <c r="S3561" s="14"/>
      <c r="T3561" s="14"/>
      <c r="U3561" s="14"/>
      <c r="V3561" s="4"/>
      <c r="W3561" s="5"/>
      <c r="X3561" s="14"/>
      <c r="Y3561" s="153"/>
      <c r="Z3561" s="10"/>
      <c r="AA3561" s="51"/>
      <c r="AB3561" s="3"/>
      <c r="AC3561" s="1"/>
      <c r="AD3561" s="10"/>
      <c r="AE3561" s="3"/>
      <c r="AF3561" s="3"/>
      <c r="AG3561" s="3"/>
      <c r="AH3561" s="10"/>
      <c r="AI3561" s="11"/>
      <c r="AJ3561" s="10"/>
      <c r="AK3561" s="2"/>
      <c r="AL3561" s="2"/>
      <c r="AM3561" s="2"/>
      <c r="AN3561" s="2"/>
      <c r="AO3561" s="2"/>
      <c r="AP3561" s="2"/>
      <c r="AQ3561" s="1"/>
      <c r="AR3561" s="15"/>
      <c r="AS3561" s="15"/>
      <c r="AT3561" s="15"/>
      <c r="AU3561" s="1"/>
      <c r="AV3561" s="1"/>
      <c r="AW3561" s="15"/>
      <c r="AX3561" s="15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  <c r="EZ3561" s="1"/>
      <c r="FA3561" s="1"/>
      <c r="FB3561" s="1"/>
      <c r="FC3561" s="1"/>
      <c r="FD3561" s="1"/>
      <c r="FE3561" s="1"/>
      <c r="FF3561" s="1"/>
      <c r="FG3561" s="1"/>
      <c r="FH3561" s="1"/>
    </row>
    <row r="3562" spans="1:164" x14ac:dyDescent="0.15">
      <c r="A3562" s="67"/>
      <c r="B3562" s="16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9"/>
      <c r="N3562" s="12"/>
      <c r="O3562" s="12"/>
      <c r="P3562" s="19"/>
      <c r="Q3562" s="14"/>
      <c r="R3562" s="28"/>
      <c r="S3562" s="14"/>
      <c r="T3562" s="14"/>
      <c r="U3562" s="14"/>
      <c r="V3562" s="4"/>
      <c r="W3562" s="5"/>
      <c r="X3562" s="14"/>
      <c r="Y3562" s="153"/>
      <c r="Z3562" s="10"/>
      <c r="AA3562" s="51"/>
      <c r="AB3562" s="3"/>
      <c r="AC3562" s="1"/>
      <c r="AD3562" s="10"/>
      <c r="AE3562" s="3"/>
      <c r="AF3562" s="3"/>
      <c r="AG3562" s="3"/>
      <c r="AH3562" s="10"/>
      <c r="AI3562" s="11"/>
      <c r="AJ3562" s="10"/>
      <c r="AK3562" s="2"/>
      <c r="AL3562" s="2"/>
      <c r="AM3562" s="2"/>
      <c r="AN3562" s="2"/>
      <c r="AO3562" s="2"/>
      <c r="AP3562" s="2"/>
      <c r="AQ3562" s="1"/>
      <c r="AR3562" s="15"/>
      <c r="AS3562" s="15"/>
      <c r="AT3562" s="15"/>
      <c r="AU3562" s="1"/>
      <c r="AV3562" s="1"/>
      <c r="AW3562" s="15"/>
      <c r="AX3562" s="15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  <c r="EZ3562" s="1"/>
      <c r="FA3562" s="1"/>
      <c r="FB3562" s="1"/>
      <c r="FC3562" s="1"/>
      <c r="FD3562" s="1"/>
      <c r="FE3562" s="1"/>
      <c r="FF3562" s="1"/>
      <c r="FG3562" s="1"/>
      <c r="FH3562" s="1"/>
    </row>
    <row r="3563" spans="1:164" x14ac:dyDescent="0.15">
      <c r="A3563" s="67"/>
      <c r="B3563" s="16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9"/>
      <c r="N3563" s="12"/>
      <c r="O3563" s="12"/>
      <c r="P3563" s="19"/>
      <c r="Q3563" s="14"/>
      <c r="R3563" s="28"/>
      <c r="S3563" s="14"/>
      <c r="T3563" s="14"/>
      <c r="U3563" s="14"/>
      <c r="V3563" s="4"/>
      <c r="W3563" s="5"/>
      <c r="X3563" s="14"/>
      <c r="Y3563" s="153"/>
      <c r="Z3563" s="10"/>
      <c r="AA3563" s="51"/>
      <c r="AB3563" s="3"/>
      <c r="AC3563" s="1"/>
      <c r="AD3563" s="10"/>
      <c r="AE3563" s="3"/>
      <c r="AF3563" s="3"/>
      <c r="AG3563" s="3"/>
      <c r="AH3563" s="10"/>
      <c r="AI3563" s="11"/>
      <c r="AJ3563" s="10"/>
      <c r="AK3563" s="2"/>
      <c r="AL3563" s="2"/>
      <c r="AM3563" s="2"/>
      <c r="AN3563" s="2"/>
      <c r="AO3563" s="2"/>
      <c r="AP3563" s="2"/>
      <c r="AQ3563" s="1"/>
      <c r="AR3563" s="15"/>
      <c r="AS3563" s="15"/>
      <c r="AT3563" s="15"/>
      <c r="AU3563" s="1"/>
      <c r="AV3563" s="1"/>
      <c r="AW3563" s="15"/>
      <c r="AX3563" s="15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  <c r="EZ3563" s="1"/>
      <c r="FA3563" s="1"/>
      <c r="FB3563" s="1"/>
      <c r="FC3563" s="1"/>
      <c r="FD3563" s="1"/>
      <c r="FE3563" s="1"/>
      <c r="FF3563" s="1"/>
      <c r="FG3563" s="1"/>
      <c r="FH3563" s="1"/>
    </row>
    <row r="3564" spans="1:164" x14ac:dyDescent="0.15">
      <c r="A3564" s="67"/>
      <c r="B3564" s="16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9"/>
      <c r="N3564" s="12"/>
      <c r="O3564" s="12"/>
      <c r="P3564" s="19"/>
      <c r="Q3564" s="14"/>
      <c r="R3564" s="28"/>
      <c r="S3564" s="14"/>
      <c r="T3564" s="14"/>
      <c r="U3564" s="14"/>
      <c r="V3564" s="4"/>
      <c r="W3564" s="5"/>
      <c r="X3564" s="14"/>
      <c r="Y3564" s="153"/>
      <c r="Z3564" s="10"/>
      <c r="AA3564" s="51"/>
      <c r="AB3564" s="3"/>
      <c r="AC3564" s="1"/>
      <c r="AD3564" s="10"/>
      <c r="AE3564" s="3"/>
      <c r="AF3564" s="3"/>
      <c r="AG3564" s="3"/>
      <c r="AH3564" s="10"/>
      <c r="AI3564" s="11"/>
      <c r="AJ3564" s="10"/>
      <c r="AK3564" s="2"/>
      <c r="AL3564" s="2"/>
      <c r="AM3564" s="2"/>
      <c r="AN3564" s="2"/>
      <c r="AO3564" s="2"/>
      <c r="AP3564" s="2"/>
      <c r="AQ3564" s="1"/>
      <c r="AR3564" s="15"/>
      <c r="AS3564" s="15"/>
      <c r="AT3564" s="15"/>
      <c r="AU3564" s="1"/>
      <c r="AV3564" s="1"/>
      <c r="AW3564" s="15"/>
      <c r="AX3564" s="15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  <c r="EZ3564" s="1"/>
      <c r="FA3564" s="1"/>
      <c r="FB3564" s="1"/>
      <c r="FC3564" s="1"/>
      <c r="FD3564" s="1"/>
      <c r="FE3564" s="1"/>
      <c r="FF3564" s="1"/>
      <c r="FG3564" s="1"/>
      <c r="FH3564" s="1"/>
    </row>
    <row r="3565" spans="1:164" x14ac:dyDescent="0.15">
      <c r="A3565" s="67"/>
      <c r="B3565" s="16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9"/>
      <c r="N3565" s="12"/>
      <c r="O3565" s="12"/>
      <c r="P3565" s="19"/>
      <c r="Q3565" s="14"/>
      <c r="R3565" s="28"/>
      <c r="S3565" s="14"/>
      <c r="T3565" s="14"/>
      <c r="U3565" s="14"/>
      <c r="V3565" s="4"/>
      <c r="W3565" s="5"/>
      <c r="X3565" s="14"/>
      <c r="Y3565" s="153"/>
      <c r="Z3565" s="10"/>
      <c r="AA3565" s="51"/>
      <c r="AB3565" s="3"/>
      <c r="AC3565" s="1"/>
      <c r="AD3565" s="10"/>
      <c r="AE3565" s="3"/>
      <c r="AF3565" s="3"/>
      <c r="AG3565" s="3"/>
      <c r="AH3565" s="10"/>
      <c r="AI3565" s="11"/>
      <c r="AJ3565" s="10"/>
      <c r="AK3565" s="2"/>
      <c r="AL3565" s="2"/>
      <c r="AM3565" s="2"/>
      <c r="AN3565" s="2"/>
      <c r="AO3565" s="2"/>
      <c r="AP3565" s="2"/>
      <c r="AQ3565" s="1"/>
      <c r="AR3565" s="15"/>
      <c r="AS3565" s="15"/>
      <c r="AT3565" s="15"/>
      <c r="AU3565" s="1"/>
      <c r="AV3565" s="1"/>
      <c r="AW3565" s="15"/>
      <c r="AX3565" s="15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  <c r="EZ3565" s="1"/>
      <c r="FA3565" s="1"/>
      <c r="FB3565" s="1"/>
      <c r="FC3565" s="1"/>
      <c r="FD3565" s="1"/>
      <c r="FE3565" s="1"/>
      <c r="FF3565" s="1"/>
      <c r="FG3565" s="1"/>
      <c r="FH3565" s="1"/>
    </row>
    <row r="3566" spans="1:164" x14ac:dyDescent="0.15">
      <c r="A3566" s="67"/>
      <c r="B3566" s="16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9"/>
      <c r="N3566" s="12"/>
      <c r="O3566" s="12"/>
      <c r="P3566" s="19"/>
      <c r="Q3566" s="14"/>
      <c r="R3566" s="28"/>
      <c r="S3566" s="14"/>
      <c r="T3566" s="14"/>
      <c r="U3566" s="14"/>
      <c r="V3566" s="4"/>
      <c r="W3566" s="5"/>
      <c r="X3566" s="14"/>
      <c r="Y3566" s="153"/>
      <c r="Z3566" s="10"/>
      <c r="AA3566" s="51"/>
      <c r="AB3566" s="3"/>
      <c r="AC3566" s="1"/>
      <c r="AD3566" s="10"/>
      <c r="AE3566" s="3"/>
      <c r="AF3566" s="3"/>
      <c r="AG3566" s="3"/>
      <c r="AH3566" s="10"/>
      <c r="AI3566" s="11"/>
      <c r="AJ3566" s="10"/>
      <c r="AK3566" s="2"/>
      <c r="AL3566" s="2"/>
      <c r="AM3566" s="2"/>
      <c r="AN3566" s="2"/>
      <c r="AO3566" s="2"/>
      <c r="AP3566" s="2"/>
      <c r="AQ3566" s="1"/>
      <c r="AR3566" s="15"/>
      <c r="AS3566" s="15"/>
      <c r="AT3566" s="15"/>
      <c r="AU3566" s="1"/>
      <c r="AV3566" s="1"/>
      <c r="AW3566" s="15"/>
      <c r="AX3566" s="15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  <c r="EZ3566" s="1"/>
      <c r="FA3566" s="1"/>
      <c r="FB3566" s="1"/>
      <c r="FC3566" s="1"/>
      <c r="FD3566" s="1"/>
      <c r="FE3566" s="1"/>
      <c r="FF3566" s="1"/>
      <c r="FG3566" s="1"/>
      <c r="FH3566" s="1"/>
    </row>
    <row r="3567" spans="1:164" x14ac:dyDescent="0.15">
      <c r="A3567" s="67"/>
      <c r="B3567" s="16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9"/>
      <c r="N3567" s="12"/>
      <c r="O3567" s="12"/>
      <c r="P3567" s="19"/>
      <c r="Q3567" s="14"/>
      <c r="R3567" s="28"/>
      <c r="S3567" s="14"/>
      <c r="T3567" s="14"/>
      <c r="U3567" s="14"/>
      <c r="V3567" s="4"/>
      <c r="W3567" s="5"/>
      <c r="X3567" s="14"/>
      <c r="Y3567" s="153"/>
      <c r="Z3567" s="10"/>
      <c r="AA3567" s="51"/>
      <c r="AB3567" s="3"/>
      <c r="AC3567" s="1"/>
      <c r="AD3567" s="10"/>
      <c r="AE3567" s="3"/>
      <c r="AF3567" s="3"/>
      <c r="AG3567" s="3"/>
      <c r="AH3567" s="10"/>
      <c r="AI3567" s="11"/>
      <c r="AJ3567" s="10"/>
      <c r="AK3567" s="2"/>
      <c r="AL3567" s="2"/>
      <c r="AM3567" s="2"/>
      <c r="AN3567" s="2"/>
      <c r="AO3567" s="2"/>
      <c r="AP3567" s="2"/>
      <c r="AQ3567" s="1"/>
      <c r="AR3567" s="15"/>
      <c r="AS3567" s="15"/>
      <c r="AT3567" s="15"/>
      <c r="AU3567" s="1"/>
      <c r="AV3567" s="1"/>
      <c r="AW3567" s="15"/>
      <c r="AX3567" s="15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  <c r="EZ3567" s="1"/>
      <c r="FA3567" s="1"/>
      <c r="FB3567" s="1"/>
      <c r="FC3567" s="1"/>
      <c r="FD3567" s="1"/>
      <c r="FE3567" s="1"/>
      <c r="FF3567" s="1"/>
      <c r="FG3567" s="1"/>
      <c r="FH3567" s="1"/>
    </row>
    <row r="3568" spans="1:164" x14ac:dyDescent="0.15">
      <c r="A3568" s="67"/>
      <c r="B3568" s="16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9"/>
      <c r="N3568" s="12"/>
      <c r="O3568" s="12"/>
      <c r="P3568" s="19"/>
      <c r="Q3568" s="14"/>
      <c r="R3568" s="28"/>
      <c r="S3568" s="14"/>
      <c r="T3568" s="14"/>
      <c r="U3568" s="14"/>
      <c r="V3568" s="4"/>
      <c r="W3568" s="5"/>
      <c r="X3568" s="14"/>
      <c r="Y3568" s="153"/>
      <c r="Z3568" s="10"/>
      <c r="AA3568" s="51"/>
      <c r="AB3568" s="3"/>
      <c r="AC3568" s="1"/>
      <c r="AD3568" s="10"/>
      <c r="AE3568" s="3"/>
      <c r="AF3568" s="3"/>
      <c r="AG3568" s="3"/>
      <c r="AH3568" s="10"/>
      <c r="AI3568" s="11"/>
      <c r="AJ3568" s="10"/>
      <c r="AK3568" s="2"/>
      <c r="AL3568" s="2"/>
      <c r="AM3568" s="2"/>
      <c r="AN3568" s="2"/>
      <c r="AO3568" s="2"/>
      <c r="AP3568" s="2"/>
      <c r="AQ3568" s="1"/>
      <c r="AR3568" s="15"/>
      <c r="AS3568" s="15"/>
      <c r="AT3568" s="15"/>
      <c r="AU3568" s="1"/>
      <c r="AV3568" s="1"/>
      <c r="AW3568" s="15"/>
      <c r="AX3568" s="15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  <c r="EZ3568" s="1"/>
      <c r="FA3568" s="1"/>
      <c r="FB3568" s="1"/>
      <c r="FC3568" s="1"/>
      <c r="FD3568" s="1"/>
      <c r="FE3568" s="1"/>
      <c r="FF3568" s="1"/>
      <c r="FG3568" s="1"/>
      <c r="FH3568" s="1"/>
    </row>
    <row r="3569" spans="1:164" x14ac:dyDescent="0.15">
      <c r="A3569" s="67"/>
      <c r="B3569" s="16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9"/>
      <c r="N3569" s="12"/>
      <c r="O3569" s="12"/>
      <c r="P3569" s="19"/>
      <c r="Q3569" s="14"/>
      <c r="R3569" s="28"/>
      <c r="S3569" s="14"/>
      <c r="T3569" s="14"/>
      <c r="U3569" s="14"/>
      <c r="V3569" s="4"/>
      <c r="W3569" s="5"/>
      <c r="X3569" s="14"/>
      <c r="Y3569" s="153"/>
      <c r="Z3569" s="10"/>
      <c r="AA3569" s="51"/>
      <c r="AB3569" s="3"/>
      <c r="AC3569" s="1"/>
      <c r="AD3569" s="10"/>
      <c r="AE3569" s="3"/>
      <c r="AF3569" s="3"/>
      <c r="AG3569" s="3"/>
      <c r="AH3569" s="10"/>
      <c r="AI3569" s="11"/>
      <c r="AJ3569" s="10"/>
      <c r="AK3569" s="2"/>
      <c r="AL3569" s="2"/>
      <c r="AM3569" s="2"/>
      <c r="AN3569" s="2"/>
      <c r="AO3569" s="2"/>
      <c r="AP3569" s="2"/>
      <c r="AQ3569" s="1"/>
      <c r="AR3569" s="15"/>
      <c r="AS3569" s="15"/>
      <c r="AT3569" s="15"/>
      <c r="AU3569" s="1"/>
      <c r="AV3569" s="1"/>
      <c r="AW3569" s="15"/>
      <c r="AX3569" s="15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  <c r="EZ3569" s="1"/>
      <c r="FA3569" s="1"/>
      <c r="FB3569" s="1"/>
      <c r="FC3569" s="1"/>
      <c r="FD3569" s="1"/>
      <c r="FE3569" s="1"/>
      <c r="FF3569" s="1"/>
      <c r="FG3569" s="1"/>
      <c r="FH3569" s="1"/>
    </row>
    <row r="3570" spans="1:164" x14ac:dyDescent="0.15">
      <c r="A3570" s="67"/>
      <c r="B3570" s="16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9"/>
      <c r="N3570" s="12"/>
      <c r="O3570" s="12"/>
      <c r="P3570" s="19"/>
      <c r="Q3570" s="14"/>
      <c r="R3570" s="28"/>
      <c r="S3570" s="14"/>
      <c r="T3570" s="14"/>
      <c r="U3570" s="14"/>
      <c r="V3570" s="4"/>
      <c r="W3570" s="5"/>
      <c r="X3570" s="14"/>
      <c r="Y3570" s="153"/>
      <c r="Z3570" s="10"/>
      <c r="AA3570" s="51"/>
      <c r="AB3570" s="3"/>
      <c r="AC3570" s="1"/>
      <c r="AD3570" s="10"/>
      <c r="AE3570" s="3"/>
      <c r="AF3570" s="3"/>
      <c r="AG3570" s="3"/>
      <c r="AH3570" s="10"/>
      <c r="AI3570" s="11"/>
      <c r="AJ3570" s="10"/>
      <c r="AK3570" s="2"/>
      <c r="AL3570" s="2"/>
      <c r="AM3570" s="2"/>
      <c r="AN3570" s="2"/>
      <c r="AO3570" s="2"/>
      <c r="AP3570" s="2"/>
      <c r="AQ3570" s="1"/>
      <c r="AR3570" s="15"/>
      <c r="AS3570" s="15"/>
      <c r="AT3570" s="15"/>
      <c r="AU3570" s="1"/>
      <c r="AV3570" s="1"/>
      <c r="AW3570" s="15"/>
      <c r="AX3570" s="15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  <c r="EZ3570" s="1"/>
      <c r="FA3570" s="1"/>
      <c r="FB3570" s="1"/>
      <c r="FC3570" s="1"/>
      <c r="FD3570" s="1"/>
      <c r="FE3570" s="1"/>
      <c r="FF3570" s="1"/>
      <c r="FG3570" s="1"/>
      <c r="FH3570" s="1"/>
    </row>
    <row r="3571" spans="1:164" x14ac:dyDescent="0.15">
      <c r="A3571" s="67"/>
      <c r="B3571" s="16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9"/>
      <c r="N3571" s="12"/>
      <c r="O3571" s="12"/>
      <c r="P3571" s="19"/>
      <c r="Q3571" s="14"/>
      <c r="R3571" s="28"/>
      <c r="S3571" s="14"/>
      <c r="T3571" s="14"/>
      <c r="U3571" s="14"/>
      <c r="V3571" s="4"/>
      <c r="W3571" s="5"/>
      <c r="X3571" s="14"/>
      <c r="Y3571" s="153"/>
      <c r="Z3571" s="10"/>
      <c r="AA3571" s="51"/>
      <c r="AB3571" s="3"/>
      <c r="AC3571" s="1"/>
      <c r="AD3571" s="10"/>
      <c r="AE3571" s="3"/>
      <c r="AF3571" s="3"/>
      <c r="AG3571" s="3"/>
      <c r="AH3571" s="10"/>
      <c r="AI3571" s="11"/>
      <c r="AJ3571" s="10"/>
      <c r="AK3571" s="2"/>
      <c r="AL3571" s="2"/>
      <c r="AM3571" s="2"/>
      <c r="AN3571" s="2"/>
      <c r="AO3571" s="2"/>
      <c r="AP3571" s="2"/>
      <c r="AQ3571" s="1"/>
      <c r="AR3571" s="15"/>
      <c r="AS3571" s="15"/>
      <c r="AT3571" s="15"/>
      <c r="AU3571" s="1"/>
      <c r="AV3571" s="1"/>
      <c r="AW3571" s="15"/>
      <c r="AX3571" s="15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  <c r="EZ3571" s="1"/>
      <c r="FA3571" s="1"/>
      <c r="FB3571" s="1"/>
      <c r="FC3571" s="1"/>
      <c r="FD3571" s="1"/>
      <c r="FE3571" s="1"/>
      <c r="FF3571" s="1"/>
      <c r="FG3571" s="1"/>
      <c r="FH3571" s="1"/>
    </row>
    <row r="3572" spans="1:164" x14ac:dyDescent="0.15">
      <c r="A3572" s="67"/>
      <c r="B3572" s="16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9"/>
      <c r="N3572" s="12"/>
      <c r="O3572" s="12"/>
      <c r="P3572" s="19"/>
      <c r="Q3572" s="14"/>
      <c r="R3572" s="28"/>
      <c r="S3572" s="14"/>
      <c r="T3572" s="14"/>
      <c r="U3572" s="14"/>
      <c r="V3572" s="4"/>
      <c r="W3572" s="5"/>
      <c r="X3572" s="14"/>
      <c r="Y3572" s="153"/>
      <c r="Z3572" s="10"/>
      <c r="AA3572" s="51"/>
      <c r="AB3572" s="3"/>
      <c r="AC3572" s="1"/>
      <c r="AD3572" s="10"/>
      <c r="AE3572" s="3"/>
      <c r="AF3572" s="3"/>
      <c r="AG3572" s="3"/>
      <c r="AH3572" s="10"/>
      <c r="AI3572" s="11"/>
      <c r="AJ3572" s="10"/>
      <c r="AK3572" s="2"/>
      <c r="AL3572" s="2"/>
      <c r="AM3572" s="2"/>
      <c r="AN3572" s="2"/>
      <c r="AO3572" s="2"/>
      <c r="AP3572" s="2"/>
      <c r="AQ3572" s="1"/>
      <c r="AR3572" s="15"/>
      <c r="AS3572" s="15"/>
      <c r="AT3572" s="15"/>
      <c r="AU3572" s="1"/>
      <c r="AV3572" s="1"/>
      <c r="AW3572" s="15"/>
      <c r="AX3572" s="15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  <c r="EZ3572" s="1"/>
      <c r="FA3572" s="1"/>
      <c r="FB3572" s="1"/>
      <c r="FC3572" s="1"/>
      <c r="FD3572" s="1"/>
      <c r="FE3572" s="1"/>
      <c r="FF3572" s="1"/>
      <c r="FG3572" s="1"/>
      <c r="FH3572" s="1"/>
    </row>
    <row r="3573" spans="1:164" x14ac:dyDescent="0.15">
      <c r="A3573" s="67"/>
      <c r="B3573" s="16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9"/>
      <c r="N3573" s="12"/>
      <c r="O3573" s="12"/>
      <c r="P3573" s="19"/>
      <c r="Q3573" s="14"/>
      <c r="R3573" s="28"/>
      <c r="S3573" s="14"/>
      <c r="T3573" s="14"/>
      <c r="U3573" s="14"/>
      <c r="V3573" s="4"/>
      <c r="W3573" s="5"/>
      <c r="X3573" s="14"/>
      <c r="Y3573" s="153"/>
      <c r="Z3573" s="10"/>
      <c r="AA3573" s="51"/>
      <c r="AB3573" s="3"/>
      <c r="AC3573" s="1"/>
      <c r="AD3573" s="10"/>
      <c r="AE3573" s="3"/>
      <c r="AF3573" s="3"/>
      <c r="AG3573" s="3"/>
      <c r="AH3573" s="10"/>
      <c r="AI3573" s="11"/>
      <c r="AJ3573" s="10"/>
      <c r="AK3573" s="2"/>
      <c r="AL3573" s="2"/>
      <c r="AM3573" s="2"/>
      <c r="AN3573" s="2"/>
      <c r="AO3573" s="2"/>
      <c r="AP3573" s="2"/>
      <c r="AQ3573" s="1"/>
      <c r="AR3573" s="15"/>
      <c r="AS3573" s="15"/>
      <c r="AT3573" s="15"/>
      <c r="AU3573" s="1"/>
      <c r="AV3573" s="1"/>
      <c r="AW3573" s="15"/>
      <c r="AX3573" s="15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  <c r="EZ3573" s="1"/>
      <c r="FA3573" s="1"/>
      <c r="FB3573" s="1"/>
      <c r="FC3573" s="1"/>
      <c r="FD3573" s="1"/>
      <c r="FE3573" s="1"/>
      <c r="FF3573" s="1"/>
      <c r="FG3573" s="1"/>
      <c r="FH3573" s="1"/>
    </row>
    <row r="3574" spans="1:164" x14ac:dyDescent="0.15">
      <c r="A3574" s="67"/>
      <c r="B3574" s="16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9"/>
      <c r="N3574" s="12"/>
      <c r="O3574" s="12"/>
      <c r="P3574" s="19"/>
      <c r="Q3574" s="14"/>
      <c r="R3574" s="28"/>
      <c r="S3574" s="14"/>
      <c r="T3574" s="14"/>
      <c r="U3574" s="14"/>
      <c r="V3574" s="4"/>
      <c r="W3574" s="5"/>
      <c r="X3574" s="14"/>
      <c r="Y3574" s="153"/>
      <c r="Z3574" s="10"/>
      <c r="AA3574" s="51"/>
      <c r="AB3574" s="3"/>
      <c r="AC3574" s="1"/>
      <c r="AD3574" s="10"/>
      <c r="AE3574" s="3"/>
      <c r="AF3574" s="3"/>
      <c r="AG3574" s="3"/>
      <c r="AH3574" s="10"/>
      <c r="AI3574" s="11"/>
      <c r="AJ3574" s="10"/>
      <c r="AK3574" s="2"/>
      <c r="AL3574" s="2"/>
      <c r="AM3574" s="2"/>
      <c r="AN3574" s="2"/>
      <c r="AO3574" s="2"/>
      <c r="AP3574" s="2"/>
      <c r="AQ3574" s="1"/>
      <c r="AR3574" s="15"/>
      <c r="AS3574" s="15"/>
      <c r="AT3574" s="15"/>
      <c r="AU3574" s="1"/>
      <c r="AV3574" s="1"/>
      <c r="AW3574" s="15"/>
      <c r="AX3574" s="15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  <c r="EZ3574" s="1"/>
      <c r="FA3574" s="1"/>
      <c r="FB3574" s="1"/>
      <c r="FC3574" s="1"/>
      <c r="FD3574" s="1"/>
      <c r="FE3574" s="1"/>
      <c r="FF3574" s="1"/>
      <c r="FG3574" s="1"/>
      <c r="FH3574" s="1"/>
    </row>
    <row r="3575" spans="1:164" x14ac:dyDescent="0.15">
      <c r="A3575" s="67"/>
      <c r="B3575" s="16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9"/>
      <c r="N3575" s="12"/>
      <c r="O3575" s="12"/>
      <c r="P3575" s="19"/>
      <c r="Q3575" s="14"/>
      <c r="R3575" s="28"/>
      <c r="S3575" s="14"/>
      <c r="T3575" s="14"/>
      <c r="U3575" s="14"/>
      <c r="V3575" s="4"/>
      <c r="W3575" s="5"/>
      <c r="X3575" s="14"/>
      <c r="Y3575" s="153"/>
      <c r="Z3575" s="10"/>
      <c r="AA3575" s="51"/>
      <c r="AB3575" s="3"/>
      <c r="AC3575" s="1"/>
      <c r="AD3575" s="10"/>
      <c r="AE3575" s="3"/>
      <c r="AF3575" s="3"/>
      <c r="AG3575" s="3"/>
      <c r="AH3575" s="10"/>
      <c r="AI3575" s="11"/>
      <c r="AJ3575" s="10"/>
      <c r="AK3575" s="2"/>
      <c r="AL3575" s="2"/>
      <c r="AM3575" s="2"/>
      <c r="AN3575" s="2"/>
      <c r="AO3575" s="2"/>
      <c r="AP3575" s="2"/>
      <c r="AQ3575" s="1"/>
      <c r="AR3575" s="15"/>
      <c r="AS3575" s="15"/>
      <c r="AT3575" s="15"/>
      <c r="AU3575" s="1"/>
      <c r="AV3575" s="1"/>
      <c r="AW3575" s="15"/>
      <c r="AX3575" s="15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  <c r="EZ3575" s="1"/>
      <c r="FA3575" s="1"/>
      <c r="FB3575" s="1"/>
      <c r="FC3575" s="1"/>
      <c r="FD3575" s="1"/>
      <c r="FE3575" s="1"/>
      <c r="FF3575" s="1"/>
      <c r="FG3575" s="1"/>
      <c r="FH3575" s="1"/>
    </row>
    <row r="3576" spans="1:164" x14ac:dyDescent="0.15">
      <c r="A3576" s="67"/>
      <c r="B3576" s="16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9"/>
      <c r="N3576" s="12"/>
      <c r="O3576" s="12"/>
      <c r="P3576" s="19"/>
      <c r="Q3576" s="14"/>
      <c r="R3576" s="28"/>
      <c r="S3576" s="14"/>
      <c r="T3576" s="14"/>
      <c r="U3576" s="14"/>
      <c r="V3576" s="4"/>
      <c r="W3576" s="5"/>
      <c r="X3576" s="14"/>
      <c r="Y3576" s="153"/>
      <c r="Z3576" s="10"/>
      <c r="AA3576" s="51"/>
      <c r="AB3576" s="3"/>
      <c r="AC3576" s="1"/>
      <c r="AD3576" s="10"/>
      <c r="AE3576" s="3"/>
      <c r="AF3576" s="3"/>
      <c r="AG3576" s="3"/>
      <c r="AH3576" s="10"/>
      <c r="AI3576" s="11"/>
      <c r="AJ3576" s="10"/>
      <c r="AK3576" s="2"/>
      <c r="AL3576" s="2"/>
      <c r="AM3576" s="2"/>
      <c r="AN3576" s="2"/>
      <c r="AO3576" s="2"/>
      <c r="AP3576" s="2"/>
      <c r="AQ3576" s="1"/>
      <c r="AR3576" s="15"/>
      <c r="AS3576" s="15"/>
      <c r="AT3576" s="15"/>
      <c r="AU3576" s="1"/>
      <c r="AV3576" s="1"/>
      <c r="AW3576" s="15"/>
      <c r="AX3576" s="15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  <c r="EZ3576" s="1"/>
      <c r="FA3576" s="1"/>
      <c r="FB3576" s="1"/>
      <c r="FC3576" s="1"/>
      <c r="FD3576" s="1"/>
      <c r="FE3576" s="1"/>
      <c r="FF3576" s="1"/>
      <c r="FG3576" s="1"/>
      <c r="FH3576" s="1"/>
    </row>
    <row r="3577" spans="1:164" x14ac:dyDescent="0.15">
      <c r="A3577" s="67"/>
      <c r="B3577" s="16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9"/>
      <c r="N3577" s="12"/>
      <c r="O3577" s="12"/>
      <c r="P3577" s="19"/>
      <c r="Q3577" s="14"/>
      <c r="R3577" s="28"/>
      <c r="S3577" s="14"/>
      <c r="T3577" s="14"/>
      <c r="U3577" s="14"/>
      <c r="V3577" s="4"/>
      <c r="W3577" s="5"/>
      <c r="X3577" s="14"/>
      <c r="Y3577" s="153"/>
      <c r="Z3577" s="10"/>
      <c r="AA3577" s="51"/>
      <c r="AB3577" s="3"/>
      <c r="AC3577" s="1"/>
      <c r="AD3577" s="10"/>
      <c r="AE3577" s="3"/>
      <c r="AF3577" s="3"/>
      <c r="AG3577" s="3"/>
      <c r="AH3577" s="10"/>
      <c r="AI3577" s="11"/>
      <c r="AJ3577" s="10"/>
      <c r="AK3577" s="2"/>
      <c r="AL3577" s="2"/>
      <c r="AM3577" s="2"/>
      <c r="AN3577" s="2"/>
      <c r="AO3577" s="2"/>
      <c r="AP3577" s="2"/>
      <c r="AQ3577" s="1"/>
      <c r="AR3577" s="15"/>
      <c r="AS3577" s="15"/>
      <c r="AT3577" s="15"/>
      <c r="AU3577" s="1"/>
      <c r="AV3577" s="1"/>
      <c r="AW3577" s="15"/>
      <c r="AX3577" s="15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  <c r="EZ3577" s="1"/>
      <c r="FA3577" s="1"/>
      <c r="FB3577" s="1"/>
      <c r="FC3577" s="1"/>
      <c r="FD3577" s="1"/>
      <c r="FE3577" s="1"/>
      <c r="FF3577" s="1"/>
      <c r="FG3577" s="1"/>
      <c r="FH3577" s="1"/>
    </row>
    <row r="3578" spans="1:164" x14ac:dyDescent="0.15">
      <c r="A3578" s="67"/>
      <c r="B3578" s="16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9"/>
      <c r="N3578" s="12"/>
      <c r="O3578" s="12"/>
      <c r="P3578" s="19"/>
      <c r="Q3578" s="14"/>
      <c r="R3578" s="28"/>
      <c r="S3578" s="14"/>
      <c r="T3578" s="14"/>
      <c r="U3578" s="14"/>
      <c r="V3578" s="4"/>
      <c r="W3578" s="5"/>
      <c r="X3578" s="14"/>
      <c r="Y3578" s="153"/>
      <c r="Z3578" s="10"/>
      <c r="AA3578" s="51"/>
      <c r="AB3578" s="3"/>
      <c r="AC3578" s="1"/>
      <c r="AD3578" s="10"/>
      <c r="AE3578" s="3"/>
      <c r="AF3578" s="3"/>
      <c r="AG3578" s="3"/>
      <c r="AH3578" s="10"/>
      <c r="AI3578" s="11"/>
      <c r="AJ3578" s="10"/>
      <c r="AK3578" s="2"/>
      <c r="AL3578" s="2"/>
      <c r="AM3578" s="2"/>
      <c r="AN3578" s="2"/>
      <c r="AO3578" s="2"/>
      <c r="AP3578" s="2"/>
      <c r="AQ3578" s="1"/>
      <c r="AR3578" s="15"/>
      <c r="AS3578" s="15"/>
      <c r="AT3578" s="15"/>
      <c r="AU3578" s="1"/>
      <c r="AV3578" s="1"/>
      <c r="AW3578" s="15"/>
      <c r="AX3578" s="15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  <c r="EZ3578" s="1"/>
      <c r="FA3578" s="1"/>
      <c r="FB3578" s="1"/>
      <c r="FC3578" s="1"/>
      <c r="FD3578" s="1"/>
      <c r="FE3578" s="1"/>
      <c r="FF3578" s="1"/>
      <c r="FG3578" s="1"/>
      <c r="FH3578" s="1"/>
    </row>
    <row r="3579" spans="1:164" x14ac:dyDescent="0.15">
      <c r="A3579" s="67"/>
      <c r="B3579" s="16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9"/>
      <c r="N3579" s="12"/>
      <c r="O3579" s="12"/>
      <c r="P3579" s="19"/>
      <c r="Q3579" s="14"/>
      <c r="R3579" s="28"/>
      <c r="S3579" s="14"/>
      <c r="T3579" s="14"/>
      <c r="U3579" s="14"/>
      <c r="V3579" s="4"/>
      <c r="W3579" s="5"/>
      <c r="X3579" s="14"/>
      <c r="Y3579" s="153"/>
      <c r="Z3579" s="10"/>
      <c r="AA3579" s="51"/>
      <c r="AB3579" s="3"/>
      <c r="AC3579" s="1"/>
      <c r="AD3579" s="10"/>
      <c r="AE3579" s="3"/>
      <c r="AF3579" s="3"/>
      <c r="AG3579" s="3"/>
      <c r="AH3579" s="10"/>
      <c r="AI3579" s="11"/>
      <c r="AJ3579" s="10"/>
      <c r="AK3579" s="2"/>
      <c r="AL3579" s="2"/>
      <c r="AM3579" s="2"/>
      <c r="AN3579" s="2"/>
      <c r="AO3579" s="2"/>
      <c r="AP3579" s="2"/>
      <c r="AQ3579" s="1"/>
      <c r="AR3579" s="15"/>
      <c r="AS3579" s="15"/>
      <c r="AT3579" s="15"/>
      <c r="AU3579" s="1"/>
      <c r="AV3579" s="1"/>
      <c r="AW3579" s="15"/>
      <c r="AX3579" s="15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  <c r="EZ3579" s="1"/>
      <c r="FA3579" s="1"/>
      <c r="FB3579" s="1"/>
      <c r="FC3579" s="1"/>
      <c r="FD3579" s="1"/>
      <c r="FE3579" s="1"/>
      <c r="FF3579" s="1"/>
      <c r="FG3579" s="1"/>
      <c r="FH3579" s="1"/>
    </row>
    <row r="3580" spans="1:164" x14ac:dyDescent="0.15">
      <c r="A3580" s="67"/>
      <c r="B3580" s="16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9"/>
      <c r="N3580" s="12"/>
      <c r="O3580" s="12"/>
      <c r="P3580" s="19"/>
      <c r="Q3580" s="14"/>
      <c r="R3580" s="28"/>
      <c r="S3580" s="14"/>
      <c r="T3580" s="14"/>
      <c r="U3580" s="14"/>
      <c r="V3580" s="4"/>
      <c r="W3580" s="5"/>
      <c r="X3580" s="14"/>
      <c r="Y3580" s="153"/>
      <c r="Z3580" s="10"/>
      <c r="AA3580" s="51"/>
      <c r="AB3580" s="3"/>
      <c r="AC3580" s="1"/>
      <c r="AD3580" s="10"/>
      <c r="AE3580" s="3"/>
      <c r="AF3580" s="3"/>
      <c r="AG3580" s="3"/>
      <c r="AH3580" s="10"/>
      <c r="AI3580" s="11"/>
      <c r="AJ3580" s="10"/>
      <c r="AK3580" s="2"/>
      <c r="AL3580" s="2"/>
      <c r="AM3580" s="2"/>
      <c r="AN3580" s="2"/>
      <c r="AO3580" s="2"/>
      <c r="AP3580" s="2"/>
      <c r="AQ3580" s="1"/>
      <c r="AR3580" s="15"/>
      <c r="AS3580" s="15"/>
      <c r="AT3580" s="15"/>
      <c r="AU3580" s="1"/>
      <c r="AV3580" s="1"/>
      <c r="AW3580" s="15"/>
      <c r="AX3580" s="15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  <c r="EZ3580" s="1"/>
      <c r="FA3580" s="1"/>
      <c r="FB3580" s="1"/>
      <c r="FC3580" s="1"/>
      <c r="FD3580" s="1"/>
      <c r="FE3580" s="1"/>
      <c r="FF3580" s="1"/>
      <c r="FG3580" s="1"/>
      <c r="FH3580" s="1"/>
    </row>
    <row r="3581" spans="1:164" x14ac:dyDescent="0.15">
      <c r="A3581" s="67"/>
      <c r="B3581" s="16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9"/>
      <c r="N3581" s="12"/>
      <c r="O3581" s="12"/>
      <c r="P3581" s="19"/>
      <c r="Q3581" s="14"/>
      <c r="R3581" s="28"/>
      <c r="S3581" s="14"/>
      <c r="T3581" s="14"/>
      <c r="U3581" s="14"/>
      <c r="V3581" s="4"/>
      <c r="W3581" s="5"/>
      <c r="X3581" s="14"/>
      <c r="Y3581" s="153"/>
      <c r="Z3581" s="10"/>
      <c r="AA3581" s="51"/>
      <c r="AB3581" s="3"/>
      <c r="AC3581" s="1"/>
      <c r="AD3581" s="10"/>
      <c r="AE3581" s="3"/>
      <c r="AF3581" s="3"/>
      <c r="AG3581" s="3"/>
      <c r="AH3581" s="10"/>
      <c r="AI3581" s="11"/>
      <c r="AJ3581" s="10"/>
      <c r="AK3581" s="2"/>
      <c r="AL3581" s="2"/>
      <c r="AM3581" s="2"/>
      <c r="AN3581" s="2"/>
      <c r="AO3581" s="2"/>
      <c r="AP3581" s="2"/>
      <c r="AQ3581" s="1"/>
      <c r="AR3581" s="15"/>
      <c r="AS3581" s="15"/>
      <c r="AT3581" s="15"/>
      <c r="AU3581" s="1"/>
      <c r="AV3581" s="1"/>
      <c r="AW3581" s="15"/>
      <c r="AX3581" s="15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  <c r="EZ3581" s="1"/>
      <c r="FA3581" s="1"/>
      <c r="FB3581" s="1"/>
      <c r="FC3581" s="1"/>
      <c r="FD3581" s="1"/>
      <c r="FE3581" s="1"/>
      <c r="FF3581" s="1"/>
      <c r="FG3581" s="1"/>
      <c r="FH3581" s="1"/>
    </row>
    <row r="3582" spans="1:164" x14ac:dyDescent="0.15">
      <c r="A3582" s="67"/>
      <c r="B3582" s="16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9"/>
      <c r="N3582" s="12"/>
      <c r="O3582" s="12"/>
      <c r="P3582" s="19"/>
      <c r="Q3582" s="14"/>
      <c r="R3582" s="28"/>
      <c r="S3582" s="14"/>
      <c r="T3582" s="14"/>
      <c r="U3582" s="14"/>
      <c r="V3582" s="4"/>
      <c r="W3582" s="5"/>
      <c r="X3582" s="14"/>
      <c r="Y3582" s="153"/>
      <c r="Z3582" s="10"/>
      <c r="AA3582" s="51"/>
      <c r="AB3582" s="3"/>
      <c r="AC3582" s="1"/>
      <c r="AD3582" s="10"/>
      <c r="AE3582" s="3"/>
      <c r="AF3582" s="3"/>
      <c r="AG3582" s="3"/>
      <c r="AH3582" s="10"/>
      <c r="AI3582" s="11"/>
      <c r="AJ3582" s="10"/>
      <c r="AK3582" s="2"/>
      <c r="AL3582" s="2"/>
      <c r="AM3582" s="2"/>
      <c r="AN3582" s="2"/>
      <c r="AO3582" s="2"/>
      <c r="AP3582" s="2"/>
      <c r="AQ3582" s="1"/>
      <c r="AR3582" s="15"/>
      <c r="AS3582" s="15"/>
      <c r="AT3582" s="15"/>
      <c r="AU3582" s="1"/>
      <c r="AV3582" s="1"/>
      <c r="AW3582" s="15"/>
      <c r="AX3582" s="15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  <c r="EZ3582" s="1"/>
      <c r="FA3582" s="1"/>
      <c r="FB3582" s="1"/>
      <c r="FC3582" s="1"/>
      <c r="FD3582" s="1"/>
      <c r="FE3582" s="1"/>
      <c r="FF3582" s="1"/>
      <c r="FG3582" s="1"/>
      <c r="FH3582" s="1"/>
    </row>
    <row r="3583" spans="1:164" x14ac:dyDescent="0.15">
      <c r="A3583" s="67"/>
      <c r="B3583" s="16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9"/>
      <c r="N3583" s="12"/>
      <c r="O3583" s="12"/>
      <c r="P3583" s="19"/>
      <c r="Q3583" s="14"/>
      <c r="R3583" s="28"/>
      <c r="S3583" s="14"/>
      <c r="T3583" s="14"/>
      <c r="U3583" s="14"/>
      <c r="V3583" s="4"/>
      <c r="W3583" s="5"/>
      <c r="X3583" s="14"/>
      <c r="Y3583" s="153"/>
      <c r="Z3583" s="10"/>
      <c r="AA3583" s="51"/>
      <c r="AB3583" s="3"/>
      <c r="AC3583" s="1"/>
      <c r="AD3583" s="10"/>
      <c r="AE3583" s="3"/>
      <c r="AF3583" s="3"/>
      <c r="AG3583" s="3"/>
      <c r="AH3583" s="10"/>
      <c r="AI3583" s="11"/>
      <c r="AJ3583" s="10"/>
      <c r="AK3583" s="2"/>
      <c r="AL3583" s="2"/>
      <c r="AM3583" s="2"/>
      <c r="AN3583" s="2"/>
      <c r="AO3583" s="2"/>
      <c r="AP3583" s="2"/>
      <c r="AQ3583" s="1"/>
      <c r="AR3583" s="15"/>
      <c r="AS3583" s="15"/>
      <c r="AT3583" s="15"/>
      <c r="AU3583" s="1"/>
      <c r="AV3583" s="1"/>
      <c r="AW3583" s="15"/>
      <c r="AX3583" s="15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  <c r="EZ3583" s="1"/>
      <c r="FA3583" s="1"/>
      <c r="FB3583" s="1"/>
      <c r="FC3583" s="1"/>
      <c r="FD3583" s="1"/>
      <c r="FE3583" s="1"/>
      <c r="FF3583" s="1"/>
      <c r="FG3583" s="1"/>
      <c r="FH3583" s="1"/>
    </row>
    <row r="3584" spans="1:164" x14ac:dyDescent="0.15">
      <c r="A3584" s="67"/>
      <c r="B3584" s="16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9"/>
      <c r="N3584" s="12"/>
      <c r="O3584" s="12"/>
      <c r="P3584" s="19"/>
      <c r="Q3584" s="14"/>
      <c r="R3584" s="28"/>
      <c r="S3584" s="14"/>
      <c r="T3584" s="14"/>
      <c r="U3584" s="14"/>
      <c r="V3584" s="4"/>
      <c r="W3584" s="5"/>
      <c r="X3584" s="14"/>
      <c r="Y3584" s="153"/>
      <c r="Z3584" s="10"/>
      <c r="AA3584" s="51"/>
      <c r="AB3584" s="3"/>
      <c r="AC3584" s="1"/>
      <c r="AD3584" s="10"/>
      <c r="AE3584" s="3"/>
      <c r="AF3584" s="3"/>
      <c r="AG3584" s="3"/>
      <c r="AH3584" s="10"/>
      <c r="AI3584" s="11"/>
      <c r="AJ3584" s="10"/>
      <c r="AK3584" s="2"/>
      <c r="AL3584" s="2"/>
      <c r="AM3584" s="2"/>
      <c r="AN3584" s="2"/>
      <c r="AO3584" s="2"/>
      <c r="AP3584" s="2"/>
      <c r="AQ3584" s="1"/>
      <c r="AR3584" s="15"/>
      <c r="AS3584" s="15"/>
      <c r="AT3584" s="15"/>
      <c r="AU3584" s="1"/>
      <c r="AV3584" s="1"/>
      <c r="AW3584" s="15"/>
      <c r="AX3584" s="15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  <c r="EZ3584" s="1"/>
      <c r="FA3584" s="1"/>
      <c r="FB3584" s="1"/>
      <c r="FC3584" s="1"/>
      <c r="FD3584" s="1"/>
      <c r="FE3584" s="1"/>
      <c r="FF3584" s="1"/>
      <c r="FG3584" s="1"/>
      <c r="FH3584" s="1"/>
    </row>
    <row r="3585" spans="1:164" x14ac:dyDescent="0.15">
      <c r="A3585" s="67"/>
      <c r="B3585" s="16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9"/>
      <c r="N3585" s="12"/>
      <c r="O3585" s="12"/>
      <c r="P3585" s="19"/>
      <c r="Q3585" s="14"/>
      <c r="R3585" s="28"/>
      <c r="S3585" s="14"/>
      <c r="T3585" s="14"/>
      <c r="U3585" s="14"/>
      <c r="V3585" s="4"/>
      <c r="W3585" s="5"/>
      <c r="X3585" s="14"/>
      <c r="Y3585" s="153"/>
      <c r="Z3585" s="10"/>
      <c r="AA3585" s="51"/>
      <c r="AB3585" s="3"/>
      <c r="AC3585" s="1"/>
      <c r="AD3585" s="10"/>
      <c r="AE3585" s="3"/>
      <c r="AF3585" s="3"/>
      <c r="AG3585" s="3"/>
      <c r="AH3585" s="10"/>
      <c r="AI3585" s="11"/>
      <c r="AJ3585" s="10"/>
      <c r="AK3585" s="2"/>
      <c r="AL3585" s="2"/>
      <c r="AM3585" s="2"/>
      <c r="AN3585" s="2"/>
      <c r="AO3585" s="2"/>
      <c r="AP3585" s="2"/>
      <c r="AQ3585" s="1"/>
      <c r="AR3585" s="15"/>
      <c r="AS3585" s="15"/>
      <c r="AT3585" s="15"/>
      <c r="AU3585" s="1"/>
      <c r="AV3585" s="1"/>
      <c r="AW3585" s="15"/>
      <c r="AX3585" s="15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  <c r="EZ3585" s="1"/>
      <c r="FA3585" s="1"/>
      <c r="FB3585" s="1"/>
      <c r="FC3585" s="1"/>
      <c r="FD3585" s="1"/>
      <c r="FE3585" s="1"/>
      <c r="FF3585" s="1"/>
      <c r="FG3585" s="1"/>
      <c r="FH3585" s="1"/>
    </row>
    <row r="3586" spans="1:164" x14ac:dyDescent="0.15">
      <c r="A3586" s="67"/>
      <c r="B3586" s="16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9"/>
      <c r="N3586" s="12"/>
      <c r="O3586" s="12"/>
      <c r="P3586" s="19"/>
      <c r="Q3586" s="14"/>
      <c r="R3586" s="28"/>
      <c r="S3586" s="14"/>
      <c r="T3586" s="14"/>
      <c r="U3586" s="14"/>
      <c r="V3586" s="4"/>
      <c r="W3586" s="5"/>
      <c r="X3586" s="14"/>
      <c r="Y3586" s="153"/>
      <c r="Z3586" s="10"/>
      <c r="AA3586" s="51"/>
      <c r="AB3586" s="3"/>
      <c r="AC3586" s="1"/>
      <c r="AD3586" s="10"/>
      <c r="AE3586" s="3"/>
      <c r="AF3586" s="3"/>
      <c r="AG3586" s="3"/>
      <c r="AH3586" s="10"/>
      <c r="AI3586" s="11"/>
      <c r="AJ3586" s="10"/>
      <c r="AK3586" s="2"/>
      <c r="AL3586" s="2"/>
      <c r="AM3586" s="2"/>
      <c r="AN3586" s="2"/>
      <c r="AO3586" s="2"/>
      <c r="AP3586" s="2"/>
      <c r="AQ3586" s="1"/>
      <c r="AR3586" s="15"/>
      <c r="AS3586" s="15"/>
      <c r="AT3586" s="15"/>
      <c r="AU3586" s="1"/>
      <c r="AV3586" s="1"/>
      <c r="AW3586" s="15"/>
      <c r="AX3586" s="15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  <c r="EZ3586" s="1"/>
      <c r="FA3586" s="1"/>
      <c r="FB3586" s="1"/>
      <c r="FC3586" s="1"/>
      <c r="FD3586" s="1"/>
      <c r="FE3586" s="1"/>
      <c r="FF3586" s="1"/>
      <c r="FG3586" s="1"/>
      <c r="FH3586" s="1"/>
    </row>
    <row r="3587" spans="1:164" x14ac:dyDescent="0.15">
      <c r="A3587" s="67"/>
      <c r="B3587" s="16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9"/>
      <c r="N3587" s="12"/>
      <c r="O3587" s="12"/>
      <c r="P3587" s="19"/>
      <c r="Q3587" s="14"/>
      <c r="R3587" s="28"/>
      <c r="S3587" s="14"/>
      <c r="T3587" s="14"/>
      <c r="U3587" s="14"/>
      <c r="V3587" s="4"/>
      <c r="W3587" s="5"/>
      <c r="X3587" s="14"/>
      <c r="Y3587" s="153"/>
      <c r="Z3587" s="10"/>
      <c r="AA3587" s="51"/>
      <c r="AB3587" s="3"/>
      <c r="AC3587" s="1"/>
      <c r="AD3587" s="10"/>
      <c r="AE3587" s="3"/>
      <c r="AF3587" s="3"/>
      <c r="AG3587" s="3"/>
      <c r="AH3587" s="10"/>
      <c r="AI3587" s="11"/>
      <c r="AJ3587" s="10"/>
      <c r="AK3587" s="2"/>
      <c r="AL3587" s="2"/>
      <c r="AM3587" s="2"/>
      <c r="AN3587" s="2"/>
      <c r="AO3587" s="2"/>
      <c r="AP3587" s="2"/>
      <c r="AQ3587" s="1"/>
      <c r="AR3587" s="15"/>
      <c r="AS3587" s="15"/>
      <c r="AT3587" s="15"/>
      <c r="AU3587" s="1"/>
      <c r="AV3587" s="1"/>
      <c r="AW3587" s="15"/>
      <c r="AX3587" s="15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  <c r="EZ3587" s="1"/>
      <c r="FA3587" s="1"/>
      <c r="FB3587" s="1"/>
      <c r="FC3587" s="1"/>
      <c r="FD3587" s="1"/>
      <c r="FE3587" s="1"/>
      <c r="FF3587" s="1"/>
      <c r="FG3587" s="1"/>
      <c r="FH3587" s="1"/>
    </row>
    <row r="3588" spans="1:164" x14ac:dyDescent="0.15">
      <c r="A3588" s="67"/>
      <c r="B3588" s="16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9"/>
      <c r="N3588" s="12"/>
      <c r="O3588" s="12"/>
      <c r="P3588" s="19"/>
      <c r="Q3588" s="14"/>
      <c r="R3588" s="28"/>
      <c r="S3588" s="14"/>
      <c r="T3588" s="14"/>
      <c r="U3588" s="14"/>
      <c r="V3588" s="4"/>
      <c r="W3588" s="5"/>
      <c r="X3588" s="14"/>
      <c r="Y3588" s="153"/>
      <c r="Z3588" s="10"/>
      <c r="AA3588" s="51"/>
      <c r="AB3588" s="3"/>
      <c r="AC3588" s="1"/>
      <c r="AD3588" s="10"/>
      <c r="AE3588" s="3"/>
      <c r="AF3588" s="3"/>
      <c r="AG3588" s="3"/>
      <c r="AH3588" s="10"/>
      <c r="AI3588" s="11"/>
      <c r="AJ3588" s="10"/>
      <c r="AK3588" s="2"/>
      <c r="AL3588" s="2"/>
      <c r="AM3588" s="2"/>
      <c r="AN3588" s="2"/>
      <c r="AO3588" s="2"/>
      <c r="AP3588" s="2"/>
      <c r="AQ3588" s="1"/>
      <c r="AR3588" s="15"/>
      <c r="AS3588" s="15"/>
      <c r="AT3588" s="15"/>
      <c r="AU3588" s="1"/>
      <c r="AV3588" s="1"/>
      <c r="AW3588" s="15"/>
      <c r="AX3588" s="15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  <c r="EZ3588" s="1"/>
      <c r="FA3588" s="1"/>
      <c r="FB3588" s="1"/>
      <c r="FC3588" s="1"/>
      <c r="FD3588" s="1"/>
      <c r="FE3588" s="1"/>
      <c r="FF3588" s="1"/>
      <c r="FG3588" s="1"/>
      <c r="FH3588" s="1"/>
    </row>
    <row r="3589" spans="1:164" x14ac:dyDescent="0.15">
      <c r="A3589" s="67"/>
      <c r="B3589" s="16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9"/>
      <c r="N3589" s="12"/>
      <c r="O3589" s="12"/>
      <c r="P3589" s="19"/>
      <c r="Q3589" s="14"/>
      <c r="R3589" s="28"/>
      <c r="S3589" s="14"/>
      <c r="T3589" s="14"/>
      <c r="U3589" s="14"/>
      <c r="V3589" s="4"/>
      <c r="W3589" s="5"/>
      <c r="X3589" s="14"/>
      <c r="Y3589" s="153"/>
      <c r="Z3589" s="10"/>
      <c r="AA3589" s="51"/>
      <c r="AB3589" s="3"/>
      <c r="AC3589" s="1"/>
      <c r="AD3589" s="10"/>
      <c r="AE3589" s="3"/>
      <c r="AF3589" s="3"/>
      <c r="AG3589" s="3"/>
      <c r="AH3589" s="10"/>
      <c r="AI3589" s="11"/>
      <c r="AJ3589" s="10"/>
      <c r="AK3589" s="2"/>
      <c r="AL3589" s="2"/>
      <c r="AM3589" s="2"/>
      <c r="AN3589" s="2"/>
      <c r="AO3589" s="2"/>
      <c r="AP3589" s="2"/>
      <c r="AQ3589" s="1"/>
      <c r="AR3589" s="15"/>
      <c r="AS3589" s="15"/>
      <c r="AT3589" s="15"/>
      <c r="AU3589" s="1"/>
      <c r="AV3589" s="1"/>
      <c r="AW3589" s="15"/>
      <c r="AX3589" s="15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  <c r="EZ3589" s="1"/>
      <c r="FA3589" s="1"/>
      <c r="FB3589" s="1"/>
      <c r="FC3589" s="1"/>
      <c r="FD3589" s="1"/>
      <c r="FE3589" s="1"/>
      <c r="FF3589" s="1"/>
      <c r="FG3589" s="1"/>
      <c r="FH3589" s="1"/>
    </row>
    <row r="3590" spans="1:164" x14ac:dyDescent="0.15">
      <c r="A3590" s="67"/>
      <c r="B3590" s="16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9"/>
      <c r="N3590" s="12"/>
      <c r="O3590" s="12"/>
      <c r="P3590" s="19"/>
      <c r="Q3590" s="14"/>
      <c r="R3590" s="28"/>
      <c r="S3590" s="14"/>
      <c r="T3590" s="14"/>
      <c r="U3590" s="14"/>
      <c r="V3590" s="4"/>
      <c r="W3590" s="5"/>
      <c r="X3590" s="14"/>
      <c r="Y3590" s="153"/>
      <c r="Z3590" s="10"/>
      <c r="AA3590" s="51"/>
      <c r="AB3590" s="3"/>
      <c r="AC3590" s="1"/>
      <c r="AD3590" s="10"/>
      <c r="AE3590" s="3"/>
      <c r="AF3590" s="3"/>
      <c r="AG3590" s="3"/>
      <c r="AH3590" s="10"/>
      <c r="AI3590" s="11"/>
      <c r="AJ3590" s="10"/>
      <c r="AK3590" s="2"/>
      <c r="AL3590" s="2"/>
      <c r="AM3590" s="2"/>
      <c r="AN3590" s="2"/>
      <c r="AO3590" s="2"/>
      <c r="AP3590" s="2"/>
      <c r="AQ3590" s="1"/>
      <c r="AR3590" s="15"/>
      <c r="AS3590" s="15"/>
      <c r="AT3590" s="15"/>
      <c r="AU3590" s="1"/>
      <c r="AV3590" s="1"/>
      <c r="AW3590" s="15"/>
      <c r="AX3590" s="15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  <c r="EZ3590" s="1"/>
      <c r="FA3590" s="1"/>
      <c r="FB3590" s="1"/>
      <c r="FC3590" s="1"/>
      <c r="FD3590" s="1"/>
      <c r="FE3590" s="1"/>
      <c r="FF3590" s="1"/>
      <c r="FG3590" s="1"/>
      <c r="FH3590" s="1"/>
    </row>
    <row r="3591" spans="1:164" x14ac:dyDescent="0.15">
      <c r="A3591" s="67"/>
      <c r="B3591" s="16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9"/>
      <c r="N3591" s="12"/>
      <c r="O3591" s="12"/>
      <c r="P3591" s="19"/>
      <c r="Q3591" s="14"/>
      <c r="R3591" s="28"/>
      <c r="S3591" s="14"/>
      <c r="T3591" s="14"/>
      <c r="U3591" s="14"/>
      <c r="V3591" s="4"/>
      <c r="W3591" s="5"/>
      <c r="X3591" s="14"/>
      <c r="Y3591" s="153"/>
      <c r="Z3591" s="10"/>
      <c r="AA3591" s="51"/>
      <c r="AB3591" s="3"/>
      <c r="AC3591" s="1"/>
      <c r="AD3591" s="10"/>
      <c r="AE3591" s="3"/>
      <c r="AF3591" s="3"/>
      <c r="AG3591" s="3"/>
      <c r="AH3591" s="10"/>
      <c r="AI3591" s="11"/>
      <c r="AJ3591" s="10"/>
      <c r="AK3591" s="2"/>
      <c r="AL3591" s="2"/>
      <c r="AM3591" s="2"/>
      <c r="AN3591" s="2"/>
      <c r="AO3591" s="2"/>
      <c r="AP3591" s="2"/>
      <c r="AQ3591" s="1"/>
      <c r="AR3591" s="15"/>
      <c r="AS3591" s="15"/>
      <c r="AT3591" s="15"/>
      <c r="AU3591" s="1"/>
      <c r="AV3591" s="1"/>
      <c r="AW3591" s="15"/>
      <c r="AX3591" s="15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  <c r="EZ3591" s="1"/>
      <c r="FA3591" s="1"/>
      <c r="FB3591" s="1"/>
      <c r="FC3591" s="1"/>
      <c r="FD3591" s="1"/>
      <c r="FE3591" s="1"/>
      <c r="FF3591" s="1"/>
      <c r="FG3591" s="1"/>
      <c r="FH3591" s="1"/>
    </row>
    <row r="3592" spans="1:164" x14ac:dyDescent="0.15">
      <c r="A3592" s="67"/>
      <c r="B3592" s="16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9"/>
      <c r="N3592" s="12"/>
      <c r="O3592" s="12"/>
      <c r="P3592" s="19"/>
      <c r="Q3592" s="14"/>
      <c r="R3592" s="28"/>
      <c r="S3592" s="14"/>
      <c r="T3592" s="14"/>
      <c r="U3592" s="14"/>
      <c r="V3592" s="4"/>
      <c r="W3592" s="5"/>
      <c r="X3592" s="14"/>
      <c r="Y3592" s="153"/>
      <c r="Z3592" s="10"/>
      <c r="AA3592" s="51"/>
      <c r="AB3592" s="3"/>
      <c r="AC3592" s="1"/>
      <c r="AD3592" s="10"/>
      <c r="AE3592" s="3"/>
      <c r="AF3592" s="3"/>
      <c r="AG3592" s="3"/>
      <c r="AH3592" s="10"/>
      <c r="AI3592" s="11"/>
      <c r="AJ3592" s="10"/>
      <c r="AK3592" s="2"/>
      <c r="AL3592" s="2"/>
      <c r="AM3592" s="2"/>
      <c r="AN3592" s="2"/>
      <c r="AO3592" s="2"/>
      <c r="AP3592" s="2"/>
      <c r="AQ3592" s="1"/>
      <c r="AR3592" s="15"/>
      <c r="AS3592" s="15"/>
      <c r="AT3592" s="15"/>
      <c r="AU3592" s="1"/>
      <c r="AV3592" s="1"/>
      <c r="AW3592" s="15"/>
      <c r="AX3592" s="15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  <c r="EZ3592" s="1"/>
      <c r="FA3592" s="1"/>
      <c r="FB3592" s="1"/>
      <c r="FC3592" s="1"/>
      <c r="FD3592" s="1"/>
      <c r="FE3592" s="1"/>
      <c r="FF3592" s="1"/>
      <c r="FG3592" s="1"/>
      <c r="FH3592" s="1"/>
    </row>
    <row r="3593" spans="1:164" x14ac:dyDescent="0.15">
      <c r="A3593" s="67"/>
      <c r="B3593" s="16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9"/>
      <c r="N3593" s="12"/>
      <c r="O3593" s="12"/>
      <c r="P3593" s="19"/>
      <c r="Q3593" s="14"/>
      <c r="R3593" s="28"/>
      <c r="S3593" s="14"/>
      <c r="T3593" s="14"/>
      <c r="U3593" s="14"/>
      <c r="V3593" s="4"/>
      <c r="W3593" s="5"/>
      <c r="X3593" s="14"/>
      <c r="Y3593" s="153"/>
      <c r="Z3593" s="10"/>
      <c r="AA3593" s="51"/>
      <c r="AB3593" s="3"/>
      <c r="AC3593" s="1"/>
      <c r="AD3593" s="10"/>
      <c r="AE3593" s="3"/>
      <c r="AF3593" s="3"/>
      <c r="AG3593" s="3"/>
      <c r="AH3593" s="10"/>
      <c r="AI3593" s="11"/>
      <c r="AJ3593" s="10"/>
      <c r="AK3593" s="2"/>
      <c r="AL3593" s="2"/>
      <c r="AM3593" s="2"/>
      <c r="AN3593" s="2"/>
      <c r="AO3593" s="2"/>
      <c r="AP3593" s="2"/>
      <c r="AQ3593" s="1"/>
      <c r="AR3593" s="15"/>
      <c r="AS3593" s="15"/>
      <c r="AT3593" s="15"/>
      <c r="AU3593" s="1"/>
      <c r="AV3593" s="1"/>
      <c r="AW3593" s="15"/>
      <c r="AX3593" s="15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  <c r="EZ3593" s="1"/>
      <c r="FA3593" s="1"/>
      <c r="FB3593" s="1"/>
      <c r="FC3593" s="1"/>
      <c r="FD3593" s="1"/>
      <c r="FE3593" s="1"/>
      <c r="FF3593" s="1"/>
      <c r="FG3593" s="1"/>
      <c r="FH3593" s="1"/>
    </row>
    <row r="3594" spans="1:164" x14ac:dyDescent="0.15">
      <c r="A3594" s="67"/>
      <c r="B3594" s="16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9"/>
      <c r="N3594" s="12"/>
      <c r="O3594" s="12"/>
      <c r="P3594" s="19"/>
      <c r="Q3594" s="14"/>
      <c r="R3594" s="28"/>
      <c r="S3594" s="14"/>
      <c r="T3594" s="14"/>
      <c r="U3594" s="14"/>
      <c r="V3594" s="4"/>
      <c r="W3594" s="5"/>
      <c r="X3594" s="14"/>
      <c r="Y3594" s="153"/>
      <c r="Z3594" s="10"/>
      <c r="AA3594" s="51"/>
      <c r="AB3594" s="3"/>
      <c r="AC3594" s="1"/>
      <c r="AD3594" s="10"/>
      <c r="AE3594" s="3"/>
      <c r="AF3594" s="3"/>
      <c r="AG3594" s="3"/>
      <c r="AH3594" s="10"/>
      <c r="AI3594" s="11"/>
      <c r="AJ3594" s="10"/>
      <c r="AK3594" s="2"/>
      <c r="AL3594" s="2"/>
      <c r="AM3594" s="2"/>
      <c r="AN3594" s="2"/>
      <c r="AO3594" s="2"/>
      <c r="AP3594" s="2"/>
      <c r="AQ3594" s="1"/>
      <c r="AR3594" s="15"/>
      <c r="AS3594" s="15"/>
      <c r="AT3594" s="15"/>
      <c r="AU3594" s="1"/>
      <c r="AV3594" s="1"/>
      <c r="AW3594" s="15"/>
      <c r="AX3594" s="15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  <c r="EZ3594" s="1"/>
      <c r="FA3594" s="1"/>
      <c r="FB3594" s="1"/>
      <c r="FC3594" s="1"/>
      <c r="FD3594" s="1"/>
      <c r="FE3594" s="1"/>
      <c r="FF3594" s="1"/>
      <c r="FG3594" s="1"/>
      <c r="FH3594" s="1"/>
    </row>
    <row r="3595" spans="1:164" x14ac:dyDescent="0.15">
      <c r="A3595" s="67"/>
      <c r="B3595" s="16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9"/>
      <c r="N3595" s="12"/>
      <c r="O3595" s="12"/>
      <c r="P3595" s="19"/>
      <c r="Q3595" s="14"/>
      <c r="R3595" s="28"/>
      <c r="S3595" s="14"/>
      <c r="T3595" s="14"/>
      <c r="U3595" s="14"/>
      <c r="V3595" s="4"/>
      <c r="W3595" s="5"/>
      <c r="X3595" s="14"/>
      <c r="Y3595" s="153"/>
      <c r="Z3595" s="10"/>
      <c r="AA3595" s="51"/>
      <c r="AB3595" s="3"/>
      <c r="AC3595" s="1"/>
      <c r="AD3595" s="10"/>
      <c r="AE3595" s="3"/>
      <c r="AF3595" s="3"/>
      <c r="AG3595" s="3"/>
      <c r="AH3595" s="10"/>
      <c r="AI3595" s="11"/>
      <c r="AJ3595" s="10"/>
      <c r="AK3595" s="2"/>
      <c r="AL3595" s="2"/>
      <c r="AM3595" s="2"/>
      <c r="AN3595" s="2"/>
      <c r="AO3595" s="2"/>
      <c r="AP3595" s="2"/>
      <c r="AQ3595" s="1"/>
      <c r="AR3595" s="15"/>
      <c r="AS3595" s="15"/>
      <c r="AT3595" s="15"/>
      <c r="AU3595" s="1"/>
      <c r="AV3595" s="1"/>
      <c r="AW3595" s="15"/>
      <c r="AX3595" s="15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  <c r="EZ3595" s="1"/>
      <c r="FA3595" s="1"/>
      <c r="FB3595" s="1"/>
      <c r="FC3595" s="1"/>
      <c r="FD3595" s="1"/>
      <c r="FE3595" s="1"/>
      <c r="FF3595" s="1"/>
      <c r="FG3595" s="1"/>
      <c r="FH3595" s="1"/>
    </row>
    <row r="3596" spans="1:164" x14ac:dyDescent="0.15">
      <c r="A3596" s="67"/>
      <c r="B3596" s="16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9"/>
      <c r="N3596" s="12"/>
      <c r="O3596" s="12"/>
      <c r="P3596" s="19"/>
      <c r="Q3596" s="14"/>
      <c r="R3596" s="28"/>
      <c r="S3596" s="14"/>
      <c r="T3596" s="14"/>
      <c r="U3596" s="14"/>
      <c r="V3596" s="4"/>
      <c r="W3596" s="5"/>
      <c r="X3596" s="14"/>
      <c r="Y3596" s="153"/>
      <c r="Z3596" s="10"/>
      <c r="AA3596" s="51"/>
      <c r="AB3596" s="3"/>
      <c r="AC3596" s="1"/>
      <c r="AD3596" s="10"/>
      <c r="AE3596" s="3"/>
      <c r="AF3596" s="3"/>
      <c r="AG3596" s="3"/>
      <c r="AH3596" s="10"/>
      <c r="AI3596" s="11"/>
      <c r="AJ3596" s="10"/>
      <c r="AK3596" s="2"/>
      <c r="AL3596" s="2"/>
      <c r="AM3596" s="2"/>
      <c r="AN3596" s="2"/>
      <c r="AO3596" s="2"/>
      <c r="AP3596" s="2"/>
      <c r="AQ3596" s="1"/>
      <c r="AR3596" s="15"/>
      <c r="AS3596" s="15"/>
      <c r="AT3596" s="15"/>
      <c r="AU3596" s="1"/>
      <c r="AV3596" s="1"/>
      <c r="AW3596" s="15"/>
      <c r="AX3596" s="15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  <c r="EZ3596" s="1"/>
      <c r="FA3596" s="1"/>
      <c r="FB3596" s="1"/>
      <c r="FC3596" s="1"/>
      <c r="FD3596" s="1"/>
      <c r="FE3596" s="1"/>
      <c r="FF3596" s="1"/>
      <c r="FG3596" s="1"/>
      <c r="FH3596" s="1"/>
    </row>
    <row r="3597" spans="1:164" x14ac:dyDescent="0.15">
      <c r="A3597" s="67"/>
      <c r="B3597" s="16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9"/>
      <c r="N3597" s="12"/>
      <c r="O3597" s="12"/>
      <c r="P3597" s="19"/>
      <c r="Q3597" s="14"/>
      <c r="R3597" s="28"/>
      <c r="S3597" s="14"/>
      <c r="T3597" s="14"/>
      <c r="U3597" s="14"/>
      <c r="V3597" s="4"/>
      <c r="W3597" s="5"/>
      <c r="X3597" s="14"/>
      <c r="Y3597" s="153"/>
      <c r="Z3597" s="10"/>
      <c r="AA3597" s="51"/>
      <c r="AB3597" s="3"/>
      <c r="AC3597" s="1"/>
      <c r="AD3597" s="10"/>
      <c r="AE3597" s="3"/>
      <c r="AF3597" s="3"/>
      <c r="AG3597" s="3"/>
      <c r="AH3597" s="10"/>
      <c r="AI3597" s="11"/>
      <c r="AJ3597" s="10"/>
      <c r="AK3597" s="2"/>
      <c r="AL3597" s="2"/>
      <c r="AM3597" s="2"/>
      <c r="AN3597" s="2"/>
      <c r="AO3597" s="2"/>
      <c r="AP3597" s="2"/>
      <c r="AQ3597" s="1"/>
      <c r="AR3597" s="15"/>
      <c r="AS3597" s="15"/>
      <c r="AT3597" s="15"/>
      <c r="AU3597" s="1"/>
      <c r="AV3597" s="1"/>
      <c r="AW3597" s="15"/>
      <c r="AX3597" s="15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  <c r="EZ3597" s="1"/>
      <c r="FA3597" s="1"/>
      <c r="FB3597" s="1"/>
      <c r="FC3597" s="1"/>
      <c r="FD3597" s="1"/>
      <c r="FE3597" s="1"/>
      <c r="FF3597" s="1"/>
      <c r="FG3597" s="1"/>
      <c r="FH3597" s="1"/>
    </row>
    <row r="3598" spans="1:164" x14ac:dyDescent="0.15">
      <c r="A3598" s="67"/>
      <c r="B3598" s="16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9"/>
      <c r="N3598" s="12"/>
      <c r="O3598" s="12"/>
      <c r="P3598" s="19"/>
      <c r="Q3598" s="14"/>
      <c r="R3598" s="28"/>
      <c r="S3598" s="14"/>
      <c r="T3598" s="14"/>
      <c r="U3598" s="14"/>
      <c r="V3598" s="4"/>
      <c r="W3598" s="5"/>
      <c r="X3598" s="14"/>
      <c r="Y3598" s="153"/>
      <c r="Z3598" s="10"/>
      <c r="AA3598" s="51"/>
      <c r="AB3598" s="3"/>
      <c r="AC3598" s="1"/>
      <c r="AD3598" s="10"/>
      <c r="AE3598" s="3"/>
      <c r="AF3598" s="3"/>
      <c r="AG3598" s="3"/>
      <c r="AH3598" s="10"/>
      <c r="AI3598" s="11"/>
      <c r="AJ3598" s="10"/>
      <c r="AK3598" s="2"/>
      <c r="AL3598" s="2"/>
      <c r="AM3598" s="2"/>
      <c r="AN3598" s="2"/>
      <c r="AO3598" s="2"/>
      <c r="AP3598" s="2"/>
      <c r="AQ3598" s="1"/>
      <c r="AR3598" s="15"/>
      <c r="AS3598" s="15"/>
      <c r="AT3598" s="15"/>
      <c r="AU3598" s="1"/>
      <c r="AV3598" s="1"/>
      <c r="AW3598" s="15"/>
      <c r="AX3598" s="15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  <c r="EZ3598" s="1"/>
      <c r="FA3598" s="1"/>
      <c r="FB3598" s="1"/>
      <c r="FC3598" s="1"/>
      <c r="FD3598" s="1"/>
      <c r="FE3598" s="1"/>
      <c r="FF3598" s="1"/>
      <c r="FG3598" s="1"/>
      <c r="FH3598" s="1"/>
    </row>
    <row r="3599" spans="1:164" x14ac:dyDescent="0.15">
      <c r="A3599" s="67"/>
      <c r="B3599" s="16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9"/>
      <c r="N3599" s="12"/>
      <c r="O3599" s="12"/>
      <c r="P3599" s="19"/>
      <c r="Q3599" s="14"/>
      <c r="R3599" s="28"/>
      <c r="S3599" s="14"/>
      <c r="T3599" s="14"/>
      <c r="U3599" s="14"/>
      <c r="V3599" s="4"/>
      <c r="W3599" s="5"/>
      <c r="X3599" s="14"/>
      <c r="Y3599" s="153"/>
      <c r="Z3599" s="10"/>
      <c r="AA3599" s="51"/>
      <c r="AB3599" s="3"/>
      <c r="AC3599" s="1"/>
      <c r="AD3599" s="10"/>
      <c r="AE3599" s="3"/>
      <c r="AF3599" s="3"/>
      <c r="AG3599" s="3"/>
      <c r="AH3599" s="10"/>
      <c r="AI3599" s="11"/>
      <c r="AJ3599" s="10"/>
      <c r="AK3599" s="2"/>
      <c r="AL3599" s="2"/>
      <c r="AM3599" s="2"/>
      <c r="AN3599" s="2"/>
      <c r="AO3599" s="2"/>
      <c r="AP3599" s="2"/>
      <c r="AQ3599" s="1"/>
      <c r="AR3599" s="15"/>
      <c r="AS3599" s="15"/>
      <c r="AT3599" s="15"/>
      <c r="AU3599" s="1"/>
      <c r="AV3599" s="1"/>
      <c r="AW3599" s="15"/>
      <c r="AX3599" s="15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  <c r="EZ3599" s="1"/>
      <c r="FA3599" s="1"/>
      <c r="FB3599" s="1"/>
      <c r="FC3599" s="1"/>
      <c r="FD3599" s="1"/>
      <c r="FE3599" s="1"/>
      <c r="FF3599" s="1"/>
      <c r="FG3599" s="1"/>
      <c r="FH3599" s="1"/>
    </row>
    <row r="3600" spans="1:164" x14ac:dyDescent="0.15">
      <c r="A3600" s="67"/>
      <c r="B3600" s="16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9"/>
      <c r="N3600" s="12"/>
      <c r="O3600" s="12"/>
      <c r="P3600" s="19"/>
      <c r="Q3600" s="14"/>
      <c r="R3600" s="28"/>
      <c r="S3600" s="14"/>
      <c r="T3600" s="14"/>
      <c r="U3600" s="14"/>
      <c r="V3600" s="4"/>
      <c r="W3600" s="5"/>
      <c r="X3600" s="14"/>
      <c r="Y3600" s="153"/>
      <c r="Z3600" s="10"/>
      <c r="AA3600" s="51"/>
      <c r="AB3600" s="3"/>
      <c r="AC3600" s="1"/>
      <c r="AD3600" s="10"/>
      <c r="AE3600" s="3"/>
      <c r="AF3600" s="3"/>
      <c r="AG3600" s="3"/>
      <c r="AH3600" s="10"/>
      <c r="AI3600" s="11"/>
      <c r="AJ3600" s="10"/>
      <c r="AK3600" s="2"/>
      <c r="AL3600" s="2"/>
      <c r="AM3600" s="2"/>
      <c r="AN3600" s="2"/>
      <c r="AO3600" s="2"/>
      <c r="AP3600" s="2"/>
      <c r="AQ3600" s="1"/>
      <c r="AR3600" s="15"/>
      <c r="AS3600" s="15"/>
      <c r="AT3600" s="15"/>
      <c r="AU3600" s="1"/>
      <c r="AV3600" s="1"/>
      <c r="AW3600" s="15"/>
      <c r="AX3600" s="15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  <c r="EZ3600" s="1"/>
      <c r="FA3600" s="1"/>
      <c r="FB3600" s="1"/>
      <c r="FC3600" s="1"/>
      <c r="FD3600" s="1"/>
      <c r="FE3600" s="1"/>
      <c r="FF3600" s="1"/>
      <c r="FG3600" s="1"/>
      <c r="FH3600" s="1"/>
    </row>
    <row r="3601" spans="1:164" x14ac:dyDescent="0.15">
      <c r="A3601" s="67"/>
      <c r="B3601" s="16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9"/>
      <c r="N3601" s="12"/>
      <c r="O3601" s="12"/>
      <c r="P3601" s="19"/>
      <c r="Q3601" s="14"/>
      <c r="R3601" s="28"/>
      <c r="S3601" s="14"/>
      <c r="T3601" s="14"/>
      <c r="U3601" s="14"/>
      <c r="V3601" s="4"/>
      <c r="W3601" s="5"/>
      <c r="X3601" s="14"/>
      <c r="Y3601" s="153"/>
      <c r="Z3601" s="10"/>
      <c r="AA3601" s="51"/>
      <c r="AB3601" s="3"/>
      <c r="AC3601" s="1"/>
      <c r="AD3601" s="10"/>
      <c r="AE3601" s="3"/>
      <c r="AF3601" s="3"/>
      <c r="AG3601" s="3"/>
      <c r="AH3601" s="10"/>
      <c r="AI3601" s="11"/>
      <c r="AJ3601" s="10"/>
      <c r="AK3601" s="2"/>
      <c r="AL3601" s="2"/>
      <c r="AM3601" s="2"/>
      <c r="AN3601" s="2"/>
      <c r="AO3601" s="2"/>
      <c r="AP3601" s="2"/>
      <c r="AQ3601" s="1"/>
      <c r="AR3601" s="15"/>
      <c r="AS3601" s="15"/>
      <c r="AT3601" s="15"/>
      <c r="AU3601" s="1"/>
      <c r="AV3601" s="1"/>
      <c r="AW3601" s="15"/>
      <c r="AX3601" s="15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  <c r="EZ3601" s="1"/>
      <c r="FA3601" s="1"/>
      <c r="FB3601" s="1"/>
      <c r="FC3601" s="1"/>
      <c r="FD3601" s="1"/>
      <c r="FE3601" s="1"/>
      <c r="FF3601" s="1"/>
      <c r="FG3601" s="1"/>
      <c r="FH3601" s="1"/>
    </row>
    <row r="3602" spans="1:164" x14ac:dyDescent="0.15">
      <c r="A3602" s="67"/>
      <c r="B3602" s="16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9"/>
      <c r="N3602" s="12"/>
      <c r="O3602" s="12"/>
      <c r="P3602" s="19"/>
      <c r="Q3602" s="14"/>
      <c r="R3602" s="28"/>
      <c r="S3602" s="14"/>
      <c r="T3602" s="14"/>
      <c r="U3602" s="14"/>
      <c r="V3602" s="4"/>
      <c r="W3602" s="5"/>
      <c r="X3602" s="14"/>
      <c r="Y3602" s="153"/>
      <c r="Z3602" s="10"/>
      <c r="AA3602" s="51"/>
      <c r="AB3602" s="3"/>
      <c r="AC3602" s="1"/>
      <c r="AD3602" s="10"/>
      <c r="AE3602" s="3"/>
      <c r="AF3602" s="3"/>
      <c r="AG3602" s="3"/>
      <c r="AH3602" s="10"/>
      <c r="AI3602" s="11"/>
      <c r="AJ3602" s="10"/>
      <c r="AK3602" s="2"/>
      <c r="AL3602" s="2"/>
      <c r="AM3602" s="2"/>
      <c r="AN3602" s="2"/>
      <c r="AO3602" s="2"/>
      <c r="AP3602" s="2"/>
      <c r="AQ3602" s="1"/>
      <c r="AR3602" s="15"/>
      <c r="AS3602" s="15"/>
      <c r="AT3602" s="15"/>
      <c r="AU3602" s="1"/>
      <c r="AV3602" s="1"/>
      <c r="AW3602" s="15"/>
      <c r="AX3602" s="15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  <c r="EZ3602" s="1"/>
      <c r="FA3602" s="1"/>
      <c r="FB3602" s="1"/>
      <c r="FC3602" s="1"/>
      <c r="FD3602" s="1"/>
      <c r="FE3602" s="1"/>
      <c r="FF3602" s="1"/>
      <c r="FG3602" s="1"/>
      <c r="FH3602" s="1"/>
    </row>
    <row r="3603" spans="1:164" x14ac:dyDescent="0.15">
      <c r="A3603" s="67"/>
      <c r="B3603" s="16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9"/>
      <c r="N3603" s="12"/>
      <c r="O3603" s="12"/>
      <c r="P3603" s="19"/>
      <c r="Q3603" s="14"/>
      <c r="R3603" s="28"/>
      <c r="S3603" s="14"/>
      <c r="T3603" s="14"/>
      <c r="U3603" s="14"/>
      <c r="V3603" s="4"/>
      <c r="W3603" s="5"/>
      <c r="X3603" s="14"/>
      <c r="Y3603" s="153"/>
      <c r="Z3603" s="10"/>
      <c r="AA3603" s="51"/>
      <c r="AB3603" s="3"/>
      <c r="AC3603" s="1"/>
      <c r="AD3603" s="10"/>
      <c r="AE3603" s="3"/>
      <c r="AF3603" s="3"/>
      <c r="AG3603" s="3"/>
      <c r="AH3603" s="10"/>
      <c r="AI3603" s="11"/>
      <c r="AJ3603" s="10"/>
      <c r="AK3603" s="2"/>
      <c r="AL3603" s="2"/>
      <c r="AM3603" s="2"/>
      <c r="AN3603" s="2"/>
      <c r="AO3603" s="2"/>
      <c r="AP3603" s="2"/>
      <c r="AQ3603" s="1"/>
      <c r="AR3603" s="15"/>
      <c r="AS3603" s="15"/>
      <c r="AT3603" s="15"/>
      <c r="AU3603" s="1"/>
      <c r="AV3603" s="1"/>
      <c r="AW3603" s="15"/>
      <c r="AX3603" s="15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  <c r="EZ3603" s="1"/>
      <c r="FA3603" s="1"/>
      <c r="FB3603" s="1"/>
      <c r="FC3603" s="1"/>
      <c r="FD3603" s="1"/>
      <c r="FE3603" s="1"/>
      <c r="FF3603" s="1"/>
      <c r="FG3603" s="1"/>
      <c r="FH3603" s="1"/>
    </row>
    <row r="3604" spans="1:164" x14ac:dyDescent="0.15">
      <c r="A3604" s="67"/>
      <c r="B3604" s="16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9"/>
      <c r="N3604" s="12"/>
      <c r="O3604" s="12"/>
      <c r="P3604" s="19"/>
      <c r="Q3604" s="14"/>
      <c r="R3604" s="28"/>
      <c r="S3604" s="14"/>
      <c r="T3604" s="14"/>
      <c r="U3604" s="14"/>
      <c r="V3604" s="4"/>
      <c r="W3604" s="5"/>
      <c r="X3604" s="14"/>
      <c r="Y3604" s="153"/>
      <c r="Z3604" s="10"/>
      <c r="AA3604" s="51"/>
      <c r="AB3604" s="3"/>
      <c r="AC3604" s="1"/>
      <c r="AD3604" s="10"/>
      <c r="AE3604" s="3"/>
      <c r="AF3604" s="3"/>
      <c r="AG3604" s="3"/>
      <c r="AH3604" s="10"/>
      <c r="AI3604" s="11"/>
      <c r="AJ3604" s="10"/>
      <c r="AK3604" s="2"/>
      <c r="AL3604" s="2"/>
      <c r="AM3604" s="2"/>
      <c r="AN3604" s="2"/>
      <c r="AO3604" s="2"/>
      <c r="AP3604" s="2"/>
      <c r="AQ3604" s="1"/>
      <c r="AR3604" s="15"/>
      <c r="AS3604" s="15"/>
      <c r="AT3604" s="15"/>
      <c r="AU3604" s="1"/>
      <c r="AV3604" s="1"/>
      <c r="AW3604" s="15"/>
      <c r="AX3604" s="15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  <c r="EZ3604" s="1"/>
      <c r="FA3604" s="1"/>
      <c r="FB3604" s="1"/>
      <c r="FC3604" s="1"/>
      <c r="FD3604" s="1"/>
      <c r="FE3604" s="1"/>
      <c r="FF3604" s="1"/>
      <c r="FG3604" s="1"/>
      <c r="FH3604" s="1"/>
    </row>
    <row r="3605" spans="1:164" x14ac:dyDescent="0.15">
      <c r="A3605" s="67"/>
      <c r="B3605" s="16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9"/>
      <c r="N3605" s="12"/>
      <c r="O3605" s="12"/>
      <c r="P3605" s="19"/>
      <c r="Q3605" s="14"/>
      <c r="R3605" s="28"/>
      <c r="S3605" s="14"/>
      <c r="T3605" s="14"/>
      <c r="U3605" s="14"/>
      <c r="V3605" s="4"/>
      <c r="W3605" s="5"/>
      <c r="X3605" s="14"/>
      <c r="Y3605" s="153"/>
      <c r="Z3605" s="10"/>
      <c r="AA3605" s="51"/>
      <c r="AB3605" s="3"/>
      <c r="AC3605" s="1"/>
      <c r="AD3605" s="10"/>
      <c r="AE3605" s="3"/>
      <c r="AF3605" s="3"/>
      <c r="AG3605" s="3"/>
      <c r="AH3605" s="10"/>
      <c r="AI3605" s="11"/>
      <c r="AJ3605" s="10"/>
      <c r="AK3605" s="2"/>
      <c r="AL3605" s="2"/>
      <c r="AM3605" s="2"/>
      <c r="AN3605" s="2"/>
      <c r="AO3605" s="2"/>
      <c r="AP3605" s="2"/>
      <c r="AQ3605" s="1"/>
      <c r="AR3605" s="15"/>
      <c r="AS3605" s="15"/>
      <c r="AT3605" s="15"/>
      <c r="AU3605" s="1"/>
      <c r="AV3605" s="1"/>
      <c r="AW3605" s="15"/>
      <c r="AX3605" s="15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  <c r="EZ3605" s="1"/>
      <c r="FA3605" s="1"/>
      <c r="FB3605" s="1"/>
      <c r="FC3605" s="1"/>
      <c r="FD3605" s="1"/>
      <c r="FE3605" s="1"/>
      <c r="FF3605" s="1"/>
      <c r="FG3605" s="1"/>
      <c r="FH3605" s="1"/>
    </row>
    <row r="3606" spans="1:164" x14ac:dyDescent="0.15">
      <c r="A3606" s="67"/>
      <c r="B3606" s="16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9"/>
      <c r="N3606" s="12"/>
      <c r="O3606" s="12"/>
      <c r="P3606" s="19"/>
      <c r="Q3606" s="14"/>
      <c r="R3606" s="28"/>
      <c r="S3606" s="14"/>
      <c r="T3606" s="14"/>
      <c r="U3606" s="14"/>
      <c r="V3606" s="4"/>
      <c r="W3606" s="5"/>
      <c r="X3606" s="14"/>
      <c r="Y3606" s="153"/>
      <c r="Z3606" s="10"/>
      <c r="AA3606" s="51"/>
      <c r="AB3606" s="3"/>
      <c r="AC3606" s="1"/>
      <c r="AD3606" s="10"/>
      <c r="AE3606" s="3"/>
      <c r="AF3606" s="3"/>
      <c r="AG3606" s="3"/>
      <c r="AH3606" s="10"/>
      <c r="AI3606" s="11"/>
      <c r="AJ3606" s="10"/>
      <c r="AK3606" s="2"/>
      <c r="AL3606" s="2"/>
      <c r="AM3606" s="2"/>
      <c r="AN3606" s="2"/>
      <c r="AO3606" s="2"/>
      <c r="AP3606" s="2"/>
      <c r="AQ3606" s="1"/>
      <c r="AR3606" s="15"/>
      <c r="AS3606" s="15"/>
      <c r="AT3606" s="15"/>
      <c r="AU3606" s="1"/>
      <c r="AV3606" s="1"/>
      <c r="AW3606" s="15"/>
      <c r="AX3606" s="15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  <c r="EZ3606" s="1"/>
      <c r="FA3606" s="1"/>
      <c r="FB3606" s="1"/>
      <c r="FC3606" s="1"/>
      <c r="FD3606" s="1"/>
      <c r="FE3606" s="1"/>
      <c r="FF3606" s="1"/>
      <c r="FG3606" s="1"/>
      <c r="FH3606" s="1"/>
    </row>
    <row r="3607" spans="1:164" x14ac:dyDescent="0.15">
      <c r="A3607" s="67"/>
      <c r="B3607" s="16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9"/>
      <c r="N3607" s="12"/>
      <c r="O3607" s="12"/>
      <c r="P3607" s="19"/>
      <c r="Q3607" s="14"/>
      <c r="R3607" s="28"/>
      <c r="S3607" s="14"/>
      <c r="T3607" s="14"/>
      <c r="U3607" s="14"/>
      <c r="V3607" s="4"/>
      <c r="W3607" s="5"/>
      <c r="X3607" s="14"/>
      <c r="Y3607" s="153"/>
      <c r="Z3607" s="10"/>
      <c r="AA3607" s="51"/>
      <c r="AB3607" s="3"/>
      <c r="AC3607" s="1"/>
      <c r="AD3607" s="10"/>
      <c r="AE3607" s="3"/>
      <c r="AF3607" s="3"/>
      <c r="AG3607" s="3"/>
      <c r="AH3607" s="10"/>
      <c r="AI3607" s="11"/>
      <c r="AJ3607" s="10"/>
      <c r="AK3607" s="2"/>
      <c r="AL3607" s="2"/>
      <c r="AM3607" s="2"/>
      <c r="AN3607" s="2"/>
      <c r="AO3607" s="2"/>
      <c r="AP3607" s="2"/>
      <c r="AQ3607" s="1"/>
      <c r="AR3607" s="15"/>
      <c r="AS3607" s="15"/>
      <c r="AT3607" s="15"/>
      <c r="AU3607" s="1"/>
      <c r="AV3607" s="1"/>
      <c r="AW3607" s="15"/>
      <c r="AX3607" s="15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  <c r="EZ3607" s="1"/>
      <c r="FA3607" s="1"/>
      <c r="FB3607" s="1"/>
      <c r="FC3607" s="1"/>
      <c r="FD3607" s="1"/>
      <c r="FE3607" s="1"/>
      <c r="FF3607" s="1"/>
      <c r="FG3607" s="1"/>
      <c r="FH3607" s="1"/>
    </row>
    <row r="3608" spans="1:164" x14ac:dyDescent="0.15">
      <c r="A3608" s="67"/>
      <c r="B3608" s="16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9"/>
      <c r="N3608" s="12"/>
      <c r="O3608" s="12"/>
      <c r="P3608" s="19"/>
      <c r="Q3608" s="14"/>
      <c r="R3608" s="28"/>
      <c r="S3608" s="14"/>
      <c r="T3608" s="14"/>
      <c r="U3608" s="14"/>
      <c r="V3608" s="4"/>
      <c r="W3608" s="5"/>
      <c r="X3608" s="14"/>
      <c r="Y3608" s="153"/>
      <c r="Z3608" s="10"/>
      <c r="AA3608" s="51"/>
      <c r="AB3608" s="3"/>
      <c r="AC3608" s="1"/>
      <c r="AD3608" s="10"/>
      <c r="AE3608" s="3"/>
      <c r="AF3608" s="3"/>
      <c r="AG3608" s="3"/>
      <c r="AH3608" s="10"/>
      <c r="AI3608" s="11"/>
      <c r="AJ3608" s="10"/>
      <c r="AK3608" s="2"/>
      <c r="AL3608" s="2"/>
      <c r="AM3608" s="2"/>
      <c r="AN3608" s="2"/>
      <c r="AO3608" s="2"/>
      <c r="AP3608" s="2"/>
      <c r="AQ3608" s="1"/>
      <c r="AR3608" s="15"/>
      <c r="AS3608" s="15"/>
      <c r="AT3608" s="15"/>
      <c r="AU3608" s="1"/>
      <c r="AV3608" s="1"/>
      <c r="AW3608" s="15"/>
      <c r="AX3608" s="15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  <c r="EZ3608" s="1"/>
      <c r="FA3608" s="1"/>
      <c r="FB3608" s="1"/>
      <c r="FC3608" s="1"/>
      <c r="FD3608" s="1"/>
      <c r="FE3608" s="1"/>
      <c r="FF3608" s="1"/>
      <c r="FG3608" s="1"/>
      <c r="FH3608" s="1"/>
    </row>
    <row r="3609" spans="1:164" x14ac:dyDescent="0.15">
      <c r="A3609" s="67"/>
      <c r="B3609" s="16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9"/>
      <c r="N3609" s="12"/>
      <c r="O3609" s="12"/>
      <c r="P3609" s="19"/>
      <c r="Q3609" s="14"/>
      <c r="R3609" s="28"/>
      <c r="S3609" s="14"/>
      <c r="T3609" s="14"/>
      <c r="U3609" s="14"/>
      <c r="V3609" s="4"/>
      <c r="W3609" s="5"/>
      <c r="X3609" s="14"/>
      <c r="Y3609" s="153"/>
      <c r="Z3609" s="10"/>
      <c r="AA3609" s="51"/>
      <c r="AB3609" s="3"/>
      <c r="AC3609" s="1"/>
      <c r="AD3609" s="10"/>
      <c r="AE3609" s="3"/>
      <c r="AF3609" s="3"/>
      <c r="AG3609" s="3"/>
      <c r="AH3609" s="10"/>
      <c r="AI3609" s="11"/>
      <c r="AJ3609" s="10"/>
      <c r="AK3609" s="2"/>
      <c r="AL3609" s="2"/>
      <c r="AM3609" s="2"/>
      <c r="AN3609" s="2"/>
      <c r="AO3609" s="2"/>
      <c r="AP3609" s="2"/>
      <c r="AQ3609" s="1"/>
      <c r="AR3609" s="15"/>
      <c r="AS3609" s="15"/>
      <c r="AT3609" s="15"/>
      <c r="AU3609" s="1"/>
      <c r="AV3609" s="1"/>
      <c r="AW3609" s="15"/>
      <c r="AX3609" s="15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  <c r="EZ3609" s="1"/>
      <c r="FA3609" s="1"/>
      <c r="FB3609" s="1"/>
      <c r="FC3609" s="1"/>
      <c r="FD3609" s="1"/>
      <c r="FE3609" s="1"/>
      <c r="FF3609" s="1"/>
      <c r="FG3609" s="1"/>
      <c r="FH3609" s="1"/>
    </row>
    <row r="3610" spans="1:164" x14ac:dyDescent="0.15">
      <c r="A3610" s="67"/>
      <c r="B3610" s="16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9"/>
      <c r="N3610" s="12"/>
      <c r="O3610" s="12"/>
      <c r="P3610" s="19"/>
      <c r="Q3610" s="14"/>
      <c r="R3610" s="28"/>
      <c r="S3610" s="14"/>
      <c r="T3610" s="14"/>
      <c r="U3610" s="14"/>
      <c r="V3610" s="4"/>
      <c r="W3610" s="5"/>
      <c r="X3610" s="14"/>
      <c r="Y3610" s="153"/>
      <c r="Z3610" s="10"/>
      <c r="AA3610" s="51"/>
      <c r="AB3610" s="3"/>
      <c r="AC3610" s="1"/>
      <c r="AD3610" s="10"/>
      <c r="AE3610" s="3"/>
      <c r="AF3610" s="3"/>
      <c r="AG3610" s="3"/>
      <c r="AH3610" s="10"/>
      <c r="AI3610" s="11"/>
      <c r="AJ3610" s="10"/>
      <c r="AK3610" s="2"/>
      <c r="AL3610" s="2"/>
      <c r="AM3610" s="2"/>
      <c r="AN3610" s="2"/>
      <c r="AO3610" s="2"/>
      <c r="AP3610" s="2"/>
      <c r="AQ3610" s="1"/>
      <c r="AR3610" s="15"/>
      <c r="AS3610" s="15"/>
      <c r="AT3610" s="15"/>
      <c r="AU3610" s="1"/>
      <c r="AV3610" s="1"/>
      <c r="AW3610" s="15"/>
      <c r="AX3610" s="15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  <c r="EZ3610" s="1"/>
      <c r="FA3610" s="1"/>
      <c r="FB3610" s="1"/>
      <c r="FC3610" s="1"/>
      <c r="FD3610" s="1"/>
      <c r="FE3610" s="1"/>
      <c r="FF3610" s="1"/>
      <c r="FG3610" s="1"/>
      <c r="FH3610" s="1"/>
    </row>
    <row r="3611" spans="1:164" x14ac:dyDescent="0.15">
      <c r="A3611" s="67"/>
      <c r="B3611" s="16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9"/>
      <c r="N3611" s="12"/>
      <c r="O3611" s="12"/>
      <c r="P3611" s="19"/>
      <c r="Q3611" s="14"/>
      <c r="R3611" s="28"/>
      <c r="S3611" s="14"/>
      <c r="T3611" s="14"/>
      <c r="U3611" s="14"/>
      <c r="V3611" s="4"/>
      <c r="W3611" s="5"/>
      <c r="X3611" s="14"/>
      <c r="Y3611" s="153"/>
      <c r="Z3611" s="10"/>
      <c r="AA3611" s="51"/>
      <c r="AB3611" s="3"/>
      <c r="AC3611" s="1"/>
      <c r="AD3611" s="10"/>
      <c r="AE3611" s="3"/>
      <c r="AF3611" s="3"/>
      <c r="AG3611" s="3"/>
      <c r="AH3611" s="10"/>
      <c r="AI3611" s="11"/>
      <c r="AJ3611" s="10"/>
      <c r="AK3611" s="2"/>
      <c r="AL3611" s="2"/>
      <c r="AM3611" s="2"/>
      <c r="AN3611" s="2"/>
      <c r="AO3611" s="2"/>
      <c r="AP3611" s="2"/>
      <c r="AQ3611" s="1"/>
      <c r="AR3611" s="15"/>
      <c r="AS3611" s="15"/>
      <c r="AT3611" s="15"/>
      <c r="AU3611" s="1"/>
      <c r="AV3611" s="1"/>
      <c r="AW3611" s="15"/>
      <c r="AX3611" s="15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  <c r="EZ3611" s="1"/>
      <c r="FA3611" s="1"/>
      <c r="FB3611" s="1"/>
      <c r="FC3611" s="1"/>
      <c r="FD3611" s="1"/>
      <c r="FE3611" s="1"/>
      <c r="FF3611" s="1"/>
      <c r="FG3611" s="1"/>
      <c r="FH3611" s="1"/>
    </row>
    <row r="3612" spans="1:164" x14ac:dyDescent="0.15">
      <c r="A3612" s="67"/>
      <c r="B3612" s="16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9"/>
      <c r="N3612" s="12"/>
      <c r="O3612" s="12"/>
      <c r="P3612" s="19"/>
      <c r="Q3612" s="14"/>
      <c r="R3612" s="28"/>
      <c r="S3612" s="14"/>
      <c r="T3612" s="14"/>
      <c r="U3612" s="14"/>
      <c r="V3612" s="4"/>
      <c r="W3612" s="5"/>
      <c r="X3612" s="14"/>
      <c r="Y3612" s="153"/>
      <c r="Z3612" s="10"/>
      <c r="AA3612" s="51"/>
      <c r="AB3612" s="3"/>
      <c r="AC3612" s="1"/>
      <c r="AD3612" s="10"/>
      <c r="AE3612" s="3"/>
      <c r="AF3612" s="3"/>
      <c r="AG3612" s="3"/>
      <c r="AH3612" s="10"/>
      <c r="AI3612" s="11"/>
      <c r="AJ3612" s="10"/>
      <c r="AK3612" s="2"/>
      <c r="AL3612" s="2"/>
      <c r="AM3612" s="2"/>
      <c r="AN3612" s="2"/>
      <c r="AO3612" s="2"/>
      <c r="AP3612" s="2"/>
      <c r="AQ3612" s="1"/>
      <c r="AR3612" s="15"/>
      <c r="AS3612" s="15"/>
      <c r="AT3612" s="15"/>
      <c r="AU3612" s="1"/>
      <c r="AV3612" s="1"/>
      <c r="AW3612" s="15"/>
      <c r="AX3612" s="15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  <c r="EZ3612" s="1"/>
      <c r="FA3612" s="1"/>
      <c r="FB3612" s="1"/>
      <c r="FC3612" s="1"/>
      <c r="FD3612" s="1"/>
      <c r="FE3612" s="1"/>
      <c r="FF3612" s="1"/>
      <c r="FG3612" s="1"/>
      <c r="FH3612" s="1"/>
    </row>
    <row r="3613" spans="1:164" x14ac:dyDescent="0.15">
      <c r="A3613" s="67"/>
      <c r="B3613" s="16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9"/>
      <c r="N3613" s="12"/>
      <c r="O3613" s="12"/>
      <c r="P3613" s="19"/>
      <c r="Q3613" s="14"/>
      <c r="R3613" s="28"/>
      <c r="S3613" s="14"/>
      <c r="T3613" s="14"/>
      <c r="U3613" s="14"/>
      <c r="V3613" s="4"/>
      <c r="W3613" s="5"/>
      <c r="X3613" s="14"/>
      <c r="Y3613" s="153"/>
      <c r="Z3613" s="10"/>
      <c r="AA3613" s="51"/>
      <c r="AB3613" s="3"/>
      <c r="AC3613" s="1"/>
      <c r="AD3613" s="10"/>
      <c r="AE3613" s="3"/>
      <c r="AF3613" s="3"/>
      <c r="AG3613" s="3"/>
      <c r="AH3613" s="10"/>
      <c r="AI3613" s="11"/>
      <c r="AJ3613" s="10"/>
      <c r="AK3613" s="2"/>
      <c r="AL3613" s="2"/>
      <c r="AM3613" s="2"/>
      <c r="AN3613" s="2"/>
      <c r="AO3613" s="2"/>
      <c r="AP3613" s="2"/>
      <c r="AQ3613" s="1"/>
      <c r="AR3613" s="15"/>
      <c r="AS3613" s="15"/>
      <c r="AT3613" s="15"/>
      <c r="AU3613" s="1"/>
      <c r="AV3613" s="1"/>
      <c r="AW3613" s="15"/>
      <c r="AX3613" s="15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  <c r="EZ3613" s="1"/>
      <c r="FA3613" s="1"/>
      <c r="FB3613" s="1"/>
      <c r="FC3613" s="1"/>
      <c r="FD3613" s="1"/>
      <c r="FE3613" s="1"/>
      <c r="FF3613" s="1"/>
      <c r="FG3613" s="1"/>
      <c r="FH3613" s="1"/>
    </row>
    <row r="3614" spans="1:164" x14ac:dyDescent="0.15">
      <c r="A3614" s="67"/>
      <c r="B3614" s="16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9"/>
      <c r="N3614" s="12"/>
      <c r="O3614" s="12"/>
      <c r="P3614" s="19"/>
      <c r="Q3614" s="14"/>
      <c r="R3614" s="28"/>
      <c r="S3614" s="14"/>
      <c r="T3614" s="14"/>
      <c r="U3614" s="14"/>
      <c r="V3614" s="4"/>
      <c r="W3614" s="5"/>
      <c r="X3614" s="14"/>
      <c r="Y3614" s="153"/>
      <c r="Z3614" s="10"/>
      <c r="AA3614" s="51"/>
      <c r="AB3614" s="3"/>
      <c r="AC3614" s="1"/>
      <c r="AD3614" s="10"/>
      <c r="AE3614" s="3"/>
      <c r="AF3614" s="3"/>
      <c r="AG3614" s="3"/>
      <c r="AH3614" s="10"/>
      <c r="AI3614" s="11"/>
      <c r="AJ3614" s="10"/>
      <c r="AK3614" s="2"/>
      <c r="AL3614" s="2"/>
      <c r="AM3614" s="2"/>
      <c r="AN3614" s="2"/>
      <c r="AO3614" s="2"/>
      <c r="AP3614" s="2"/>
      <c r="AQ3614" s="1"/>
      <c r="AR3614" s="15"/>
      <c r="AS3614" s="15"/>
      <c r="AT3614" s="15"/>
      <c r="AU3614" s="1"/>
      <c r="AV3614" s="1"/>
      <c r="AW3614" s="15"/>
      <c r="AX3614" s="15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  <c r="EZ3614" s="1"/>
      <c r="FA3614" s="1"/>
      <c r="FB3614" s="1"/>
      <c r="FC3614" s="1"/>
      <c r="FD3614" s="1"/>
      <c r="FE3614" s="1"/>
      <c r="FF3614" s="1"/>
      <c r="FG3614" s="1"/>
      <c r="FH3614" s="1"/>
    </row>
    <row r="3615" spans="1:164" x14ac:dyDescent="0.15">
      <c r="A3615" s="67"/>
      <c r="B3615" s="16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9"/>
      <c r="N3615" s="12"/>
      <c r="O3615" s="12"/>
      <c r="P3615" s="19"/>
      <c r="Q3615" s="14"/>
      <c r="R3615" s="28"/>
      <c r="S3615" s="14"/>
      <c r="T3615" s="14"/>
      <c r="U3615" s="14"/>
      <c r="V3615" s="4"/>
      <c r="W3615" s="5"/>
      <c r="X3615" s="14"/>
      <c r="Y3615" s="153"/>
      <c r="Z3615" s="10"/>
      <c r="AA3615" s="51"/>
      <c r="AB3615" s="3"/>
      <c r="AC3615" s="1"/>
      <c r="AD3615" s="10"/>
      <c r="AE3615" s="3"/>
      <c r="AF3615" s="3"/>
      <c r="AG3615" s="3"/>
      <c r="AH3615" s="10"/>
      <c r="AI3615" s="11"/>
      <c r="AJ3615" s="10"/>
      <c r="AK3615" s="2"/>
      <c r="AL3615" s="2"/>
      <c r="AM3615" s="2"/>
      <c r="AN3615" s="2"/>
      <c r="AO3615" s="2"/>
      <c r="AP3615" s="2"/>
      <c r="AQ3615" s="1"/>
      <c r="AR3615" s="15"/>
      <c r="AS3615" s="15"/>
      <c r="AT3615" s="15"/>
      <c r="AU3615" s="1"/>
      <c r="AV3615" s="1"/>
      <c r="AW3615" s="15"/>
      <c r="AX3615" s="15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  <c r="EZ3615" s="1"/>
      <c r="FA3615" s="1"/>
      <c r="FB3615" s="1"/>
      <c r="FC3615" s="1"/>
      <c r="FD3615" s="1"/>
      <c r="FE3615" s="1"/>
      <c r="FF3615" s="1"/>
      <c r="FG3615" s="1"/>
      <c r="FH3615" s="1"/>
    </row>
    <row r="3616" spans="1:164" x14ac:dyDescent="0.15">
      <c r="A3616" s="67"/>
      <c r="B3616" s="16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9"/>
      <c r="N3616" s="12"/>
      <c r="O3616" s="12"/>
      <c r="P3616" s="19"/>
      <c r="Q3616" s="14"/>
      <c r="R3616" s="28"/>
      <c r="S3616" s="14"/>
      <c r="T3616" s="14"/>
      <c r="U3616" s="14"/>
      <c r="V3616" s="4"/>
      <c r="W3616" s="5"/>
      <c r="X3616" s="14"/>
      <c r="Y3616" s="153"/>
      <c r="Z3616" s="10"/>
      <c r="AA3616" s="51"/>
      <c r="AB3616" s="3"/>
      <c r="AC3616" s="1"/>
      <c r="AD3616" s="10"/>
      <c r="AE3616" s="3"/>
      <c r="AF3616" s="3"/>
      <c r="AG3616" s="3"/>
      <c r="AH3616" s="10"/>
      <c r="AI3616" s="11"/>
      <c r="AJ3616" s="10"/>
      <c r="AK3616" s="2"/>
      <c r="AL3616" s="2"/>
      <c r="AM3616" s="2"/>
      <c r="AN3616" s="2"/>
      <c r="AO3616" s="2"/>
      <c r="AP3616" s="2"/>
      <c r="AQ3616" s="1"/>
      <c r="AR3616" s="15"/>
      <c r="AS3616" s="15"/>
      <c r="AT3616" s="15"/>
      <c r="AU3616" s="1"/>
      <c r="AV3616" s="1"/>
      <c r="AW3616" s="15"/>
      <c r="AX3616" s="15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  <c r="EZ3616" s="1"/>
      <c r="FA3616" s="1"/>
      <c r="FB3616" s="1"/>
      <c r="FC3616" s="1"/>
      <c r="FD3616" s="1"/>
      <c r="FE3616" s="1"/>
      <c r="FF3616" s="1"/>
      <c r="FG3616" s="1"/>
      <c r="FH3616" s="1"/>
    </row>
    <row r="3617" spans="1:164" x14ac:dyDescent="0.15">
      <c r="A3617" s="67"/>
      <c r="B3617" s="16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9"/>
      <c r="N3617" s="12"/>
      <c r="O3617" s="12"/>
      <c r="P3617" s="19"/>
      <c r="Q3617" s="14"/>
      <c r="R3617" s="28"/>
      <c r="S3617" s="14"/>
      <c r="T3617" s="14"/>
      <c r="U3617" s="14"/>
      <c r="V3617" s="4"/>
      <c r="W3617" s="5"/>
      <c r="X3617" s="14"/>
      <c r="Y3617" s="153"/>
      <c r="Z3617" s="10"/>
      <c r="AA3617" s="51"/>
      <c r="AB3617" s="3"/>
      <c r="AC3617" s="1"/>
      <c r="AD3617" s="10"/>
      <c r="AE3617" s="3"/>
      <c r="AF3617" s="3"/>
      <c r="AG3617" s="3"/>
      <c r="AH3617" s="10"/>
      <c r="AI3617" s="11"/>
      <c r="AJ3617" s="10"/>
      <c r="AK3617" s="2"/>
      <c r="AL3617" s="2"/>
      <c r="AM3617" s="2"/>
      <c r="AN3617" s="2"/>
      <c r="AO3617" s="2"/>
      <c r="AP3617" s="2"/>
      <c r="AQ3617" s="1"/>
      <c r="AR3617" s="15"/>
      <c r="AS3617" s="15"/>
      <c r="AT3617" s="15"/>
      <c r="AU3617" s="1"/>
      <c r="AV3617" s="1"/>
      <c r="AW3617" s="15"/>
      <c r="AX3617" s="15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  <c r="EZ3617" s="1"/>
      <c r="FA3617" s="1"/>
      <c r="FB3617" s="1"/>
      <c r="FC3617" s="1"/>
      <c r="FD3617" s="1"/>
      <c r="FE3617" s="1"/>
      <c r="FF3617" s="1"/>
      <c r="FG3617" s="1"/>
      <c r="FH3617" s="1"/>
    </row>
    <row r="3618" spans="1:164" x14ac:dyDescent="0.15">
      <c r="A3618" s="67"/>
      <c r="B3618" s="16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9"/>
      <c r="N3618" s="12"/>
      <c r="O3618" s="12"/>
      <c r="P3618" s="19"/>
      <c r="Q3618" s="14"/>
      <c r="R3618" s="28"/>
      <c r="S3618" s="14"/>
      <c r="T3618" s="14"/>
      <c r="U3618" s="14"/>
      <c r="V3618" s="4"/>
      <c r="W3618" s="5"/>
      <c r="X3618" s="14"/>
      <c r="Y3618" s="153"/>
      <c r="Z3618" s="10"/>
      <c r="AA3618" s="51"/>
      <c r="AB3618" s="3"/>
      <c r="AC3618" s="1"/>
      <c r="AD3618" s="10"/>
      <c r="AE3618" s="3"/>
      <c r="AF3618" s="3"/>
      <c r="AG3618" s="3"/>
      <c r="AH3618" s="10"/>
      <c r="AI3618" s="11"/>
      <c r="AJ3618" s="10"/>
      <c r="AK3618" s="2"/>
      <c r="AL3618" s="2"/>
      <c r="AM3618" s="2"/>
      <c r="AN3618" s="2"/>
      <c r="AO3618" s="2"/>
      <c r="AP3618" s="2"/>
      <c r="AQ3618" s="1"/>
      <c r="AR3618" s="15"/>
      <c r="AS3618" s="15"/>
      <c r="AT3618" s="15"/>
      <c r="AU3618" s="1"/>
      <c r="AV3618" s="1"/>
      <c r="AW3618" s="15"/>
      <c r="AX3618" s="15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  <c r="EZ3618" s="1"/>
      <c r="FA3618" s="1"/>
      <c r="FB3618" s="1"/>
      <c r="FC3618" s="1"/>
      <c r="FD3618" s="1"/>
      <c r="FE3618" s="1"/>
      <c r="FF3618" s="1"/>
      <c r="FG3618" s="1"/>
      <c r="FH3618" s="1"/>
    </row>
    <row r="3619" spans="1:164" x14ac:dyDescent="0.15">
      <c r="A3619" s="67"/>
      <c r="B3619" s="16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9"/>
      <c r="N3619" s="12"/>
      <c r="O3619" s="12"/>
      <c r="P3619" s="19"/>
      <c r="Q3619" s="14"/>
      <c r="R3619" s="28"/>
      <c r="S3619" s="14"/>
      <c r="T3619" s="14"/>
      <c r="U3619" s="14"/>
      <c r="V3619" s="4"/>
      <c r="W3619" s="5"/>
      <c r="X3619" s="14"/>
      <c r="Y3619" s="153"/>
      <c r="Z3619" s="10"/>
      <c r="AA3619" s="51"/>
      <c r="AB3619" s="3"/>
      <c r="AC3619" s="1"/>
      <c r="AD3619" s="10"/>
      <c r="AE3619" s="3"/>
      <c r="AF3619" s="3"/>
      <c r="AG3619" s="3"/>
      <c r="AH3619" s="10"/>
      <c r="AI3619" s="11"/>
      <c r="AJ3619" s="10"/>
      <c r="AK3619" s="2"/>
      <c r="AL3619" s="2"/>
      <c r="AM3619" s="2"/>
      <c r="AN3619" s="2"/>
      <c r="AO3619" s="2"/>
      <c r="AP3619" s="2"/>
      <c r="AQ3619" s="1"/>
      <c r="AR3619" s="15"/>
      <c r="AS3619" s="15"/>
      <c r="AT3619" s="15"/>
      <c r="AU3619" s="1"/>
      <c r="AV3619" s="1"/>
      <c r="AW3619" s="15"/>
      <c r="AX3619" s="15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  <c r="EZ3619" s="1"/>
      <c r="FA3619" s="1"/>
      <c r="FB3619" s="1"/>
      <c r="FC3619" s="1"/>
      <c r="FD3619" s="1"/>
      <c r="FE3619" s="1"/>
      <c r="FF3619" s="1"/>
      <c r="FG3619" s="1"/>
      <c r="FH3619" s="1"/>
    </row>
    <row r="3620" spans="1:164" x14ac:dyDescent="0.15">
      <c r="A3620" s="67"/>
      <c r="B3620" s="16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9"/>
      <c r="N3620" s="12"/>
      <c r="O3620" s="12"/>
      <c r="P3620" s="19"/>
      <c r="Q3620" s="14"/>
      <c r="R3620" s="28"/>
      <c r="S3620" s="14"/>
      <c r="T3620" s="14"/>
      <c r="U3620" s="14"/>
      <c r="V3620" s="4"/>
      <c r="W3620" s="5"/>
      <c r="X3620" s="14"/>
      <c r="Y3620" s="153"/>
      <c r="Z3620" s="10"/>
      <c r="AA3620" s="51"/>
      <c r="AB3620" s="3"/>
      <c r="AC3620" s="1"/>
      <c r="AD3620" s="10"/>
      <c r="AE3620" s="3"/>
      <c r="AF3620" s="3"/>
      <c r="AG3620" s="3"/>
      <c r="AH3620" s="10"/>
      <c r="AI3620" s="11"/>
      <c r="AJ3620" s="10"/>
      <c r="AK3620" s="2"/>
      <c r="AL3620" s="2"/>
      <c r="AM3620" s="2"/>
      <c r="AN3620" s="2"/>
      <c r="AO3620" s="2"/>
      <c r="AP3620" s="2"/>
      <c r="AQ3620" s="1"/>
      <c r="AR3620" s="15"/>
      <c r="AS3620" s="15"/>
      <c r="AT3620" s="15"/>
      <c r="AU3620" s="1"/>
      <c r="AV3620" s="1"/>
      <c r="AW3620" s="15"/>
      <c r="AX3620" s="15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  <c r="EZ3620" s="1"/>
      <c r="FA3620" s="1"/>
      <c r="FB3620" s="1"/>
      <c r="FC3620" s="1"/>
      <c r="FD3620" s="1"/>
      <c r="FE3620" s="1"/>
      <c r="FF3620" s="1"/>
      <c r="FG3620" s="1"/>
      <c r="FH3620" s="1"/>
    </row>
    <row r="3621" spans="1:164" x14ac:dyDescent="0.15">
      <c r="A3621" s="67"/>
      <c r="B3621" s="16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9"/>
      <c r="N3621" s="12"/>
      <c r="O3621" s="12"/>
      <c r="P3621" s="19"/>
      <c r="Q3621" s="14"/>
      <c r="R3621" s="28"/>
      <c r="S3621" s="14"/>
      <c r="T3621" s="14"/>
      <c r="U3621" s="14"/>
      <c r="V3621" s="4"/>
      <c r="W3621" s="5"/>
      <c r="X3621" s="14"/>
      <c r="Y3621" s="153"/>
      <c r="Z3621" s="10"/>
      <c r="AA3621" s="51"/>
      <c r="AB3621" s="3"/>
      <c r="AC3621" s="1"/>
      <c r="AD3621" s="10"/>
      <c r="AE3621" s="3"/>
      <c r="AF3621" s="3"/>
      <c r="AG3621" s="3"/>
      <c r="AH3621" s="10"/>
      <c r="AI3621" s="11"/>
      <c r="AJ3621" s="10"/>
      <c r="AK3621" s="2"/>
      <c r="AL3621" s="2"/>
      <c r="AM3621" s="2"/>
      <c r="AN3621" s="2"/>
      <c r="AO3621" s="2"/>
      <c r="AP3621" s="2"/>
      <c r="AQ3621" s="1"/>
      <c r="AR3621" s="15"/>
      <c r="AS3621" s="15"/>
      <c r="AT3621" s="15"/>
      <c r="AU3621" s="1"/>
      <c r="AV3621" s="1"/>
      <c r="AW3621" s="15"/>
      <c r="AX3621" s="15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  <c r="EZ3621" s="1"/>
      <c r="FA3621" s="1"/>
      <c r="FB3621" s="1"/>
      <c r="FC3621" s="1"/>
      <c r="FD3621" s="1"/>
      <c r="FE3621" s="1"/>
      <c r="FF3621" s="1"/>
      <c r="FG3621" s="1"/>
      <c r="FH3621" s="1"/>
    </row>
    <row r="3622" spans="1:164" x14ac:dyDescent="0.15">
      <c r="A3622" s="67"/>
      <c r="B3622" s="16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9"/>
      <c r="N3622" s="12"/>
      <c r="O3622" s="12"/>
      <c r="P3622" s="19"/>
      <c r="Q3622" s="14"/>
      <c r="R3622" s="28"/>
      <c r="S3622" s="14"/>
      <c r="T3622" s="14"/>
      <c r="U3622" s="14"/>
      <c r="V3622" s="4"/>
      <c r="W3622" s="5"/>
      <c r="X3622" s="14"/>
      <c r="Y3622" s="153"/>
      <c r="Z3622" s="10"/>
      <c r="AA3622" s="51"/>
      <c r="AB3622" s="3"/>
      <c r="AC3622" s="1"/>
      <c r="AD3622" s="10"/>
      <c r="AE3622" s="3"/>
      <c r="AF3622" s="3"/>
      <c r="AG3622" s="3"/>
      <c r="AH3622" s="10"/>
      <c r="AI3622" s="11"/>
      <c r="AJ3622" s="10"/>
      <c r="AK3622" s="2"/>
      <c r="AL3622" s="2"/>
      <c r="AM3622" s="2"/>
      <c r="AN3622" s="2"/>
      <c r="AO3622" s="2"/>
      <c r="AP3622" s="2"/>
      <c r="AQ3622" s="1"/>
      <c r="AR3622" s="15"/>
      <c r="AS3622" s="15"/>
      <c r="AT3622" s="15"/>
      <c r="AU3622" s="1"/>
      <c r="AV3622" s="1"/>
      <c r="AW3622" s="15"/>
      <c r="AX3622" s="15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  <c r="EZ3622" s="1"/>
      <c r="FA3622" s="1"/>
      <c r="FB3622" s="1"/>
      <c r="FC3622" s="1"/>
      <c r="FD3622" s="1"/>
      <c r="FE3622" s="1"/>
      <c r="FF3622" s="1"/>
      <c r="FG3622" s="1"/>
      <c r="FH3622" s="1"/>
    </row>
    <row r="3623" spans="1:164" x14ac:dyDescent="0.15">
      <c r="A3623" s="67"/>
      <c r="B3623" s="16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9"/>
      <c r="N3623" s="12"/>
      <c r="O3623" s="12"/>
      <c r="P3623" s="19"/>
      <c r="Q3623" s="14"/>
      <c r="R3623" s="28"/>
      <c r="S3623" s="14"/>
      <c r="T3623" s="14"/>
      <c r="U3623" s="14"/>
      <c r="V3623" s="4"/>
      <c r="W3623" s="5"/>
      <c r="X3623" s="14"/>
      <c r="Y3623" s="153"/>
      <c r="Z3623" s="10"/>
      <c r="AA3623" s="51"/>
      <c r="AB3623" s="3"/>
      <c r="AC3623" s="1"/>
      <c r="AD3623" s="10"/>
      <c r="AE3623" s="3"/>
      <c r="AF3623" s="3"/>
      <c r="AG3623" s="3"/>
      <c r="AH3623" s="10"/>
      <c r="AI3623" s="11"/>
      <c r="AJ3623" s="10"/>
      <c r="AK3623" s="2"/>
      <c r="AL3623" s="2"/>
      <c r="AM3623" s="2"/>
      <c r="AN3623" s="2"/>
      <c r="AO3623" s="2"/>
      <c r="AP3623" s="2"/>
      <c r="AQ3623" s="1"/>
      <c r="AR3623" s="15"/>
      <c r="AS3623" s="15"/>
      <c r="AT3623" s="15"/>
      <c r="AU3623" s="1"/>
      <c r="AV3623" s="1"/>
      <c r="AW3623" s="15"/>
      <c r="AX3623" s="15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  <c r="EZ3623" s="1"/>
      <c r="FA3623" s="1"/>
      <c r="FB3623" s="1"/>
      <c r="FC3623" s="1"/>
      <c r="FD3623" s="1"/>
      <c r="FE3623" s="1"/>
      <c r="FF3623" s="1"/>
      <c r="FG3623" s="1"/>
      <c r="FH3623" s="1"/>
    </row>
    <row r="3624" spans="1:164" x14ac:dyDescent="0.15">
      <c r="A3624" s="67"/>
      <c r="B3624" s="16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9"/>
      <c r="N3624" s="12"/>
      <c r="O3624" s="12"/>
      <c r="P3624" s="19"/>
      <c r="Q3624" s="14"/>
      <c r="R3624" s="28"/>
      <c r="S3624" s="14"/>
      <c r="T3624" s="14"/>
      <c r="U3624" s="14"/>
      <c r="V3624" s="4"/>
      <c r="W3624" s="5"/>
      <c r="X3624" s="14"/>
      <c r="Y3624" s="153"/>
      <c r="Z3624" s="10"/>
      <c r="AA3624" s="51"/>
      <c r="AB3624" s="3"/>
      <c r="AC3624" s="1"/>
      <c r="AD3624" s="10"/>
      <c r="AE3624" s="3"/>
      <c r="AF3624" s="3"/>
      <c r="AG3624" s="3"/>
      <c r="AH3624" s="10"/>
      <c r="AI3624" s="11"/>
      <c r="AJ3624" s="10"/>
      <c r="AK3624" s="2"/>
      <c r="AL3624" s="2"/>
      <c r="AM3624" s="2"/>
      <c r="AN3624" s="2"/>
      <c r="AO3624" s="2"/>
      <c r="AP3624" s="2"/>
      <c r="AQ3624" s="1"/>
      <c r="AR3624" s="15"/>
      <c r="AS3624" s="15"/>
      <c r="AT3624" s="15"/>
      <c r="AU3624" s="1"/>
      <c r="AV3624" s="1"/>
      <c r="AW3624" s="15"/>
      <c r="AX3624" s="15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  <c r="EZ3624" s="1"/>
      <c r="FA3624" s="1"/>
      <c r="FB3624" s="1"/>
      <c r="FC3624" s="1"/>
      <c r="FD3624" s="1"/>
      <c r="FE3624" s="1"/>
      <c r="FF3624" s="1"/>
      <c r="FG3624" s="1"/>
      <c r="FH3624" s="1"/>
    </row>
    <row r="3625" spans="1:164" x14ac:dyDescent="0.15">
      <c r="A3625" s="67"/>
      <c r="B3625" s="16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9"/>
      <c r="N3625" s="12"/>
      <c r="O3625" s="12"/>
      <c r="P3625" s="19"/>
      <c r="Q3625" s="14"/>
      <c r="R3625" s="28"/>
      <c r="S3625" s="14"/>
      <c r="T3625" s="14"/>
      <c r="U3625" s="14"/>
      <c r="V3625" s="4"/>
      <c r="W3625" s="5"/>
      <c r="X3625" s="14"/>
      <c r="Y3625" s="153"/>
      <c r="Z3625" s="10"/>
      <c r="AA3625" s="51"/>
      <c r="AB3625" s="3"/>
      <c r="AC3625" s="1"/>
      <c r="AD3625" s="10"/>
      <c r="AE3625" s="3"/>
      <c r="AF3625" s="3"/>
      <c r="AG3625" s="3"/>
      <c r="AH3625" s="10"/>
      <c r="AI3625" s="11"/>
      <c r="AJ3625" s="10"/>
      <c r="AK3625" s="2"/>
      <c r="AL3625" s="2"/>
      <c r="AM3625" s="2"/>
      <c r="AN3625" s="2"/>
      <c r="AO3625" s="2"/>
      <c r="AP3625" s="2"/>
      <c r="AQ3625" s="1"/>
      <c r="AR3625" s="15"/>
      <c r="AS3625" s="15"/>
      <c r="AT3625" s="15"/>
      <c r="AU3625" s="1"/>
      <c r="AV3625" s="1"/>
      <c r="AW3625" s="15"/>
      <c r="AX3625" s="15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  <c r="EZ3625" s="1"/>
      <c r="FA3625" s="1"/>
      <c r="FB3625" s="1"/>
      <c r="FC3625" s="1"/>
      <c r="FD3625" s="1"/>
      <c r="FE3625" s="1"/>
      <c r="FF3625" s="1"/>
      <c r="FG3625" s="1"/>
      <c r="FH3625" s="1"/>
    </row>
    <row r="3626" spans="1:164" x14ac:dyDescent="0.15">
      <c r="A3626" s="67"/>
      <c r="B3626" s="16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9"/>
      <c r="N3626" s="12"/>
      <c r="O3626" s="12"/>
      <c r="P3626" s="19"/>
      <c r="Q3626" s="14"/>
      <c r="R3626" s="28"/>
      <c r="S3626" s="14"/>
      <c r="T3626" s="14"/>
      <c r="U3626" s="14"/>
      <c r="V3626" s="4"/>
      <c r="W3626" s="5"/>
      <c r="X3626" s="14"/>
      <c r="Y3626" s="153"/>
      <c r="Z3626" s="10"/>
      <c r="AA3626" s="51"/>
      <c r="AB3626" s="3"/>
      <c r="AC3626" s="1"/>
      <c r="AD3626" s="10"/>
      <c r="AE3626" s="3"/>
      <c r="AF3626" s="3"/>
      <c r="AG3626" s="3"/>
      <c r="AH3626" s="10"/>
      <c r="AI3626" s="11"/>
      <c r="AJ3626" s="10"/>
      <c r="AK3626" s="2"/>
      <c r="AL3626" s="2"/>
      <c r="AM3626" s="2"/>
      <c r="AN3626" s="2"/>
      <c r="AO3626" s="2"/>
      <c r="AP3626" s="2"/>
      <c r="AQ3626" s="1"/>
      <c r="AR3626" s="15"/>
      <c r="AS3626" s="15"/>
      <c r="AT3626" s="15"/>
      <c r="AU3626" s="1"/>
      <c r="AV3626" s="1"/>
      <c r="AW3626" s="15"/>
      <c r="AX3626" s="15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  <c r="EZ3626" s="1"/>
      <c r="FA3626" s="1"/>
      <c r="FB3626" s="1"/>
      <c r="FC3626" s="1"/>
      <c r="FD3626" s="1"/>
      <c r="FE3626" s="1"/>
      <c r="FF3626" s="1"/>
      <c r="FG3626" s="1"/>
      <c r="FH3626" s="1"/>
    </row>
    <row r="3627" spans="1:164" x14ac:dyDescent="0.15">
      <c r="A3627" s="67"/>
      <c r="B3627" s="16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9"/>
      <c r="N3627" s="12"/>
      <c r="O3627" s="12"/>
      <c r="P3627" s="19"/>
      <c r="Q3627" s="14"/>
      <c r="R3627" s="28"/>
      <c r="S3627" s="14"/>
      <c r="T3627" s="14"/>
      <c r="U3627" s="14"/>
      <c r="V3627" s="4"/>
      <c r="W3627" s="5"/>
      <c r="X3627" s="14"/>
      <c r="Y3627" s="153"/>
      <c r="Z3627" s="10"/>
      <c r="AA3627" s="51"/>
      <c r="AB3627" s="3"/>
      <c r="AC3627" s="1"/>
      <c r="AD3627" s="10"/>
      <c r="AE3627" s="3"/>
      <c r="AF3627" s="3"/>
      <c r="AG3627" s="3"/>
      <c r="AH3627" s="10"/>
      <c r="AI3627" s="11"/>
      <c r="AJ3627" s="10"/>
      <c r="AK3627" s="2"/>
      <c r="AL3627" s="2"/>
      <c r="AM3627" s="2"/>
      <c r="AN3627" s="2"/>
      <c r="AO3627" s="2"/>
      <c r="AP3627" s="2"/>
      <c r="AQ3627" s="1"/>
      <c r="AR3627" s="15"/>
      <c r="AS3627" s="15"/>
      <c r="AT3627" s="15"/>
      <c r="AU3627" s="1"/>
      <c r="AV3627" s="1"/>
      <c r="AW3627" s="15"/>
      <c r="AX3627" s="15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  <c r="EZ3627" s="1"/>
      <c r="FA3627" s="1"/>
      <c r="FB3627" s="1"/>
      <c r="FC3627" s="1"/>
      <c r="FD3627" s="1"/>
      <c r="FE3627" s="1"/>
      <c r="FF3627" s="1"/>
      <c r="FG3627" s="1"/>
      <c r="FH3627" s="1"/>
    </row>
    <row r="3628" spans="1:164" x14ac:dyDescent="0.15">
      <c r="A3628" s="67"/>
      <c r="B3628" s="16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9"/>
      <c r="N3628" s="12"/>
      <c r="O3628" s="12"/>
      <c r="P3628" s="19"/>
      <c r="Q3628" s="14"/>
      <c r="R3628" s="28"/>
      <c r="S3628" s="14"/>
      <c r="T3628" s="14"/>
      <c r="U3628" s="14"/>
      <c r="V3628" s="4"/>
      <c r="W3628" s="5"/>
      <c r="X3628" s="14"/>
      <c r="Y3628" s="153"/>
      <c r="Z3628" s="10"/>
      <c r="AA3628" s="51"/>
      <c r="AB3628" s="3"/>
      <c r="AC3628" s="1"/>
      <c r="AD3628" s="10"/>
      <c r="AE3628" s="3"/>
      <c r="AF3628" s="3"/>
      <c r="AG3628" s="3"/>
      <c r="AH3628" s="10"/>
      <c r="AI3628" s="11"/>
      <c r="AJ3628" s="10"/>
      <c r="AK3628" s="2"/>
      <c r="AL3628" s="2"/>
      <c r="AM3628" s="2"/>
      <c r="AN3628" s="2"/>
      <c r="AO3628" s="2"/>
      <c r="AP3628" s="2"/>
      <c r="AQ3628" s="1"/>
      <c r="AR3628" s="15"/>
      <c r="AS3628" s="15"/>
      <c r="AT3628" s="15"/>
      <c r="AU3628" s="1"/>
      <c r="AV3628" s="1"/>
      <c r="AW3628" s="15"/>
      <c r="AX3628" s="15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  <c r="EZ3628" s="1"/>
      <c r="FA3628" s="1"/>
      <c r="FB3628" s="1"/>
      <c r="FC3628" s="1"/>
      <c r="FD3628" s="1"/>
      <c r="FE3628" s="1"/>
      <c r="FF3628" s="1"/>
      <c r="FG3628" s="1"/>
      <c r="FH3628" s="1"/>
    </row>
    <row r="3629" spans="1:164" x14ac:dyDescent="0.15">
      <c r="A3629" s="67"/>
      <c r="B3629" s="16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9"/>
      <c r="N3629" s="12"/>
      <c r="O3629" s="12"/>
      <c r="P3629" s="19"/>
      <c r="Q3629" s="14"/>
      <c r="R3629" s="28"/>
      <c r="S3629" s="14"/>
      <c r="T3629" s="14"/>
      <c r="U3629" s="14"/>
      <c r="V3629" s="4"/>
      <c r="W3629" s="5"/>
      <c r="X3629" s="14"/>
      <c r="Y3629" s="153"/>
      <c r="Z3629" s="10"/>
      <c r="AA3629" s="51"/>
      <c r="AB3629" s="3"/>
      <c r="AC3629" s="1"/>
      <c r="AD3629" s="10"/>
      <c r="AE3629" s="3"/>
      <c r="AF3629" s="3"/>
      <c r="AG3629" s="3"/>
      <c r="AH3629" s="10"/>
      <c r="AI3629" s="11"/>
      <c r="AJ3629" s="10"/>
      <c r="AK3629" s="2"/>
      <c r="AL3629" s="2"/>
      <c r="AM3629" s="2"/>
      <c r="AN3629" s="2"/>
      <c r="AO3629" s="2"/>
      <c r="AP3629" s="2"/>
      <c r="AQ3629" s="1"/>
      <c r="AR3629" s="15"/>
      <c r="AS3629" s="15"/>
      <c r="AT3629" s="15"/>
      <c r="AU3629" s="1"/>
      <c r="AV3629" s="1"/>
      <c r="AW3629" s="15"/>
      <c r="AX3629" s="15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  <c r="EZ3629" s="1"/>
      <c r="FA3629" s="1"/>
      <c r="FB3629" s="1"/>
      <c r="FC3629" s="1"/>
      <c r="FD3629" s="1"/>
      <c r="FE3629" s="1"/>
      <c r="FF3629" s="1"/>
      <c r="FG3629" s="1"/>
      <c r="FH3629" s="1"/>
    </row>
    <row r="3630" spans="1:164" x14ac:dyDescent="0.15">
      <c r="A3630" s="67"/>
      <c r="B3630" s="16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9"/>
      <c r="N3630" s="12"/>
      <c r="O3630" s="12"/>
      <c r="P3630" s="19"/>
      <c r="Q3630" s="14"/>
      <c r="R3630" s="28"/>
      <c r="S3630" s="14"/>
      <c r="T3630" s="14"/>
      <c r="U3630" s="14"/>
      <c r="V3630" s="4"/>
      <c r="W3630" s="5"/>
      <c r="X3630" s="14"/>
      <c r="Y3630" s="153"/>
      <c r="Z3630" s="10"/>
      <c r="AA3630" s="51"/>
      <c r="AB3630" s="3"/>
      <c r="AC3630" s="1"/>
      <c r="AD3630" s="10"/>
      <c r="AE3630" s="3"/>
      <c r="AF3630" s="3"/>
      <c r="AG3630" s="3"/>
      <c r="AH3630" s="10"/>
      <c r="AI3630" s="11"/>
      <c r="AJ3630" s="10"/>
      <c r="AK3630" s="2"/>
      <c r="AL3630" s="2"/>
      <c r="AM3630" s="2"/>
      <c r="AN3630" s="2"/>
      <c r="AO3630" s="2"/>
      <c r="AP3630" s="2"/>
      <c r="AQ3630" s="1"/>
      <c r="AR3630" s="15"/>
      <c r="AS3630" s="15"/>
      <c r="AT3630" s="15"/>
      <c r="AU3630" s="1"/>
      <c r="AV3630" s="1"/>
      <c r="AW3630" s="15"/>
      <c r="AX3630" s="15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  <c r="EZ3630" s="1"/>
      <c r="FA3630" s="1"/>
      <c r="FB3630" s="1"/>
      <c r="FC3630" s="1"/>
      <c r="FD3630" s="1"/>
      <c r="FE3630" s="1"/>
      <c r="FF3630" s="1"/>
      <c r="FG3630" s="1"/>
      <c r="FH3630" s="1"/>
    </row>
    <row r="3631" spans="1:164" x14ac:dyDescent="0.15">
      <c r="A3631" s="67"/>
      <c r="B3631" s="16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9"/>
      <c r="N3631" s="12"/>
      <c r="O3631" s="12"/>
      <c r="P3631" s="19"/>
      <c r="Q3631" s="14"/>
      <c r="R3631" s="28"/>
      <c r="S3631" s="14"/>
      <c r="T3631" s="14"/>
      <c r="U3631" s="14"/>
      <c r="V3631" s="4"/>
      <c r="W3631" s="5"/>
      <c r="X3631" s="14"/>
      <c r="Y3631" s="153"/>
      <c r="Z3631" s="10"/>
      <c r="AA3631" s="51"/>
      <c r="AB3631" s="3"/>
      <c r="AC3631" s="1"/>
      <c r="AD3631" s="10"/>
      <c r="AE3631" s="3"/>
      <c r="AF3631" s="3"/>
      <c r="AG3631" s="3"/>
      <c r="AH3631" s="10"/>
      <c r="AI3631" s="11"/>
      <c r="AJ3631" s="10"/>
      <c r="AK3631" s="2"/>
      <c r="AL3631" s="2"/>
      <c r="AM3631" s="2"/>
      <c r="AN3631" s="2"/>
      <c r="AO3631" s="2"/>
      <c r="AP3631" s="2"/>
      <c r="AQ3631" s="1"/>
      <c r="AR3631" s="15"/>
      <c r="AS3631" s="15"/>
      <c r="AT3631" s="15"/>
      <c r="AU3631" s="1"/>
      <c r="AV3631" s="1"/>
      <c r="AW3631" s="15"/>
      <c r="AX3631" s="15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  <c r="EZ3631" s="1"/>
      <c r="FA3631" s="1"/>
      <c r="FB3631" s="1"/>
      <c r="FC3631" s="1"/>
      <c r="FD3631" s="1"/>
      <c r="FE3631" s="1"/>
      <c r="FF3631" s="1"/>
      <c r="FG3631" s="1"/>
      <c r="FH3631" s="1"/>
    </row>
    <row r="3632" spans="1:164" x14ac:dyDescent="0.15">
      <c r="A3632" s="67"/>
      <c r="B3632" s="16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9"/>
      <c r="N3632" s="12"/>
      <c r="O3632" s="12"/>
      <c r="P3632" s="19"/>
      <c r="Q3632" s="14"/>
      <c r="R3632" s="28"/>
      <c r="S3632" s="14"/>
      <c r="T3632" s="14"/>
      <c r="U3632" s="14"/>
      <c r="V3632" s="4"/>
      <c r="W3632" s="5"/>
      <c r="X3632" s="14"/>
      <c r="Y3632" s="153"/>
      <c r="Z3632" s="10"/>
      <c r="AA3632" s="51"/>
      <c r="AB3632" s="3"/>
      <c r="AC3632" s="1"/>
      <c r="AD3632" s="10"/>
      <c r="AE3632" s="3"/>
      <c r="AF3632" s="3"/>
      <c r="AG3632" s="3"/>
      <c r="AH3632" s="10"/>
      <c r="AI3632" s="11"/>
      <c r="AJ3632" s="10"/>
      <c r="AK3632" s="2"/>
      <c r="AL3632" s="2"/>
      <c r="AM3632" s="2"/>
      <c r="AN3632" s="2"/>
      <c r="AO3632" s="2"/>
      <c r="AP3632" s="2"/>
      <c r="AQ3632" s="1"/>
      <c r="AR3632" s="15"/>
      <c r="AS3632" s="15"/>
      <c r="AT3632" s="15"/>
      <c r="AU3632" s="1"/>
      <c r="AV3632" s="1"/>
      <c r="AW3632" s="15"/>
      <c r="AX3632" s="15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  <c r="EZ3632" s="1"/>
      <c r="FA3632" s="1"/>
      <c r="FB3632" s="1"/>
      <c r="FC3632" s="1"/>
      <c r="FD3632" s="1"/>
      <c r="FE3632" s="1"/>
      <c r="FF3632" s="1"/>
      <c r="FG3632" s="1"/>
      <c r="FH3632" s="1"/>
    </row>
    <row r="3633" spans="1:164" x14ac:dyDescent="0.15">
      <c r="A3633" s="67"/>
      <c r="B3633" s="16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9"/>
      <c r="N3633" s="12"/>
      <c r="O3633" s="12"/>
      <c r="P3633" s="19"/>
      <c r="Q3633" s="14"/>
      <c r="R3633" s="28"/>
      <c r="S3633" s="14"/>
      <c r="T3633" s="14"/>
      <c r="U3633" s="14"/>
      <c r="V3633" s="4"/>
      <c r="W3633" s="5"/>
      <c r="X3633" s="14"/>
      <c r="Y3633" s="153"/>
      <c r="Z3633" s="10"/>
      <c r="AA3633" s="51"/>
      <c r="AB3633" s="3"/>
      <c r="AC3633" s="1"/>
      <c r="AD3633" s="10"/>
      <c r="AE3633" s="3"/>
      <c r="AF3633" s="3"/>
      <c r="AG3633" s="3"/>
      <c r="AH3633" s="10"/>
      <c r="AI3633" s="11"/>
      <c r="AJ3633" s="10"/>
      <c r="AK3633" s="2"/>
      <c r="AL3633" s="2"/>
      <c r="AM3633" s="2"/>
      <c r="AN3633" s="2"/>
      <c r="AO3633" s="2"/>
      <c r="AP3633" s="2"/>
      <c r="AQ3633" s="1"/>
      <c r="AR3633" s="15"/>
      <c r="AS3633" s="15"/>
      <c r="AT3633" s="15"/>
      <c r="AU3633" s="1"/>
      <c r="AV3633" s="1"/>
      <c r="AW3633" s="15"/>
      <c r="AX3633" s="15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  <c r="EZ3633" s="1"/>
      <c r="FA3633" s="1"/>
      <c r="FB3633" s="1"/>
      <c r="FC3633" s="1"/>
      <c r="FD3633" s="1"/>
      <c r="FE3633" s="1"/>
      <c r="FF3633" s="1"/>
      <c r="FG3633" s="1"/>
      <c r="FH3633" s="1"/>
    </row>
    <row r="3634" spans="1:164" x14ac:dyDescent="0.15">
      <c r="A3634" s="67"/>
      <c r="B3634" s="16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9"/>
      <c r="N3634" s="12"/>
      <c r="O3634" s="12"/>
      <c r="P3634" s="19"/>
      <c r="Q3634" s="14"/>
      <c r="R3634" s="28"/>
      <c r="S3634" s="14"/>
      <c r="T3634" s="14"/>
      <c r="U3634" s="14"/>
      <c r="V3634" s="4"/>
      <c r="W3634" s="5"/>
      <c r="X3634" s="14"/>
      <c r="Y3634" s="153"/>
      <c r="Z3634" s="10"/>
      <c r="AA3634" s="51"/>
      <c r="AB3634" s="3"/>
      <c r="AC3634" s="1"/>
      <c r="AD3634" s="10"/>
      <c r="AE3634" s="3"/>
      <c r="AF3634" s="3"/>
      <c r="AG3634" s="3"/>
      <c r="AH3634" s="10"/>
      <c r="AI3634" s="11"/>
      <c r="AJ3634" s="10"/>
      <c r="AK3634" s="2"/>
      <c r="AL3634" s="2"/>
      <c r="AM3634" s="2"/>
      <c r="AN3634" s="2"/>
      <c r="AO3634" s="2"/>
      <c r="AP3634" s="2"/>
      <c r="AQ3634" s="1"/>
      <c r="AR3634" s="15"/>
      <c r="AS3634" s="15"/>
      <c r="AT3634" s="15"/>
      <c r="AU3634" s="1"/>
      <c r="AV3634" s="1"/>
      <c r="AW3634" s="15"/>
      <c r="AX3634" s="15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  <c r="EZ3634" s="1"/>
      <c r="FA3634" s="1"/>
      <c r="FB3634" s="1"/>
      <c r="FC3634" s="1"/>
      <c r="FD3634" s="1"/>
      <c r="FE3634" s="1"/>
      <c r="FF3634" s="1"/>
      <c r="FG3634" s="1"/>
      <c r="FH3634" s="1"/>
    </row>
    <row r="3635" spans="1:164" x14ac:dyDescent="0.15">
      <c r="A3635" s="67"/>
      <c r="B3635" s="16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9"/>
      <c r="N3635" s="12"/>
      <c r="O3635" s="12"/>
      <c r="P3635" s="19"/>
      <c r="Q3635" s="14"/>
      <c r="R3635" s="28"/>
      <c r="S3635" s="14"/>
      <c r="T3635" s="14"/>
      <c r="U3635" s="14"/>
      <c r="V3635" s="4"/>
      <c r="W3635" s="5"/>
      <c r="X3635" s="14"/>
      <c r="Y3635" s="153"/>
      <c r="Z3635" s="10"/>
      <c r="AA3635" s="51"/>
      <c r="AB3635" s="3"/>
      <c r="AC3635" s="1"/>
      <c r="AD3635" s="10"/>
      <c r="AE3635" s="3"/>
      <c r="AF3635" s="3"/>
      <c r="AG3635" s="3"/>
      <c r="AH3635" s="10"/>
      <c r="AI3635" s="11"/>
      <c r="AJ3635" s="10"/>
      <c r="AK3635" s="2"/>
      <c r="AL3635" s="2"/>
      <c r="AM3635" s="2"/>
      <c r="AN3635" s="2"/>
      <c r="AO3635" s="2"/>
      <c r="AP3635" s="2"/>
      <c r="AQ3635" s="1"/>
      <c r="AR3635" s="15"/>
      <c r="AS3635" s="15"/>
      <c r="AT3635" s="15"/>
      <c r="AU3635" s="1"/>
      <c r="AV3635" s="1"/>
      <c r="AW3635" s="15"/>
      <c r="AX3635" s="15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  <c r="EZ3635" s="1"/>
      <c r="FA3635" s="1"/>
      <c r="FB3635" s="1"/>
      <c r="FC3635" s="1"/>
      <c r="FD3635" s="1"/>
      <c r="FE3635" s="1"/>
      <c r="FF3635" s="1"/>
      <c r="FG3635" s="1"/>
      <c r="FH3635" s="1"/>
    </row>
    <row r="3636" spans="1:164" x14ac:dyDescent="0.15">
      <c r="A3636" s="67"/>
      <c r="B3636" s="16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9"/>
      <c r="N3636" s="12"/>
      <c r="O3636" s="12"/>
      <c r="P3636" s="19"/>
      <c r="Q3636" s="14"/>
      <c r="R3636" s="28"/>
      <c r="S3636" s="14"/>
      <c r="T3636" s="14"/>
      <c r="U3636" s="14"/>
      <c r="V3636" s="4"/>
      <c r="W3636" s="5"/>
      <c r="X3636" s="14"/>
      <c r="Y3636" s="153"/>
      <c r="Z3636" s="10"/>
      <c r="AA3636" s="51"/>
      <c r="AB3636" s="3"/>
      <c r="AC3636" s="1"/>
      <c r="AD3636" s="10"/>
      <c r="AE3636" s="3"/>
      <c r="AF3636" s="3"/>
      <c r="AG3636" s="3"/>
      <c r="AH3636" s="10"/>
      <c r="AI3636" s="11"/>
      <c r="AJ3636" s="10"/>
      <c r="AK3636" s="2"/>
      <c r="AL3636" s="2"/>
      <c r="AM3636" s="2"/>
      <c r="AN3636" s="2"/>
      <c r="AO3636" s="2"/>
      <c r="AP3636" s="2"/>
      <c r="AQ3636" s="1"/>
      <c r="AR3636" s="15"/>
      <c r="AS3636" s="15"/>
      <c r="AT3636" s="15"/>
      <c r="AU3636" s="1"/>
      <c r="AV3636" s="1"/>
      <c r="AW3636" s="15"/>
      <c r="AX3636" s="15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  <c r="EZ3636" s="1"/>
      <c r="FA3636" s="1"/>
      <c r="FB3636" s="1"/>
      <c r="FC3636" s="1"/>
      <c r="FD3636" s="1"/>
      <c r="FE3636" s="1"/>
      <c r="FF3636" s="1"/>
      <c r="FG3636" s="1"/>
      <c r="FH3636" s="1"/>
    </row>
    <row r="3637" spans="1:164" x14ac:dyDescent="0.15">
      <c r="A3637" s="67"/>
      <c r="B3637" s="16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9"/>
      <c r="N3637" s="12"/>
      <c r="O3637" s="12"/>
      <c r="P3637" s="19"/>
      <c r="Q3637" s="14"/>
      <c r="R3637" s="28"/>
      <c r="S3637" s="14"/>
      <c r="T3637" s="14"/>
      <c r="U3637" s="14"/>
      <c r="V3637" s="4"/>
      <c r="W3637" s="5"/>
      <c r="X3637" s="14"/>
      <c r="Y3637" s="153"/>
      <c r="Z3637" s="10"/>
      <c r="AA3637" s="51"/>
      <c r="AB3637" s="3"/>
      <c r="AC3637" s="1"/>
      <c r="AD3637" s="10"/>
      <c r="AE3637" s="3"/>
      <c r="AF3637" s="3"/>
      <c r="AG3637" s="3"/>
      <c r="AH3637" s="10"/>
      <c r="AI3637" s="11"/>
      <c r="AJ3637" s="10"/>
      <c r="AK3637" s="2"/>
      <c r="AL3637" s="2"/>
      <c r="AM3637" s="2"/>
      <c r="AN3637" s="2"/>
      <c r="AO3637" s="2"/>
      <c r="AP3637" s="2"/>
      <c r="AQ3637" s="1"/>
      <c r="AR3637" s="15"/>
      <c r="AS3637" s="15"/>
      <c r="AT3637" s="15"/>
      <c r="AU3637" s="1"/>
      <c r="AV3637" s="1"/>
      <c r="AW3637" s="15"/>
      <c r="AX3637" s="15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  <c r="EZ3637" s="1"/>
      <c r="FA3637" s="1"/>
      <c r="FB3637" s="1"/>
      <c r="FC3637" s="1"/>
      <c r="FD3637" s="1"/>
      <c r="FE3637" s="1"/>
      <c r="FF3637" s="1"/>
      <c r="FG3637" s="1"/>
      <c r="FH3637" s="1"/>
    </row>
    <row r="3638" spans="1:164" x14ac:dyDescent="0.15">
      <c r="A3638" s="67"/>
      <c r="B3638" s="16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9"/>
      <c r="N3638" s="12"/>
      <c r="O3638" s="12"/>
      <c r="P3638" s="19"/>
      <c r="Q3638" s="14"/>
      <c r="R3638" s="28"/>
      <c r="S3638" s="14"/>
      <c r="T3638" s="14"/>
      <c r="U3638" s="14"/>
      <c r="V3638" s="4"/>
      <c r="W3638" s="5"/>
      <c r="X3638" s="14"/>
      <c r="Y3638" s="153"/>
      <c r="Z3638" s="10"/>
      <c r="AA3638" s="51"/>
      <c r="AB3638" s="3"/>
      <c r="AC3638" s="1"/>
      <c r="AD3638" s="10"/>
      <c r="AE3638" s="3"/>
      <c r="AF3638" s="3"/>
      <c r="AG3638" s="3"/>
      <c r="AH3638" s="10"/>
      <c r="AI3638" s="11"/>
      <c r="AJ3638" s="10"/>
      <c r="AK3638" s="2"/>
      <c r="AL3638" s="2"/>
      <c r="AM3638" s="2"/>
      <c r="AN3638" s="2"/>
      <c r="AO3638" s="2"/>
      <c r="AP3638" s="2"/>
      <c r="AQ3638" s="1"/>
      <c r="AR3638" s="15"/>
      <c r="AS3638" s="15"/>
      <c r="AT3638" s="15"/>
      <c r="AU3638" s="1"/>
      <c r="AV3638" s="1"/>
      <c r="AW3638" s="15"/>
      <c r="AX3638" s="15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  <c r="EZ3638" s="1"/>
      <c r="FA3638" s="1"/>
      <c r="FB3638" s="1"/>
      <c r="FC3638" s="1"/>
      <c r="FD3638" s="1"/>
      <c r="FE3638" s="1"/>
      <c r="FF3638" s="1"/>
      <c r="FG3638" s="1"/>
      <c r="FH3638" s="1"/>
    </row>
    <row r="3639" spans="1:164" x14ac:dyDescent="0.15">
      <c r="A3639" s="67"/>
      <c r="B3639" s="16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9"/>
      <c r="N3639" s="12"/>
      <c r="O3639" s="12"/>
      <c r="P3639" s="19"/>
      <c r="Q3639" s="14"/>
      <c r="R3639" s="28"/>
      <c r="S3639" s="14"/>
      <c r="T3639" s="14"/>
      <c r="U3639" s="14"/>
      <c r="V3639" s="4"/>
      <c r="W3639" s="5"/>
      <c r="X3639" s="14"/>
      <c r="Y3639" s="153"/>
      <c r="Z3639" s="10"/>
      <c r="AA3639" s="51"/>
      <c r="AB3639" s="3"/>
      <c r="AC3639" s="1"/>
      <c r="AD3639" s="10"/>
      <c r="AE3639" s="3"/>
      <c r="AF3639" s="3"/>
      <c r="AG3639" s="3"/>
      <c r="AH3639" s="10"/>
      <c r="AI3639" s="11"/>
      <c r="AJ3639" s="10"/>
      <c r="AK3639" s="2"/>
      <c r="AL3639" s="2"/>
      <c r="AM3639" s="2"/>
      <c r="AN3639" s="2"/>
      <c r="AO3639" s="2"/>
      <c r="AP3639" s="2"/>
      <c r="AQ3639" s="1"/>
      <c r="AR3639" s="15"/>
      <c r="AS3639" s="15"/>
      <c r="AT3639" s="15"/>
      <c r="AU3639" s="1"/>
      <c r="AV3639" s="1"/>
      <c r="AW3639" s="15"/>
      <c r="AX3639" s="15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  <c r="EZ3639" s="1"/>
      <c r="FA3639" s="1"/>
      <c r="FB3639" s="1"/>
      <c r="FC3639" s="1"/>
      <c r="FD3639" s="1"/>
      <c r="FE3639" s="1"/>
      <c r="FF3639" s="1"/>
      <c r="FG3639" s="1"/>
      <c r="FH3639" s="1"/>
    </row>
    <row r="3640" spans="1:164" x14ac:dyDescent="0.15">
      <c r="A3640" s="67"/>
      <c r="B3640" s="16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9"/>
      <c r="N3640" s="12"/>
      <c r="O3640" s="12"/>
      <c r="P3640" s="19"/>
      <c r="Q3640" s="14"/>
      <c r="R3640" s="28"/>
      <c r="S3640" s="14"/>
      <c r="T3640" s="14"/>
      <c r="U3640" s="14"/>
      <c r="V3640" s="4"/>
      <c r="W3640" s="5"/>
      <c r="X3640" s="14"/>
      <c r="Y3640" s="153"/>
      <c r="Z3640" s="10"/>
      <c r="AA3640" s="51"/>
      <c r="AB3640" s="3"/>
      <c r="AC3640" s="1"/>
      <c r="AD3640" s="10"/>
      <c r="AE3640" s="3"/>
      <c r="AF3640" s="3"/>
      <c r="AG3640" s="3"/>
      <c r="AH3640" s="10"/>
      <c r="AI3640" s="11"/>
      <c r="AJ3640" s="10"/>
      <c r="AK3640" s="2"/>
      <c r="AL3640" s="2"/>
      <c r="AM3640" s="2"/>
      <c r="AN3640" s="2"/>
      <c r="AO3640" s="2"/>
      <c r="AP3640" s="2"/>
      <c r="AQ3640" s="1"/>
      <c r="AR3640" s="15"/>
      <c r="AS3640" s="15"/>
      <c r="AT3640" s="15"/>
      <c r="AU3640" s="1"/>
      <c r="AV3640" s="1"/>
      <c r="AW3640" s="15"/>
      <c r="AX3640" s="15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  <c r="EZ3640" s="1"/>
      <c r="FA3640" s="1"/>
      <c r="FB3640" s="1"/>
      <c r="FC3640" s="1"/>
      <c r="FD3640" s="1"/>
      <c r="FE3640" s="1"/>
      <c r="FF3640" s="1"/>
      <c r="FG3640" s="1"/>
      <c r="FH3640" s="1"/>
    </row>
    <row r="3641" spans="1:164" x14ac:dyDescent="0.15">
      <c r="A3641" s="67"/>
      <c r="B3641" s="16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9"/>
      <c r="N3641" s="12"/>
      <c r="O3641" s="12"/>
      <c r="P3641" s="19"/>
      <c r="Q3641" s="14"/>
      <c r="R3641" s="28"/>
      <c r="S3641" s="14"/>
      <c r="T3641" s="14"/>
      <c r="U3641" s="14"/>
      <c r="V3641" s="4"/>
      <c r="W3641" s="5"/>
      <c r="X3641" s="14"/>
      <c r="Y3641" s="153"/>
      <c r="Z3641" s="10"/>
      <c r="AA3641" s="51"/>
      <c r="AB3641" s="3"/>
      <c r="AC3641" s="1"/>
      <c r="AD3641" s="10"/>
      <c r="AE3641" s="3"/>
      <c r="AF3641" s="3"/>
      <c r="AG3641" s="3"/>
      <c r="AH3641" s="10"/>
      <c r="AI3641" s="11"/>
      <c r="AJ3641" s="10"/>
      <c r="AK3641" s="2"/>
      <c r="AL3641" s="2"/>
      <c r="AM3641" s="2"/>
      <c r="AN3641" s="2"/>
      <c r="AO3641" s="2"/>
      <c r="AP3641" s="2"/>
      <c r="AQ3641" s="1"/>
      <c r="AR3641" s="15"/>
      <c r="AS3641" s="15"/>
      <c r="AT3641" s="15"/>
      <c r="AU3641" s="1"/>
      <c r="AV3641" s="1"/>
      <c r="AW3641" s="15"/>
      <c r="AX3641" s="15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  <c r="EZ3641" s="1"/>
      <c r="FA3641" s="1"/>
      <c r="FB3641" s="1"/>
      <c r="FC3641" s="1"/>
      <c r="FD3641" s="1"/>
      <c r="FE3641" s="1"/>
      <c r="FF3641" s="1"/>
      <c r="FG3641" s="1"/>
      <c r="FH3641" s="1"/>
    </row>
    <row r="3642" spans="1:164" x14ac:dyDescent="0.15">
      <c r="A3642" s="67"/>
      <c r="B3642" s="16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9"/>
      <c r="N3642" s="12"/>
      <c r="O3642" s="12"/>
      <c r="P3642" s="19"/>
      <c r="Q3642" s="14"/>
      <c r="R3642" s="28"/>
      <c r="S3642" s="14"/>
      <c r="T3642" s="14"/>
      <c r="U3642" s="14"/>
      <c r="V3642" s="4"/>
      <c r="W3642" s="5"/>
      <c r="X3642" s="14"/>
      <c r="Y3642" s="153"/>
      <c r="Z3642" s="10"/>
      <c r="AA3642" s="51"/>
      <c r="AB3642" s="3"/>
      <c r="AC3642" s="1"/>
      <c r="AD3642" s="10"/>
      <c r="AE3642" s="3"/>
      <c r="AF3642" s="3"/>
      <c r="AG3642" s="3"/>
      <c r="AH3642" s="10"/>
      <c r="AI3642" s="11"/>
      <c r="AJ3642" s="10"/>
      <c r="AK3642" s="2"/>
      <c r="AL3642" s="2"/>
      <c r="AM3642" s="2"/>
      <c r="AN3642" s="2"/>
      <c r="AO3642" s="2"/>
      <c r="AP3642" s="2"/>
      <c r="AQ3642" s="1"/>
      <c r="AR3642" s="15"/>
      <c r="AS3642" s="15"/>
      <c r="AT3642" s="15"/>
      <c r="AU3642" s="1"/>
      <c r="AV3642" s="1"/>
      <c r="AW3642" s="15"/>
      <c r="AX3642" s="15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  <c r="EZ3642" s="1"/>
      <c r="FA3642" s="1"/>
      <c r="FB3642" s="1"/>
      <c r="FC3642" s="1"/>
      <c r="FD3642" s="1"/>
      <c r="FE3642" s="1"/>
      <c r="FF3642" s="1"/>
      <c r="FG3642" s="1"/>
      <c r="FH3642" s="1"/>
    </row>
    <row r="3643" spans="1:164" x14ac:dyDescent="0.15">
      <c r="A3643" s="67"/>
      <c r="B3643" s="16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9"/>
      <c r="N3643" s="12"/>
      <c r="O3643" s="12"/>
      <c r="P3643" s="19"/>
      <c r="Q3643" s="14"/>
      <c r="R3643" s="28"/>
      <c r="S3643" s="14"/>
      <c r="T3643" s="14"/>
      <c r="U3643" s="14"/>
      <c r="V3643" s="4"/>
      <c r="W3643" s="5"/>
      <c r="X3643" s="14"/>
      <c r="Y3643" s="153"/>
      <c r="Z3643" s="10"/>
      <c r="AA3643" s="51"/>
      <c r="AB3643" s="3"/>
      <c r="AC3643" s="1"/>
      <c r="AD3643" s="10"/>
      <c r="AE3643" s="3"/>
      <c r="AF3643" s="3"/>
      <c r="AG3643" s="3"/>
      <c r="AH3643" s="10"/>
      <c r="AI3643" s="11"/>
      <c r="AJ3643" s="10"/>
      <c r="AK3643" s="2"/>
      <c r="AL3643" s="2"/>
      <c r="AM3643" s="2"/>
      <c r="AN3643" s="2"/>
      <c r="AO3643" s="2"/>
      <c r="AP3643" s="2"/>
      <c r="AQ3643" s="1"/>
      <c r="AR3643" s="15"/>
      <c r="AS3643" s="15"/>
      <c r="AT3643" s="15"/>
      <c r="AU3643" s="1"/>
      <c r="AV3643" s="1"/>
      <c r="AW3643" s="15"/>
      <c r="AX3643" s="15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  <c r="EZ3643" s="1"/>
      <c r="FA3643" s="1"/>
      <c r="FB3643" s="1"/>
      <c r="FC3643" s="1"/>
      <c r="FD3643" s="1"/>
      <c r="FE3643" s="1"/>
      <c r="FF3643" s="1"/>
      <c r="FG3643" s="1"/>
      <c r="FH3643" s="1"/>
    </row>
    <row r="3644" spans="1:164" x14ac:dyDescent="0.15">
      <c r="A3644" s="67"/>
      <c r="B3644" s="16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9"/>
      <c r="N3644" s="12"/>
      <c r="O3644" s="12"/>
      <c r="P3644" s="19"/>
      <c r="Q3644" s="14"/>
      <c r="R3644" s="28"/>
      <c r="S3644" s="14"/>
      <c r="T3644" s="14"/>
      <c r="U3644" s="14"/>
      <c r="V3644" s="4"/>
      <c r="W3644" s="5"/>
      <c r="X3644" s="14"/>
      <c r="Y3644" s="153"/>
      <c r="Z3644" s="10"/>
      <c r="AA3644" s="51"/>
      <c r="AB3644" s="3"/>
      <c r="AC3644" s="1"/>
      <c r="AD3644" s="10"/>
      <c r="AE3644" s="3"/>
      <c r="AF3644" s="3"/>
      <c r="AG3644" s="3"/>
      <c r="AH3644" s="10"/>
      <c r="AI3644" s="11"/>
      <c r="AJ3644" s="10"/>
      <c r="AK3644" s="2"/>
      <c r="AL3644" s="2"/>
      <c r="AM3644" s="2"/>
      <c r="AN3644" s="2"/>
      <c r="AO3644" s="2"/>
      <c r="AP3644" s="2"/>
      <c r="AQ3644" s="1"/>
      <c r="AR3644" s="15"/>
      <c r="AS3644" s="15"/>
      <c r="AT3644" s="15"/>
      <c r="AU3644" s="1"/>
      <c r="AV3644" s="1"/>
      <c r="AW3644" s="15"/>
      <c r="AX3644" s="15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  <c r="EZ3644" s="1"/>
      <c r="FA3644" s="1"/>
      <c r="FB3644" s="1"/>
      <c r="FC3644" s="1"/>
      <c r="FD3644" s="1"/>
      <c r="FE3644" s="1"/>
      <c r="FF3644" s="1"/>
      <c r="FG3644" s="1"/>
      <c r="FH3644" s="1"/>
    </row>
    <row r="3645" spans="1:164" x14ac:dyDescent="0.15">
      <c r="A3645" s="67"/>
      <c r="B3645" s="16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9"/>
      <c r="N3645" s="12"/>
      <c r="O3645" s="12"/>
      <c r="P3645" s="19"/>
      <c r="Q3645" s="14"/>
      <c r="R3645" s="28"/>
      <c r="S3645" s="14"/>
      <c r="T3645" s="14"/>
      <c r="U3645" s="14"/>
      <c r="V3645" s="4"/>
      <c r="W3645" s="5"/>
      <c r="X3645" s="14"/>
      <c r="Y3645" s="153"/>
      <c r="Z3645" s="10"/>
      <c r="AA3645" s="51"/>
      <c r="AB3645" s="3"/>
      <c r="AC3645" s="1"/>
      <c r="AD3645" s="10"/>
      <c r="AE3645" s="3"/>
      <c r="AF3645" s="3"/>
      <c r="AG3645" s="3"/>
      <c r="AH3645" s="10"/>
      <c r="AI3645" s="11"/>
      <c r="AJ3645" s="10"/>
      <c r="AK3645" s="2"/>
      <c r="AL3645" s="2"/>
      <c r="AM3645" s="2"/>
      <c r="AN3645" s="2"/>
      <c r="AO3645" s="2"/>
      <c r="AP3645" s="2"/>
      <c r="AQ3645" s="1"/>
      <c r="AR3645" s="15"/>
      <c r="AS3645" s="15"/>
      <c r="AT3645" s="15"/>
      <c r="AU3645" s="1"/>
      <c r="AV3645" s="1"/>
      <c r="AW3645" s="15"/>
      <c r="AX3645" s="15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  <c r="EZ3645" s="1"/>
      <c r="FA3645" s="1"/>
      <c r="FB3645" s="1"/>
      <c r="FC3645" s="1"/>
      <c r="FD3645" s="1"/>
      <c r="FE3645" s="1"/>
      <c r="FF3645" s="1"/>
      <c r="FG3645" s="1"/>
      <c r="FH3645" s="1"/>
    </row>
    <row r="3646" spans="1:164" x14ac:dyDescent="0.15">
      <c r="A3646" s="67"/>
      <c r="B3646" s="16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9"/>
      <c r="N3646" s="12"/>
      <c r="O3646" s="12"/>
      <c r="P3646" s="19"/>
      <c r="Q3646" s="14"/>
      <c r="R3646" s="28"/>
      <c r="S3646" s="14"/>
      <c r="T3646" s="14"/>
      <c r="U3646" s="14"/>
      <c r="V3646" s="4"/>
      <c r="W3646" s="5"/>
      <c r="X3646" s="14"/>
      <c r="Y3646" s="153"/>
      <c r="Z3646" s="10"/>
      <c r="AA3646" s="51"/>
      <c r="AB3646" s="3"/>
      <c r="AC3646" s="1"/>
      <c r="AD3646" s="10"/>
      <c r="AE3646" s="3"/>
      <c r="AF3646" s="3"/>
      <c r="AG3646" s="3"/>
      <c r="AH3646" s="10"/>
      <c r="AI3646" s="11"/>
      <c r="AJ3646" s="10"/>
      <c r="AK3646" s="2"/>
      <c r="AL3646" s="2"/>
      <c r="AM3646" s="2"/>
      <c r="AN3646" s="2"/>
      <c r="AO3646" s="2"/>
      <c r="AP3646" s="2"/>
      <c r="AQ3646" s="1"/>
      <c r="AR3646" s="15"/>
      <c r="AS3646" s="15"/>
      <c r="AT3646" s="15"/>
      <c r="AU3646" s="1"/>
      <c r="AV3646" s="1"/>
      <c r="AW3646" s="15"/>
      <c r="AX3646" s="15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  <c r="EZ3646" s="1"/>
      <c r="FA3646" s="1"/>
      <c r="FB3646" s="1"/>
      <c r="FC3646" s="1"/>
      <c r="FD3646" s="1"/>
      <c r="FE3646" s="1"/>
      <c r="FF3646" s="1"/>
      <c r="FG3646" s="1"/>
      <c r="FH3646" s="1"/>
    </row>
    <row r="3647" spans="1:164" x14ac:dyDescent="0.15">
      <c r="A3647" s="67"/>
      <c r="B3647" s="16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9"/>
      <c r="N3647" s="12"/>
      <c r="O3647" s="12"/>
      <c r="P3647" s="19"/>
      <c r="Q3647" s="14"/>
      <c r="R3647" s="28"/>
      <c r="S3647" s="14"/>
      <c r="T3647" s="14"/>
      <c r="U3647" s="14"/>
      <c r="V3647" s="4"/>
      <c r="W3647" s="5"/>
      <c r="X3647" s="14"/>
      <c r="Y3647" s="153"/>
      <c r="Z3647" s="10"/>
      <c r="AA3647" s="51"/>
      <c r="AB3647" s="3"/>
      <c r="AC3647" s="1"/>
      <c r="AD3647" s="10"/>
      <c r="AE3647" s="3"/>
      <c r="AF3647" s="3"/>
      <c r="AG3647" s="3"/>
      <c r="AH3647" s="10"/>
      <c r="AI3647" s="11"/>
      <c r="AJ3647" s="10"/>
      <c r="AK3647" s="2"/>
      <c r="AL3647" s="2"/>
      <c r="AM3647" s="2"/>
      <c r="AN3647" s="2"/>
      <c r="AO3647" s="2"/>
      <c r="AP3647" s="2"/>
      <c r="AQ3647" s="1"/>
      <c r="AR3647" s="15"/>
      <c r="AS3647" s="15"/>
      <c r="AT3647" s="15"/>
      <c r="AU3647" s="1"/>
      <c r="AV3647" s="1"/>
      <c r="AW3647" s="15"/>
      <c r="AX3647" s="15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  <c r="EZ3647" s="1"/>
      <c r="FA3647" s="1"/>
      <c r="FB3647" s="1"/>
      <c r="FC3647" s="1"/>
      <c r="FD3647" s="1"/>
      <c r="FE3647" s="1"/>
      <c r="FF3647" s="1"/>
      <c r="FG3647" s="1"/>
      <c r="FH3647" s="1"/>
    </row>
    <row r="3648" spans="1:164" x14ac:dyDescent="0.15">
      <c r="A3648" s="67"/>
      <c r="B3648" s="16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9"/>
      <c r="N3648" s="12"/>
      <c r="O3648" s="12"/>
      <c r="P3648" s="19"/>
      <c r="Q3648" s="14"/>
      <c r="R3648" s="28"/>
      <c r="S3648" s="14"/>
      <c r="T3648" s="14"/>
      <c r="U3648" s="14"/>
      <c r="V3648" s="4"/>
      <c r="W3648" s="5"/>
      <c r="X3648" s="14"/>
      <c r="Y3648" s="153"/>
      <c r="Z3648" s="10"/>
      <c r="AA3648" s="51"/>
      <c r="AB3648" s="3"/>
      <c r="AC3648" s="1"/>
      <c r="AD3648" s="10"/>
      <c r="AE3648" s="3"/>
      <c r="AF3648" s="3"/>
      <c r="AG3648" s="3"/>
      <c r="AH3648" s="10"/>
      <c r="AI3648" s="11"/>
      <c r="AJ3648" s="10"/>
      <c r="AK3648" s="2"/>
      <c r="AL3648" s="2"/>
      <c r="AM3648" s="2"/>
      <c r="AN3648" s="2"/>
      <c r="AO3648" s="2"/>
      <c r="AP3648" s="2"/>
      <c r="AQ3648" s="1"/>
      <c r="AR3648" s="15"/>
      <c r="AS3648" s="15"/>
      <c r="AT3648" s="15"/>
      <c r="AU3648" s="1"/>
      <c r="AV3648" s="1"/>
      <c r="AW3648" s="15"/>
      <c r="AX3648" s="15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  <c r="EZ3648" s="1"/>
      <c r="FA3648" s="1"/>
      <c r="FB3648" s="1"/>
      <c r="FC3648" s="1"/>
      <c r="FD3648" s="1"/>
      <c r="FE3648" s="1"/>
      <c r="FF3648" s="1"/>
      <c r="FG3648" s="1"/>
      <c r="FH3648" s="1"/>
    </row>
    <row r="3649" spans="1:164" x14ac:dyDescent="0.15">
      <c r="A3649" s="67"/>
      <c r="B3649" s="16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9"/>
      <c r="N3649" s="12"/>
      <c r="O3649" s="12"/>
      <c r="P3649" s="19"/>
      <c r="Q3649" s="14"/>
      <c r="R3649" s="28"/>
      <c r="S3649" s="14"/>
      <c r="T3649" s="14"/>
      <c r="U3649" s="14"/>
      <c r="V3649" s="4"/>
      <c r="W3649" s="5"/>
      <c r="X3649" s="14"/>
      <c r="Y3649" s="153"/>
      <c r="Z3649" s="10"/>
      <c r="AA3649" s="51"/>
      <c r="AB3649" s="3"/>
      <c r="AC3649" s="1"/>
      <c r="AD3649" s="10"/>
      <c r="AE3649" s="3"/>
      <c r="AF3649" s="3"/>
      <c r="AG3649" s="3"/>
      <c r="AH3649" s="10"/>
      <c r="AI3649" s="11"/>
      <c r="AJ3649" s="10"/>
      <c r="AK3649" s="2"/>
      <c r="AL3649" s="2"/>
      <c r="AM3649" s="2"/>
      <c r="AN3649" s="2"/>
      <c r="AO3649" s="2"/>
      <c r="AP3649" s="2"/>
      <c r="AQ3649" s="1"/>
      <c r="AR3649" s="15"/>
      <c r="AS3649" s="15"/>
      <c r="AT3649" s="15"/>
      <c r="AU3649" s="1"/>
      <c r="AV3649" s="1"/>
      <c r="AW3649" s="15"/>
      <c r="AX3649" s="15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  <c r="EZ3649" s="1"/>
      <c r="FA3649" s="1"/>
      <c r="FB3649" s="1"/>
      <c r="FC3649" s="1"/>
      <c r="FD3649" s="1"/>
      <c r="FE3649" s="1"/>
      <c r="FF3649" s="1"/>
      <c r="FG3649" s="1"/>
      <c r="FH3649" s="1"/>
    </row>
    <row r="3650" spans="1:164" x14ac:dyDescent="0.15">
      <c r="A3650" s="67"/>
      <c r="B3650" s="16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9"/>
      <c r="N3650" s="12"/>
      <c r="O3650" s="12"/>
      <c r="P3650" s="19"/>
      <c r="Q3650" s="14"/>
      <c r="R3650" s="28"/>
      <c r="S3650" s="14"/>
      <c r="T3650" s="14"/>
      <c r="U3650" s="14"/>
      <c r="V3650" s="4"/>
      <c r="W3650" s="5"/>
      <c r="X3650" s="14"/>
      <c r="Y3650" s="153"/>
      <c r="Z3650" s="10"/>
      <c r="AA3650" s="51"/>
      <c r="AB3650" s="3"/>
      <c r="AC3650" s="1"/>
      <c r="AD3650" s="10"/>
      <c r="AE3650" s="3"/>
      <c r="AF3650" s="3"/>
      <c r="AG3650" s="3"/>
      <c r="AH3650" s="10"/>
      <c r="AI3650" s="11"/>
      <c r="AJ3650" s="10"/>
      <c r="AK3650" s="2"/>
      <c r="AL3650" s="2"/>
      <c r="AM3650" s="2"/>
      <c r="AN3650" s="2"/>
      <c r="AO3650" s="2"/>
      <c r="AP3650" s="2"/>
      <c r="AQ3650" s="1"/>
      <c r="AR3650" s="15"/>
      <c r="AS3650" s="15"/>
      <c r="AT3650" s="15"/>
      <c r="AU3650" s="1"/>
      <c r="AV3650" s="1"/>
      <c r="AW3650" s="15"/>
      <c r="AX3650" s="15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  <c r="EZ3650" s="1"/>
      <c r="FA3650" s="1"/>
      <c r="FB3650" s="1"/>
      <c r="FC3650" s="1"/>
      <c r="FD3650" s="1"/>
      <c r="FE3650" s="1"/>
      <c r="FF3650" s="1"/>
      <c r="FG3650" s="1"/>
      <c r="FH3650" s="1"/>
    </row>
    <row r="3651" spans="1:164" x14ac:dyDescent="0.15">
      <c r="A3651" s="67"/>
      <c r="B3651" s="16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9"/>
      <c r="N3651" s="12"/>
      <c r="O3651" s="12"/>
      <c r="P3651" s="19"/>
      <c r="Q3651" s="14"/>
      <c r="R3651" s="28"/>
      <c r="S3651" s="14"/>
      <c r="T3651" s="14"/>
      <c r="U3651" s="14"/>
      <c r="V3651" s="4"/>
      <c r="W3651" s="5"/>
      <c r="X3651" s="14"/>
      <c r="Y3651" s="153"/>
      <c r="Z3651" s="10"/>
      <c r="AA3651" s="51"/>
      <c r="AB3651" s="3"/>
      <c r="AC3651" s="1"/>
      <c r="AD3651" s="10"/>
      <c r="AE3651" s="3"/>
      <c r="AF3651" s="3"/>
      <c r="AG3651" s="3"/>
      <c r="AH3651" s="10"/>
      <c r="AI3651" s="11"/>
      <c r="AJ3651" s="10"/>
      <c r="AK3651" s="2"/>
      <c r="AL3651" s="2"/>
      <c r="AM3651" s="2"/>
      <c r="AN3651" s="2"/>
      <c r="AO3651" s="2"/>
      <c r="AP3651" s="2"/>
      <c r="AQ3651" s="1"/>
      <c r="AR3651" s="15"/>
      <c r="AS3651" s="15"/>
      <c r="AT3651" s="15"/>
      <c r="AU3651" s="1"/>
      <c r="AV3651" s="1"/>
      <c r="AW3651" s="15"/>
      <c r="AX3651" s="15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  <c r="EZ3651" s="1"/>
      <c r="FA3651" s="1"/>
      <c r="FB3651" s="1"/>
      <c r="FC3651" s="1"/>
      <c r="FD3651" s="1"/>
      <c r="FE3651" s="1"/>
      <c r="FF3651" s="1"/>
      <c r="FG3651" s="1"/>
      <c r="FH3651" s="1"/>
    </row>
    <row r="3652" spans="1:164" x14ac:dyDescent="0.15">
      <c r="A3652" s="67"/>
      <c r="B3652" s="16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9"/>
      <c r="N3652" s="12"/>
      <c r="O3652" s="12"/>
      <c r="P3652" s="19"/>
      <c r="Q3652" s="14"/>
      <c r="R3652" s="28"/>
      <c r="S3652" s="14"/>
      <c r="T3652" s="14"/>
      <c r="U3652" s="14"/>
      <c r="V3652" s="4"/>
      <c r="W3652" s="5"/>
      <c r="X3652" s="14"/>
      <c r="Y3652" s="153"/>
      <c r="Z3652" s="10"/>
      <c r="AA3652" s="51"/>
      <c r="AB3652" s="3"/>
      <c r="AC3652" s="1"/>
      <c r="AD3652" s="10"/>
      <c r="AE3652" s="3"/>
      <c r="AF3652" s="3"/>
      <c r="AG3652" s="3"/>
      <c r="AH3652" s="10"/>
      <c r="AI3652" s="11"/>
      <c r="AJ3652" s="10"/>
      <c r="AK3652" s="2"/>
      <c r="AL3652" s="2"/>
      <c r="AM3652" s="2"/>
      <c r="AN3652" s="2"/>
      <c r="AO3652" s="2"/>
      <c r="AP3652" s="2"/>
      <c r="AQ3652" s="1"/>
      <c r="AR3652" s="15"/>
      <c r="AS3652" s="15"/>
      <c r="AT3652" s="15"/>
      <c r="AU3652" s="1"/>
      <c r="AV3652" s="1"/>
      <c r="AW3652" s="15"/>
      <c r="AX3652" s="15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  <c r="EZ3652" s="1"/>
      <c r="FA3652" s="1"/>
      <c r="FB3652" s="1"/>
      <c r="FC3652" s="1"/>
      <c r="FD3652" s="1"/>
      <c r="FE3652" s="1"/>
      <c r="FF3652" s="1"/>
      <c r="FG3652" s="1"/>
      <c r="FH3652" s="1"/>
    </row>
    <row r="3653" spans="1:164" x14ac:dyDescent="0.15">
      <c r="A3653" s="67"/>
      <c r="B3653" s="16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9"/>
      <c r="N3653" s="12"/>
      <c r="O3653" s="12"/>
      <c r="P3653" s="19"/>
      <c r="Q3653" s="14"/>
      <c r="R3653" s="28"/>
      <c r="S3653" s="14"/>
      <c r="T3653" s="14"/>
      <c r="U3653" s="14"/>
      <c r="V3653" s="4"/>
      <c r="W3653" s="5"/>
      <c r="X3653" s="14"/>
      <c r="Y3653" s="153"/>
      <c r="Z3653" s="10"/>
      <c r="AA3653" s="51"/>
      <c r="AB3653" s="3"/>
      <c r="AC3653" s="1"/>
      <c r="AD3653" s="10"/>
      <c r="AE3653" s="3"/>
      <c r="AF3653" s="3"/>
      <c r="AG3653" s="3"/>
      <c r="AH3653" s="10"/>
      <c r="AI3653" s="11"/>
      <c r="AJ3653" s="10"/>
      <c r="AK3653" s="2"/>
      <c r="AL3653" s="2"/>
      <c r="AM3653" s="2"/>
      <c r="AN3653" s="2"/>
      <c r="AO3653" s="2"/>
      <c r="AP3653" s="2"/>
      <c r="AQ3653" s="1"/>
      <c r="AR3653" s="15"/>
      <c r="AS3653" s="15"/>
      <c r="AT3653" s="15"/>
      <c r="AU3653" s="1"/>
      <c r="AV3653" s="1"/>
      <c r="AW3653" s="15"/>
      <c r="AX3653" s="15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  <c r="EZ3653" s="1"/>
      <c r="FA3653" s="1"/>
      <c r="FB3653" s="1"/>
      <c r="FC3653" s="1"/>
      <c r="FD3653" s="1"/>
      <c r="FE3653" s="1"/>
      <c r="FF3653" s="1"/>
      <c r="FG3653" s="1"/>
      <c r="FH3653" s="1"/>
    </row>
    <row r="3654" spans="1:164" x14ac:dyDescent="0.15">
      <c r="A3654" s="67"/>
      <c r="B3654" s="16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9"/>
      <c r="N3654" s="12"/>
      <c r="O3654" s="12"/>
      <c r="P3654" s="19"/>
      <c r="Q3654" s="14"/>
      <c r="R3654" s="28"/>
      <c r="S3654" s="14"/>
      <c r="T3654" s="14"/>
      <c r="U3654" s="14"/>
      <c r="V3654" s="4"/>
      <c r="W3654" s="5"/>
      <c r="X3654" s="14"/>
      <c r="Y3654" s="153"/>
      <c r="Z3654" s="10"/>
      <c r="AA3654" s="51"/>
      <c r="AB3654" s="3"/>
      <c r="AC3654" s="1"/>
      <c r="AD3654" s="10"/>
      <c r="AE3654" s="3"/>
      <c r="AF3654" s="3"/>
      <c r="AG3654" s="3"/>
      <c r="AH3654" s="10"/>
      <c r="AI3654" s="11"/>
      <c r="AJ3654" s="10"/>
      <c r="AK3654" s="2"/>
      <c r="AL3654" s="2"/>
      <c r="AM3654" s="2"/>
      <c r="AN3654" s="2"/>
      <c r="AO3654" s="2"/>
      <c r="AP3654" s="2"/>
      <c r="AQ3654" s="1"/>
      <c r="AR3654" s="15"/>
      <c r="AS3654" s="15"/>
      <c r="AT3654" s="15"/>
      <c r="AU3654" s="1"/>
      <c r="AV3654" s="1"/>
      <c r="AW3654" s="15"/>
      <c r="AX3654" s="15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  <c r="EZ3654" s="1"/>
      <c r="FA3654" s="1"/>
      <c r="FB3654" s="1"/>
      <c r="FC3654" s="1"/>
      <c r="FD3654" s="1"/>
      <c r="FE3654" s="1"/>
      <c r="FF3654" s="1"/>
      <c r="FG3654" s="1"/>
      <c r="FH3654" s="1"/>
    </row>
    <row r="3655" spans="1:164" x14ac:dyDescent="0.15">
      <c r="A3655" s="67"/>
      <c r="B3655" s="16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9"/>
      <c r="N3655" s="12"/>
      <c r="O3655" s="12"/>
      <c r="P3655" s="19"/>
      <c r="Q3655" s="14"/>
      <c r="R3655" s="28"/>
      <c r="S3655" s="14"/>
      <c r="T3655" s="14"/>
      <c r="U3655" s="14"/>
      <c r="V3655" s="4"/>
      <c r="W3655" s="5"/>
      <c r="X3655" s="14"/>
      <c r="Y3655" s="153"/>
      <c r="Z3655" s="10"/>
      <c r="AA3655" s="51"/>
      <c r="AB3655" s="3"/>
      <c r="AC3655" s="1"/>
      <c r="AD3655" s="10"/>
      <c r="AE3655" s="3"/>
      <c r="AF3655" s="3"/>
      <c r="AG3655" s="3"/>
      <c r="AH3655" s="10"/>
      <c r="AI3655" s="11"/>
      <c r="AJ3655" s="10"/>
      <c r="AK3655" s="2"/>
      <c r="AL3655" s="2"/>
      <c r="AM3655" s="2"/>
      <c r="AN3655" s="2"/>
      <c r="AO3655" s="2"/>
      <c r="AP3655" s="2"/>
      <c r="AQ3655" s="1"/>
      <c r="AR3655" s="15"/>
      <c r="AS3655" s="15"/>
      <c r="AT3655" s="15"/>
      <c r="AU3655" s="1"/>
      <c r="AV3655" s="1"/>
      <c r="AW3655" s="15"/>
      <c r="AX3655" s="15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  <c r="EZ3655" s="1"/>
      <c r="FA3655" s="1"/>
      <c r="FB3655" s="1"/>
      <c r="FC3655" s="1"/>
      <c r="FD3655" s="1"/>
      <c r="FE3655" s="1"/>
      <c r="FF3655" s="1"/>
      <c r="FG3655" s="1"/>
      <c r="FH3655" s="1"/>
    </row>
    <row r="3656" spans="1:164" x14ac:dyDescent="0.15">
      <c r="A3656" s="67"/>
      <c r="B3656" s="16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9"/>
      <c r="N3656" s="12"/>
      <c r="O3656" s="12"/>
      <c r="P3656" s="19"/>
      <c r="Q3656" s="14"/>
      <c r="R3656" s="28"/>
      <c r="S3656" s="14"/>
      <c r="T3656" s="14"/>
      <c r="U3656" s="14"/>
      <c r="V3656" s="4"/>
      <c r="W3656" s="5"/>
      <c r="X3656" s="14"/>
      <c r="Y3656" s="153"/>
      <c r="Z3656" s="10"/>
      <c r="AA3656" s="51"/>
      <c r="AB3656" s="3"/>
      <c r="AC3656" s="1"/>
      <c r="AD3656" s="10"/>
      <c r="AE3656" s="3"/>
      <c r="AF3656" s="3"/>
      <c r="AG3656" s="3"/>
      <c r="AH3656" s="10"/>
      <c r="AI3656" s="11"/>
      <c r="AJ3656" s="10"/>
      <c r="AK3656" s="2"/>
      <c r="AL3656" s="2"/>
      <c r="AM3656" s="2"/>
      <c r="AN3656" s="2"/>
      <c r="AO3656" s="2"/>
      <c r="AP3656" s="2"/>
      <c r="AQ3656" s="1"/>
      <c r="AR3656" s="15"/>
      <c r="AS3656" s="15"/>
      <c r="AT3656" s="15"/>
      <c r="AU3656" s="1"/>
      <c r="AV3656" s="1"/>
      <c r="AW3656" s="15"/>
      <c r="AX3656" s="15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  <c r="EZ3656" s="1"/>
      <c r="FA3656" s="1"/>
      <c r="FB3656" s="1"/>
      <c r="FC3656" s="1"/>
      <c r="FD3656" s="1"/>
      <c r="FE3656" s="1"/>
      <c r="FF3656" s="1"/>
      <c r="FG3656" s="1"/>
      <c r="FH3656" s="1"/>
    </row>
    <row r="3657" spans="1:164" x14ac:dyDescent="0.15">
      <c r="A3657" s="67"/>
      <c r="B3657" s="16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9"/>
      <c r="N3657" s="12"/>
      <c r="O3657" s="12"/>
      <c r="P3657" s="19"/>
      <c r="Q3657" s="14"/>
      <c r="R3657" s="28"/>
      <c r="S3657" s="14"/>
      <c r="T3657" s="14"/>
      <c r="U3657" s="14"/>
      <c r="V3657" s="4"/>
      <c r="W3657" s="5"/>
      <c r="X3657" s="14"/>
      <c r="Y3657" s="153"/>
      <c r="Z3657" s="10"/>
      <c r="AA3657" s="51"/>
      <c r="AB3657" s="3"/>
      <c r="AC3657" s="1"/>
      <c r="AD3657" s="10"/>
      <c r="AE3657" s="3"/>
      <c r="AF3657" s="3"/>
      <c r="AG3657" s="3"/>
      <c r="AH3657" s="10"/>
      <c r="AI3657" s="11"/>
      <c r="AJ3657" s="10"/>
      <c r="AK3657" s="2"/>
      <c r="AL3657" s="2"/>
      <c r="AM3657" s="2"/>
      <c r="AN3657" s="2"/>
      <c r="AO3657" s="2"/>
      <c r="AP3657" s="2"/>
      <c r="AQ3657" s="1"/>
      <c r="AR3657" s="15"/>
      <c r="AS3657" s="15"/>
      <c r="AT3657" s="15"/>
      <c r="AU3657" s="1"/>
      <c r="AV3657" s="1"/>
      <c r="AW3657" s="15"/>
      <c r="AX3657" s="15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  <c r="EZ3657" s="1"/>
      <c r="FA3657" s="1"/>
      <c r="FB3657" s="1"/>
      <c r="FC3657" s="1"/>
      <c r="FD3657" s="1"/>
      <c r="FE3657" s="1"/>
      <c r="FF3657" s="1"/>
      <c r="FG3657" s="1"/>
      <c r="FH3657" s="1"/>
    </row>
    <row r="3658" spans="1:164" x14ac:dyDescent="0.15">
      <c r="A3658" s="67"/>
      <c r="B3658" s="16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9"/>
      <c r="N3658" s="12"/>
      <c r="O3658" s="12"/>
      <c r="P3658" s="19"/>
      <c r="Q3658" s="14"/>
      <c r="R3658" s="28"/>
      <c r="S3658" s="14"/>
      <c r="T3658" s="14"/>
      <c r="U3658" s="14"/>
      <c r="V3658" s="4"/>
      <c r="W3658" s="5"/>
      <c r="X3658" s="14"/>
      <c r="Y3658" s="153"/>
      <c r="Z3658" s="10"/>
      <c r="AA3658" s="51"/>
      <c r="AB3658" s="3"/>
      <c r="AC3658" s="1"/>
      <c r="AD3658" s="10"/>
      <c r="AE3658" s="3"/>
      <c r="AF3658" s="3"/>
      <c r="AG3658" s="3"/>
      <c r="AH3658" s="10"/>
      <c r="AI3658" s="11"/>
      <c r="AJ3658" s="10"/>
      <c r="AK3658" s="2"/>
      <c r="AL3658" s="2"/>
      <c r="AM3658" s="2"/>
      <c r="AN3658" s="2"/>
      <c r="AO3658" s="2"/>
      <c r="AP3658" s="2"/>
      <c r="AQ3658" s="1"/>
      <c r="AR3658" s="15"/>
      <c r="AS3658" s="15"/>
      <c r="AT3658" s="15"/>
      <c r="AU3658" s="1"/>
      <c r="AV3658" s="1"/>
      <c r="AW3658" s="15"/>
      <c r="AX3658" s="15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  <c r="EZ3658" s="1"/>
      <c r="FA3658" s="1"/>
      <c r="FB3658" s="1"/>
      <c r="FC3658" s="1"/>
      <c r="FD3658" s="1"/>
      <c r="FE3658" s="1"/>
      <c r="FF3658" s="1"/>
      <c r="FG3658" s="1"/>
      <c r="FH3658" s="1"/>
    </row>
    <row r="3659" spans="1:164" x14ac:dyDescent="0.15">
      <c r="A3659" s="67"/>
      <c r="B3659" s="16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9"/>
      <c r="N3659" s="12"/>
      <c r="O3659" s="12"/>
      <c r="P3659" s="19"/>
      <c r="Q3659" s="14"/>
      <c r="R3659" s="28"/>
      <c r="S3659" s="14"/>
      <c r="T3659" s="14"/>
      <c r="U3659" s="14"/>
      <c r="V3659" s="4"/>
      <c r="W3659" s="5"/>
      <c r="X3659" s="14"/>
      <c r="Y3659" s="153"/>
      <c r="Z3659" s="10"/>
      <c r="AA3659" s="51"/>
      <c r="AB3659" s="3"/>
      <c r="AC3659" s="1"/>
      <c r="AD3659" s="10"/>
      <c r="AE3659" s="3"/>
      <c r="AF3659" s="3"/>
      <c r="AG3659" s="3"/>
      <c r="AH3659" s="10"/>
      <c r="AI3659" s="11"/>
      <c r="AJ3659" s="10"/>
      <c r="AK3659" s="2"/>
      <c r="AL3659" s="2"/>
      <c r="AM3659" s="2"/>
      <c r="AN3659" s="2"/>
      <c r="AO3659" s="2"/>
      <c r="AP3659" s="2"/>
      <c r="AQ3659" s="1"/>
      <c r="AR3659" s="15"/>
      <c r="AS3659" s="15"/>
      <c r="AT3659" s="15"/>
      <c r="AU3659" s="1"/>
      <c r="AV3659" s="1"/>
      <c r="AW3659" s="15"/>
      <c r="AX3659" s="15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  <c r="EZ3659" s="1"/>
      <c r="FA3659" s="1"/>
      <c r="FB3659" s="1"/>
      <c r="FC3659" s="1"/>
      <c r="FD3659" s="1"/>
      <c r="FE3659" s="1"/>
      <c r="FF3659" s="1"/>
      <c r="FG3659" s="1"/>
      <c r="FH3659" s="1"/>
    </row>
    <row r="3660" spans="1:164" x14ac:dyDescent="0.15">
      <c r="A3660" s="67"/>
      <c r="B3660" s="16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9"/>
      <c r="N3660" s="12"/>
      <c r="O3660" s="12"/>
      <c r="P3660" s="19"/>
      <c r="Q3660" s="14"/>
      <c r="R3660" s="28"/>
      <c r="S3660" s="14"/>
      <c r="T3660" s="14"/>
      <c r="U3660" s="14"/>
      <c r="V3660" s="4"/>
      <c r="W3660" s="5"/>
      <c r="X3660" s="14"/>
      <c r="Y3660" s="153"/>
      <c r="Z3660" s="10"/>
      <c r="AA3660" s="51"/>
      <c r="AB3660" s="3"/>
      <c r="AC3660" s="1"/>
      <c r="AD3660" s="10"/>
      <c r="AE3660" s="3"/>
      <c r="AF3660" s="3"/>
      <c r="AG3660" s="3"/>
      <c r="AH3660" s="10"/>
      <c r="AI3660" s="11"/>
      <c r="AJ3660" s="10"/>
      <c r="AK3660" s="2"/>
      <c r="AL3660" s="2"/>
      <c r="AM3660" s="2"/>
      <c r="AN3660" s="2"/>
      <c r="AO3660" s="2"/>
      <c r="AP3660" s="2"/>
      <c r="AQ3660" s="1"/>
      <c r="AR3660" s="15"/>
      <c r="AS3660" s="15"/>
      <c r="AT3660" s="15"/>
      <c r="AU3660" s="1"/>
      <c r="AV3660" s="1"/>
      <c r="AW3660" s="15"/>
      <c r="AX3660" s="15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  <c r="EZ3660" s="1"/>
      <c r="FA3660" s="1"/>
      <c r="FB3660" s="1"/>
      <c r="FC3660" s="1"/>
      <c r="FD3660" s="1"/>
      <c r="FE3660" s="1"/>
      <c r="FF3660" s="1"/>
      <c r="FG3660" s="1"/>
      <c r="FH3660" s="1"/>
    </row>
    <row r="3661" spans="1:164" x14ac:dyDescent="0.15">
      <c r="A3661" s="67"/>
      <c r="B3661" s="16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9"/>
      <c r="N3661" s="12"/>
      <c r="O3661" s="12"/>
      <c r="P3661" s="19"/>
      <c r="Q3661" s="14"/>
      <c r="R3661" s="28"/>
      <c r="S3661" s="14"/>
      <c r="T3661" s="14"/>
      <c r="U3661" s="14"/>
      <c r="V3661" s="4"/>
      <c r="W3661" s="5"/>
      <c r="X3661" s="14"/>
      <c r="Y3661" s="153"/>
      <c r="Z3661" s="10"/>
      <c r="AA3661" s="51"/>
      <c r="AB3661" s="3"/>
      <c r="AC3661" s="1"/>
      <c r="AD3661" s="10"/>
      <c r="AE3661" s="3"/>
      <c r="AF3661" s="3"/>
      <c r="AG3661" s="3"/>
      <c r="AH3661" s="10"/>
      <c r="AI3661" s="11"/>
      <c r="AJ3661" s="10"/>
      <c r="AK3661" s="2"/>
      <c r="AL3661" s="2"/>
      <c r="AM3661" s="2"/>
      <c r="AN3661" s="2"/>
      <c r="AO3661" s="2"/>
      <c r="AP3661" s="2"/>
      <c r="AQ3661" s="1"/>
      <c r="AR3661" s="15"/>
      <c r="AS3661" s="15"/>
      <c r="AT3661" s="15"/>
      <c r="AU3661" s="1"/>
      <c r="AV3661" s="1"/>
      <c r="AW3661" s="15"/>
      <c r="AX3661" s="15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  <c r="EZ3661" s="1"/>
      <c r="FA3661" s="1"/>
      <c r="FB3661" s="1"/>
      <c r="FC3661" s="1"/>
      <c r="FD3661" s="1"/>
      <c r="FE3661" s="1"/>
      <c r="FF3661" s="1"/>
      <c r="FG3661" s="1"/>
      <c r="FH3661" s="1"/>
    </row>
    <row r="3662" spans="1:164" x14ac:dyDescent="0.15">
      <c r="A3662" s="67"/>
      <c r="B3662" s="16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9"/>
      <c r="N3662" s="12"/>
      <c r="O3662" s="12"/>
      <c r="P3662" s="19"/>
      <c r="Q3662" s="14"/>
      <c r="R3662" s="28"/>
      <c r="S3662" s="14"/>
      <c r="T3662" s="14"/>
      <c r="U3662" s="14"/>
      <c r="V3662" s="4"/>
      <c r="W3662" s="5"/>
      <c r="X3662" s="14"/>
      <c r="Y3662" s="153"/>
      <c r="Z3662" s="10"/>
      <c r="AA3662" s="51"/>
      <c r="AB3662" s="3"/>
      <c r="AC3662" s="1"/>
      <c r="AD3662" s="10"/>
      <c r="AE3662" s="3"/>
      <c r="AF3662" s="3"/>
      <c r="AG3662" s="3"/>
      <c r="AH3662" s="10"/>
      <c r="AI3662" s="11"/>
      <c r="AJ3662" s="10"/>
      <c r="AK3662" s="2"/>
      <c r="AL3662" s="2"/>
      <c r="AM3662" s="2"/>
      <c r="AN3662" s="2"/>
      <c r="AO3662" s="2"/>
      <c r="AP3662" s="2"/>
      <c r="AQ3662" s="1"/>
      <c r="AR3662" s="15"/>
      <c r="AS3662" s="15"/>
      <c r="AT3662" s="15"/>
      <c r="AU3662" s="1"/>
      <c r="AV3662" s="1"/>
      <c r="AW3662" s="15"/>
      <c r="AX3662" s="15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  <c r="EZ3662" s="1"/>
      <c r="FA3662" s="1"/>
      <c r="FB3662" s="1"/>
      <c r="FC3662" s="1"/>
      <c r="FD3662" s="1"/>
      <c r="FE3662" s="1"/>
      <c r="FF3662" s="1"/>
      <c r="FG3662" s="1"/>
      <c r="FH3662" s="1"/>
    </row>
    <row r="3663" spans="1:164" x14ac:dyDescent="0.15">
      <c r="A3663" s="67"/>
      <c r="B3663" s="16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9"/>
      <c r="N3663" s="12"/>
      <c r="O3663" s="12"/>
      <c r="P3663" s="19"/>
      <c r="Q3663" s="14"/>
      <c r="R3663" s="28"/>
      <c r="S3663" s="14"/>
      <c r="T3663" s="14"/>
      <c r="U3663" s="14"/>
      <c r="V3663" s="4"/>
      <c r="W3663" s="5"/>
      <c r="X3663" s="14"/>
      <c r="Y3663" s="153"/>
      <c r="Z3663" s="10"/>
      <c r="AA3663" s="51"/>
      <c r="AB3663" s="3"/>
      <c r="AC3663" s="1"/>
      <c r="AD3663" s="10"/>
      <c r="AE3663" s="3"/>
      <c r="AF3663" s="3"/>
      <c r="AG3663" s="3"/>
      <c r="AH3663" s="10"/>
      <c r="AI3663" s="11"/>
      <c r="AJ3663" s="10"/>
      <c r="AK3663" s="2"/>
      <c r="AL3663" s="2"/>
      <c r="AM3663" s="2"/>
      <c r="AN3663" s="2"/>
      <c r="AO3663" s="2"/>
      <c r="AP3663" s="2"/>
      <c r="AQ3663" s="1"/>
      <c r="AR3663" s="15"/>
      <c r="AS3663" s="15"/>
      <c r="AT3663" s="15"/>
      <c r="AU3663" s="1"/>
      <c r="AV3663" s="1"/>
      <c r="AW3663" s="15"/>
      <c r="AX3663" s="15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  <c r="EZ3663" s="1"/>
      <c r="FA3663" s="1"/>
      <c r="FB3663" s="1"/>
      <c r="FC3663" s="1"/>
      <c r="FD3663" s="1"/>
      <c r="FE3663" s="1"/>
      <c r="FF3663" s="1"/>
      <c r="FG3663" s="1"/>
      <c r="FH3663" s="1"/>
    </row>
    <row r="3664" spans="1:164" x14ac:dyDescent="0.15">
      <c r="A3664" s="67"/>
      <c r="B3664" s="16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9"/>
      <c r="N3664" s="12"/>
      <c r="O3664" s="12"/>
      <c r="P3664" s="19"/>
      <c r="Q3664" s="14"/>
      <c r="R3664" s="28"/>
      <c r="S3664" s="14"/>
      <c r="T3664" s="14"/>
      <c r="U3664" s="14"/>
      <c r="V3664" s="4"/>
      <c r="W3664" s="5"/>
      <c r="X3664" s="37"/>
      <c r="Y3664" s="156"/>
      <c r="Z3664" s="47"/>
      <c r="AA3664" s="60"/>
      <c r="AB3664" s="35"/>
      <c r="AC3664" s="40"/>
      <c r="AD3664" s="47"/>
      <c r="AE3664" s="35"/>
      <c r="AF3664" s="35"/>
      <c r="AG3664" s="35"/>
      <c r="AH3664" s="47"/>
      <c r="AI3664" s="36"/>
      <c r="AJ3664" s="47"/>
      <c r="AK3664" s="38"/>
      <c r="AL3664" s="38"/>
      <c r="AM3664" s="38"/>
      <c r="AN3664" s="38"/>
      <c r="AO3664" s="38"/>
      <c r="AP3664" s="38"/>
      <c r="AQ3664" s="40"/>
      <c r="AR3664" s="41"/>
      <c r="AS3664" s="41"/>
      <c r="AT3664" s="41"/>
      <c r="AU3664" s="40"/>
      <c r="AV3664" s="40"/>
      <c r="AW3664" s="41"/>
      <c r="AX3664" s="41"/>
      <c r="AY3664" s="40"/>
      <c r="AZ3664" s="40"/>
      <c r="BA3664" s="40"/>
      <c r="BB3664" s="40"/>
      <c r="BC3664" s="40"/>
      <c r="BD3664" s="40"/>
      <c r="BE3664" s="40"/>
      <c r="BF3664" s="40"/>
      <c r="BG3664" s="40"/>
      <c r="BH3664" s="40"/>
      <c r="BI3664" s="40"/>
      <c r="BJ3664" s="40"/>
      <c r="BK3664" s="40"/>
      <c r="BL3664" s="40"/>
      <c r="BM3664" s="40"/>
      <c r="BN3664" s="40"/>
      <c r="BO3664" s="40"/>
      <c r="BP3664" s="40"/>
      <c r="BQ3664" s="40"/>
      <c r="BR3664" s="40"/>
      <c r="BS3664" s="40"/>
      <c r="BT3664" s="40"/>
      <c r="BU3664" s="40"/>
      <c r="BV3664" s="40"/>
      <c r="BW3664" s="40"/>
      <c r="BX3664" s="40"/>
      <c r="BY3664" s="40"/>
      <c r="BZ3664" s="40"/>
      <c r="CA3664" s="40"/>
      <c r="CB3664" s="40"/>
      <c r="CC3664" s="40"/>
      <c r="CD3664" s="40"/>
      <c r="CE3664" s="40"/>
      <c r="CF3664" s="40"/>
      <c r="CG3664" s="40"/>
      <c r="CH3664" s="40"/>
      <c r="CI3664" s="40"/>
      <c r="CJ3664" s="40"/>
      <c r="CK3664" s="40"/>
      <c r="CL3664" s="40"/>
      <c r="CM3664" s="40"/>
      <c r="CN3664" s="40"/>
      <c r="CO3664" s="40"/>
      <c r="CP3664" s="40"/>
      <c r="CQ3664" s="40"/>
      <c r="CR3664" s="40"/>
      <c r="CS3664" s="40"/>
      <c r="CT3664" s="40"/>
      <c r="CU3664" s="40"/>
      <c r="CV3664" s="40"/>
      <c r="CW3664" s="40"/>
      <c r="CX3664" s="40"/>
      <c r="CY3664" s="40"/>
      <c r="CZ3664" s="40"/>
      <c r="DA3664" s="40"/>
      <c r="DB3664" s="40"/>
      <c r="DC3664" s="40"/>
      <c r="DD3664" s="40"/>
      <c r="DE3664" s="40"/>
      <c r="DF3664" s="40"/>
      <c r="DG3664" s="40"/>
      <c r="DH3664" s="40"/>
      <c r="DI3664" s="40"/>
      <c r="DJ3664" s="40"/>
      <c r="DK3664" s="40"/>
      <c r="DL3664" s="40"/>
      <c r="DM3664" s="40"/>
      <c r="DN3664" s="40"/>
      <c r="DO3664" s="40"/>
      <c r="DP3664" s="40"/>
      <c r="DQ3664" s="40"/>
      <c r="DR3664" s="40"/>
      <c r="DS3664" s="40"/>
      <c r="DT3664" s="40"/>
      <c r="DU3664" s="40"/>
      <c r="DV3664" s="40"/>
      <c r="DW3664" s="40"/>
      <c r="DX3664" s="40"/>
      <c r="DY3664" s="40"/>
      <c r="DZ3664" s="40"/>
      <c r="EA3664" s="40"/>
      <c r="EB3664" s="40"/>
      <c r="EC3664" s="40"/>
      <c r="ED3664" s="40"/>
      <c r="EE3664" s="40"/>
      <c r="EF3664" s="40"/>
      <c r="EG3664" s="40"/>
      <c r="EH3664" s="40"/>
      <c r="EI3664" s="40"/>
      <c r="EJ3664" s="40"/>
      <c r="EK3664" s="40"/>
      <c r="EL3664" s="40"/>
      <c r="EM3664" s="40"/>
      <c r="EN3664" s="40"/>
      <c r="EO3664" s="40"/>
      <c r="EP3664" s="40"/>
      <c r="EQ3664" s="40"/>
      <c r="ER3664" s="40"/>
      <c r="ES3664" s="40"/>
      <c r="ET3664" s="40"/>
      <c r="EU3664" s="40"/>
      <c r="EV3664" s="40"/>
      <c r="EW3664" s="40"/>
      <c r="EX3664" s="40"/>
      <c r="EY3664" s="40"/>
      <c r="EZ3664" s="40"/>
      <c r="FA3664" s="40"/>
      <c r="FB3664" s="40"/>
      <c r="FC3664" s="40"/>
      <c r="FD3664" s="40"/>
      <c r="FE3664" s="40"/>
      <c r="FF3664" s="40"/>
      <c r="FG3664" s="40"/>
      <c r="FH3664" s="40"/>
    </row>
    <row r="3665" spans="1:164" x14ac:dyDescent="0.15">
      <c r="A3665" s="67"/>
      <c r="B3665" s="16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9"/>
      <c r="N3665" s="12"/>
      <c r="O3665" s="12"/>
      <c r="P3665" s="19"/>
      <c r="Q3665" s="14"/>
      <c r="R3665" s="28"/>
      <c r="S3665" s="14"/>
      <c r="T3665" s="14"/>
      <c r="U3665" s="14"/>
      <c r="V3665" s="4"/>
      <c r="W3665" s="5"/>
      <c r="X3665" s="14"/>
      <c r="Y3665" s="153"/>
      <c r="Z3665" s="10"/>
      <c r="AA3665" s="51"/>
      <c r="AB3665" s="3"/>
      <c r="AC3665" s="1"/>
      <c r="AD3665" s="10"/>
      <c r="AE3665" s="3"/>
      <c r="AF3665" s="3"/>
      <c r="AG3665" s="3"/>
      <c r="AH3665" s="10"/>
      <c r="AI3665" s="11"/>
      <c r="AJ3665" s="10"/>
      <c r="AK3665" s="2"/>
      <c r="AL3665" s="2"/>
      <c r="AM3665" s="2"/>
      <c r="AN3665" s="2"/>
      <c r="AO3665" s="2"/>
      <c r="AP3665" s="2"/>
      <c r="AQ3665" s="1"/>
      <c r="AR3665" s="15"/>
      <c r="AS3665" s="15"/>
      <c r="AT3665" s="15"/>
      <c r="AU3665" s="1"/>
      <c r="AV3665" s="1"/>
      <c r="AW3665" s="15"/>
      <c r="AX3665" s="15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  <c r="EZ3665" s="1"/>
      <c r="FA3665" s="1"/>
      <c r="FB3665" s="1"/>
      <c r="FC3665" s="1"/>
      <c r="FD3665" s="1"/>
      <c r="FE3665" s="1"/>
      <c r="FF3665" s="1"/>
      <c r="FG3665" s="1"/>
      <c r="FH3665" s="1"/>
    </row>
    <row r="3666" spans="1:164" x14ac:dyDescent="0.15">
      <c r="A3666" s="67"/>
      <c r="B3666" s="16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9"/>
      <c r="N3666" s="12"/>
      <c r="O3666" s="12"/>
      <c r="P3666" s="19"/>
      <c r="Q3666" s="14"/>
      <c r="R3666" s="28"/>
      <c r="S3666" s="14"/>
      <c r="T3666" s="14"/>
      <c r="U3666" s="14"/>
      <c r="V3666" s="4"/>
      <c r="W3666" s="5"/>
      <c r="X3666" s="37"/>
      <c r="Y3666" s="156"/>
      <c r="Z3666" s="47"/>
      <c r="AA3666" s="60"/>
      <c r="AB3666" s="35"/>
      <c r="AC3666" s="40"/>
      <c r="AD3666" s="47"/>
      <c r="AE3666" s="35"/>
      <c r="AF3666" s="35"/>
      <c r="AG3666" s="35"/>
      <c r="AH3666" s="47"/>
      <c r="AI3666" s="36"/>
      <c r="AJ3666" s="47"/>
      <c r="AK3666" s="38"/>
      <c r="AL3666" s="38"/>
      <c r="AM3666" s="38"/>
      <c r="AN3666" s="38"/>
      <c r="AO3666" s="38"/>
      <c r="AP3666" s="38"/>
      <c r="AQ3666" s="40"/>
      <c r="AR3666" s="41"/>
      <c r="AS3666" s="41"/>
      <c r="AT3666" s="41"/>
      <c r="AU3666" s="40"/>
      <c r="AV3666" s="40"/>
      <c r="AW3666" s="41"/>
      <c r="AX3666" s="41"/>
      <c r="AY3666" s="40"/>
      <c r="AZ3666" s="40"/>
      <c r="BA3666" s="40"/>
      <c r="BB3666" s="40"/>
      <c r="BC3666" s="40"/>
      <c r="BD3666" s="40"/>
      <c r="BE3666" s="40"/>
      <c r="BF3666" s="40"/>
      <c r="BG3666" s="40"/>
      <c r="BH3666" s="40"/>
      <c r="BI3666" s="40"/>
      <c r="BJ3666" s="40"/>
      <c r="BK3666" s="40"/>
      <c r="BL3666" s="40"/>
      <c r="BM3666" s="40"/>
      <c r="BN3666" s="40"/>
      <c r="BO3666" s="40"/>
      <c r="BP3666" s="40"/>
      <c r="BQ3666" s="40"/>
      <c r="BR3666" s="40"/>
      <c r="BS3666" s="40"/>
      <c r="BT3666" s="40"/>
      <c r="BU3666" s="40"/>
      <c r="BV3666" s="40"/>
      <c r="BW3666" s="40"/>
      <c r="BX3666" s="40"/>
      <c r="BY3666" s="40"/>
      <c r="BZ3666" s="40"/>
      <c r="CA3666" s="40"/>
      <c r="CB3666" s="40"/>
      <c r="CC3666" s="40"/>
      <c r="CD3666" s="40"/>
      <c r="CE3666" s="40"/>
      <c r="CF3666" s="40"/>
      <c r="CG3666" s="40"/>
      <c r="CH3666" s="40"/>
      <c r="CI3666" s="40"/>
      <c r="CJ3666" s="40"/>
      <c r="CK3666" s="40"/>
      <c r="CL3666" s="40"/>
      <c r="CM3666" s="40"/>
      <c r="CN3666" s="40"/>
      <c r="CO3666" s="40"/>
      <c r="CP3666" s="40"/>
      <c r="CQ3666" s="40"/>
      <c r="CR3666" s="40"/>
      <c r="CS3666" s="40"/>
      <c r="CT3666" s="40"/>
      <c r="CU3666" s="40"/>
      <c r="CV3666" s="40"/>
      <c r="CW3666" s="40"/>
      <c r="CX3666" s="40"/>
      <c r="CY3666" s="40"/>
      <c r="CZ3666" s="40"/>
      <c r="DA3666" s="40"/>
      <c r="DB3666" s="40"/>
      <c r="DC3666" s="40"/>
      <c r="DD3666" s="40"/>
      <c r="DE3666" s="40"/>
      <c r="DF3666" s="40"/>
      <c r="DG3666" s="40"/>
      <c r="DH3666" s="40"/>
      <c r="DI3666" s="40"/>
      <c r="DJ3666" s="40"/>
      <c r="DK3666" s="40"/>
      <c r="DL3666" s="40"/>
      <c r="DM3666" s="40"/>
      <c r="DN3666" s="40"/>
      <c r="DO3666" s="40"/>
      <c r="DP3666" s="40"/>
      <c r="DQ3666" s="40"/>
      <c r="DR3666" s="40"/>
      <c r="DS3666" s="40"/>
      <c r="DT3666" s="40"/>
      <c r="DU3666" s="40"/>
      <c r="DV3666" s="40"/>
      <c r="DW3666" s="40"/>
      <c r="DX3666" s="40"/>
      <c r="DY3666" s="40"/>
      <c r="DZ3666" s="40"/>
      <c r="EA3666" s="40"/>
      <c r="EB3666" s="40"/>
      <c r="EC3666" s="40"/>
      <c r="ED3666" s="40"/>
      <c r="EE3666" s="40"/>
      <c r="EF3666" s="40"/>
      <c r="EG3666" s="40"/>
      <c r="EH3666" s="40"/>
      <c r="EI3666" s="40"/>
      <c r="EJ3666" s="40"/>
      <c r="EK3666" s="40"/>
      <c r="EL3666" s="40"/>
      <c r="EM3666" s="40"/>
      <c r="EN3666" s="40"/>
      <c r="EO3666" s="40"/>
      <c r="EP3666" s="40"/>
      <c r="EQ3666" s="40"/>
      <c r="ER3666" s="40"/>
      <c r="ES3666" s="40"/>
      <c r="ET3666" s="40"/>
      <c r="EU3666" s="40"/>
      <c r="EV3666" s="40"/>
      <c r="EW3666" s="40"/>
      <c r="EX3666" s="40"/>
      <c r="EY3666" s="40"/>
      <c r="EZ3666" s="40"/>
      <c r="FA3666" s="40"/>
      <c r="FB3666" s="40"/>
      <c r="FC3666" s="40"/>
      <c r="FD3666" s="40"/>
      <c r="FE3666" s="40"/>
      <c r="FF3666" s="40"/>
      <c r="FG3666" s="40"/>
      <c r="FH3666" s="40"/>
    </row>
    <row r="3667" spans="1:164" x14ac:dyDescent="0.15">
      <c r="A3667" s="67"/>
      <c r="B3667" s="16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9"/>
      <c r="N3667" s="12"/>
      <c r="O3667" s="12"/>
      <c r="P3667" s="19"/>
      <c r="Q3667" s="14"/>
      <c r="R3667" s="28"/>
      <c r="S3667" s="14"/>
      <c r="T3667" s="14"/>
      <c r="U3667" s="14"/>
      <c r="V3667" s="4"/>
      <c r="W3667" s="5"/>
      <c r="X3667" s="14"/>
      <c r="Y3667" s="153"/>
      <c r="Z3667" s="10"/>
      <c r="AA3667" s="51"/>
      <c r="AB3667" s="3"/>
      <c r="AC3667" s="1"/>
      <c r="AD3667" s="10"/>
      <c r="AE3667" s="3"/>
      <c r="AF3667" s="3"/>
      <c r="AG3667" s="3"/>
      <c r="AH3667" s="10"/>
      <c r="AI3667" s="11"/>
      <c r="AJ3667" s="10"/>
      <c r="AK3667" s="2"/>
      <c r="AL3667" s="2"/>
      <c r="AM3667" s="2"/>
      <c r="AN3667" s="2"/>
      <c r="AO3667" s="2"/>
      <c r="AP3667" s="2"/>
      <c r="AQ3667" s="1"/>
      <c r="AR3667" s="15"/>
      <c r="AS3667" s="15"/>
      <c r="AT3667" s="15"/>
      <c r="AU3667" s="1"/>
      <c r="AV3667" s="1"/>
      <c r="AW3667" s="15"/>
      <c r="AX3667" s="15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  <c r="EZ3667" s="1"/>
      <c r="FA3667" s="1"/>
      <c r="FB3667" s="1"/>
      <c r="FC3667" s="1"/>
      <c r="FD3667" s="1"/>
      <c r="FE3667" s="1"/>
      <c r="FF3667" s="1"/>
      <c r="FG3667" s="1"/>
      <c r="FH3667" s="1"/>
    </row>
    <row r="3668" spans="1:164" x14ac:dyDescent="0.15">
      <c r="A3668" s="67"/>
      <c r="B3668" s="16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9"/>
      <c r="N3668" s="12"/>
      <c r="O3668" s="12"/>
      <c r="P3668" s="19"/>
      <c r="Q3668" s="14"/>
      <c r="R3668" s="28"/>
      <c r="S3668" s="14"/>
      <c r="T3668" s="14"/>
      <c r="U3668" s="14"/>
      <c r="V3668" s="4"/>
      <c r="W3668" s="5"/>
      <c r="X3668" s="14"/>
      <c r="Y3668" s="153"/>
      <c r="Z3668" s="10"/>
      <c r="AA3668" s="51"/>
      <c r="AB3668" s="3"/>
      <c r="AC3668" s="1"/>
      <c r="AD3668" s="10"/>
      <c r="AE3668" s="3"/>
      <c r="AF3668" s="3"/>
      <c r="AG3668" s="3"/>
      <c r="AH3668" s="10"/>
      <c r="AI3668" s="11"/>
      <c r="AJ3668" s="10"/>
      <c r="AK3668" s="2"/>
      <c r="AL3668" s="2"/>
      <c r="AM3668" s="2"/>
      <c r="AN3668" s="2"/>
      <c r="AO3668" s="2"/>
      <c r="AP3668" s="2"/>
      <c r="AQ3668" s="1"/>
      <c r="AR3668" s="15"/>
      <c r="AS3668" s="15"/>
      <c r="AT3668" s="15"/>
      <c r="AU3668" s="1"/>
      <c r="AV3668" s="1"/>
      <c r="AW3668" s="15"/>
      <c r="AX3668" s="15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  <c r="EZ3668" s="1"/>
      <c r="FA3668" s="1"/>
      <c r="FB3668" s="1"/>
      <c r="FC3668" s="1"/>
      <c r="FD3668" s="1"/>
      <c r="FE3668" s="1"/>
      <c r="FF3668" s="1"/>
      <c r="FG3668" s="1"/>
      <c r="FH3668" s="1"/>
    </row>
    <row r="3669" spans="1:164" x14ac:dyDescent="0.15">
      <c r="A3669" s="67"/>
      <c r="B3669" s="16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9"/>
      <c r="N3669" s="12"/>
      <c r="O3669" s="12"/>
      <c r="P3669" s="19"/>
      <c r="Q3669" s="14"/>
      <c r="R3669" s="28"/>
      <c r="S3669" s="14"/>
      <c r="T3669" s="14"/>
      <c r="U3669" s="14"/>
      <c r="V3669" s="4"/>
      <c r="W3669" s="5"/>
      <c r="X3669" s="14"/>
      <c r="Y3669" s="153"/>
      <c r="Z3669" s="10"/>
      <c r="AA3669" s="51"/>
      <c r="AB3669" s="3"/>
      <c r="AC3669" s="1"/>
      <c r="AD3669" s="10"/>
      <c r="AE3669" s="3"/>
      <c r="AF3669" s="3"/>
      <c r="AG3669" s="3"/>
      <c r="AH3669" s="10"/>
      <c r="AI3669" s="11"/>
      <c r="AJ3669" s="10"/>
      <c r="AK3669" s="2"/>
      <c r="AL3669" s="2"/>
      <c r="AM3669" s="2"/>
      <c r="AN3669" s="2"/>
      <c r="AO3669" s="2"/>
      <c r="AP3669" s="2"/>
      <c r="AQ3669" s="1"/>
      <c r="AR3669" s="15"/>
      <c r="AS3669" s="15"/>
      <c r="AT3669" s="15"/>
      <c r="AU3669" s="1"/>
      <c r="AV3669" s="1"/>
      <c r="AW3669" s="15"/>
      <c r="AX3669" s="15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  <c r="EZ3669" s="1"/>
      <c r="FA3669" s="1"/>
      <c r="FB3669" s="1"/>
      <c r="FC3669" s="1"/>
      <c r="FD3669" s="1"/>
      <c r="FE3669" s="1"/>
      <c r="FF3669" s="1"/>
      <c r="FG3669" s="1"/>
      <c r="FH3669" s="1"/>
    </row>
    <row r="3670" spans="1:164" x14ac:dyDescent="0.15">
      <c r="A3670" s="67"/>
      <c r="B3670" s="16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9"/>
      <c r="N3670" s="12"/>
      <c r="O3670" s="12"/>
      <c r="P3670" s="19"/>
      <c r="Q3670" s="14"/>
      <c r="R3670" s="28"/>
      <c r="S3670" s="14"/>
      <c r="T3670" s="14"/>
      <c r="U3670" s="14"/>
      <c r="V3670" s="4"/>
      <c r="W3670" s="5"/>
      <c r="X3670" s="14"/>
      <c r="Y3670" s="153"/>
      <c r="Z3670" s="10"/>
      <c r="AA3670" s="51"/>
      <c r="AB3670" s="3"/>
      <c r="AC3670" s="1"/>
      <c r="AD3670" s="10"/>
      <c r="AE3670" s="3"/>
      <c r="AF3670" s="3"/>
      <c r="AG3670" s="3"/>
      <c r="AH3670" s="10"/>
      <c r="AI3670" s="11"/>
      <c r="AJ3670" s="10"/>
      <c r="AK3670" s="2"/>
      <c r="AL3670" s="2"/>
      <c r="AM3670" s="2"/>
      <c r="AN3670" s="2"/>
      <c r="AO3670" s="2"/>
      <c r="AP3670" s="2"/>
      <c r="AQ3670" s="1"/>
      <c r="AR3670" s="15"/>
      <c r="AS3670" s="15"/>
      <c r="AT3670" s="15"/>
      <c r="AU3670" s="1"/>
      <c r="AV3670" s="1"/>
      <c r="AW3670" s="15"/>
      <c r="AX3670" s="15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  <c r="EZ3670" s="1"/>
      <c r="FA3670" s="1"/>
      <c r="FB3670" s="1"/>
      <c r="FC3670" s="1"/>
      <c r="FD3670" s="1"/>
      <c r="FE3670" s="1"/>
      <c r="FF3670" s="1"/>
      <c r="FG3670" s="1"/>
      <c r="FH3670" s="1"/>
    </row>
    <row r="3671" spans="1:164" x14ac:dyDescent="0.15">
      <c r="A3671" s="67"/>
      <c r="B3671" s="16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9"/>
      <c r="N3671" s="12"/>
      <c r="O3671" s="12"/>
      <c r="P3671" s="19"/>
      <c r="Q3671" s="14"/>
      <c r="R3671" s="28"/>
      <c r="S3671" s="14"/>
      <c r="T3671" s="14"/>
      <c r="U3671" s="14"/>
      <c r="V3671" s="4"/>
      <c r="W3671" s="5"/>
      <c r="X3671" s="14"/>
      <c r="Y3671" s="153"/>
      <c r="Z3671" s="10"/>
      <c r="AA3671" s="51"/>
      <c r="AB3671" s="3"/>
      <c r="AC3671" s="1"/>
      <c r="AD3671" s="10"/>
      <c r="AE3671" s="3"/>
      <c r="AF3671" s="3"/>
      <c r="AG3671" s="3"/>
      <c r="AH3671" s="10"/>
      <c r="AI3671" s="11"/>
      <c r="AJ3671" s="10"/>
      <c r="AK3671" s="2"/>
      <c r="AL3671" s="2"/>
      <c r="AM3671" s="2"/>
      <c r="AN3671" s="2"/>
      <c r="AO3671" s="2"/>
      <c r="AP3671" s="2"/>
      <c r="AQ3671" s="1"/>
      <c r="AR3671" s="15"/>
      <c r="AS3671" s="15"/>
      <c r="AT3671" s="15"/>
      <c r="AU3671" s="1"/>
      <c r="AV3671" s="1"/>
      <c r="AW3671" s="15"/>
      <c r="AX3671" s="15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  <c r="EZ3671" s="1"/>
      <c r="FA3671" s="1"/>
      <c r="FB3671" s="1"/>
      <c r="FC3671" s="1"/>
      <c r="FD3671" s="1"/>
      <c r="FE3671" s="1"/>
      <c r="FF3671" s="1"/>
      <c r="FG3671" s="1"/>
      <c r="FH3671" s="1"/>
    </row>
    <row r="3672" spans="1:164" x14ac:dyDescent="0.15">
      <c r="A3672" s="67"/>
      <c r="B3672" s="16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9"/>
      <c r="N3672" s="12"/>
      <c r="O3672" s="12"/>
      <c r="P3672" s="19"/>
      <c r="Q3672" s="14"/>
      <c r="R3672" s="28"/>
      <c r="S3672" s="14"/>
      <c r="T3672" s="14"/>
      <c r="U3672" s="14"/>
      <c r="V3672" s="4"/>
      <c r="W3672" s="5"/>
      <c r="X3672" s="14"/>
      <c r="Y3672" s="153"/>
      <c r="Z3672" s="10"/>
      <c r="AA3672" s="51"/>
      <c r="AB3672" s="3"/>
      <c r="AC3672" s="1"/>
      <c r="AD3672" s="10"/>
      <c r="AE3672" s="3"/>
      <c r="AF3672" s="3"/>
      <c r="AG3672" s="3"/>
      <c r="AH3672" s="10"/>
      <c r="AI3672" s="11"/>
      <c r="AJ3672" s="10"/>
      <c r="AK3672" s="2"/>
      <c r="AL3672" s="2"/>
      <c r="AM3672" s="2"/>
      <c r="AN3672" s="2"/>
      <c r="AO3672" s="2"/>
      <c r="AP3672" s="2"/>
      <c r="AQ3672" s="1"/>
      <c r="AR3672" s="15"/>
      <c r="AS3672" s="15"/>
      <c r="AT3672" s="15"/>
      <c r="AU3672" s="1"/>
      <c r="AV3672" s="1"/>
      <c r="AW3672" s="15"/>
      <c r="AX3672" s="15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  <c r="EZ3672" s="1"/>
      <c r="FA3672" s="1"/>
      <c r="FB3672" s="1"/>
      <c r="FC3672" s="1"/>
      <c r="FD3672" s="1"/>
      <c r="FE3672" s="1"/>
      <c r="FF3672" s="1"/>
      <c r="FG3672" s="1"/>
      <c r="FH3672" s="1"/>
    </row>
    <row r="3673" spans="1:164" x14ac:dyDescent="0.15">
      <c r="A3673" s="67"/>
      <c r="B3673" s="16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9"/>
      <c r="N3673" s="12"/>
      <c r="O3673" s="12"/>
      <c r="P3673" s="19"/>
      <c r="Q3673" s="14"/>
      <c r="R3673" s="28"/>
      <c r="S3673" s="14"/>
      <c r="T3673" s="14"/>
      <c r="U3673" s="14"/>
      <c r="V3673" s="4"/>
      <c r="W3673" s="5"/>
      <c r="X3673" s="14"/>
      <c r="Y3673" s="153"/>
      <c r="Z3673" s="10"/>
      <c r="AA3673" s="51"/>
      <c r="AB3673" s="3"/>
      <c r="AC3673" s="1"/>
      <c r="AD3673" s="10"/>
      <c r="AE3673" s="3"/>
      <c r="AF3673" s="3"/>
      <c r="AG3673" s="3"/>
      <c r="AH3673" s="10"/>
      <c r="AI3673" s="11"/>
      <c r="AJ3673" s="10"/>
      <c r="AK3673" s="2"/>
      <c r="AL3673" s="2"/>
      <c r="AM3673" s="2"/>
      <c r="AN3673" s="2"/>
      <c r="AO3673" s="2"/>
      <c r="AP3673" s="2"/>
      <c r="AQ3673" s="1"/>
      <c r="AR3673" s="15"/>
      <c r="AS3673" s="15"/>
      <c r="AT3673" s="15"/>
      <c r="AU3673" s="1"/>
      <c r="AV3673" s="1"/>
      <c r="AW3673" s="15"/>
      <c r="AX3673" s="15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  <c r="EZ3673" s="1"/>
      <c r="FA3673" s="1"/>
      <c r="FB3673" s="1"/>
      <c r="FC3673" s="1"/>
      <c r="FD3673" s="1"/>
      <c r="FE3673" s="1"/>
      <c r="FF3673" s="1"/>
      <c r="FG3673" s="1"/>
      <c r="FH3673" s="1"/>
    </row>
    <row r="3674" spans="1:164" x14ac:dyDescent="0.15">
      <c r="A3674" s="67"/>
      <c r="B3674" s="16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9"/>
      <c r="N3674" s="12"/>
      <c r="O3674" s="12"/>
      <c r="P3674" s="19"/>
      <c r="Q3674" s="14"/>
      <c r="R3674" s="28"/>
      <c r="S3674" s="14"/>
      <c r="T3674" s="14"/>
      <c r="U3674" s="14"/>
      <c r="V3674" s="4"/>
      <c r="W3674" s="5"/>
      <c r="X3674" s="14"/>
      <c r="Y3674" s="153"/>
      <c r="Z3674" s="10"/>
      <c r="AA3674" s="51"/>
      <c r="AB3674" s="3"/>
      <c r="AC3674" s="1"/>
      <c r="AD3674" s="10"/>
      <c r="AE3674" s="3"/>
      <c r="AF3674" s="3"/>
      <c r="AG3674" s="3"/>
      <c r="AH3674" s="10"/>
      <c r="AI3674" s="11"/>
      <c r="AJ3674" s="10"/>
      <c r="AK3674" s="2"/>
      <c r="AL3674" s="2"/>
      <c r="AM3674" s="2"/>
      <c r="AN3674" s="2"/>
      <c r="AO3674" s="2"/>
      <c r="AP3674" s="2"/>
      <c r="AQ3674" s="1"/>
      <c r="AR3674" s="15"/>
      <c r="AS3674" s="15"/>
      <c r="AT3674" s="15"/>
      <c r="AU3674" s="1"/>
      <c r="AV3674" s="1"/>
      <c r="AW3674" s="15"/>
      <c r="AX3674" s="15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  <c r="EZ3674" s="1"/>
      <c r="FA3674" s="1"/>
      <c r="FB3674" s="1"/>
      <c r="FC3674" s="1"/>
      <c r="FD3674" s="1"/>
      <c r="FE3674" s="1"/>
      <c r="FF3674" s="1"/>
      <c r="FG3674" s="1"/>
      <c r="FH3674" s="1"/>
    </row>
    <row r="3675" spans="1:164" x14ac:dyDescent="0.15">
      <c r="A3675" s="67"/>
      <c r="B3675" s="16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9"/>
      <c r="N3675" s="12"/>
      <c r="O3675" s="12"/>
      <c r="P3675" s="19"/>
      <c r="Q3675" s="14"/>
      <c r="R3675" s="28"/>
      <c r="S3675" s="14"/>
      <c r="T3675" s="14"/>
      <c r="U3675" s="14"/>
      <c r="V3675" s="4"/>
      <c r="W3675" s="5"/>
      <c r="X3675" s="14"/>
      <c r="Y3675" s="153"/>
      <c r="Z3675" s="10"/>
      <c r="AA3675" s="51"/>
      <c r="AB3675" s="3"/>
      <c r="AC3675" s="1"/>
      <c r="AD3675" s="10"/>
      <c r="AE3675" s="3"/>
      <c r="AF3675" s="3"/>
      <c r="AG3675" s="3"/>
      <c r="AH3675" s="10"/>
      <c r="AI3675" s="11"/>
      <c r="AJ3675" s="10"/>
      <c r="AK3675" s="2"/>
      <c r="AL3675" s="2"/>
      <c r="AM3675" s="2"/>
      <c r="AN3675" s="2"/>
      <c r="AO3675" s="2"/>
      <c r="AP3675" s="2"/>
      <c r="AQ3675" s="1"/>
      <c r="AR3675" s="15"/>
      <c r="AS3675" s="15"/>
      <c r="AT3675" s="15"/>
      <c r="AU3675" s="1"/>
      <c r="AV3675" s="1"/>
      <c r="AW3675" s="15"/>
      <c r="AX3675" s="15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  <c r="EZ3675" s="1"/>
      <c r="FA3675" s="1"/>
      <c r="FB3675" s="1"/>
      <c r="FC3675" s="1"/>
      <c r="FD3675" s="1"/>
      <c r="FE3675" s="1"/>
      <c r="FF3675" s="1"/>
      <c r="FG3675" s="1"/>
      <c r="FH3675" s="1"/>
    </row>
    <row r="3676" spans="1:164" x14ac:dyDescent="0.15">
      <c r="A3676" s="67"/>
      <c r="B3676" s="16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9"/>
      <c r="N3676" s="12"/>
      <c r="O3676" s="12"/>
      <c r="P3676" s="19"/>
      <c r="Q3676" s="14"/>
      <c r="R3676" s="28"/>
      <c r="S3676" s="14"/>
      <c r="T3676" s="14"/>
      <c r="U3676" s="14"/>
      <c r="V3676" s="4"/>
      <c r="W3676" s="5"/>
      <c r="X3676" s="14"/>
      <c r="Y3676" s="153"/>
      <c r="Z3676" s="10"/>
      <c r="AA3676" s="51"/>
      <c r="AB3676" s="3"/>
      <c r="AC3676" s="1"/>
      <c r="AD3676" s="10"/>
      <c r="AE3676" s="3"/>
      <c r="AF3676" s="3"/>
      <c r="AG3676" s="3"/>
      <c r="AH3676" s="10"/>
      <c r="AI3676" s="11"/>
      <c r="AJ3676" s="10"/>
      <c r="AK3676" s="2"/>
      <c r="AL3676" s="2"/>
      <c r="AM3676" s="2"/>
      <c r="AN3676" s="2"/>
      <c r="AO3676" s="2"/>
      <c r="AP3676" s="2"/>
      <c r="AQ3676" s="1"/>
      <c r="AR3676" s="15"/>
      <c r="AS3676" s="15"/>
      <c r="AT3676" s="15"/>
      <c r="AU3676" s="1"/>
      <c r="AV3676" s="1"/>
      <c r="AW3676" s="15"/>
      <c r="AX3676" s="15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  <c r="EZ3676" s="1"/>
      <c r="FA3676" s="1"/>
      <c r="FB3676" s="1"/>
      <c r="FC3676" s="1"/>
      <c r="FD3676" s="1"/>
      <c r="FE3676" s="1"/>
      <c r="FF3676" s="1"/>
      <c r="FG3676" s="1"/>
      <c r="FH3676" s="1"/>
    </row>
    <row r="3677" spans="1:164" x14ac:dyDescent="0.15">
      <c r="A3677" s="67"/>
      <c r="B3677" s="16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9"/>
      <c r="N3677" s="12"/>
      <c r="O3677" s="12"/>
      <c r="P3677" s="19"/>
      <c r="Q3677" s="14"/>
      <c r="R3677" s="28"/>
      <c r="S3677" s="14"/>
      <c r="T3677" s="14"/>
      <c r="U3677" s="14"/>
      <c r="V3677" s="4"/>
      <c r="W3677" s="5"/>
      <c r="X3677" s="14"/>
      <c r="Y3677" s="153"/>
      <c r="Z3677" s="10"/>
      <c r="AA3677" s="51"/>
      <c r="AB3677" s="3"/>
      <c r="AC3677" s="1"/>
      <c r="AD3677" s="10"/>
      <c r="AE3677" s="3"/>
      <c r="AF3677" s="3"/>
      <c r="AG3677" s="3"/>
      <c r="AH3677" s="10"/>
      <c r="AI3677" s="11"/>
      <c r="AJ3677" s="10"/>
      <c r="AK3677" s="2"/>
      <c r="AL3677" s="2"/>
      <c r="AM3677" s="2"/>
      <c r="AN3677" s="2"/>
      <c r="AO3677" s="2"/>
      <c r="AP3677" s="2"/>
      <c r="AQ3677" s="1"/>
      <c r="AR3677" s="15"/>
      <c r="AS3677" s="15"/>
      <c r="AT3677" s="15"/>
      <c r="AU3677" s="1"/>
      <c r="AV3677" s="1"/>
      <c r="AW3677" s="15"/>
      <c r="AX3677" s="15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  <c r="EZ3677" s="1"/>
      <c r="FA3677" s="1"/>
      <c r="FB3677" s="1"/>
      <c r="FC3677" s="1"/>
      <c r="FD3677" s="1"/>
      <c r="FE3677" s="1"/>
      <c r="FF3677" s="1"/>
      <c r="FG3677" s="1"/>
      <c r="FH3677" s="1"/>
    </row>
    <row r="3678" spans="1:164" x14ac:dyDescent="0.15">
      <c r="A3678" s="67"/>
      <c r="B3678" s="16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9"/>
      <c r="N3678" s="12"/>
      <c r="O3678" s="12"/>
      <c r="P3678" s="19"/>
      <c r="Q3678" s="14"/>
      <c r="R3678" s="28"/>
      <c r="S3678" s="14"/>
      <c r="T3678" s="14"/>
      <c r="U3678" s="14"/>
      <c r="V3678" s="4"/>
      <c r="W3678" s="5"/>
      <c r="X3678" s="14"/>
      <c r="Y3678" s="153"/>
      <c r="Z3678" s="10"/>
      <c r="AA3678" s="51"/>
      <c r="AB3678" s="3"/>
      <c r="AC3678" s="1"/>
      <c r="AD3678" s="10"/>
      <c r="AE3678" s="3"/>
      <c r="AF3678" s="3"/>
      <c r="AG3678" s="3"/>
      <c r="AH3678" s="10"/>
      <c r="AI3678" s="11"/>
      <c r="AJ3678" s="10"/>
      <c r="AK3678" s="2"/>
      <c r="AL3678" s="2"/>
      <c r="AM3678" s="2"/>
      <c r="AN3678" s="2"/>
      <c r="AO3678" s="2"/>
      <c r="AP3678" s="2"/>
      <c r="AQ3678" s="1"/>
      <c r="AR3678" s="15"/>
      <c r="AS3678" s="15"/>
      <c r="AT3678" s="15"/>
      <c r="AU3678" s="1"/>
      <c r="AV3678" s="1"/>
      <c r="AW3678" s="15"/>
      <c r="AX3678" s="15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  <c r="EZ3678" s="1"/>
      <c r="FA3678" s="1"/>
      <c r="FB3678" s="1"/>
      <c r="FC3678" s="1"/>
      <c r="FD3678" s="1"/>
      <c r="FE3678" s="1"/>
      <c r="FF3678" s="1"/>
      <c r="FG3678" s="1"/>
      <c r="FH3678" s="1"/>
    </row>
    <row r="3679" spans="1:164" x14ac:dyDescent="0.15">
      <c r="A3679" s="67"/>
      <c r="B3679" s="16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9"/>
      <c r="N3679" s="12"/>
      <c r="O3679" s="12"/>
      <c r="P3679" s="19"/>
      <c r="Q3679" s="14"/>
      <c r="R3679" s="28"/>
      <c r="S3679" s="14"/>
      <c r="T3679" s="14"/>
      <c r="U3679" s="14"/>
      <c r="V3679" s="4"/>
      <c r="W3679" s="5"/>
      <c r="X3679" s="14"/>
      <c r="Y3679" s="153"/>
      <c r="Z3679" s="10"/>
      <c r="AA3679" s="51"/>
      <c r="AB3679" s="3"/>
      <c r="AC3679" s="1"/>
      <c r="AD3679" s="10"/>
      <c r="AE3679" s="3"/>
      <c r="AF3679" s="3"/>
      <c r="AG3679" s="3"/>
      <c r="AH3679" s="10"/>
      <c r="AI3679" s="11"/>
      <c r="AJ3679" s="10"/>
      <c r="AK3679" s="2"/>
      <c r="AL3679" s="2"/>
      <c r="AM3679" s="2"/>
      <c r="AN3679" s="2"/>
      <c r="AO3679" s="2"/>
      <c r="AP3679" s="2"/>
      <c r="AQ3679" s="1"/>
      <c r="AR3679" s="15"/>
      <c r="AS3679" s="15"/>
      <c r="AT3679" s="15"/>
      <c r="AU3679" s="1"/>
      <c r="AV3679" s="1"/>
      <c r="AW3679" s="15"/>
      <c r="AX3679" s="15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  <c r="EZ3679" s="1"/>
      <c r="FA3679" s="1"/>
      <c r="FB3679" s="1"/>
      <c r="FC3679" s="1"/>
      <c r="FD3679" s="1"/>
      <c r="FE3679" s="1"/>
      <c r="FF3679" s="1"/>
      <c r="FG3679" s="1"/>
      <c r="FH3679" s="1"/>
    </row>
    <row r="3680" spans="1:164" x14ac:dyDescent="0.15">
      <c r="A3680" s="67"/>
      <c r="B3680" s="16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9"/>
      <c r="N3680" s="12"/>
      <c r="O3680" s="12"/>
      <c r="P3680" s="19"/>
      <c r="Q3680" s="14"/>
      <c r="R3680" s="28"/>
      <c r="S3680" s="14"/>
      <c r="T3680" s="14"/>
      <c r="U3680" s="14"/>
      <c r="V3680" s="4"/>
      <c r="W3680" s="5"/>
      <c r="X3680" s="14"/>
      <c r="Y3680" s="153"/>
      <c r="Z3680" s="10"/>
      <c r="AA3680" s="51"/>
      <c r="AB3680" s="3"/>
      <c r="AC3680" s="1"/>
      <c r="AD3680" s="10"/>
      <c r="AE3680" s="3"/>
      <c r="AF3680" s="3"/>
      <c r="AG3680" s="3"/>
      <c r="AH3680" s="10"/>
      <c r="AI3680" s="11"/>
      <c r="AJ3680" s="10"/>
      <c r="AK3680" s="2"/>
      <c r="AL3680" s="2"/>
      <c r="AM3680" s="2"/>
      <c r="AN3680" s="2"/>
      <c r="AO3680" s="2"/>
      <c r="AP3680" s="2"/>
      <c r="AQ3680" s="1"/>
      <c r="AR3680" s="15"/>
      <c r="AS3680" s="15"/>
      <c r="AT3680" s="15"/>
      <c r="AU3680" s="1"/>
      <c r="AV3680" s="1"/>
      <c r="AW3680" s="15"/>
      <c r="AX3680" s="15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  <c r="EZ3680" s="1"/>
      <c r="FA3680" s="1"/>
      <c r="FB3680" s="1"/>
      <c r="FC3680" s="1"/>
      <c r="FD3680" s="1"/>
      <c r="FE3680" s="1"/>
      <c r="FF3680" s="1"/>
      <c r="FG3680" s="1"/>
      <c r="FH3680" s="1"/>
    </row>
    <row r="3681" spans="1:164" x14ac:dyDescent="0.15">
      <c r="A3681" s="67"/>
      <c r="B3681" s="16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9"/>
      <c r="N3681" s="12"/>
      <c r="O3681" s="12"/>
      <c r="P3681" s="19"/>
      <c r="Q3681" s="14"/>
      <c r="R3681" s="28"/>
      <c r="S3681" s="14"/>
      <c r="T3681" s="14"/>
      <c r="U3681" s="14"/>
      <c r="V3681" s="4"/>
      <c r="W3681" s="5"/>
      <c r="X3681" s="14"/>
      <c r="Y3681" s="153"/>
      <c r="Z3681" s="10"/>
      <c r="AA3681" s="51"/>
      <c r="AB3681" s="3"/>
      <c r="AC3681" s="1"/>
      <c r="AD3681" s="10"/>
      <c r="AE3681" s="3"/>
      <c r="AF3681" s="3"/>
      <c r="AG3681" s="3"/>
      <c r="AH3681" s="10"/>
      <c r="AI3681" s="11"/>
      <c r="AJ3681" s="10"/>
      <c r="AK3681" s="2"/>
      <c r="AL3681" s="2"/>
      <c r="AM3681" s="2"/>
      <c r="AN3681" s="2"/>
      <c r="AO3681" s="2"/>
      <c r="AP3681" s="2"/>
      <c r="AQ3681" s="1"/>
      <c r="AR3681" s="15"/>
      <c r="AS3681" s="15"/>
      <c r="AT3681" s="15"/>
      <c r="AU3681" s="1"/>
      <c r="AV3681" s="1"/>
      <c r="AW3681" s="15"/>
      <c r="AX3681" s="15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  <c r="EZ3681" s="1"/>
      <c r="FA3681" s="1"/>
      <c r="FB3681" s="1"/>
      <c r="FC3681" s="1"/>
      <c r="FD3681" s="1"/>
      <c r="FE3681" s="1"/>
      <c r="FF3681" s="1"/>
      <c r="FG3681" s="1"/>
      <c r="FH3681" s="1"/>
    </row>
    <row r="3682" spans="1:164" x14ac:dyDescent="0.15">
      <c r="A3682" s="67"/>
      <c r="B3682" s="16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9"/>
      <c r="N3682" s="12"/>
      <c r="O3682" s="12"/>
      <c r="P3682" s="19"/>
      <c r="Q3682" s="14"/>
      <c r="R3682" s="28"/>
      <c r="S3682" s="14"/>
      <c r="T3682" s="14"/>
      <c r="U3682" s="14"/>
      <c r="V3682" s="4"/>
      <c r="W3682" s="5"/>
      <c r="X3682" s="14"/>
      <c r="Y3682" s="153"/>
      <c r="Z3682" s="10"/>
      <c r="AA3682" s="51"/>
      <c r="AB3682" s="3"/>
      <c r="AC3682" s="1"/>
      <c r="AD3682" s="10"/>
      <c r="AE3682" s="3"/>
      <c r="AF3682" s="3"/>
      <c r="AG3682" s="3"/>
      <c r="AH3682" s="10"/>
      <c r="AI3682" s="11"/>
      <c r="AJ3682" s="10"/>
      <c r="AK3682" s="2"/>
      <c r="AL3682" s="2"/>
      <c r="AM3682" s="2"/>
      <c r="AN3682" s="2"/>
      <c r="AO3682" s="2"/>
      <c r="AP3682" s="2"/>
      <c r="AQ3682" s="1"/>
      <c r="AR3682" s="15"/>
      <c r="AS3682" s="15"/>
      <c r="AT3682" s="15"/>
      <c r="AU3682" s="1"/>
      <c r="AV3682" s="1"/>
      <c r="AW3682" s="15"/>
      <c r="AX3682" s="15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  <c r="EZ3682" s="1"/>
      <c r="FA3682" s="1"/>
      <c r="FB3682" s="1"/>
      <c r="FC3682" s="1"/>
      <c r="FD3682" s="1"/>
      <c r="FE3682" s="1"/>
      <c r="FF3682" s="1"/>
      <c r="FG3682" s="1"/>
      <c r="FH3682" s="1"/>
    </row>
    <row r="3683" spans="1:164" x14ac:dyDescent="0.15">
      <c r="A3683" s="67"/>
      <c r="B3683" s="16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9"/>
      <c r="N3683" s="12"/>
      <c r="O3683" s="12"/>
      <c r="P3683" s="19"/>
      <c r="Q3683" s="14"/>
      <c r="R3683" s="28"/>
      <c r="S3683" s="14"/>
      <c r="T3683" s="14"/>
      <c r="U3683" s="14"/>
      <c r="V3683" s="4"/>
      <c r="W3683" s="5"/>
      <c r="X3683" s="14"/>
      <c r="Y3683" s="153"/>
      <c r="Z3683" s="10"/>
      <c r="AA3683" s="51"/>
      <c r="AB3683" s="3"/>
      <c r="AC3683" s="1"/>
      <c r="AD3683" s="10"/>
      <c r="AE3683" s="3"/>
      <c r="AF3683" s="3"/>
      <c r="AG3683" s="3"/>
      <c r="AH3683" s="10"/>
      <c r="AI3683" s="11"/>
      <c r="AJ3683" s="10"/>
      <c r="AK3683" s="2"/>
      <c r="AL3683" s="2"/>
      <c r="AM3683" s="2"/>
      <c r="AN3683" s="2"/>
      <c r="AO3683" s="2"/>
      <c r="AP3683" s="2"/>
      <c r="AQ3683" s="1"/>
      <c r="AR3683" s="15"/>
      <c r="AS3683" s="15"/>
      <c r="AT3683" s="15"/>
      <c r="AU3683" s="1"/>
      <c r="AV3683" s="1"/>
      <c r="AW3683" s="15"/>
      <c r="AX3683" s="15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  <c r="EZ3683" s="1"/>
      <c r="FA3683" s="1"/>
      <c r="FB3683" s="1"/>
      <c r="FC3683" s="1"/>
      <c r="FD3683" s="1"/>
      <c r="FE3683" s="1"/>
      <c r="FF3683" s="1"/>
      <c r="FG3683" s="1"/>
      <c r="FH3683" s="1"/>
    </row>
    <row r="3684" spans="1:164" x14ac:dyDescent="0.15">
      <c r="A3684" s="67"/>
      <c r="B3684" s="16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9"/>
      <c r="N3684" s="12"/>
      <c r="O3684" s="12"/>
      <c r="P3684" s="19"/>
      <c r="Q3684" s="14"/>
      <c r="R3684" s="28"/>
      <c r="S3684" s="14"/>
      <c r="T3684" s="14"/>
      <c r="U3684" s="14"/>
      <c r="V3684" s="4"/>
      <c r="W3684" s="5"/>
      <c r="X3684" s="14"/>
      <c r="Y3684" s="153"/>
      <c r="Z3684" s="10"/>
      <c r="AA3684" s="51"/>
      <c r="AB3684" s="3"/>
      <c r="AC3684" s="1"/>
      <c r="AD3684" s="10"/>
      <c r="AE3684" s="3"/>
      <c r="AF3684" s="3"/>
      <c r="AG3684" s="3"/>
      <c r="AH3684" s="10"/>
      <c r="AI3684" s="11"/>
      <c r="AJ3684" s="10"/>
      <c r="AK3684" s="2"/>
      <c r="AL3684" s="2"/>
      <c r="AM3684" s="2"/>
      <c r="AN3684" s="2"/>
      <c r="AO3684" s="2"/>
      <c r="AP3684" s="2"/>
      <c r="AQ3684" s="1"/>
      <c r="AR3684" s="15"/>
      <c r="AS3684" s="15"/>
      <c r="AT3684" s="15"/>
      <c r="AU3684" s="1"/>
      <c r="AV3684" s="1"/>
      <c r="AW3684" s="15"/>
      <c r="AX3684" s="15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  <c r="EZ3684" s="1"/>
      <c r="FA3684" s="1"/>
      <c r="FB3684" s="1"/>
      <c r="FC3684" s="1"/>
      <c r="FD3684" s="1"/>
      <c r="FE3684" s="1"/>
      <c r="FF3684" s="1"/>
      <c r="FG3684" s="1"/>
      <c r="FH3684" s="1"/>
    </row>
    <row r="3685" spans="1:164" x14ac:dyDescent="0.15">
      <c r="A3685" s="67"/>
      <c r="B3685" s="16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9"/>
      <c r="N3685" s="12"/>
      <c r="O3685" s="12"/>
      <c r="P3685" s="19"/>
      <c r="Q3685" s="14"/>
      <c r="R3685" s="28"/>
      <c r="S3685" s="14"/>
      <c r="T3685" s="14"/>
      <c r="U3685" s="14"/>
      <c r="V3685" s="4"/>
      <c r="W3685" s="5"/>
      <c r="X3685" s="14"/>
      <c r="Y3685" s="153"/>
      <c r="Z3685" s="10"/>
      <c r="AA3685" s="51"/>
      <c r="AB3685" s="3"/>
      <c r="AC3685" s="1"/>
      <c r="AD3685" s="10"/>
      <c r="AE3685" s="3"/>
      <c r="AF3685" s="3"/>
      <c r="AG3685" s="3"/>
      <c r="AH3685" s="10"/>
      <c r="AI3685" s="11"/>
      <c r="AJ3685" s="10"/>
      <c r="AK3685" s="2"/>
      <c r="AL3685" s="2"/>
      <c r="AM3685" s="2"/>
      <c r="AN3685" s="2"/>
      <c r="AO3685" s="2"/>
      <c r="AP3685" s="2"/>
      <c r="AQ3685" s="1"/>
      <c r="AR3685" s="15"/>
      <c r="AS3685" s="15"/>
      <c r="AT3685" s="15"/>
      <c r="AU3685" s="1"/>
      <c r="AV3685" s="1"/>
      <c r="AW3685" s="15"/>
      <c r="AX3685" s="15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  <c r="EZ3685" s="1"/>
      <c r="FA3685" s="1"/>
      <c r="FB3685" s="1"/>
      <c r="FC3685" s="1"/>
      <c r="FD3685" s="1"/>
      <c r="FE3685" s="1"/>
      <c r="FF3685" s="1"/>
      <c r="FG3685" s="1"/>
      <c r="FH3685" s="1"/>
    </row>
    <row r="3686" spans="1:164" x14ac:dyDescent="0.15">
      <c r="A3686" s="67"/>
      <c r="B3686" s="16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9"/>
      <c r="N3686" s="12"/>
      <c r="O3686" s="12"/>
      <c r="P3686" s="19"/>
      <c r="Q3686" s="14"/>
      <c r="R3686" s="28"/>
      <c r="S3686" s="14"/>
      <c r="T3686" s="14"/>
      <c r="U3686" s="14"/>
      <c r="V3686" s="4"/>
      <c r="W3686" s="5"/>
      <c r="X3686" s="14"/>
      <c r="Y3686" s="153"/>
      <c r="Z3686" s="10"/>
      <c r="AA3686" s="51"/>
      <c r="AB3686" s="3"/>
      <c r="AC3686" s="1"/>
      <c r="AD3686" s="10"/>
      <c r="AE3686" s="3"/>
      <c r="AF3686" s="3"/>
      <c r="AG3686" s="3"/>
      <c r="AH3686" s="10"/>
      <c r="AI3686" s="11"/>
      <c r="AJ3686" s="10"/>
      <c r="AK3686" s="2"/>
      <c r="AL3686" s="2"/>
      <c r="AM3686" s="2"/>
      <c r="AN3686" s="2"/>
      <c r="AO3686" s="2"/>
      <c r="AP3686" s="2"/>
      <c r="AQ3686" s="1"/>
      <c r="AR3686" s="15"/>
      <c r="AS3686" s="15"/>
      <c r="AT3686" s="15"/>
      <c r="AU3686" s="1"/>
      <c r="AV3686" s="1"/>
      <c r="AW3686" s="15"/>
      <c r="AX3686" s="15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  <c r="EZ3686" s="1"/>
      <c r="FA3686" s="1"/>
      <c r="FB3686" s="1"/>
      <c r="FC3686" s="1"/>
      <c r="FD3686" s="1"/>
      <c r="FE3686" s="1"/>
      <c r="FF3686" s="1"/>
      <c r="FG3686" s="1"/>
      <c r="FH3686" s="1"/>
    </row>
    <row r="3687" spans="1:164" x14ac:dyDescent="0.15">
      <c r="A3687" s="67"/>
      <c r="B3687" s="16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9"/>
      <c r="N3687" s="12"/>
      <c r="O3687" s="12"/>
      <c r="P3687" s="19"/>
      <c r="Q3687" s="14"/>
      <c r="R3687" s="28"/>
      <c r="S3687" s="14"/>
      <c r="T3687" s="14"/>
      <c r="U3687" s="14"/>
      <c r="V3687" s="4"/>
      <c r="W3687" s="5"/>
      <c r="X3687" s="14"/>
      <c r="Y3687" s="153"/>
      <c r="Z3687" s="10"/>
      <c r="AA3687" s="51"/>
      <c r="AB3687" s="3"/>
      <c r="AC3687" s="1"/>
      <c r="AD3687" s="10"/>
      <c r="AE3687" s="3"/>
      <c r="AF3687" s="3"/>
      <c r="AG3687" s="3"/>
      <c r="AH3687" s="10"/>
      <c r="AI3687" s="11"/>
      <c r="AJ3687" s="10"/>
      <c r="AK3687" s="2"/>
      <c r="AL3687" s="2"/>
      <c r="AM3687" s="2"/>
      <c r="AN3687" s="2"/>
      <c r="AO3687" s="2"/>
      <c r="AP3687" s="2"/>
      <c r="AQ3687" s="1"/>
      <c r="AR3687" s="15"/>
      <c r="AS3687" s="15"/>
      <c r="AT3687" s="15"/>
      <c r="AU3687" s="1"/>
      <c r="AV3687" s="1"/>
      <c r="AW3687" s="15"/>
      <c r="AX3687" s="15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  <c r="EZ3687" s="1"/>
      <c r="FA3687" s="1"/>
      <c r="FB3687" s="1"/>
      <c r="FC3687" s="1"/>
      <c r="FD3687" s="1"/>
      <c r="FE3687" s="1"/>
      <c r="FF3687" s="1"/>
      <c r="FG3687" s="1"/>
      <c r="FH3687" s="1"/>
    </row>
    <row r="3688" spans="1:164" x14ac:dyDescent="0.15">
      <c r="A3688" s="67"/>
      <c r="B3688" s="16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9"/>
      <c r="N3688" s="12"/>
      <c r="O3688" s="12"/>
      <c r="P3688" s="19"/>
      <c r="Q3688" s="14"/>
      <c r="R3688" s="28"/>
      <c r="S3688" s="14"/>
      <c r="T3688" s="14"/>
      <c r="U3688" s="14"/>
      <c r="V3688" s="4"/>
      <c r="W3688" s="5"/>
      <c r="X3688" s="14"/>
      <c r="Y3688" s="153"/>
      <c r="Z3688" s="10"/>
      <c r="AA3688" s="51"/>
      <c r="AB3688" s="3"/>
      <c r="AC3688" s="1"/>
      <c r="AD3688" s="10"/>
      <c r="AE3688" s="3"/>
      <c r="AF3688" s="3"/>
      <c r="AG3688" s="3"/>
      <c r="AH3688" s="10"/>
      <c r="AI3688" s="11"/>
      <c r="AJ3688" s="10"/>
      <c r="AK3688" s="2"/>
      <c r="AL3688" s="2"/>
      <c r="AM3688" s="2"/>
      <c r="AN3688" s="2"/>
      <c r="AO3688" s="2"/>
      <c r="AP3688" s="2"/>
      <c r="AQ3688" s="1"/>
      <c r="AR3688" s="15"/>
      <c r="AS3688" s="15"/>
      <c r="AT3688" s="15"/>
      <c r="AU3688" s="1"/>
      <c r="AV3688" s="1"/>
      <c r="AW3688" s="15"/>
      <c r="AX3688" s="15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  <c r="EZ3688" s="1"/>
      <c r="FA3688" s="1"/>
      <c r="FB3688" s="1"/>
      <c r="FC3688" s="1"/>
      <c r="FD3688" s="1"/>
      <c r="FE3688" s="1"/>
      <c r="FF3688" s="1"/>
      <c r="FG3688" s="1"/>
      <c r="FH3688" s="1"/>
    </row>
    <row r="3689" spans="1:164" x14ac:dyDescent="0.15">
      <c r="A3689" s="67"/>
      <c r="B3689" s="16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9"/>
      <c r="N3689" s="12"/>
      <c r="O3689" s="12"/>
      <c r="P3689" s="19"/>
      <c r="Q3689" s="14"/>
      <c r="R3689" s="28"/>
      <c r="S3689" s="14"/>
      <c r="T3689" s="14"/>
      <c r="U3689" s="14"/>
      <c r="V3689" s="4"/>
      <c r="W3689" s="5"/>
      <c r="X3689" s="14"/>
      <c r="Y3689" s="153"/>
      <c r="Z3689" s="10"/>
      <c r="AA3689" s="51"/>
      <c r="AB3689" s="3"/>
      <c r="AC3689" s="1"/>
      <c r="AD3689" s="10"/>
      <c r="AE3689" s="3"/>
      <c r="AF3689" s="3"/>
      <c r="AG3689" s="3"/>
      <c r="AH3689" s="10"/>
      <c r="AI3689" s="11"/>
      <c r="AJ3689" s="10"/>
      <c r="AK3689" s="2"/>
      <c r="AL3689" s="2"/>
      <c r="AM3689" s="2"/>
      <c r="AN3689" s="2"/>
      <c r="AO3689" s="2"/>
      <c r="AP3689" s="2"/>
      <c r="AQ3689" s="1"/>
      <c r="AR3689" s="15"/>
      <c r="AS3689" s="15"/>
      <c r="AT3689" s="15"/>
      <c r="AU3689" s="1"/>
      <c r="AV3689" s="1"/>
      <c r="AW3689" s="15"/>
      <c r="AX3689" s="15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  <c r="EZ3689" s="1"/>
      <c r="FA3689" s="1"/>
      <c r="FB3689" s="1"/>
      <c r="FC3689" s="1"/>
      <c r="FD3689" s="1"/>
      <c r="FE3689" s="1"/>
      <c r="FF3689" s="1"/>
      <c r="FG3689" s="1"/>
      <c r="FH3689" s="1"/>
    </row>
    <row r="3690" spans="1:164" x14ac:dyDescent="0.15">
      <c r="A3690" s="67"/>
      <c r="B3690" s="16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9"/>
      <c r="N3690" s="12"/>
      <c r="O3690" s="12"/>
      <c r="P3690" s="19"/>
      <c r="Q3690" s="14"/>
      <c r="R3690" s="28"/>
      <c r="S3690" s="14"/>
      <c r="T3690" s="14"/>
      <c r="U3690" s="14"/>
      <c r="V3690" s="4"/>
      <c r="W3690" s="5"/>
      <c r="X3690" s="14"/>
      <c r="Y3690" s="153"/>
      <c r="Z3690" s="10"/>
      <c r="AA3690" s="51"/>
      <c r="AB3690" s="3"/>
      <c r="AC3690" s="1"/>
      <c r="AD3690" s="10"/>
      <c r="AE3690" s="3"/>
      <c r="AF3690" s="3"/>
      <c r="AG3690" s="3"/>
      <c r="AH3690" s="10"/>
      <c r="AI3690" s="11"/>
      <c r="AJ3690" s="10"/>
      <c r="AK3690" s="2"/>
      <c r="AL3690" s="2"/>
      <c r="AM3690" s="2"/>
      <c r="AN3690" s="2"/>
      <c r="AO3690" s="2"/>
      <c r="AP3690" s="2"/>
      <c r="AQ3690" s="1"/>
      <c r="AR3690" s="15"/>
      <c r="AS3690" s="15"/>
      <c r="AT3690" s="15"/>
      <c r="AU3690" s="1"/>
      <c r="AV3690" s="1"/>
      <c r="AW3690" s="15"/>
      <c r="AX3690" s="15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  <c r="EZ3690" s="1"/>
      <c r="FA3690" s="1"/>
      <c r="FB3690" s="1"/>
      <c r="FC3690" s="1"/>
      <c r="FD3690" s="1"/>
      <c r="FE3690" s="1"/>
      <c r="FF3690" s="1"/>
      <c r="FG3690" s="1"/>
      <c r="FH3690" s="1"/>
    </row>
    <row r="3691" spans="1:164" x14ac:dyDescent="0.15">
      <c r="A3691" s="67"/>
      <c r="B3691" s="16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9"/>
      <c r="N3691" s="12"/>
      <c r="O3691" s="12"/>
      <c r="P3691" s="19"/>
      <c r="Q3691" s="14"/>
      <c r="R3691" s="28"/>
      <c r="S3691" s="14"/>
      <c r="T3691" s="14"/>
      <c r="U3691" s="14"/>
      <c r="V3691" s="4"/>
      <c r="W3691" s="5"/>
      <c r="X3691" s="14"/>
      <c r="Y3691" s="153"/>
      <c r="Z3691" s="10"/>
      <c r="AA3691" s="51"/>
      <c r="AB3691" s="3"/>
      <c r="AC3691" s="1"/>
      <c r="AD3691" s="10"/>
      <c r="AE3691" s="3"/>
      <c r="AF3691" s="3"/>
      <c r="AG3691" s="3"/>
      <c r="AH3691" s="10"/>
      <c r="AI3691" s="11"/>
      <c r="AJ3691" s="10"/>
      <c r="AK3691" s="2"/>
      <c r="AL3691" s="2"/>
      <c r="AM3691" s="2"/>
      <c r="AN3691" s="2"/>
      <c r="AO3691" s="2"/>
      <c r="AP3691" s="2"/>
      <c r="AQ3691" s="1"/>
      <c r="AR3691" s="15"/>
      <c r="AS3691" s="15"/>
      <c r="AT3691" s="15"/>
      <c r="AU3691" s="1"/>
      <c r="AV3691" s="1"/>
      <c r="AW3691" s="15"/>
      <c r="AX3691" s="15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  <c r="EZ3691" s="1"/>
      <c r="FA3691" s="1"/>
      <c r="FB3691" s="1"/>
      <c r="FC3691" s="1"/>
      <c r="FD3691" s="1"/>
      <c r="FE3691" s="1"/>
      <c r="FF3691" s="1"/>
      <c r="FG3691" s="1"/>
      <c r="FH3691" s="1"/>
    </row>
    <row r="3692" spans="1:164" x14ac:dyDescent="0.15">
      <c r="A3692" s="67"/>
      <c r="B3692" s="16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9"/>
      <c r="N3692" s="12"/>
      <c r="O3692" s="12"/>
      <c r="P3692" s="19"/>
      <c r="Q3692" s="14"/>
      <c r="R3692" s="28"/>
      <c r="S3692" s="14"/>
      <c r="T3692" s="14"/>
      <c r="U3692" s="14"/>
      <c r="V3692" s="4"/>
      <c r="W3692" s="5"/>
      <c r="X3692" s="14"/>
      <c r="Y3692" s="153"/>
      <c r="Z3692" s="10"/>
      <c r="AA3692" s="51"/>
      <c r="AB3692" s="3"/>
      <c r="AC3692" s="1"/>
      <c r="AD3692" s="10"/>
      <c r="AE3692" s="3"/>
      <c r="AF3692" s="3"/>
      <c r="AG3692" s="3"/>
      <c r="AH3692" s="10"/>
      <c r="AI3692" s="11"/>
      <c r="AJ3692" s="10"/>
      <c r="AK3692" s="2"/>
      <c r="AL3692" s="2"/>
      <c r="AM3692" s="2"/>
      <c r="AN3692" s="2"/>
      <c r="AO3692" s="2"/>
      <c r="AP3692" s="2"/>
      <c r="AQ3692" s="1"/>
      <c r="AR3692" s="15"/>
      <c r="AS3692" s="15"/>
      <c r="AT3692" s="15"/>
      <c r="AU3692" s="1"/>
      <c r="AV3692" s="1"/>
      <c r="AW3692" s="15"/>
      <c r="AX3692" s="15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  <c r="EZ3692" s="1"/>
      <c r="FA3692" s="1"/>
      <c r="FB3692" s="1"/>
      <c r="FC3692" s="1"/>
      <c r="FD3692" s="1"/>
      <c r="FE3692" s="1"/>
      <c r="FF3692" s="1"/>
      <c r="FG3692" s="1"/>
      <c r="FH3692" s="1"/>
    </row>
    <row r="3693" spans="1:164" x14ac:dyDescent="0.15">
      <c r="A3693" s="67"/>
      <c r="B3693" s="16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9"/>
      <c r="N3693" s="12"/>
      <c r="O3693" s="12"/>
      <c r="P3693" s="19"/>
      <c r="Q3693" s="14"/>
      <c r="R3693" s="28"/>
      <c r="S3693" s="14"/>
      <c r="T3693" s="14"/>
      <c r="U3693" s="14"/>
      <c r="V3693" s="4"/>
      <c r="W3693" s="5"/>
      <c r="X3693" s="14"/>
      <c r="Y3693" s="153"/>
      <c r="Z3693" s="10"/>
      <c r="AA3693" s="51"/>
      <c r="AB3693" s="3"/>
      <c r="AC3693" s="1"/>
      <c r="AD3693" s="10"/>
      <c r="AE3693" s="3"/>
      <c r="AF3693" s="3"/>
      <c r="AG3693" s="3"/>
      <c r="AH3693" s="10"/>
      <c r="AI3693" s="11"/>
      <c r="AJ3693" s="10"/>
      <c r="AK3693" s="2"/>
      <c r="AL3693" s="2"/>
      <c r="AM3693" s="2"/>
      <c r="AN3693" s="2"/>
      <c r="AO3693" s="2"/>
      <c r="AP3693" s="2"/>
      <c r="AQ3693" s="1"/>
      <c r="AR3693" s="15"/>
      <c r="AS3693" s="15"/>
      <c r="AT3693" s="15"/>
      <c r="AU3693" s="1"/>
      <c r="AV3693" s="1"/>
      <c r="AW3693" s="15"/>
      <c r="AX3693" s="15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  <c r="EZ3693" s="1"/>
      <c r="FA3693" s="1"/>
      <c r="FB3693" s="1"/>
      <c r="FC3693" s="1"/>
      <c r="FD3693" s="1"/>
      <c r="FE3693" s="1"/>
      <c r="FF3693" s="1"/>
      <c r="FG3693" s="1"/>
      <c r="FH3693" s="1"/>
    </row>
    <row r="3694" spans="1:164" x14ac:dyDescent="0.15">
      <c r="A3694" s="67"/>
      <c r="B3694" s="16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9"/>
      <c r="N3694" s="12"/>
      <c r="O3694" s="12"/>
      <c r="P3694" s="19"/>
      <c r="Q3694" s="14"/>
      <c r="R3694" s="28"/>
      <c r="S3694" s="14"/>
      <c r="T3694" s="14"/>
      <c r="U3694" s="14"/>
      <c r="V3694" s="4"/>
      <c r="W3694" s="5"/>
      <c r="X3694" s="14"/>
      <c r="Y3694" s="153"/>
      <c r="Z3694" s="10"/>
      <c r="AA3694" s="51"/>
      <c r="AB3694" s="3"/>
      <c r="AC3694" s="1"/>
      <c r="AD3694" s="10"/>
      <c r="AE3694" s="3"/>
      <c r="AF3694" s="3"/>
      <c r="AG3694" s="3"/>
      <c r="AH3694" s="10"/>
      <c r="AI3694" s="11"/>
      <c r="AJ3694" s="10"/>
      <c r="AK3694" s="2"/>
      <c r="AL3694" s="2"/>
      <c r="AM3694" s="2"/>
      <c r="AN3694" s="2"/>
      <c r="AO3694" s="2"/>
      <c r="AP3694" s="2"/>
      <c r="AQ3694" s="1"/>
      <c r="AR3694" s="15"/>
      <c r="AS3694" s="15"/>
      <c r="AT3694" s="15"/>
      <c r="AU3694" s="1"/>
      <c r="AV3694" s="1"/>
      <c r="AW3694" s="15"/>
      <c r="AX3694" s="15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  <c r="EZ3694" s="1"/>
      <c r="FA3694" s="1"/>
      <c r="FB3694" s="1"/>
      <c r="FC3694" s="1"/>
      <c r="FD3694" s="1"/>
      <c r="FE3694" s="1"/>
      <c r="FF3694" s="1"/>
      <c r="FG3694" s="1"/>
      <c r="FH3694" s="1"/>
    </row>
    <row r="3695" spans="1:164" x14ac:dyDescent="0.15">
      <c r="A3695" s="67"/>
      <c r="B3695" s="16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9"/>
      <c r="N3695" s="12"/>
      <c r="O3695" s="12"/>
      <c r="P3695" s="19"/>
      <c r="Q3695" s="14"/>
      <c r="R3695" s="28"/>
      <c r="S3695" s="14"/>
      <c r="T3695" s="14"/>
      <c r="U3695" s="14"/>
      <c r="V3695" s="4"/>
      <c r="W3695" s="5"/>
      <c r="X3695" s="14"/>
      <c r="Y3695" s="153"/>
      <c r="Z3695" s="10"/>
      <c r="AA3695" s="51"/>
      <c r="AB3695" s="3"/>
      <c r="AC3695" s="1"/>
      <c r="AD3695" s="10"/>
      <c r="AE3695" s="3"/>
      <c r="AF3695" s="3"/>
      <c r="AG3695" s="3"/>
      <c r="AH3695" s="10"/>
      <c r="AI3695" s="11"/>
      <c r="AJ3695" s="10"/>
      <c r="AK3695" s="2"/>
      <c r="AL3695" s="2"/>
      <c r="AM3695" s="2"/>
      <c r="AN3695" s="2"/>
      <c r="AO3695" s="2"/>
      <c r="AP3695" s="2"/>
      <c r="AQ3695" s="1"/>
      <c r="AR3695" s="15"/>
      <c r="AS3695" s="15"/>
      <c r="AT3695" s="15"/>
      <c r="AU3695" s="1"/>
      <c r="AV3695" s="1"/>
      <c r="AW3695" s="15"/>
      <c r="AX3695" s="15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  <c r="EZ3695" s="1"/>
      <c r="FA3695" s="1"/>
      <c r="FB3695" s="1"/>
      <c r="FC3695" s="1"/>
      <c r="FD3695" s="1"/>
      <c r="FE3695" s="1"/>
      <c r="FF3695" s="1"/>
      <c r="FG3695" s="1"/>
      <c r="FH3695" s="1"/>
    </row>
    <row r="3696" spans="1:164" x14ac:dyDescent="0.15">
      <c r="A3696" s="67"/>
      <c r="B3696" s="16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9"/>
      <c r="N3696" s="12"/>
      <c r="O3696" s="12"/>
      <c r="P3696" s="19"/>
      <c r="Q3696" s="14"/>
      <c r="R3696" s="28"/>
      <c r="S3696" s="14"/>
      <c r="T3696" s="14"/>
      <c r="U3696" s="14"/>
      <c r="V3696" s="4"/>
      <c r="W3696" s="5"/>
      <c r="X3696" s="14"/>
      <c r="Y3696" s="153"/>
      <c r="Z3696" s="10"/>
      <c r="AA3696" s="51"/>
      <c r="AB3696" s="3"/>
      <c r="AC3696" s="1"/>
      <c r="AD3696" s="10"/>
      <c r="AE3696" s="3"/>
      <c r="AF3696" s="3"/>
      <c r="AG3696" s="3"/>
      <c r="AH3696" s="10"/>
      <c r="AI3696" s="11"/>
      <c r="AJ3696" s="10"/>
      <c r="AK3696" s="2"/>
      <c r="AL3696" s="2"/>
      <c r="AM3696" s="2"/>
      <c r="AN3696" s="2"/>
      <c r="AO3696" s="2"/>
      <c r="AP3696" s="2"/>
      <c r="AQ3696" s="1"/>
      <c r="AR3696" s="15"/>
      <c r="AS3696" s="15"/>
      <c r="AT3696" s="15"/>
      <c r="AU3696" s="1"/>
      <c r="AV3696" s="1"/>
      <c r="AW3696" s="15"/>
      <c r="AX3696" s="15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  <c r="EZ3696" s="1"/>
      <c r="FA3696" s="1"/>
      <c r="FB3696" s="1"/>
      <c r="FC3696" s="1"/>
      <c r="FD3696" s="1"/>
      <c r="FE3696" s="1"/>
      <c r="FF3696" s="1"/>
      <c r="FG3696" s="1"/>
      <c r="FH3696" s="1"/>
    </row>
    <row r="3697" spans="1:164" x14ac:dyDescent="0.15">
      <c r="A3697" s="67"/>
      <c r="B3697" s="16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9"/>
      <c r="N3697" s="12"/>
      <c r="O3697" s="12"/>
      <c r="P3697" s="19"/>
      <c r="Q3697" s="14"/>
      <c r="R3697" s="28"/>
      <c r="S3697" s="14"/>
      <c r="T3697" s="14"/>
      <c r="U3697" s="14"/>
      <c r="V3697" s="4"/>
      <c r="W3697" s="5"/>
      <c r="X3697" s="14"/>
      <c r="Y3697" s="153"/>
      <c r="Z3697" s="10"/>
      <c r="AA3697" s="51"/>
      <c r="AB3697" s="3"/>
      <c r="AC3697" s="1"/>
      <c r="AD3697" s="10"/>
      <c r="AE3697" s="3"/>
      <c r="AF3697" s="3"/>
      <c r="AG3697" s="3"/>
      <c r="AH3697" s="10"/>
      <c r="AI3697" s="11"/>
      <c r="AJ3697" s="10"/>
      <c r="AK3697" s="2"/>
      <c r="AL3697" s="2"/>
      <c r="AM3697" s="2"/>
      <c r="AN3697" s="2"/>
      <c r="AO3697" s="2"/>
      <c r="AP3697" s="2"/>
      <c r="AQ3697" s="1"/>
      <c r="AR3697" s="15"/>
      <c r="AS3697" s="15"/>
      <c r="AT3697" s="15"/>
      <c r="AU3697" s="1"/>
      <c r="AV3697" s="1"/>
      <c r="AW3697" s="15"/>
      <c r="AX3697" s="15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  <c r="EZ3697" s="1"/>
      <c r="FA3697" s="1"/>
      <c r="FB3697" s="1"/>
      <c r="FC3697" s="1"/>
      <c r="FD3697" s="1"/>
      <c r="FE3697" s="1"/>
      <c r="FF3697" s="1"/>
      <c r="FG3697" s="1"/>
      <c r="FH3697" s="1"/>
    </row>
    <row r="3698" spans="1:164" x14ac:dyDescent="0.15">
      <c r="A3698" s="67"/>
      <c r="B3698" s="16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9"/>
      <c r="N3698" s="12"/>
      <c r="O3698" s="12"/>
      <c r="P3698" s="19"/>
      <c r="Q3698" s="14"/>
      <c r="R3698" s="28"/>
      <c r="S3698" s="14"/>
      <c r="T3698" s="14"/>
      <c r="U3698" s="14"/>
      <c r="V3698" s="4"/>
      <c r="W3698" s="5"/>
      <c r="X3698" s="14"/>
      <c r="Y3698" s="153"/>
      <c r="Z3698" s="10"/>
      <c r="AA3698" s="51"/>
      <c r="AB3698" s="3"/>
      <c r="AC3698" s="1"/>
      <c r="AD3698" s="10"/>
      <c r="AE3698" s="3"/>
      <c r="AF3698" s="3"/>
      <c r="AG3698" s="3"/>
      <c r="AH3698" s="10"/>
      <c r="AI3698" s="11"/>
      <c r="AJ3698" s="10"/>
      <c r="AK3698" s="2"/>
      <c r="AL3698" s="2"/>
      <c r="AM3698" s="2"/>
      <c r="AN3698" s="2"/>
      <c r="AO3698" s="2"/>
      <c r="AP3698" s="2"/>
      <c r="AQ3698" s="1"/>
      <c r="AR3698" s="15"/>
      <c r="AS3698" s="15"/>
      <c r="AT3698" s="15"/>
      <c r="AU3698" s="1"/>
      <c r="AV3698" s="1"/>
      <c r="AW3698" s="15"/>
      <c r="AX3698" s="15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  <c r="EZ3698" s="1"/>
      <c r="FA3698" s="1"/>
      <c r="FB3698" s="1"/>
      <c r="FC3698" s="1"/>
      <c r="FD3698" s="1"/>
      <c r="FE3698" s="1"/>
      <c r="FF3698" s="1"/>
      <c r="FG3698" s="1"/>
      <c r="FH3698" s="1"/>
    </row>
    <row r="3699" spans="1:164" x14ac:dyDescent="0.15">
      <c r="A3699" s="67"/>
      <c r="B3699" s="16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9"/>
      <c r="N3699" s="12"/>
      <c r="O3699" s="12"/>
      <c r="P3699" s="19"/>
      <c r="Q3699" s="14"/>
      <c r="R3699" s="28"/>
      <c r="S3699" s="14"/>
      <c r="T3699" s="14"/>
      <c r="U3699" s="14"/>
      <c r="V3699" s="4"/>
      <c r="W3699" s="5"/>
      <c r="X3699" s="14"/>
      <c r="Y3699" s="153"/>
      <c r="Z3699" s="10"/>
      <c r="AA3699" s="51"/>
      <c r="AB3699" s="3"/>
      <c r="AC3699" s="1"/>
      <c r="AD3699" s="10"/>
      <c r="AE3699" s="3"/>
      <c r="AF3699" s="3"/>
      <c r="AG3699" s="3"/>
      <c r="AH3699" s="10"/>
      <c r="AI3699" s="11"/>
      <c r="AJ3699" s="10"/>
      <c r="AK3699" s="2"/>
      <c r="AL3699" s="2"/>
      <c r="AM3699" s="2"/>
      <c r="AN3699" s="2"/>
      <c r="AO3699" s="2"/>
      <c r="AP3699" s="2"/>
      <c r="AQ3699" s="1"/>
      <c r="AR3699" s="15"/>
      <c r="AS3699" s="15"/>
      <c r="AT3699" s="15"/>
      <c r="AU3699" s="1"/>
      <c r="AV3699" s="1"/>
      <c r="AW3699" s="15"/>
      <c r="AX3699" s="15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  <c r="EZ3699" s="1"/>
      <c r="FA3699" s="1"/>
      <c r="FB3699" s="1"/>
      <c r="FC3699" s="1"/>
      <c r="FD3699" s="1"/>
      <c r="FE3699" s="1"/>
      <c r="FF3699" s="1"/>
      <c r="FG3699" s="1"/>
      <c r="FH3699" s="1"/>
    </row>
    <row r="3700" spans="1:164" x14ac:dyDescent="0.15">
      <c r="A3700" s="67"/>
      <c r="B3700" s="16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9"/>
      <c r="N3700" s="12"/>
      <c r="O3700" s="12"/>
      <c r="P3700" s="19"/>
      <c r="Q3700" s="14"/>
      <c r="R3700" s="28"/>
      <c r="S3700" s="14"/>
      <c r="T3700" s="14"/>
      <c r="U3700" s="14"/>
      <c r="V3700" s="4"/>
      <c r="W3700" s="5"/>
      <c r="X3700" s="14"/>
      <c r="Y3700" s="153"/>
      <c r="Z3700" s="10"/>
      <c r="AA3700" s="51"/>
      <c r="AB3700" s="3"/>
      <c r="AC3700" s="1"/>
      <c r="AD3700" s="10"/>
      <c r="AE3700" s="3"/>
      <c r="AF3700" s="3"/>
      <c r="AG3700" s="3"/>
      <c r="AH3700" s="10"/>
      <c r="AI3700" s="11"/>
      <c r="AJ3700" s="10"/>
      <c r="AK3700" s="2"/>
      <c r="AL3700" s="2"/>
      <c r="AM3700" s="2"/>
      <c r="AN3700" s="2"/>
      <c r="AO3700" s="2"/>
      <c r="AP3700" s="2"/>
      <c r="AQ3700" s="1"/>
      <c r="AR3700" s="15"/>
      <c r="AS3700" s="15"/>
      <c r="AT3700" s="15"/>
      <c r="AU3700" s="1"/>
      <c r="AV3700" s="1"/>
      <c r="AW3700" s="15"/>
      <c r="AX3700" s="15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  <c r="EZ3700" s="1"/>
      <c r="FA3700" s="1"/>
      <c r="FB3700" s="1"/>
      <c r="FC3700" s="1"/>
      <c r="FD3700" s="1"/>
      <c r="FE3700" s="1"/>
      <c r="FF3700" s="1"/>
      <c r="FG3700" s="1"/>
      <c r="FH3700" s="1"/>
    </row>
    <row r="3701" spans="1:164" x14ac:dyDescent="0.15">
      <c r="A3701" s="67"/>
      <c r="B3701" s="16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9"/>
      <c r="N3701" s="12"/>
      <c r="O3701" s="12"/>
      <c r="P3701" s="19"/>
      <c r="Q3701" s="14"/>
      <c r="R3701" s="28"/>
      <c r="S3701" s="14"/>
      <c r="T3701" s="14"/>
      <c r="U3701" s="14"/>
      <c r="V3701" s="4"/>
      <c r="W3701" s="5"/>
      <c r="X3701" s="14"/>
      <c r="Y3701" s="153"/>
      <c r="Z3701" s="10"/>
      <c r="AA3701" s="51"/>
      <c r="AB3701" s="3"/>
      <c r="AC3701" s="1"/>
      <c r="AD3701" s="10"/>
      <c r="AE3701" s="3"/>
      <c r="AF3701" s="3"/>
      <c r="AG3701" s="3"/>
      <c r="AH3701" s="10"/>
      <c r="AI3701" s="11"/>
      <c r="AJ3701" s="10"/>
      <c r="AK3701" s="2"/>
      <c r="AL3701" s="2"/>
      <c r="AM3701" s="2"/>
      <c r="AN3701" s="2"/>
      <c r="AO3701" s="2"/>
      <c r="AP3701" s="2"/>
      <c r="AQ3701" s="1"/>
      <c r="AR3701" s="15"/>
      <c r="AS3701" s="15"/>
      <c r="AT3701" s="15"/>
      <c r="AU3701" s="1"/>
      <c r="AV3701" s="1"/>
      <c r="AW3701" s="15"/>
      <c r="AX3701" s="15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  <c r="EZ3701" s="1"/>
      <c r="FA3701" s="1"/>
      <c r="FB3701" s="1"/>
      <c r="FC3701" s="1"/>
      <c r="FD3701" s="1"/>
      <c r="FE3701" s="1"/>
      <c r="FF3701" s="1"/>
      <c r="FG3701" s="1"/>
      <c r="FH3701" s="1"/>
    </row>
    <row r="3702" spans="1:164" x14ac:dyDescent="0.15">
      <c r="A3702" s="67"/>
      <c r="B3702" s="16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9"/>
      <c r="N3702" s="12"/>
      <c r="O3702" s="12"/>
      <c r="P3702" s="19"/>
      <c r="Q3702" s="14"/>
      <c r="R3702" s="28"/>
      <c r="S3702" s="14"/>
      <c r="T3702" s="14"/>
      <c r="U3702" s="14"/>
      <c r="V3702" s="4"/>
      <c r="W3702" s="5"/>
      <c r="X3702" s="14"/>
      <c r="Y3702" s="153"/>
      <c r="Z3702" s="10"/>
      <c r="AA3702" s="51"/>
      <c r="AB3702" s="3"/>
      <c r="AC3702" s="1"/>
      <c r="AD3702" s="10"/>
      <c r="AE3702" s="3"/>
      <c r="AF3702" s="3"/>
      <c r="AG3702" s="3"/>
      <c r="AH3702" s="10"/>
      <c r="AI3702" s="11"/>
      <c r="AJ3702" s="10"/>
      <c r="AK3702" s="2"/>
      <c r="AL3702" s="2"/>
      <c r="AM3702" s="2"/>
      <c r="AN3702" s="2"/>
      <c r="AO3702" s="2"/>
      <c r="AP3702" s="2"/>
      <c r="AQ3702" s="1"/>
      <c r="AR3702" s="15"/>
      <c r="AS3702" s="15"/>
      <c r="AT3702" s="15"/>
      <c r="AU3702" s="1"/>
      <c r="AV3702" s="1"/>
      <c r="AW3702" s="15"/>
      <c r="AX3702" s="15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  <c r="EZ3702" s="1"/>
      <c r="FA3702" s="1"/>
      <c r="FB3702" s="1"/>
      <c r="FC3702" s="1"/>
      <c r="FD3702" s="1"/>
      <c r="FE3702" s="1"/>
      <c r="FF3702" s="1"/>
      <c r="FG3702" s="1"/>
      <c r="FH3702" s="1"/>
    </row>
    <row r="3703" spans="1:164" x14ac:dyDescent="0.15">
      <c r="A3703" s="67"/>
      <c r="B3703" s="16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9"/>
      <c r="N3703" s="12"/>
      <c r="O3703" s="12"/>
      <c r="P3703" s="19"/>
      <c r="Q3703" s="14"/>
      <c r="R3703" s="28"/>
      <c r="S3703" s="14"/>
      <c r="T3703" s="14"/>
      <c r="U3703" s="14"/>
      <c r="V3703" s="4"/>
      <c r="W3703" s="5"/>
      <c r="X3703" s="14"/>
      <c r="Y3703" s="153"/>
      <c r="Z3703" s="10"/>
      <c r="AA3703" s="51"/>
      <c r="AB3703" s="3"/>
      <c r="AC3703" s="1"/>
      <c r="AD3703" s="10"/>
      <c r="AE3703" s="3"/>
      <c r="AF3703" s="3"/>
      <c r="AG3703" s="3"/>
      <c r="AH3703" s="10"/>
      <c r="AI3703" s="11"/>
      <c r="AJ3703" s="10"/>
      <c r="AK3703" s="2"/>
      <c r="AL3703" s="2"/>
      <c r="AM3703" s="2"/>
      <c r="AN3703" s="2"/>
      <c r="AO3703" s="2"/>
      <c r="AP3703" s="2"/>
      <c r="AQ3703" s="1"/>
      <c r="AR3703" s="15"/>
      <c r="AS3703" s="15"/>
      <c r="AT3703" s="15"/>
      <c r="AU3703" s="1"/>
      <c r="AV3703" s="1"/>
      <c r="AW3703" s="15"/>
      <c r="AX3703" s="15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  <c r="EZ3703" s="1"/>
      <c r="FA3703" s="1"/>
      <c r="FB3703" s="1"/>
      <c r="FC3703" s="1"/>
      <c r="FD3703" s="1"/>
      <c r="FE3703" s="1"/>
      <c r="FF3703" s="1"/>
      <c r="FG3703" s="1"/>
      <c r="FH3703" s="1"/>
    </row>
    <row r="3704" spans="1:164" x14ac:dyDescent="0.15">
      <c r="A3704" s="67"/>
      <c r="B3704" s="16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9"/>
      <c r="N3704" s="12"/>
      <c r="O3704" s="12"/>
      <c r="P3704" s="19"/>
      <c r="Q3704" s="14"/>
      <c r="R3704" s="28"/>
      <c r="S3704" s="14"/>
      <c r="T3704" s="14"/>
      <c r="U3704" s="14"/>
      <c r="V3704" s="4"/>
      <c r="W3704" s="5"/>
      <c r="X3704" s="14"/>
      <c r="Y3704" s="153"/>
      <c r="Z3704" s="10"/>
      <c r="AA3704" s="51"/>
      <c r="AB3704" s="3"/>
      <c r="AC3704" s="1"/>
      <c r="AD3704" s="10"/>
      <c r="AE3704" s="3"/>
      <c r="AF3704" s="3"/>
      <c r="AG3704" s="3"/>
      <c r="AH3704" s="10"/>
      <c r="AI3704" s="11"/>
      <c r="AJ3704" s="10"/>
      <c r="AK3704" s="2"/>
      <c r="AL3704" s="2"/>
      <c r="AM3704" s="2"/>
      <c r="AN3704" s="2"/>
      <c r="AO3704" s="2"/>
      <c r="AP3704" s="2"/>
      <c r="AQ3704" s="1"/>
      <c r="AR3704" s="15"/>
      <c r="AS3704" s="15"/>
      <c r="AT3704" s="15"/>
      <c r="AU3704" s="1"/>
      <c r="AV3704" s="1"/>
      <c r="AW3704" s="15"/>
      <c r="AX3704" s="15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  <c r="EZ3704" s="1"/>
      <c r="FA3704" s="1"/>
      <c r="FB3704" s="1"/>
      <c r="FC3704" s="1"/>
      <c r="FD3704" s="1"/>
      <c r="FE3704" s="1"/>
      <c r="FF3704" s="1"/>
      <c r="FG3704" s="1"/>
      <c r="FH3704" s="1"/>
    </row>
    <row r="3705" spans="1:164" x14ac:dyDescent="0.15">
      <c r="A3705" s="67"/>
      <c r="B3705" s="16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9"/>
      <c r="N3705" s="12"/>
      <c r="O3705" s="12"/>
      <c r="P3705" s="19"/>
      <c r="Q3705" s="14"/>
      <c r="R3705" s="28"/>
      <c r="S3705" s="14"/>
      <c r="T3705" s="14"/>
      <c r="U3705" s="14"/>
      <c r="V3705" s="4"/>
      <c r="W3705" s="5"/>
      <c r="X3705" s="14"/>
      <c r="Y3705" s="153"/>
      <c r="Z3705" s="10"/>
      <c r="AA3705" s="51"/>
      <c r="AB3705" s="3"/>
      <c r="AC3705" s="1"/>
      <c r="AD3705" s="10"/>
      <c r="AE3705" s="3"/>
      <c r="AF3705" s="3"/>
      <c r="AG3705" s="3"/>
      <c r="AH3705" s="10"/>
      <c r="AI3705" s="11"/>
      <c r="AJ3705" s="10"/>
      <c r="AK3705" s="2"/>
      <c r="AL3705" s="2"/>
      <c r="AM3705" s="2"/>
      <c r="AN3705" s="2"/>
      <c r="AO3705" s="2"/>
      <c r="AP3705" s="2"/>
      <c r="AQ3705" s="1"/>
      <c r="AR3705" s="15"/>
      <c r="AS3705" s="15"/>
      <c r="AT3705" s="15"/>
      <c r="AU3705" s="1"/>
      <c r="AV3705" s="1"/>
      <c r="AW3705" s="15"/>
      <c r="AX3705" s="15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  <c r="EZ3705" s="1"/>
      <c r="FA3705" s="1"/>
      <c r="FB3705" s="1"/>
      <c r="FC3705" s="1"/>
      <c r="FD3705" s="1"/>
      <c r="FE3705" s="1"/>
      <c r="FF3705" s="1"/>
      <c r="FG3705" s="1"/>
      <c r="FH3705" s="1"/>
    </row>
    <row r="3706" spans="1:164" x14ac:dyDescent="0.15">
      <c r="A3706" s="67"/>
      <c r="B3706" s="16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9"/>
      <c r="N3706" s="12"/>
      <c r="O3706" s="12"/>
      <c r="P3706" s="19"/>
      <c r="Q3706" s="14"/>
      <c r="R3706" s="28"/>
      <c r="S3706" s="14"/>
      <c r="T3706" s="14"/>
      <c r="U3706" s="14"/>
      <c r="V3706" s="4"/>
      <c r="W3706" s="5"/>
      <c r="X3706" s="14"/>
      <c r="Y3706" s="153"/>
      <c r="Z3706" s="10"/>
      <c r="AA3706" s="51"/>
      <c r="AB3706" s="3"/>
      <c r="AC3706" s="1"/>
      <c r="AD3706" s="10"/>
      <c r="AE3706" s="3"/>
      <c r="AF3706" s="3"/>
      <c r="AG3706" s="3"/>
      <c r="AH3706" s="10"/>
      <c r="AI3706" s="11"/>
      <c r="AJ3706" s="10"/>
      <c r="AK3706" s="2"/>
      <c r="AL3706" s="2"/>
      <c r="AM3706" s="2"/>
      <c r="AN3706" s="2"/>
      <c r="AO3706" s="2"/>
      <c r="AP3706" s="2"/>
      <c r="AQ3706" s="1"/>
      <c r="AR3706" s="15"/>
      <c r="AS3706" s="15"/>
      <c r="AT3706" s="15"/>
      <c r="AU3706" s="1"/>
      <c r="AV3706" s="1"/>
      <c r="AW3706" s="15"/>
      <c r="AX3706" s="15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  <c r="EZ3706" s="1"/>
      <c r="FA3706" s="1"/>
      <c r="FB3706" s="1"/>
      <c r="FC3706" s="1"/>
      <c r="FD3706" s="1"/>
      <c r="FE3706" s="1"/>
      <c r="FF3706" s="1"/>
      <c r="FG3706" s="1"/>
      <c r="FH3706" s="1"/>
    </row>
    <row r="3707" spans="1:164" x14ac:dyDescent="0.15">
      <c r="A3707" s="67"/>
      <c r="B3707" s="16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9"/>
      <c r="N3707" s="12"/>
      <c r="O3707" s="12"/>
      <c r="P3707" s="19"/>
      <c r="Q3707" s="14"/>
      <c r="R3707" s="28"/>
      <c r="S3707" s="14"/>
      <c r="T3707" s="14"/>
      <c r="U3707" s="14"/>
      <c r="V3707" s="4"/>
      <c r="W3707" s="5"/>
      <c r="X3707" s="14"/>
      <c r="Y3707" s="153"/>
      <c r="Z3707" s="10"/>
      <c r="AA3707" s="51"/>
      <c r="AB3707" s="3"/>
      <c r="AC3707" s="1"/>
      <c r="AD3707" s="10"/>
      <c r="AE3707" s="3"/>
      <c r="AF3707" s="3"/>
      <c r="AG3707" s="3"/>
      <c r="AH3707" s="10"/>
      <c r="AI3707" s="11"/>
      <c r="AJ3707" s="10"/>
      <c r="AK3707" s="2"/>
      <c r="AL3707" s="2"/>
      <c r="AM3707" s="2"/>
      <c r="AN3707" s="2"/>
      <c r="AO3707" s="2"/>
      <c r="AP3707" s="2"/>
      <c r="AQ3707" s="1"/>
      <c r="AR3707" s="15"/>
      <c r="AS3707" s="15"/>
      <c r="AT3707" s="15"/>
      <c r="AU3707" s="1"/>
      <c r="AV3707" s="1"/>
      <c r="AW3707" s="15"/>
      <c r="AX3707" s="15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  <c r="EZ3707" s="1"/>
      <c r="FA3707" s="1"/>
      <c r="FB3707" s="1"/>
      <c r="FC3707" s="1"/>
      <c r="FD3707" s="1"/>
      <c r="FE3707" s="1"/>
      <c r="FF3707" s="1"/>
      <c r="FG3707" s="1"/>
      <c r="FH3707" s="1"/>
    </row>
    <row r="3708" spans="1:164" x14ac:dyDescent="0.15">
      <c r="A3708" s="67"/>
      <c r="B3708" s="16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9"/>
      <c r="N3708" s="12"/>
      <c r="O3708" s="12"/>
      <c r="P3708" s="19"/>
      <c r="Q3708" s="14"/>
      <c r="R3708" s="28"/>
      <c r="S3708" s="14"/>
      <c r="T3708" s="14"/>
      <c r="U3708" s="14"/>
      <c r="V3708" s="4"/>
      <c r="W3708" s="5"/>
      <c r="X3708" s="14"/>
      <c r="Y3708" s="153"/>
      <c r="Z3708" s="10"/>
      <c r="AA3708" s="51"/>
      <c r="AB3708" s="3"/>
      <c r="AC3708" s="1"/>
      <c r="AD3708" s="10"/>
      <c r="AE3708" s="3"/>
      <c r="AF3708" s="3"/>
      <c r="AG3708" s="3"/>
      <c r="AH3708" s="10"/>
      <c r="AI3708" s="11"/>
      <c r="AJ3708" s="10"/>
      <c r="AK3708" s="2"/>
      <c r="AL3708" s="2"/>
      <c r="AM3708" s="2"/>
      <c r="AN3708" s="2"/>
      <c r="AO3708" s="2"/>
      <c r="AP3708" s="2"/>
      <c r="AQ3708" s="1"/>
      <c r="AR3708" s="15"/>
      <c r="AS3708" s="15"/>
      <c r="AT3708" s="15"/>
      <c r="AU3708" s="1"/>
      <c r="AV3708" s="1"/>
      <c r="AW3708" s="15"/>
      <c r="AX3708" s="15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  <c r="EZ3708" s="1"/>
      <c r="FA3708" s="1"/>
      <c r="FB3708" s="1"/>
      <c r="FC3708" s="1"/>
      <c r="FD3708" s="1"/>
      <c r="FE3708" s="1"/>
      <c r="FF3708" s="1"/>
      <c r="FG3708" s="1"/>
      <c r="FH3708" s="1"/>
    </row>
    <row r="3709" spans="1:164" x14ac:dyDescent="0.15">
      <c r="A3709" s="67"/>
      <c r="B3709" s="16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9"/>
      <c r="N3709" s="12"/>
      <c r="O3709" s="12"/>
      <c r="P3709" s="19"/>
      <c r="Q3709" s="14"/>
      <c r="R3709" s="28"/>
      <c r="S3709" s="14"/>
      <c r="T3709" s="14"/>
      <c r="U3709" s="14"/>
      <c r="V3709" s="4"/>
      <c r="W3709" s="5"/>
      <c r="X3709" s="14"/>
      <c r="Y3709" s="153"/>
      <c r="Z3709" s="10"/>
      <c r="AA3709" s="51"/>
      <c r="AB3709" s="3"/>
      <c r="AC3709" s="1"/>
      <c r="AD3709" s="10"/>
      <c r="AE3709" s="3"/>
      <c r="AF3709" s="3"/>
      <c r="AG3709" s="3"/>
      <c r="AH3709" s="10"/>
      <c r="AI3709" s="11"/>
      <c r="AJ3709" s="10"/>
      <c r="AK3709" s="2"/>
      <c r="AL3709" s="2"/>
      <c r="AM3709" s="2"/>
      <c r="AN3709" s="2"/>
      <c r="AO3709" s="2"/>
      <c r="AP3709" s="2"/>
      <c r="AQ3709" s="1"/>
      <c r="AR3709" s="15"/>
      <c r="AS3709" s="15"/>
      <c r="AT3709" s="15"/>
      <c r="AU3709" s="1"/>
      <c r="AV3709" s="1"/>
      <c r="AW3709" s="15"/>
      <c r="AX3709" s="15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  <c r="EZ3709" s="1"/>
      <c r="FA3709" s="1"/>
      <c r="FB3709" s="1"/>
      <c r="FC3709" s="1"/>
      <c r="FD3709" s="1"/>
      <c r="FE3709" s="1"/>
      <c r="FF3709" s="1"/>
      <c r="FG3709" s="1"/>
      <c r="FH3709" s="1"/>
    </row>
    <row r="3710" spans="1:164" x14ac:dyDescent="0.15">
      <c r="A3710" s="67"/>
      <c r="B3710" s="16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9"/>
      <c r="N3710" s="12"/>
      <c r="O3710" s="12"/>
      <c r="P3710" s="19"/>
      <c r="Q3710" s="14"/>
      <c r="R3710" s="28"/>
      <c r="S3710" s="14"/>
      <c r="T3710" s="14"/>
      <c r="U3710" s="14"/>
      <c r="V3710" s="4"/>
      <c r="W3710" s="5"/>
      <c r="X3710" s="14"/>
      <c r="Y3710" s="153"/>
      <c r="Z3710" s="10"/>
      <c r="AA3710" s="51"/>
      <c r="AB3710" s="3"/>
      <c r="AC3710" s="1"/>
      <c r="AD3710" s="10"/>
      <c r="AE3710" s="3"/>
      <c r="AF3710" s="3"/>
      <c r="AG3710" s="3"/>
      <c r="AH3710" s="10"/>
      <c r="AI3710" s="11"/>
      <c r="AJ3710" s="10"/>
      <c r="AK3710" s="2"/>
      <c r="AL3710" s="2"/>
      <c r="AM3710" s="2"/>
      <c r="AN3710" s="2"/>
      <c r="AO3710" s="2"/>
      <c r="AP3710" s="2"/>
      <c r="AQ3710" s="1"/>
      <c r="AR3710" s="15"/>
      <c r="AS3710" s="15"/>
      <c r="AT3710" s="15"/>
      <c r="AU3710" s="1"/>
      <c r="AV3710" s="1"/>
      <c r="AW3710" s="15"/>
      <c r="AX3710" s="15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  <c r="EZ3710" s="1"/>
      <c r="FA3710" s="1"/>
      <c r="FB3710" s="1"/>
      <c r="FC3710" s="1"/>
      <c r="FD3710" s="1"/>
      <c r="FE3710" s="1"/>
      <c r="FF3710" s="1"/>
      <c r="FG3710" s="1"/>
      <c r="FH3710" s="1"/>
    </row>
    <row r="3711" spans="1:164" x14ac:dyDescent="0.15">
      <c r="A3711" s="67"/>
      <c r="B3711" s="16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9"/>
      <c r="N3711" s="12"/>
      <c r="O3711" s="12"/>
      <c r="P3711" s="19"/>
      <c r="Q3711" s="14"/>
      <c r="R3711" s="28"/>
      <c r="S3711" s="14"/>
      <c r="T3711" s="14"/>
      <c r="U3711" s="14"/>
      <c r="V3711" s="4"/>
      <c r="W3711" s="5"/>
      <c r="X3711" s="14"/>
      <c r="Y3711" s="153"/>
      <c r="Z3711" s="10"/>
      <c r="AA3711" s="51"/>
      <c r="AB3711" s="3"/>
      <c r="AC3711" s="1"/>
      <c r="AD3711" s="10"/>
      <c r="AE3711" s="3"/>
      <c r="AF3711" s="3"/>
      <c r="AG3711" s="3"/>
      <c r="AH3711" s="10"/>
      <c r="AI3711" s="11"/>
      <c r="AJ3711" s="10"/>
      <c r="AK3711" s="2"/>
      <c r="AL3711" s="2"/>
      <c r="AM3711" s="2"/>
      <c r="AN3711" s="2"/>
      <c r="AO3711" s="2"/>
      <c r="AP3711" s="2"/>
      <c r="AQ3711" s="1"/>
      <c r="AR3711" s="15"/>
      <c r="AS3711" s="15"/>
      <c r="AT3711" s="15"/>
      <c r="AU3711" s="1"/>
      <c r="AV3711" s="1"/>
      <c r="AW3711" s="15"/>
      <c r="AX3711" s="15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  <c r="EZ3711" s="1"/>
      <c r="FA3711" s="1"/>
      <c r="FB3711" s="1"/>
      <c r="FC3711" s="1"/>
      <c r="FD3711" s="1"/>
      <c r="FE3711" s="1"/>
      <c r="FF3711" s="1"/>
      <c r="FG3711" s="1"/>
      <c r="FH3711" s="1"/>
    </row>
    <row r="3712" spans="1:164" x14ac:dyDescent="0.15">
      <c r="A3712" s="67"/>
      <c r="B3712" s="16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9"/>
      <c r="N3712" s="12"/>
      <c r="O3712" s="12"/>
      <c r="P3712" s="19"/>
      <c r="Q3712" s="14"/>
      <c r="R3712" s="28"/>
      <c r="S3712" s="14"/>
      <c r="T3712" s="14"/>
      <c r="U3712" s="14"/>
      <c r="V3712" s="4"/>
      <c r="W3712" s="5"/>
      <c r="X3712" s="14"/>
      <c r="Y3712" s="153"/>
      <c r="Z3712" s="10"/>
      <c r="AA3712" s="51"/>
      <c r="AB3712" s="3"/>
      <c r="AC3712" s="1"/>
      <c r="AD3712" s="10"/>
      <c r="AE3712" s="3"/>
      <c r="AF3712" s="3"/>
      <c r="AG3712" s="3"/>
      <c r="AH3712" s="10"/>
      <c r="AI3712" s="11"/>
      <c r="AJ3712" s="10"/>
      <c r="AK3712" s="2"/>
      <c r="AL3712" s="2"/>
      <c r="AM3712" s="2"/>
      <c r="AN3712" s="2"/>
      <c r="AO3712" s="2"/>
      <c r="AP3712" s="2"/>
      <c r="AQ3712" s="1"/>
      <c r="AR3712" s="15"/>
      <c r="AS3712" s="15"/>
      <c r="AT3712" s="15"/>
      <c r="AU3712" s="1"/>
      <c r="AV3712" s="1"/>
      <c r="AW3712" s="15"/>
      <c r="AX3712" s="15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  <c r="EZ3712" s="1"/>
      <c r="FA3712" s="1"/>
      <c r="FB3712" s="1"/>
      <c r="FC3712" s="1"/>
      <c r="FD3712" s="1"/>
      <c r="FE3712" s="1"/>
      <c r="FF3712" s="1"/>
      <c r="FG3712" s="1"/>
      <c r="FH3712" s="1"/>
    </row>
    <row r="3713" spans="1:164" x14ac:dyDescent="0.15">
      <c r="A3713" s="67"/>
      <c r="B3713" s="16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9"/>
      <c r="N3713" s="12"/>
      <c r="O3713" s="12"/>
      <c r="P3713" s="19"/>
      <c r="Q3713" s="14"/>
      <c r="R3713" s="28"/>
      <c r="S3713" s="14"/>
      <c r="T3713" s="14"/>
      <c r="U3713" s="14"/>
      <c r="V3713" s="4"/>
      <c r="W3713" s="5"/>
      <c r="X3713" s="14"/>
      <c r="Y3713" s="153"/>
      <c r="Z3713" s="10"/>
      <c r="AA3713" s="51"/>
      <c r="AB3713" s="3"/>
      <c r="AC3713" s="1"/>
      <c r="AD3713" s="10"/>
      <c r="AE3713" s="3"/>
      <c r="AF3713" s="3"/>
      <c r="AG3713" s="3"/>
      <c r="AH3713" s="10"/>
      <c r="AI3713" s="11"/>
      <c r="AJ3713" s="10"/>
      <c r="AK3713" s="2"/>
      <c r="AL3713" s="2"/>
      <c r="AM3713" s="2"/>
      <c r="AN3713" s="2"/>
      <c r="AO3713" s="2"/>
      <c r="AP3713" s="2"/>
      <c r="AQ3713" s="1"/>
      <c r="AR3713" s="15"/>
      <c r="AS3713" s="15"/>
      <c r="AT3713" s="15"/>
      <c r="AU3713" s="1"/>
      <c r="AV3713" s="1"/>
      <c r="AW3713" s="15"/>
      <c r="AX3713" s="15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  <c r="EZ3713" s="1"/>
      <c r="FA3713" s="1"/>
      <c r="FB3713" s="1"/>
      <c r="FC3713" s="1"/>
      <c r="FD3713" s="1"/>
      <c r="FE3713" s="1"/>
      <c r="FF3713" s="1"/>
      <c r="FG3713" s="1"/>
      <c r="FH3713" s="1"/>
    </row>
    <row r="3714" spans="1:164" x14ac:dyDescent="0.15">
      <c r="A3714" s="67"/>
      <c r="B3714" s="16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9"/>
      <c r="N3714" s="12"/>
      <c r="O3714" s="12"/>
      <c r="P3714" s="19"/>
      <c r="Q3714" s="14"/>
      <c r="R3714" s="28"/>
      <c r="S3714" s="14"/>
      <c r="T3714" s="14"/>
      <c r="U3714" s="14"/>
      <c r="V3714" s="4"/>
      <c r="W3714" s="5"/>
      <c r="X3714" s="14"/>
      <c r="Y3714" s="153"/>
      <c r="Z3714" s="10"/>
      <c r="AA3714" s="51"/>
      <c r="AB3714" s="3"/>
      <c r="AC3714" s="1"/>
      <c r="AD3714" s="10"/>
      <c r="AE3714" s="3"/>
      <c r="AF3714" s="3"/>
      <c r="AG3714" s="3"/>
      <c r="AH3714" s="10"/>
      <c r="AI3714" s="11"/>
      <c r="AJ3714" s="10"/>
      <c r="AK3714" s="2"/>
      <c r="AL3714" s="2"/>
      <c r="AM3714" s="2"/>
      <c r="AN3714" s="2"/>
      <c r="AO3714" s="2"/>
      <c r="AP3714" s="2"/>
      <c r="AQ3714" s="1"/>
      <c r="AR3714" s="15"/>
      <c r="AS3714" s="15"/>
      <c r="AT3714" s="15"/>
      <c r="AU3714" s="1"/>
      <c r="AV3714" s="1"/>
      <c r="AW3714" s="15"/>
      <c r="AX3714" s="15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  <c r="EZ3714" s="1"/>
      <c r="FA3714" s="1"/>
      <c r="FB3714" s="1"/>
      <c r="FC3714" s="1"/>
      <c r="FD3714" s="1"/>
      <c r="FE3714" s="1"/>
      <c r="FF3714" s="1"/>
      <c r="FG3714" s="1"/>
      <c r="FH3714" s="1"/>
    </row>
    <row r="3715" spans="1:164" x14ac:dyDescent="0.15">
      <c r="A3715" s="67"/>
      <c r="B3715" s="16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9"/>
      <c r="N3715" s="12"/>
      <c r="O3715" s="12"/>
      <c r="P3715" s="19"/>
      <c r="Q3715" s="14"/>
      <c r="R3715" s="28"/>
      <c r="S3715" s="14"/>
      <c r="T3715" s="14"/>
      <c r="U3715" s="14"/>
      <c r="V3715" s="4"/>
      <c r="W3715" s="5"/>
      <c r="X3715" s="14"/>
      <c r="Y3715" s="153"/>
      <c r="Z3715" s="10"/>
      <c r="AA3715" s="51"/>
      <c r="AB3715" s="3"/>
      <c r="AC3715" s="1"/>
      <c r="AD3715" s="10"/>
      <c r="AE3715" s="3"/>
      <c r="AF3715" s="3"/>
      <c r="AG3715" s="3"/>
      <c r="AH3715" s="10"/>
      <c r="AI3715" s="11"/>
      <c r="AJ3715" s="10"/>
      <c r="AK3715" s="2"/>
      <c r="AL3715" s="2"/>
      <c r="AM3715" s="2"/>
      <c r="AN3715" s="2"/>
      <c r="AO3715" s="2"/>
      <c r="AP3715" s="2"/>
      <c r="AQ3715" s="1"/>
      <c r="AR3715" s="15"/>
      <c r="AS3715" s="15"/>
      <c r="AT3715" s="15"/>
      <c r="AU3715" s="1"/>
      <c r="AV3715" s="1"/>
      <c r="AW3715" s="15"/>
      <c r="AX3715" s="15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  <c r="EZ3715" s="1"/>
      <c r="FA3715" s="1"/>
      <c r="FB3715" s="1"/>
      <c r="FC3715" s="1"/>
      <c r="FD3715" s="1"/>
      <c r="FE3715" s="1"/>
      <c r="FF3715" s="1"/>
      <c r="FG3715" s="1"/>
      <c r="FH3715" s="1"/>
    </row>
    <row r="3716" spans="1:164" x14ac:dyDescent="0.15">
      <c r="A3716" s="67"/>
      <c r="B3716" s="16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9"/>
      <c r="N3716" s="12"/>
      <c r="O3716" s="12"/>
      <c r="P3716" s="19"/>
      <c r="Q3716" s="14"/>
      <c r="R3716" s="28"/>
      <c r="S3716" s="14"/>
      <c r="T3716" s="14"/>
      <c r="U3716" s="14"/>
      <c r="V3716" s="4"/>
      <c r="W3716" s="5"/>
      <c r="X3716" s="14"/>
      <c r="Y3716" s="153"/>
      <c r="Z3716" s="10"/>
      <c r="AA3716" s="51"/>
      <c r="AB3716" s="3"/>
      <c r="AC3716" s="1"/>
      <c r="AD3716" s="10"/>
      <c r="AE3716" s="3"/>
      <c r="AF3716" s="3"/>
      <c r="AG3716" s="3"/>
      <c r="AH3716" s="10"/>
      <c r="AI3716" s="11"/>
      <c r="AJ3716" s="10"/>
      <c r="AK3716" s="2"/>
      <c r="AL3716" s="2"/>
      <c r="AM3716" s="2"/>
      <c r="AN3716" s="2"/>
      <c r="AO3716" s="2"/>
      <c r="AP3716" s="2"/>
      <c r="AQ3716" s="1"/>
      <c r="AR3716" s="15"/>
      <c r="AS3716" s="15"/>
      <c r="AT3716" s="15"/>
      <c r="AU3716" s="1"/>
      <c r="AV3716" s="1"/>
      <c r="AW3716" s="15"/>
      <c r="AX3716" s="15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  <c r="EZ3716" s="1"/>
      <c r="FA3716" s="1"/>
      <c r="FB3716" s="1"/>
      <c r="FC3716" s="1"/>
      <c r="FD3716" s="1"/>
      <c r="FE3716" s="1"/>
      <c r="FF3716" s="1"/>
      <c r="FG3716" s="1"/>
      <c r="FH3716" s="1"/>
    </row>
    <row r="3717" spans="1:164" x14ac:dyDescent="0.15">
      <c r="A3717" s="67"/>
      <c r="B3717" s="16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9"/>
      <c r="N3717" s="12"/>
      <c r="O3717" s="12"/>
      <c r="P3717" s="19"/>
      <c r="Q3717" s="14"/>
      <c r="R3717" s="28"/>
      <c r="S3717" s="14"/>
      <c r="T3717" s="14"/>
      <c r="U3717" s="14"/>
      <c r="V3717" s="4"/>
      <c r="W3717" s="5"/>
      <c r="X3717" s="14"/>
      <c r="Y3717" s="153"/>
      <c r="Z3717" s="10"/>
      <c r="AA3717" s="51"/>
      <c r="AB3717" s="3"/>
      <c r="AC3717" s="1"/>
      <c r="AD3717" s="10"/>
      <c r="AE3717" s="3"/>
      <c r="AF3717" s="3"/>
      <c r="AG3717" s="3"/>
      <c r="AH3717" s="10"/>
      <c r="AI3717" s="11"/>
      <c r="AJ3717" s="10"/>
      <c r="AK3717" s="2"/>
      <c r="AL3717" s="2"/>
      <c r="AM3717" s="2"/>
      <c r="AN3717" s="2"/>
      <c r="AO3717" s="2"/>
      <c r="AP3717" s="2"/>
      <c r="AQ3717" s="1"/>
      <c r="AR3717" s="15"/>
      <c r="AS3717" s="15"/>
      <c r="AT3717" s="15"/>
      <c r="AU3717" s="1"/>
      <c r="AV3717" s="1"/>
      <c r="AW3717" s="15"/>
      <c r="AX3717" s="15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  <c r="EZ3717" s="1"/>
      <c r="FA3717" s="1"/>
      <c r="FB3717" s="1"/>
      <c r="FC3717" s="1"/>
      <c r="FD3717" s="1"/>
      <c r="FE3717" s="1"/>
      <c r="FF3717" s="1"/>
      <c r="FG3717" s="1"/>
      <c r="FH3717" s="1"/>
    </row>
    <row r="3718" spans="1:164" x14ac:dyDescent="0.15">
      <c r="A3718" s="67"/>
      <c r="B3718" s="16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9"/>
      <c r="N3718" s="12"/>
      <c r="O3718" s="12"/>
      <c r="P3718" s="19"/>
      <c r="Q3718" s="14"/>
      <c r="R3718" s="28"/>
      <c r="S3718" s="14"/>
      <c r="T3718" s="14"/>
      <c r="U3718" s="14"/>
      <c r="V3718" s="4"/>
      <c r="W3718" s="5"/>
      <c r="X3718" s="14"/>
      <c r="Y3718" s="153"/>
      <c r="Z3718" s="10"/>
      <c r="AA3718" s="51"/>
      <c r="AB3718" s="3"/>
      <c r="AC3718" s="1"/>
      <c r="AD3718" s="10"/>
      <c r="AE3718" s="3"/>
      <c r="AF3718" s="3"/>
      <c r="AG3718" s="3"/>
      <c r="AH3718" s="10"/>
      <c r="AI3718" s="11"/>
      <c r="AJ3718" s="10"/>
      <c r="AK3718" s="2"/>
      <c r="AL3718" s="2"/>
      <c r="AM3718" s="2"/>
      <c r="AN3718" s="2"/>
      <c r="AO3718" s="2"/>
      <c r="AP3718" s="2"/>
      <c r="AQ3718" s="1"/>
      <c r="AR3718" s="15"/>
      <c r="AS3718" s="15"/>
      <c r="AT3718" s="15"/>
      <c r="AU3718" s="1"/>
      <c r="AV3718" s="1"/>
      <c r="AW3718" s="15"/>
      <c r="AX3718" s="15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  <c r="EZ3718" s="1"/>
      <c r="FA3718" s="1"/>
      <c r="FB3718" s="1"/>
      <c r="FC3718" s="1"/>
      <c r="FD3718" s="1"/>
      <c r="FE3718" s="1"/>
      <c r="FF3718" s="1"/>
      <c r="FG3718" s="1"/>
      <c r="FH3718" s="1"/>
    </row>
    <row r="3719" spans="1:164" x14ac:dyDescent="0.15">
      <c r="A3719" s="67"/>
      <c r="B3719" s="16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9"/>
      <c r="N3719" s="12"/>
      <c r="O3719" s="12"/>
      <c r="P3719" s="19"/>
      <c r="Q3719" s="14"/>
      <c r="R3719" s="28"/>
      <c r="S3719" s="14"/>
      <c r="T3719" s="14"/>
      <c r="U3719" s="14"/>
      <c r="V3719" s="4"/>
      <c r="W3719" s="5"/>
      <c r="X3719" s="14"/>
      <c r="Y3719" s="153"/>
      <c r="Z3719" s="10"/>
      <c r="AA3719" s="51"/>
      <c r="AB3719" s="3"/>
      <c r="AC3719" s="1"/>
      <c r="AD3719" s="10"/>
      <c r="AE3719" s="3"/>
      <c r="AF3719" s="3"/>
      <c r="AG3719" s="3"/>
      <c r="AH3719" s="10"/>
      <c r="AI3719" s="11"/>
      <c r="AJ3719" s="10"/>
      <c r="AK3719" s="2"/>
      <c r="AL3719" s="2"/>
      <c r="AM3719" s="2"/>
      <c r="AN3719" s="2"/>
      <c r="AO3719" s="2"/>
      <c r="AP3719" s="2"/>
      <c r="AQ3719" s="1"/>
      <c r="AR3719" s="15"/>
      <c r="AS3719" s="15"/>
      <c r="AT3719" s="15"/>
      <c r="AU3719" s="1"/>
      <c r="AV3719" s="1"/>
      <c r="AW3719" s="15"/>
      <c r="AX3719" s="15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  <c r="EZ3719" s="1"/>
      <c r="FA3719" s="1"/>
      <c r="FB3719" s="1"/>
      <c r="FC3719" s="1"/>
      <c r="FD3719" s="1"/>
      <c r="FE3719" s="1"/>
      <c r="FF3719" s="1"/>
      <c r="FG3719" s="1"/>
      <c r="FH3719" s="1"/>
    </row>
    <row r="3720" spans="1:164" x14ac:dyDescent="0.15">
      <c r="A3720" s="67"/>
      <c r="B3720" s="16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9"/>
      <c r="N3720" s="12"/>
      <c r="O3720" s="12"/>
      <c r="P3720" s="19"/>
      <c r="Q3720" s="14"/>
      <c r="R3720" s="28"/>
      <c r="S3720" s="14"/>
      <c r="T3720" s="14"/>
      <c r="U3720" s="14"/>
      <c r="V3720" s="4"/>
      <c r="W3720" s="5"/>
      <c r="X3720" s="14"/>
      <c r="Y3720" s="153"/>
      <c r="Z3720" s="10"/>
      <c r="AA3720" s="51"/>
      <c r="AB3720" s="3"/>
      <c r="AC3720" s="1"/>
      <c r="AD3720" s="10"/>
      <c r="AE3720" s="3"/>
      <c r="AF3720" s="3"/>
      <c r="AG3720" s="3"/>
      <c r="AH3720" s="10"/>
      <c r="AI3720" s="11"/>
      <c r="AJ3720" s="10"/>
      <c r="AK3720" s="2"/>
      <c r="AL3720" s="2"/>
      <c r="AM3720" s="2"/>
      <c r="AN3720" s="2"/>
      <c r="AO3720" s="2"/>
      <c r="AP3720" s="2"/>
      <c r="AQ3720" s="1"/>
      <c r="AR3720" s="15"/>
      <c r="AS3720" s="15"/>
      <c r="AT3720" s="15"/>
      <c r="AU3720" s="1"/>
      <c r="AV3720" s="1"/>
      <c r="AW3720" s="15"/>
      <c r="AX3720" s="15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  <c r="EZ3720" s="1"/>
      <c r="FA3720" s="1"/>
      <c r="FB3720" s="1"/>
      <c r="FC3720" s="1"/>
      <c r="FD3720" s="1"/>
      <c r="FE3720" s="1"/>
      <c r="FF3720" s="1"/>
      <c r="FG3720" s="1"/>
      <c r="FH3720" s="1"/>
    </row>
    <row r="3721" spans="1:164" x14ac:dyDescent="0.15">
      <c r="A3721" s="67"/>
      <c r="B3721" s="16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9"/>
      <c r="N3721" s="12"/>
      <c r="O3721" s="12"/>
      <c r="P3721" s="19"/>
      <c r="Q3721" s="14"/>
      <c r="R3721" s="28"/>
      <c r="S3721" s="14"/>
      <c r="T3721" s="14"/>
      <c r="U3721" s="14"/>
      <c r="V3721" s="4"/>
      <c r="W3721" s="5"/>
      <c r="X3721" s="14"/>
      <c r="Y3721" s="153"/>
      <c r="Z3721" s="10"/>
      <c r="AA3721" s="51"/>
      <c r="AB3721" s="3"/>
      <c r="AC3721" s="1"/>
      <c r="AD3721" s="10"/>
      <c r="AE3721" s="3"/>
      <c r="AF3721" s="3"/>
      <c r="AG3721" s="3"/>
      <c r="AH3721" s="10"/>
      <c r="AI3721" s="11"/>
      <c r="AJ3721" s="10"/>
      <c r="AK3721" s="2"/>
      <c r="AL3721" s="2"/>
      <c r="AM3721" s="2"/>
      <c r="AN3721" s="2"/>
      <c r="AO3721" s="2"/>
      <c r="AP3721" s="2"/>
      <c r="AQ3721" s="1"/>
      <c r="AR3721" s="15"/>
      <c r="AS3721" s="15"/>
      <c r="AT3721" s="15"/>
      <c r="AU3721" s="1"/>
      <c r="AV3721" s="1"/>
      <c r="AW3721" s="15"/>
      <c r="AX3721" s="15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  <c r="EZ3721" s="1"/>
      <c r="FA3721" s="1"/>
      <c r="FB3721" s="1"/>
      <c r="FC3721" s="1"/>
      <c r="FD3721" s="1"/>
      <c r="FE3721" s="1"/>
      <c r="FF3721" s="1"/>
      <c r="FG3721" s="1"/>
      <c r="FH3721" s="1"/>
    </row>
    <row r="3722" spans="1:164" x14ac:dyDescent="0.15">
      <c r="A3722" s="67"/>
      <c r="B3722" s="16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9"/>
      <c r="N3722" s="12"/>
      <c r="O3722" s="12"/>
      <c r="P3722" s="19"/>
      <c r="Q3722" s="14"/>
      <c r="R3722" s="28"/>
      <c r="S3722" s="14"/>
      <c r="T3722" s="14"/>
      <c r="U3722" s="14"/>
      <c r="V3722" s="4"/>
      <c r="W3722" s="5"/>
      <c r="X3722" s="14"/>
      <c r="Y3722" s="153"/>
      <c r="Z3722" s="10"/>
      <c r="AA3722" s="51"/>
      <c r="AB3722" s="3"/>
      <c r="AC3722" s="1"/>
      <c r="AD3722" s="10"/>
      <c r="AE3722" s="3"/>
      <c r="AF3722" s="3"/>
      <c r="AG3722" s="3"/>
      <c r="AH3722" s="10"/>
      <c r="AI3722" s="11"/>
      <c r="AJ3722" s="10"/>
      <c r="AK3722" s="2"/>
      <c r="AL3722" s="2"/>
      <c r="AM3722" s="2"/>
      <c r="AN3722" s="2"/>
      <c r="AO3722" s="2"/>
      <c r="AP3722" s="2"/>
      <c r="AQ3722" s="1"/>
      <c r="AR3722" s="15"/>
      <c r="AS3722" s="15"/>
      <c r="AT3722" s="15"/>
      <c r="AU3722" s="1"/>
      <c r="AV3722" s="1"/>
      <c r="AW3722" s="15"/>
      <c r="AX3722" s="15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  <c r="EZ3722" s="1"/>
      <c r="FA3722" s="1"/>
      <c r="FB3722" s="1"/>
      <c r="FC3722" s="1"/>
      <c r="FD3722" s="1"/>
      <c r="FE3722" s="1"/>
      <c r="FF3722" s="1"/>
      <c r="FG3722" s="1"/>
      <c r="FH3722" s="1"/>
    </row>
    <row r="3723" spans="1:164" x14ac:dyDescent="0.15">
      <c r="A3723" s="67"/>
      <c r="B3723" s="16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9"/>
      <c r="N3723" s="12"/>
      <c r="O3723" s="12"/>
      <c r="P3723" s="19"/>
      <c r="Q3723" s="14"/>
      <c r="R3723" s="28"/>
      <c r="S3723" s="14"/>
      <c r="T3723" s="14"/>
      <c r="U3723" s="14"/>
      <c r="V3723" s="4"/>
      <c r="W3723" s="5"/>
      <c r="X3723" s="14"/>
      <c r="Y3723" s="153"/>
      <c r="Z3723" s="10"/>
      <c r="AA3723" s="51"/>
      <c r="AB3723" s="3"/>
      <c r="AC3723" s="1"/>
      <c r="AD3723" s="10"/>
      <c r="AE3723" s="3"/>
      <c r="AF3723" s="3"/>
      <c r="AG3723" s="3"/>
      <c r="AH3723" s="10"/>
      <c r="AI3723" s="11"/>
      <c r="AJ3723" s="10"/>
      <c r="AK3723" s="2"/>
      <c r="AL3723" s="2"/>
      <c r="AM3723" s="2"/>
      <c r="AN3723" s="2"/>
      <c r="AO3723" s="2"/>
      <c r="AP3723" s="2"/>
      <c r="AQ3723" s="1"/>
      <c r="AR3723" s="15"/>
      <c r="AS3723" s="15"/>
      <c r="AT3723" s="15"/>
      <c r="AU3723" s="1"/>
      <c r="AV3723" s="1"/>
      <c r="AW3723" s="15"/>
      <c r="AX3723" s="15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  <c r="EZ3723" s="1"/>
      <c r="FA3723" s="1"/>
      <c r="FB3723" s="1"/>
      <c r="FC3723" s="1"/>
      <c r="FD3723" s="1"/>
      <c r="FE3723" s="1"/>
      <c r="FF3723" s="1"/>
      <c r="FG3723" s="1"/>
      <c r="FH3723" s="1"/>
    </row>
    <row r="3724" spans="1:164" x14ac:dyDescent="0.15">
      <c r="A3724" s="67"/>
      <c r="B3724" s="16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9"/>
      <c r="N3724" s="12"/>
      <c r="O3724" s="12"/>
      <c r="P3724" s="19"/>
      <c r="Q3724" s="14"/>
      <c r="R3724" s="28"/>
      <c r="S3724" s="14"/>
      <c r="T3724" s="14"/>
      <c r="U3724" s="14"/>
      <c r="V3724" s="4"/>
      <c r="W3724" s="5"/>
      <c r="X3724" s="14"/>
      <c r="Y3724" s="153"/>
      <c r="Z3724" s="10"/>
      <c r="AA3724" s="51"/>
      <c r="AB3724" s="3"/>
      <c r="AC3724" s="1"/>
      <c r="AD3724" s="10"/>
      <c r="AE3724" s="3"/>
      <c r="AF3724" s="3"/>
      <c r="AG3724" s="3"/>
      <c r="AH3724" s="10"/>
      <c r="AI3724" s="11"/>
      <c r="AJ3724" s="10"/>
      <c r="AK3724" s="2"/>
      <c r="AL3724" s="2"/>
      <c r="AM3724" s="2"/>
      <c r="AN3724" s="2"/>
      <c r="AO3724" s="2"/>
      <c r="AP3724" s="2"/>
      <c r="AQ3724" s="1"/>
      <c r="AR3724" s="15"/>
      <c r="AS3724" s="15"/>
      <c r="AT3724" s="15"/>
      <c r="AU3724" s="1"/>
      <c r="AV3724" s="1"/>
      <c r="AW3724" s="15"/>
      <c r="AX3724" s="15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  <c r="EZ3724" s="1"/>
      <c r="FA3724" s="1"/>
      <c r="FB3724" s="1"/>
      <c r="FC3724" s="1"/>
      <c r="FD3724" s="1"/>
      <c r="FE3724" s="1"/>
      <c r="FF3724" s="1"/>
      <c r="FG3724" s="1"/>
      <c r="FH3724" s="1"/>
    </row>
    <row r="3725" spans="1:164" x14ac:dyDescent="0.15">
      <c r="A3725" s="67"/>
      <c r="B3725" s="16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9"/>
      <c r="N3725" s="12"/>
      <c r="O3725" s="12"/>
      <c r="P3725" s="19"/>
      <c r="Q3725" s="14"/>
      <c r="R3725" s="28"/>
      <c r="S3725" s="14"/>
      <c r="T3725" s="14"/>
      <c r="U3725" s="14"/>
      <c r="V3725" s="4"/>
      <c r="W3725" s="5"/>
      <c r="X3725" s="14"/>
      <c r="Y3725" s="153"/>
      <c r="Z3725" s="10"/>
      <c r="AA3725" s="51"/>
      <c r="AB3725" s="3"/>
      <c r="AC3725" s="1"/>
      <c r="AD3725" s="10"/>
      <c r="AE3725" s="3"/>
      <c r="AF3725" s="3"/>
      <c r="AG3725" s="3"/>
      <c r="AH3725" s="10"/>
      <c r="AI3725" s="11"/>
      <c r="AJ3725" s="10"/>
      <c r="AK3725" s="2"/>
      <c r="AL3725" s="2"/>
      <c r="AM3725" s="2"/>
      <c r="AN3725" s="2"/>
      <c r="AO3725" s="2"/>
      <c r="AP3725" s="2"/>
      <c r="AQ3725" s="1"/>
      <c r="AR3725" s="15"/>
      <c r="AS3725" s="15"/>
      <c r="AT3725" s="15"/>
      <c r="AU3725" s="1"/>
      <c r="AV3725" s="1"/>
      <c r="AW3725" s="15"/>
      <c r="AX3725" s="15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  <c r="EZ3725" s="1"/>
      <c r="FA3725" s="1"/>
      <c r="FB3725" s="1"/>
      <c r="FC3725" s="1"/>
      <c r="FD3725" s="1"/>
      <c r="FE3725" s="1"/>
      <c r="FF3725" s="1"/>
      <c r="FG3725" s="1"/>
      <c r="FH3725" s="1"/>
    </row>
    <row r="3726" spans="1:164" x14ac:dyDescent="0.15">
      <c r="A3726" s="67"/>
      <c r="B3726" s="16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9"/>
      <c r="N3726" s="12"/>
      <c r="O3726" s="12"/>
      <c r="P3726" s="19"/>
      <c r="Q3726" s="14"/>
      <c r="R3726" s="28"/>
      <c r="S3726" s="14"/>
      <c r="T3726" s="14"/>
      <c r="U3726" s="14"/>
      <c r="V3726" s="4"/>
      <c r="W3726" s="5"/>
      <c r="X3726" s="14"/>
      <c r="Y3726" s="153"/>
      <c r="Z3726" s="10"/>
      <c r="AA3726" s="51"/>
      <c r="AB3726" s="3"/>
      <c r="AC3726" s="1"/>
      <c r="AD3726" s="10"/>
      <c r="AE3726" s="3"/>
      <c r="AF3726" s="3"/>
      <c r="AG3726" s="3"/>
      <c r="AH3726" s="10"/>
      <c r="AI3726" s="11"/>
      <c r="AJ3726" s="10"/>
      <c r="AK3726" s="2"/>
      <c r="AL3726" s="2"/>
      <c r="AM3726" s="2"/>
      <c r="AN3726" s="2"/>
      <c r="AO3726" s="2"/>
      <c r="AP3726" s="2"/>
      <c r="AQ3726" s="1"/>
      <c r="AR3726" s="15"/>
      <c r="AS3726" s="15"/>
      <c r="AT3726" s="15"/>
      <c r="AU3726" s="1"/>
      <c r="AV3726" s="1"/>
      <c r="AW3726" s="15"/>
      <c r="AX3726" s="15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  <c r="EZ3726" s="1"/>
      <c r="FA3726" s="1"/>
      <c r="FB3726" s="1"/>
      <c r="FC3726" s="1"/>
      <c r="FD3726" s="1"/>
      <c r="FE3726" s="1"/>
      <c r="FF3726" s="1"/>
      <c r="FG3726" s="1"/>
      <c r="FH3726" s="1"/>
    </row>
    <row r="3727" spans="1:164" x14ac:dyDescent="0.15">
      <c r="A3727" s="67"/>
      <c r="B3727" s="16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9"/>
      <c r="N3727" s="12"/>
      <c r="O3727" s="12"/>
      <c r="P3727" s="19"/>
      <c r="Q3727" s="14"/>
      <c r="R3727" s="28"/>
      <c r="S3727" s="14"/>
      <c r="T3727" s="14"/>
      <c r="U3727" s="14"/>
      <c r="V3727" s="4"/>
      <c r="W3727" s="5"/>
      <c r="X3727" s="14"/>
      <c r="Y3727" s="153"/>
      <c r="Z3727" s="10"/>
      <c r="AA3727" s="51"/>
      <c r="AB3727" s="3"/>
      <c r="AC3727" s="1"/>
      <c r="AD3727" s="10"/>
      <c r="AE3727" s="3"/>
      <c r="AF3727" s="3"/>
      <c r="AG3727" s="3"/>
      <c r="AH3727" s="10"/>
      <c r="AI3727" s="11"/>
      <c r="AJ3727" s="10"/>
      <c r="AK3727" s="2"/>
      <c r="AL3727" s="2"/>
      <c r="AM3727" s="2"/>
      <c r="AN3727" s="2"/>
      <c r="AO3727" s="2"/>
      <c r="AP3727" s="2"/>
      <c r="AQ3727" s="1"/>
      <c r="AR3727" s="15"/>
      <c r="AS3727" s="15"/>
      <c r="AT3727" s="15"/>
      <c r="AU3727" s="1"/>
      <c r="AV3727" s="1"/>
      <c r="AW3727" s="15"/>
      <c r="AX3727" s="15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  <c r="EZ3727" s="1"/>
      <c r="FA3727" s="1"/>
      <c r="FB3727" s="1"/>
      <c r="FC3727" s="1"/>
      <c r="FD3727" s="1"/>
      <c r="FE3727" s="1"/>
      <c r="FF3727" s="1"/>
      <c r="FG3727" s="1"/>
      <c r="FH3727" s="1"/>
    </row>
    <row r="3728" spans="1:164" x14ac:dyDescent="0.15">
      <c r="A3728" s="67"/>
      <c r="B3728" s="16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9"/>
      <c r="N3728" s="12"/>
      <c r="O3728" s="12"/>
      <c r="P3728" s="19"/>
      <c r="Q3728" s="14"/>
      <c r="R3728" s="28"/>
      <c r="S3728" s="14"/>
      <c r="T3728" s="14"/>
      <c r="U3728" s="14"/>
      <c r="V3728" s="4"/>
      <c r="W3728" s="5"/>
      <c r="X3728" s="14"/>
      <c r="Y3728" s="153"/>
      <c r="Z3728" s="10"/>
      <c r="AA3728" s="51"/>
      <c r="AB3728" s="3"/>
      <c r="AC3728" s="1"/>
      <c r="AD3728" s="10"/>
      <c r="AE3728" s="3"/>
      <c r="AF3728" s="3"/>
      <c r="AG3728" s="3"/>
      <c r="AH3728" s="10"/>
      <c r="AI3728" s="11"/>
      <c r="AJ3728" s="10"/>
      <c r="AK3728" s="2"/>
      <c r="AL3728" s="2"/>
      <c r="AM3728" s="2"/>
      <c r="AN3728" s="2"/>
      <c r="AO3728" s="2"/>
      <c r="AP3728" s="2"/>
      <c r="AQ3728" s="1"/>
      <c r="AR3728" s="15"/>
      <c r="AS3728" s="15"/>
      <c r="AT3728" s="15"/>
      <c r="AU3728" s="1"/>
      <c r="AV3728" s="1"/>
      <c r="AW3728" s="15"/>
      <c r="AX3728" s="15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  <c r="EZ3728" s="1"/>
      <c r="FA3728" s="1"/>
      <c r="FB3728" s="1"/>
      <c r="FC3728" s="1"/>
      <c r="FD3728" s="1"/>
      <c r="FE3728" s="1"/>
      <c r="FF3728" s="1"/>
      <c r="FG3728" s="1"/>
      <c r="FH3728" s="1"/>
    </row>
    <row r="3729" spans="1:164" x14ac:dyDescent="0.15">
      <c r="A3729" s="67"/>
      <c r="B3729" s="16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9"/>
      <c r="N3729" s="12"/>
      <c r="O3729" s="12"/>
      <c r="P3729" s="19"/>
      <c r="Q3729" s="14"/>
      <c r="R3729" s="28"/>
      <c r="S3729" s="14"/>
      <c r="T3729" s="14"/>
      <c r="U3729" s="14"/>
      <c r="V3729" s="4"/>
      <c r="W3729" s="5"/>
      <c r="X3729" s="14"/>
      <c r="Y3729" s="153"/>
      <c r="Z3729" s="10"/>
      <c r="AA3729" s="51"/>
      <c r="AB3729" s="3"/>
      <c r="AC3729" s="1"/>
      <c r="AD3729" s="10"/>
      <c r="AE3729" s="3"/>
      <c r="AF3729" s="3"/>
      <c r="AG3729" s="3"/>
      <c r="AH3729" s="10"/>
      <c r="AI3729" s="11"/>
      <c r="AJ3729" s="10"/>
      <c r="AK3729" s="2"/>
      <c r="AL3729" s="2"/>
      <c r="AM3729" s="2"/>
      <c r="AN3729" s="2"/>
      <c r="AO3729" s="2"/>
      <c r="AP3729" s="2"/>
      <c r="AQ3729" s="1"/>
      <c r="AR3729" s="15"/>
      <c r="AS3729" s="15"/>
      <c r="AT3729" s="15"/>
      <c r="AU3729" s="1"/>
      <c r="AV3729" s="1"/>
      <c r="AW3729" s="15"/>
      <c r="AX3729" s="15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  <c r="EZ3729" s="1"/>
      <c r="FA3729" s="1"/>
      <c r="FB3729" s="1"/>
      <c r="FC3729" s="1"/>
      <c r="FD3729" s="1"/>
      <c r="FE3729" s="1"/>
      <c r="FF3729" s="1"/>
      <c r="FG3729" s="1"/>
      <c r="FH3729" s="1"/>
    </row>
    <row r="3730" spans="1:164" x14ac:dyDescent="0.15">
      <c r="A3730" s="67"/>
      <c r="B3730" s="16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9"/>
      <c r="N3730" s="12"/>
      <c r="O3730" s="12"/>
      <c r="P3730" s="19"/>
      <c r="Q3730" s="14"/>
      <c r="R3730" s="28"/>
      <c r="S3730" s="14"/>
      <c r="T3730" s="14"/>
      <c r="U3730" s="14"/>
      <c r="V3730" s="4"/>
      <c r="W3730" s="5"/>
      <c r="X3730" s="14"/>
      <c r="Y3730" s="153"/>
      <c r="Z3730" s="10"/>
      <c r="AA3730" s="51"/>
      <c r="AB3730" s="3"/>
      <c r="AC3730" s="1"/>
      <c r="AD3730" s="10"/>
      <c r="AE3730" s="3"/>
      <c r="AF3730" s="3"/>
      <c r="AG3730" s="3"/>
      <c r="AH3730" s="10"/>
      <c r="AI3730" s="11"/>
      <c r="AJ3730" s="10"/>
      <c r="AK3730" s="2"/>
      <c r="AL3730" s="2"/>
      <c r="AM3730" s="2"/>
      <c r="AN3730" s="2"/>
      <c r="AO3730" s="2"/>
      <c r="AP3730" s="2"/>
      <c r="AQ3730" s="1"/>
      <c r="AR3730" s="15"/>
      <c r="AS3730" s="15"/>
      <c r="AT3730" s="15"/>
      <c r="AU3730" s="1"/>
      <c r="AV3730" s="1"/>
      <c r="AW3730" s="15"/>
      <c r="AX3730" s="15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  <c r="EZ3730" s="1"/>
      <c r="FA3730" s="1"/>
      <c r="FB3730" s="1"/>
      <c r="FC3730" s="1"/>
      <c r="FD3730" s="1"/>
      <c r="FE3730" s="1"/>
      <c r="FF3730" s="1"/>
      <c r="FG3730" s="1"/>
      <c r="FH3730" s="1"/>
    </row>
    <row r="3731" spans="1:164" x14ac:dyDescent="0.15">
      <c r="A3731" s="67"/>
      <c r="B3731" s="16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9"/>
      <c r="N3731" s="12"/>
      <c r="O3731" s="12"/>
      <c r="P3731" s="19"/>
      <c r="Q3731" s="14"/>
      <c r="R3731" s="28"/>
      <c r="S3731" s="14"/>
      <c r="T3731" s="14"/>
      <c r="U3731" s="14"/>
      <c r="V3731" s="4"/>
      <c r="W3731" s="5"/>
      <c r="X3731" s="14"/>
      <c r="Y3731" s="153"/>
      <c r="Z3731" s="10"/>
      <c r="AA3731" s="51"/>
      <c r="AB3731" s="3"/>
      <c r="AC3731" s="1"/>
      <c r="AD3731" s="10"/>
      <c r="AE3731" s="3"/>
      <c r="AF3731" s="3"/>
      <c r="AG3731" s="3"/>
      <c r="AH3731" s="10"/>
      <c r="AI3731" s="11"/>
      <c r="AJ3731" s="10"/>
      <c r="AK3731" s="2"/>
      <c r="AL3731" s="2"/>
      <c r="AM3731" s="2"/>
      <c r="AN3731" s="2"/>
      <c r="AO3731" s="2"/>
      <c r="AP3731" s="2"/>
      <c r="AQ3731" s="1"/>
      <c r="AR3731" s="15"/>
      <c r="AS3731" s="15"/>
      <c r="AT3731" s="15"/>
      <c r="AU3731" s="1"/>
      <c r="AV3731" s="1"/>
      <c r="AW3731" s="15"/>
      <c r="AX3731" s="15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  <c r="EZ3731" s="1"/>
      <c r="FA3731" s="1"/>
      <c r="FB3731" s="1"/>
      <c r="FC3731" s="1"/>
      <c r="FD3731" s="1"/>
      <c r="FE3731" s="1"/>
      <c r="FF3731" s="1"/>
      <c r="FG3731" s="1"/>
      <c r="FH3731" s="1"/>
    </row>
    <row r="3732" spans="1:164" x14ac:dyDescent="0.15">
      <c r="A3732" s="67"/>
      <c r="B3732" s="16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9"/>
      <c r="N3732" s="12"/>
      <c r="O3732" s="12"/>
      <c r="P3732" s="19"/>
      <c r="Q3732" s="14"/>
      <c r="R3732" s="28"/>
      <c r="S3732" s="14"/>
      <c r="T3732" s="14"/>
      <c r="U3732" s="14"/>
      <c r="V3732" s="4"/>
      <c r="W3732" s="5"/>
      <c r="X3732" s="14"/>
      <c r="Y3732" s="153"/>
      <c r="Z3732" s="10"/>
      <c r="AA3732" s="51"/>
      <c r="AB3732" s="3"/>
      <c r="AC3732" s="1"/>
      <c r="AD3732" s="10"/>
      <c r="AE3732" s="3"/>
      <c r="AF3732" s="3"/>
      <c r="AG3732" s="3"/>
      <c r="AH3732" s="10"/>
      <c r="AI3732" s="11"/>
      <c r="AJ3732" s="10"/>
      <c r="AK3732" s="2"/>
      <c r="AL3732" s="2"/>
      <c r="AM3732" s="2"/>
      <c r="AN3732" s="2"/>
      <c r="AO3732" s="2"/>
      <c r="AP3732" s="2"/>
      <c r="AQ3732" s="1"/>
      <c r="AR3732" s="15"/>
      <c r="AS3732" s="15"/>
      <c r="AT3732" s="15"/>
      <c r="AU3732" s="1"/>
      <c r="AV3732" s="1"/>
      <c r="AW3732" s="15"/>
      <c r="AX3732" s="15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  <c r="EZ3732" s="1"/>
      <c r="FA3732" s="1"/>
      <c r="FB3732" s="1"/>
      <c r="FC3732" s="1"/>
      <c r="FD3732" s="1"/>
      <c r="FE3732" s="1"/>
      <c r="FF3732" s="1"/>
      <c r="FG3732" s="1"/>
      <c r="FH3732" s="1"/>
    </row>
    <row r="3733" spans="1:164" x14ac:dyDescent="0.15">
      <c r="A3733" s="67"/>
      <c r="B3733" s="16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9"/>
      <c r="N3733" s="12"/>
      <c r="O3733" s="12"/>
      <c r="P3733" s="19"/>
      <c r="Q3733" s="14"/>
      <c r="R3733" s="28"/>
      <c r="S3733" s="14"/>
      <c r="T3733" s="14"/>
      <c r="U3733" s="14"/>
      <c r="V3733" s="4"/>
      <c r="W3733" s="5"/>
      <c r="X3733" s="14"/>
      <c r="Y3733" s="153"/>
      <c r="Z3733" s="10"/>
      <c r="AA3733" s="51"/>
      <c r="AB3733" s="3"/>
      <c r="AC3733" s="1"/>
      <c r="AD3733" s="10"/>
      <c r="AE3733" s="3"/>
      <c r="AF3733" s="3"/>
      <c r="AG3733" s="3"/>
      <c r="AH3733" s="10"/>
      <c r="AI3733" s="11"/>
      <c r="AJ3733" s="10"/>
      <c r="AK3733" s="2"/>
      <c r="AL3733" s="2"/>
      <c r="AM3733" s="2"/>
      <c r="AN3733" s="2"/>
      <c r="AO3733" s="2"/>
      <c r="AP3733" s="2"/>
      <c r="AQ3733" s="1"/>
      <c r="AR3733" s="15"/>
      <c r="AS3733" s="15"/>
      <c r="AT3733" s="15"/>
      <c r="AU3733" s="1"/>
      <c r="AV3733" s="1"/>
      <c r="AW3733" s="15"/>
      <c r="AX3733" s="15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  <c r="EZ3733" s="1"/>
      <c r="FA3733" s="1"/>
      <c r="FB3733" s="1"/>
      <c r="FC3733" s="1"/>
      <c r="FD3733" s="1"/>
      <c r="FE3733" s="1"/>
      <c r="FF3733" s="1"/>
      <c r="FG3733" s="1"/>
      <c r="FH3733" s="1"/>
    </row>
    <row r="3734" spans="1:164" x14ac:dyDescent="0.15">
      <c r="A3734" s="67"/>
      <c r="B3734" s="16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9"/>
      <c r="N3734" s="12"/>
      <c r="O3734" s="12"/>
      <c r="P3734" s="19"/>
      <c r="Q3734" s="14"/>
      <c r="R3734" s="28"/>
      <c r="S3734" s="14"/>
      <c r="T3734" s="14"/>
      <c r="U3734" s="14"/>
      <c r="V3734" s="4"/>
      <c r="W3734" s="5"/>
      <c r="X3734" s="14"/>
      <c r="Y3734" s="153"/>
      <c r="Z3734" s="10"/>
      <c r="AA3734" s="51"/>
      <c r="AB3734" s="3"/>
      <c r="AC3734" s="1"/>
      <c r="AD3734" s="10"/>
      <c r="AE3734" s="3"/>
      <c r="AF3734" s="3"/>
      <c r="AG3734" s="3"/>
      <c r="AH3734" s="10"/>
      <c r="AI3734" s="11"/>
      <c r="AJ3734" s="10"/>
      <c r="AK3734" s="2"/>
      <c r="AL3734" s="2"/>
      <c r="AM3734" s="2"/>
      <c r="AN3734" s="2"/>
      <c r="AO3734" s="2"/>
      <c r="AP3734" s="2"/>
      <c r="AQ3734" s="1"/>
      <c r="AR3734" s="15"/>
      <c r="AS3734" s="15"/>
      <c r="AT3734" s="15"/>
      <c r="AU3734" s="1"/>
      <c r="AV3734" s="1"/>
      <c r="AW3734" s="15"/>
      <c r="AX3734" s="15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  <c r="EZ3734" s="1"/>
      <c r="FA3734" s="1"/>
      <c r="FB3734" s="1"/>
      <c r="FC3734" s="1"/>
      <c r="FD3734" s="1"/>
      <c r="FE3734" s="1"/>
      <c r="FF3734" s="1"/>
      <c r="FG3734" s="1"/>
      <c r="FH3734" s="1"/>
    </row>
    <row r="3735" spans="1:164" x14ac:dyDescent="0.15">
      <c r="A3735" s="67"/>
      <c r="B3735" s="16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9"/>
      <c r="N3735" s="12"/>
      <c r="O3735" s="12"/>
      <c r="P3735" s="19"/>
      <c r="Q3735" s="14"/>
      <c r="R3735" s="28"/>
      <c r="S3735" s="14"/>
      <c r="T3735" s="14"/>
      <c r="U3735" s="14"/>
      <c r="V3735" s="4"/>
      <c r="W3735" s="5"/>
      <c r="X3735" s="14"/>
      <c r="Y3735" s="153"/>
      <c r="Z3735" s="10"/>
      <c r="AA3735" s="51"/>
      <c r="AB3735" s="3"/>
      <c r="AC3735" s="1"/>
      <c r="AD3735" s="10"/>
      <c r="AE3735" s="3"/>
      <c r="AF3735" s="3"/>
      <c r="AG3735" s="3"/>
      <c r="AH3735" s="10"/>
      <c r="AI3735" s="11"/>
      <c r="AJ3735" s="10"/>
      <c r="AK3735" s="2"/>
      <c r="AL3735" s="2"/>
      <c r="AM3735" s="2"/>
      <c r="AN3735" s="2"/>
      <c r="AO3735" s="2"/>
      <c r="AP3735" s="2"/>
      <c r="AQ3735" s="1"/>
      <c r="AR3735" s="15"/>
      <c r="AS3735" s="15"/>
      <c r="AT3735" s="15"/>
      <c r="AU3735" s="1"/>
      <c r="AV3735" s="1"/>
      <c r="AW3735" s="15"/>
      <c r="AX3735" s="15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  <c r="EZ3735" s="1"/>
      <c r="FA3735" s="1"/>
      <c r="FB3735" s="1"/>
      <c r="FC3735" s="1"/>
      <c r="FD3735" s="1"/>
      <c r="FE3735" s="1"/>
      <c r="FF3735" s="1"/>
      <c r="FG3735" s="1"/>
      <c r="FH3735" s="1"/>
    </row>
    <row r="3736" spans="1:164" x14ac:dyDescent="0.15">
      <c r="A3736" s="67"/>
      <c r="B3736" s="16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9"/>
      <c r="N3736" s="12"/>
      <c r="O3736" s="12"/>
      <c r="P3736" s="19"/>
      <c r="Q3736" s="14"/>
      <c r="R3736" s="28"/>
      <c r="S3736" s="14"/>
      <c r="T3736" s="14"/>
      <c r="U3736" s="14"/>
      <c r="V3736" s="4"/>
      <c r="W3736" s="5"/>
      <c r="X3736" s="14"/>
      <c r="Y3736" s="153"/>
      <c r="Z3736" s="10"/>
      <c r="AA3736" s="51"/>
      <c r="AB3736" s="3"/>
      <c r="AC3736" s="1"/>
      <c r="AD3736" s="10"/>
      <c r="AE3736" s="3"/>
      <c r="AF3736" s="3"/>
      <c r="AG3736" s="3"/>
      <c r="AH3736" s="10"/>
      <c r="AI3736" s="11"/>
      <c r="AJ3736" s="10"/>
      <c r="AK3736" s="2"/>
      <c r="AL3736" s="2"/>
      <c r="AM3736" s="2"/>
      <c r="AN3736" s="2"/>
      <c r="AO3736" s="2"/>
      <c r="AP3736" s="2"/>
      <c r="AQ3736" s="1"/>
      <c r="AR3736" s="15"/>
      <c r="AS3736" s="15"/>
      <c r="AT3736" s="15"/>
      <c r="AU3736" s="1"/>
      <c r="AV3736" s="1"/>
      <c r="AW3736" s="15"/>
      <c r="AX3736" s="15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  <c r="EZ3736" s="1"/>
      <c r="FA3736" s="1"/>
      <c r="FB3736" s="1"/>
      <c r="FC3736" s="1"/>
      <c r="FD3736" s="1"/>
      <c r="FE3736" s="1"/>
      <c r="FF3736" s="1"/>
      <c r="FG3736" s="1"/>
      <c r="FH3736" s="1"/>
    </row>
    <row r="3737" spans="1:164" x14ac:dyDescent="0.15">
      <c r="A3737" s="67"/>
      <c r="B3737" s="16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9"/>
      <c r="N3737" s="12"/>
      <c r="O3737" s="12"/>
      <c r="P3737" s="19"/>
      <c r="Q3737" s="14"/>
      <c r="R3737" s="28"/>
      <c r="S3737" s="14"/>
      <c r="T3737" s="14"/>
      <c r="U3737" s="14"/>
      <c r="V3737" s="4"/>
      <c r="W3737" s="5"/>
      <c r="X3737" s="14"/>
      <c r="Y3737" s="153"/>
      <c r="Z3737" s="10"/>
      <c r="AA3737" s="51"/>
      <c r="AB3737" s="3"/>
      <c r="AC3737" s="1"/>
      <c r="AD3737" s="10"/>
      <c r="AE3737" s="3"/>
      <c r="AF3737" s="3"/>
      <c r="AG3737" s="3"/>
      <c r="AH3737" s="10"/>
      <c r="AI3737" s="11"/>
      <c r="AJ3737" s="10"/>
      <c r="AK3737" s="2"/>
      <c r="AL3737" s="2"/>
      <c r="AM3737" s="2"/>
      <c r="AN3737" s="2"/>
      <c r="AO3737" s="2"/>
      <c r="AP3737" s="2"/>
      <c r="AQ3737" s="1"/>
      <c r="AR3737" s="15"/>
      <c r="AS3737" s="15"/>
      <c r="AT3737" s="15"/>
      <c r="AU3737" s="1"/>
      <c r="AV3737" s="1"/>
      <c r="AW3737" s="15"/>
      <c r="AX3737" s="15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  <c r="EZ3737" s="1"/>
      <c r="FA3737" s="1"/>
      <c r="FB3737" s="1"/>
      <c r="FC3737" s="1"/>
      <c r="FD3737" s="1"/>
      <c r="FE3737" s="1"/>
      <c r="FF3737" s="1"/>
      <c r="FG3737" s="1"/>
      <c r="FH3737" s="1"/>
    </row>
    <row r="3738" spans="1:164" x14ac:dyDescent="0.15">
      <c r="A3738" s="67"/>
      <c r="B3738" s="16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9"/>
      <c r="N3738" s="12"/>
      <c r="O3738" s="12"/>
      <c r="P3738" s="19"/>
      <c r="Q3738" s="14"/>
      <c r="R3738" s="28"/>
      <c r="S3738" s="14"/>
      <c r="T3738" s="14"/>
      <c r="U3738" s="14"/>
      <c r="V3738" s="4"/>
      <c r="W3738" s="5"/>
      <c r="X3738" s="14"/>
      <c r="Y3738" s="153"/>
      <c r="Z3738" s="10"/>
      <c r="AA3738" s="51"/>
      <c r="AB3738" s="3"/>
      <c r="AC3738" s="1"/>
      <c r="AD3738" s="10"/>
      <c r="AE3738" s="3"/>
      <c r="AF3738" s="3"/>
      <c r="AG3738" s="3"/>
      <c r="AH3738" s="10"/>
      <c r="AI3738" s="11"/>
      <c r="AJ3738" s="10"/>
      <c r="AK3738" s="2"/>
      <c r="AL3738" s="2"/>
      <c r="AM3738" s="2"/>
      <c r="AN3738" s="2"/>
      <c r="AO3738" s="2"/>
      <c r="AP3738" s="2"/>
      <c r="AQ3738" s="1"/>
      <c r="AR3738" s="15"/>
      <c r="AS3738" s="15"/>
      <c r="AT3738" s="15"/>
      <c r="AU3738" s="1"/>
      <c r="AV3738" s="1"/>
      <c r="AW3738" s="15"/>
      <c r="AX3738" s="15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  <c r="EZ3738" s="1"/>
      <c r="FA3738" s="1"/>
      <c r="FB3738" s="1"/>
      <c r="FC3738" s="1"/>
      <c r="FD3738" s="1"/>
      <c r="FE3738" s="1"/>
      <c r="FF3738" s="1"/>
      <c r="FG3738" s="1"/>
      <c r="FH3738" s="1"/>
    </row>
    <row r="3739" spans="1:164" x14ac:dyDescent="0.15">
      <c r="A3739" s="67"/>
      <c r="B3739" s="16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9"/>
      <c r="N3739" s="12"/>
      <c r="O3739" s="12"/>
      <c r="P3739" s="19"/>
      <c r="Q3739" s="14"/>
      <c r="R3739" s="28"/>
      <c r="S3739" s="14"/>
      <c r="T3739" s="14"/>
      <c r="U3739" s="14"/>
      <c r="V3739" s="4"/>
      <c r="W3739" s="5"/>
      <c r="X3739" s="14"/>
      <c r="Y3739" s="153"/>
      <c r="Z3739" s="10"/>
      <c r="AA3739" s="51"/>
      <c r="AB3739" s="3"/>
      <c r="AC3739" s="1"/>
      <c r="AD3739" s="10"/>
      <c r="AE3739" s="3"/>
      <c r="AF3739" s="3"/>
      <c r="AG3739" s="3"/>
      <c r="AH3739" s="10"/>
      <c r="AI3739" s="11"/>
      <c r="AJ3739" s="10"/>
      <c r="AK3739" s="2"/>
      <c r="AL3739" s="2"/>
      <c r="AM3739" s="2"/>
      <c r="AN3739" s="2"/>
      <c r="AO3739" s="2"/>
      <c r="AP3739" s="2"/>
      <c r="AQ3739" s="1"/>
      <c r="AR3739" s="15"/>
      <c r="AS3739" s="15"/>
      <c r="AT3739" s="15"/>
      <c r="AU3739" s="1"/>
      <c r="AV3739" s="1"/>
      <c r="AW3739" s="15"/>
      <c r="AX3739" s="15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  <c r="EZ3739" s="1"/>
      <c r="FA3739" s="1"/>
      <c r="FB3739" s="1"/>
      <c r="FC3739" s="1"/>
      <c r="FD3739" s="1"/>
      <c r="FE3739" s="1"/>
      <c r="FF3739" s="1"/>
      <c r="FG3739" s="1"/>
      <c r="FH3739" s="1"/>
    </row>
    <row r="3740" spans="1:164" x14ac:dyDescent="0.15">
      <c r="A3740" s="67"/>
      <c r="B3740" s="16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9"/>
      <c r="N3740" s="12"/>
      <c r="O3740" s="12"/>
      <c r="P3740" s="19"/>
      <c r="Q3740" s="14"/>
      <c r="R3740" s="28"/>
      <c r="S3740" s="14"/>
      <c r="T3740" s="14"/>
      <c r="U3740" s="14"/>
      <c r="V3740" s="4"/>
      <c r="W3740" s="5"/>
      <c r="X3740" s="14"/>
      <c r="Y3740" s="153"/>
      <c r="Z3740" s="10"/>
      <c r="AA3740" s="51"/>
      <c r="AB3740" s="3"/>
      <c r="AC3740" s="1"/>
      <c r="AD3740" s="10"/>
      <c r="AE3740" s="3"/>
      <c r="AF3740" s="3"/>
      <c r="AG3740" s="3"/>
      <c r="AH3740" s="10"/>
      <c r="AI3740" s="11"/>
      <c r="AJ3740" s="10"/>
      <c r="AK3740" s="2"/>
      <c r="AL3740" s="2"/>
      <c r="AM3740" s="2"/>
      <c r="AN3740" s="2"/>
      <c r="AO3740" s="2"/>
      <c r="AP3740" s="2"/>
      <c r="AQ3740" s="1"/>
      <c r="AR3740" s="15"/>
      <c r="AS3740" s="15"/>
      <c r="AT3740" s="15"/>
      <c r="AU3740" s="1"/>
      <c r="AV3740" s="1"/>
      <c r="AW3740" s="15"/>
      <c r="AX3740" s="15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  <c r="EZ3740" s="1"/>
      <c r="FA3740" s="1"/>
      <c r="FB3740" s="1"/>
      <c r="FC3740" s="1"/>
      <c r="FD3740" s="1"/>
      <c r="FE3740" s="1"/>
      <c r="FF3740" s="1"/>
      <c r="FG3740" s="1"/>
      <c r="FH3740" s="1"/>
    </row>
    <row r="3741" spans="1:164" x14ac:dyDescent="0.15">
      <c r="A3741" s="67"/>
      <c r="B3741" s="16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9"/>
      <c r="N3741" s="12"/>
      <c r="O3741" s="12"/>
      <c r="P3741" s="19"/>
      <c r="Q3741" s="14"/>
      <c r="R3741" s="28"/>
      <c r="S3741" s="14"/>
      <c r="T3741" s="14"/>
      <c r="U3741" s="14"/>
      <c r="V3741" s="4"/>
      <c r="W3741" s="5"/>
      <c r="X3741" s="14"/>
      <c r="Y3741" s="153"/>
      <c r="Z3741" s="10"/>
      <c r="AA3741" s="51"/>
      <c r="AB3741" s="3"/>
      <c r="AC3741" s="1"/>
      <c r="AD3741" s="10"/>
      <c r="AE3741" s="3"/>
      <c r="AF3741" s="3"/>
      <c r="AG3741" s="3"/>
      <c r="AH3741" s="10"/>
      <c r="AI3741" s="11"/>
      <c r="AJ3741" s="10"/>
      <c r="AK3741" s="2"/>
      <c r="AL3741" s="2"/>
      <c r="AM3741" s="2"/>
      <c r="AN3741" s="2"/>
      <c r="AO3741" s="2"/>
      <c r="AP3741" s="2"/>
      <c r="AQ3741" s="1"/>
      <c r="AR3741" s="15"/>
      <c r="AS3741" s="15"/>
      <c r="AT3741" s="15"/>
      <c r="AU3741" s="1"/>
      <c r="AV3741" s="1"/>
      <c r="AW3741" s="15"/>
      <c r="AX3741" s="15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  <c r="EZ3741" s="1"/>
      <c r="FA3741" s="1"/>
      <c r="FB3741" s="1"/>
      <c r="FC3741" s="1"/>
      <c r="FD3741" s="1"/>
      <c r="FE3741" s="1"/>
      <c r="FF3741" s="1"/>
      <c r="FG3741" s="1"/>
      <c r="FH3741" s="1"/>
    </row>
    <row r="3742" spans="1:164" x14ac:dyDescent="0.15">
      <c r="A3742" s="67"/>
      <c r="B3742" s="16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9"/>
      <c r="N3742" s="12"/>
      <c r="O3742" s="12"/>
      <c r="P3742" s="19"/>
      <c r="Q3742" s="14"/>
      <c r="R3742" s="28"/>
      <c r="S3742" s="14"/>
      <c r="T3742" s="14"/>
      <c r="U3742" s="14"/>
      <c r="V3742" s="4"/>
      <c r="W3742" s="5"/>
      <c r="X3742" s="14"/>
      <c r="Y3742" s="153"/>
      <c r="Z3742" s="10"/>
      <c r="AA3742" s="51"/>
      <c r="AB3742" s="3"/>
      <c r="AC3742" s="1"/>
      <c r="AD3742" s="10"/>
      <c r="AE3742" s="3"/>
      <c r="AF3742" s="3"/>
      <c r="AG3742" s="3"/>
      <c r="AH3742" s="10"/>
      <c r="AI3742" s="11"/>
      <c r="AJ3742" s="10"/>
      <c r="AK3742" s="2"/>
      <c r="AL3742" s="2"/>
      <c r="AM3742" s="2"/>
      <c r="AN3742" s="2"/>
      <c r="AO3742" s="2"/>
      <c r="AP3742" s="2"/>
      <c r="AQ3742" s="1"/>
      <c r="AR3742" s="15"/>
      <c r="AS3742" s="15"/>
      <c r="AT3742" s="15"/>
      <c r="AU3742" s="1"/>
      <c r="AV3742" s="1"/>
      <c r="AW3742" s="15"/>
      <c r="AX3742" s="15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  <c r="EZ3742" s="1"/>
      <c r="FA3742" s="1"/>
      <c r="FB3742" s="1"/>
      <c r="FC3742" s="1"/>
      <c r="FD3742" s="1"/>
      <c r="FE3742" s="1"/>
      <c r="FF3742" s="1"/>
      <c r="FG3742" s="1"/>
      <c r="FH3742" s="1"/>
    </row>
    <row r="3743" spans="1:164" x14ac:dyDescent="0.15">
      <c r="A3743" s="67"/>
      <c r="B3743" s="16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9"/>
      <c r="N3743" s="12"/>
      <c r="O3743" s="12"/>
      <c r="P3743" s="19"/>
      <c r="Q3743" s="14"/>
      <c r="R3743" s="28"/>
      <c r="S3743" s="14"/>
      <c r="T3743" s="14"/>
      <c r="U3743" s="14"/>
      <c r="V3743" s="4"/>
      <c r="W3743" s="5"/>
      <c r="X3743" s="14"/>
      <c r="Y3743" s="153"/>
      <c r="Z3743" s="10"/>
      <c r="AA3743" s="51"/>
      <c r="AB3743" s="3"/>
      <c r="AC3743" s="1"/>
      <c r="AD3743" s="10"/>
      <c r="AE3743" s="3"/>
      <c r="AF3743" s="3"/>
      <c r="AG3743" s="3"/>
      <c r="AH3743" s="10"/>
      <c r="AI3743" s="11"/>
      <c r="AJ3743" s="10"/>
      <c r="AK3743" s="2"/>
      <c r="AL3743" s="2"/>
      <c r="AM3743" s="2"/>
      <c r="AN3743" s="2"/>
      <c r="AO3743" s="2"/>
      <c r="AP3743" s="2"/>
      <c r="AQ3743" s="1"/>
      <c r="AR3743" s="15"/>
      <c r="AS3743" s="15"/>
      <c r="AT3743" s="15"/>
      <c r="AU3743" s="1"/>
      <c r="AV3743" s="1"/>
      <c r="AW3743" s="15"/>
      <c r="AX3743" s="15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  <c r="EZ3743" s="1"/>
      <c r="FA3743" s="1"/>
      <c r="FB3743" s="1"/>
      <c r="FC3743" s="1"/>
      <c r="FD3743" s="1"/>
      <c r="FE3743" s="1"/>
      <c r="FF3743" s="1"/>
      <c r="FG3743" s="1"/>
      <c r="FH3743" s="1"/>
    </row>
    <row r="3744" spans="1:164" x14ac:dyDescent="0.15">
      <c r="A3744" s="67"/>
      <c r="B3744" s="16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9"/>
      <c r="N3744" s="12"/>
      <c r="O3744" s="12"/>
      <c r="P3744" s="19"/>
      <c r="Q3744" s="14"/>
      <c r="R3744" s="28"/>
      <c r="S3744" s="14"/>
      <c r="T3744" s="14"/>
      <c r="U3744" s="14"/>
      <c r="V3744" s="4"/>
      <c r="W3744" s="5"/>
      <c r="X3744" s="14"/>
      <c r="Y3744" s="153"/>
      <c r="Z3744" s="10"/>
      <c r="AA3744" s="51"/>
      <c r="AB3744" s="3"/>
      <c r="AC3744" s="1"/>
      <c r="AD3744" s="10"/>
      <c r="AE3744" s="3"/>
      <c r="AF3744" s="3"/>
      <c r="AG3744" s="3"/>
      <c r="AH3744" s="10"/>
      <c r="AI3744" s="11"/>
      <c r="AJ3744" s="10"/>
      <c r="AK3744" s="2"/>
      <c r="AL3744" s="2"/>
      <c r="AM3744" s="2"/>
      <c r="AN3744" s="2"/>
      <c r="AO3744" s="2"/>
      <c r="AP3744" s="2"/>
      <c r="AQ3744" s="1"/>
      <c r="AR3744" s="15"/>
      <c r="AS3744" s="15"/>
      <c r="AT3744" s="15"/>
      <c r="AU3744" s="1"/>
      <c r="AV3744" s="1"/>
      <c r="AW3744" s="15"/>
      <c r="AX3744" s="15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  <c r="EZ3744" s="1"/>
      <c r="FA3744" s="1"/>
      <c r="FB3744" s="1"/>
      <c r="FC3744" s="1"/>
      <c r="FD3744" s="1"/>
      <c r="FE3744" s="1"/>
      <c r="FF3744" s="1"/>
      <c r="FG3744" s="1"/>
      <c r="FH3744" s="1"/>
    </row>
    <row r="3745" spans="1:164" x14ac:dyDescent="0.15">
      <c r="A3745" s="67"/>
      <c r="B3745" s="16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9"/>
      <c r="N3745" s="12"/>
      <c r="O3745" s="12"/>
      <c r="P3745" s="19"/>
      <c r="Q3745" s="14"/>
      <c r="R3745" s="28"/>
      <c r="S3745" s="14"/>
      <c r="T3745" s="14"/>
      <c r="U3745" s="14"/>
      <c r="V3745" s="4"/>
      <c r="W3745" s="5"/>
      <c r="X3745" s="14"/>
      <c r="Y3745" s="153"/>
      <c r="Z3745" s="10"/>
      <c r="AA3745" s="51"/>
      <c r="AB3745" s="3"/>
      <c r="AC3745" s="1"/>
      <c r="AD3745" s="10"/>
      <c r="AE3745" s="3"/>
      <c r="AF3745" s="3"/>
      <c r="AG3745" s="3"/>
      <c r="AH3745" s="10"/>
      <c r="AI3745" s="11"/>
      <c r="AJ3745" s="10"/>
      <c r="AK3745" s="2"/>
      <c r="AL3745" s="2"/>
      <c r="AM3745" s="2"/>
      <c r="AN3745" s="2"/>
      <c r="AO3745" s="2"/>
      <c r="AP3745" s="2"/>
      <c r="AQ3745" s="1"/>
      <c r="AR3745" s="15"/>
      <c r="AS3745" s="15"/>
      <c r="AT3745" s="15"/>
      <c r="AU3745" s="1"/>
      <c r="AV3745" s="1"/>
      <c r="AW3745" s="15"/>
      <c r="AX3745" s="15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  <c r="EZ3745" s="1"/>
      <c r="FA3745" s="1"/>
      <c r="FB3745" s="1"/>
      <c r="FC3745" s="1"/>
      <c r="FD3745" s="1"/>
      <c r="FE3745" s="1"/>
      <c r="FF3745" s="1"/>
      <c r="FG3745" s="1"/>
      <c r="FH3745" s="1"/>
    </row>
    <row r="3746" spans="1:164" x14ac:dyDescent="0.15">
      <c r="A3746" s="67"/>
      <c r="B3746" s="16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9"/>
      <c r="N3746" s="12"/>
      <c r="O3746" s="12"/>
      <c r="P3746" s="19"/>
      <c r="Q3746" s="14"/>
      <c r="R3746" s="28"/>
      <c r="S3746" s="14"/>
      <c r="T3746" s="14"/>
      <c r="U3746" s="14"/>
      <c r="V3746" s="4"/>
      <c r="W3746" s="5"/>
      <c r="X3746" s="14"/>
      <c r="Y3746" s="153"/>
      <c r="Z3746" s="10"/>
      <c r="AA3746" s="51"/>
      <c r="AB3746" s="3"/>
      <c r="AC3746" s="1"/>
      <c r="AD3746" s="10"/>
      <c r="AE3746" s="3"/>
      <c r="AF3746" s="3"/>
      <c r="AG3746" s="3"/>
      <c r="AH3746" s="10"/>
      <c r="AI3746" s="11"/>
      <c r="AJ3746" s="10"/>
      <c r="AK3746" s="2"/>
      <c r="AL3746" s="2"/>
      <c r="AM3746" s="2"/>
      <c r="AN3746" s="2"/>
      <c r="AO3746" s="2"/>
      <c r="AP3746" s="2"/>
      <c r="AQ3746" s="1"/>
      <c r="AR3746" s="15"/>
      <c r="AS3746" s="15"/>
      <c r="AT3746" s="15"/>
      <c r="AU3746" s="1"/>
      <c r="AV3746" s="1"/>
      <c r="AW3746" s="15"/>
      <c r="AX3746" s="15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  <c r="EZ3746" s="1"/>
      <c r="FA3746" s="1"/>
      <c r="FB3746" s="1"/>
      <c r="FC3746" s="1"/>
      <c r="FD3746" s="1"/>
      <c r="FE3746" s="1"/>
      <c r="FF3746" s="1"/>
      <c r="FG3746" s="1"/>
      <c r="FH3746" s="1"/>
    </row>
    <row r="3747" spans="1:164" x14ac:dyDescent="0.15">
      <c r="A3747" s="67"/>
      <c r="B3747" s="16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9"/>
      <c r="N3747" s="12"/>
      <c r="O3747" s="12"/>
      <c r="P3747" s="19"/>
      <c r="Q3747" s="14"/>
      <c r="R3747" s="28"/>
      <c r="S3747" s="14"/>
      <c r="T3747" s="14"/>
      <c r="U3747" s="14"/>
      <c r="V3747" s="4"/>
      <c r="W3747" s="5"/>
      <c r="X3747" s="14"/>
      <c r="Y3747" s="153"/>
      <c r="Z3747" s="10"/>
      <c r="AA3747" s="51"/>
      <c r="AB3747" s="3"/>
      <c r="AC3747" s="1"/>
      <c r="AD3747" s="10"/>
      <c r="AE3747" s="3"/>
      <c r="AF3747" s="3"/>
      <c r="AG3747" s="3"/>
      <c r="AH3747" s="10"/>
      <c r="AI3747" s="11"/>
      <c r="AJ3747" s="10"/>
      <c r="AK3747" s="2"/>
      <c r="AL3747" s="2"/>
      <c r="AM3747" s="2"/>
      <c r="AN3747" s="2"/>
      <c r="AO3747" s="2"/>
      <c r="AP3747" s="2"/>
      <c r="AQ3747" s="1"/>
      <c r="AR3747" s="15"/>
      <c r="AS3747" s="15"/>
      <c r="AT3747" s="15"/>
      <c r="AU3747" s="1"/>
      <c r="AV3747" s="1"/>
      <c r="AW3747" s="15"/>
      <c r="AX3747" s="15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  <c r="EZ3747" s="1"/>
      <c r="FA3747" s="1"/>
      <c r="FB3747" s="1"/>
      <c r="FC3747" s="1"/>
      <c r="FD3747" s="1"/>
      <c r="FE3747" s="1"/>
      <c r="FF3747" s="1"/>
      <c r="FG3747" s="1"/>
      <c r="FH3747" s="1"/>
    </row>
    <row r="3748" spans="1:164" x14ac:dyDescent="0.15">
      <c r="A3748" s="67"/>
      <c r="B3748" s="16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9"/>
      <c r="N3748" s="12"/>
      <c r="O3748" s="12"/>
      <c r="P3748" s="19"/>
      <c r="Q3748" s="14"/>
      <c r="R3748" s="28"/>
      <c r="S3748" s="14"/>
      <c r="T3748" s="14"/>
      <c r="U3748" s="14"/>
      <c r="V3748" s="4"/>
      <c r="W3748" s="5"/>
      <c r="X3748" s="14"/>
      <c r="Y3748" s="153"/>
      <c r="Z3748" s="10"/>
      <c r="AA3748" s="51"/>
      <c r="AB3748" s="3"/>
      <c r="AC3748" s="1"/>
      <c r="AD3748" s="10"/>
      <c r="AE3748" s="3"/>
      <c r="AF3748" s="3"/>
      <c r="AG3748" s="3"/>
      <c r="AH3748" s="10"/>
      <c r="AI3748" s="11"/>
      <c r="AJ3748" s="10"/>
      <c r="AK3748" s="2"/>
      <c r="AL3748" s="2"/>
      <c r="AM3748" s="2"/>
      <c r="AN3748" s="2"/>
      <c r="AO3748" s="2"/>
      <c r="AP3748" s="2"/>
      <c r="AQ3748" s="1"/>
      <c r="AR3748" s="15"/>
      <c r="AS3748" s="15"/>
      <c r="AT3748" s="15"/>
      <c r="AU3748" s="1"/>
      <c r="AV3748" s="1"/>
      <c r="AW3748" s="15"/>
      <c r="AX3748" s="15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  <c r="EZ3748" s="1"/>
      <c r="FA3748" s="1"/>
      <c r="FB3748" s="1"/>
      <c r="FC3748" s="1"/>
      <c r="FD3748" s="1"/>
      <c r="FE3748" s="1"/>
      <c r="FF3748" s="1"/>
      <c r="FG3748" s="1"/>
      <c r="FH3748" s="1"/>
    </row>
    <row r="3749" spans="1:164" x14ac:dyDescent="0.15">
      <c r="A3749" s="67"/>
      <c r="B3749" s="16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9"/>
      <c r="N3749" s="12"/>
      <c r="O3749" s="12"/>
      <c r="P3749" s="19"/>
      <c r="Q3749" s="14"/>
      <c r="R3749" s="28"/>
      <c r="S3749" s="14"/>
      <c r="T3749" s="14"/>
      <c r="U3749" s="14"/>
      <c r="V3749" s="4"/>
      <c r="W3749" s="5"/>
      <c r="X3749" s="14"/>
      <c r="Y3749" s="153"/>
      <c r="Z3749" s="10"/>
      <c r="AA3749" s="51"/>
      <c r="AB3749" s="3"/>
      <c r="AC3749" s="1"/>
      <c r="AD3749" s="10"/>
      <c r="AE3749" s="3"/>
      <c r="AF3749" s="3"/>
      <c r="AG3749" s="3"/>
      <c r="AH3749" s="10"/>
      <c r="AI3749" s="11"/>
      <c r="AJ3749" s="10"/>
      <c r="AK3749" s="2"/>
      <c r="AL3749" s="2"/>
      <c r="AM3749" s="2"/>
      <c r="AN3749" s="2"/>
      <c r="AO3749" s="2"/>
      <c r="AP3749" s="2"/>
      <c r="AQ3749" s="1"/>
      <c r="AR3749" s="15"/>
      <c r="AS3749" s="15"/>
      <c r="AT3749" s="15"/>
      <c r="AU3749" s="1"/>
      <c r="AV3749" s="1"/>
      <c r="AW3749" s="15"/>
      <c r="AX3749" s="15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  <c r="EZ3749" s="1"/>
      <c r="FA3749" s="1"/>
      <c r="FB3749" s="1"/>
      <c r="FC3749" s="1"/>
      <c r="FD3749" s="1"/>
      <c r="FE3749" s="1"/>
      <c r="FF3749" s="1"/>
      <c r="FG3749" s="1"/>
      <c r="FH3749" s="1"/>
    </row>
    <row r="3750" spans="1:164" x14ac:dyDescent="0.15">
      <c r="A3750" s="67"/>
      <c r="B3750" s="16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9"/>
      <c r="N3750" s="12"/>
      <c r="O3750" s="12"/>
      <c r="P3750" s="19"/>
      <c r="Q3750" s="14"/>
      <c r="R3750" s="28"/>
      <c r="S3750" s="14"/>
      <c r="T3750" s="14"/>
      <c r="U3750" s="14"/>
      <c r="V3750" s="4"/>
      <c r="W3750" s="5"/>
      <c r="X3750" s="14"/>
      <c r="Y3750" s="153"/>
      <c r="Z3750" s="10"/>
      <c r="AA3750" s="51"/>
      <c r="AB3750" s="3"/>
      <c r="AC3750" s="1"/>
      <c r="AD3750" s="10"/>
      <c r="AE3750" s="3"/>
      <c r="AF3750" s="3"/>
      <c r="AG3750" s="3"/>
      <c r="AH3750" s="10"/>
      <c r="AI3750" s="11"/>
      <c r="AJ3750" s="10"/>
      <c r="AK3750" s="2"/>
      <c r="AL3750" s="2"/>
      <c r="AM3750" s="2"/>
      <c r="AN3750" s="2"/>
      <c r="AO3750" s="2"/>
      <c r="AP3750" s="2"/>
      <c r="AQ3750" s="1"/>
      <c r="AR3750" s="15"/>
      <c r="AS3750" s="15"/>
      <c r="AT3750" s="15"/>
      <c r="AU3750" s="1"/>
      <c r="AV3750" s="1"/>
      <c r="AW3750" s="15"/>
      <c r="AX3750" s="15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  <c r="EZ3750" s="1"/>
      <c r="FA3750" s="1"/>
      <c r="FB3750" s="1"/>
      <c r="FC3750" s="1"/>
      <c r="FD3750" s="1"/>
      <c r="FE3750" s="1"/>
      <c r="FF3750" s="1"/>
      <c r="FG3750" s="1"/>
      <c r="FH3750" s="1"/>
    </row>
    <row r="3751" spans="1:164" x14ac:dyDescent="0.15">
      <c r="A3751" s="67"/>
      <c r="B3751" s="16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9"/>
      <c r="N3751" s="12"/>
      <c r="O3751" s="12"/>
      <c r="P3751" s="19"/>
      <c r="Q3751" s="14"/>
      <c r="R3751" s="28"/>
      <c r="S3751" s="14"/>
      <c r="T3751" s="14"/>
      <c r="U3751" s="14"/>
      <c r="V3751" s="4"/>
      <c r="W3751" s="5"/>
      <c r="X3751" s="14"/>
      <c r="Y3751" s="153"/>
      <c r="Z3751" s="10"/>
      <c r="AA3751" s="51"/>
      <c r="AB3751" s="3"/>
      <c r="AC3751" s="1"/>
      <c r="AD3751" s="10"/>
      <c r="AE3751" s="3"/>
      <c r="AF3751" s="3"/>
      <c r="AG3751" s="3"/>
      <c r="AH3751" s="10"/>
      <c r="AI3751" s="11"/>
      <c r="AJ3751" s="10"/>
      <c r="AK3751" s="2"/>
      <c r="AL3751" s="2"/>
      <c r="AM3751" s="2"/>
      <c r="AN3751" s="2"/>
      <c r="AO3751" s="2"/>
      <c r="AP3751" s="2"/>
      <c r="AQ3751" s="1"/>
      <c r="AR3751" s="15"/>
      <c r="AS3751" s="15"/>
      <c r="AT3751" s="15"/>
      <c r="AU3751" s="1"/>
      <c r="AV3751" s="1"/>
      <c r="AW3751" s="15"/>
      <c r="AX3751" s="15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  <c r="EZ3751" s="1"/>
      <c r="FA3751" s="1"/>
      <c r="FB3751" s="1"/>
      <c r="FC3751" s="1"/>
      <c r="FD3751" s="1"/>
      <c r="FE3751" s="1"/>
      <c r="FF3751" s="1"/>
      <c r="FG3751" s="1"/>
      <c r="FH3751" s="1"/>
    </row>
    <row r="3752" spans="1:164" x14ac:dyDescent="0.15">
      <c r="A3752" s="67"/>
      <c r="B3752" s="16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9"/>
      <c r="N3752" s="12"/>
      <c r="O3752" s="12"/>
      <c r="P3752" s="19"/>
      <c r="Q3752" s="14"/>
      <c r="R3752" s="28"/>
      <c r="S3752" s="14"/>
      <c r="T3752" s="14"/>
      <c r="U3752" s="14"/>
      <c r="V3752" s="4"/>
      <c r="W3752" s="5"/>
      <c r="X3752" s="14"/>
      <c r="Y3752" s="153"/>
      <c r="Z3752" s="10"/>
      <c r="AA3752" s="51"/>
      <c r="AB3752" s="3"/>
      <c r="AC3752" s="1"/>
      <c r="AD3752" s="10"/>
      <c r="AE3752" s="3"/>
      <c r="AF3752" s="3"/>
      <c r="AG3752" s="3"/>
      <c r="AH3752" s="10"/>
      <c r="AI3752" s="11"/>
      <c r="AJ3752" s="10"/>
      <c r="AK3752" s="2"/>
      <c r="AL3752" s="2"/>
      <c r="AM3752" s="2"/>
      <c r="AN3752" s="2"/>
      <c r="AO3752" s="2"/>
      <c r="AP3752" s="2"/>
      <c r="AQ3752" s="1"/>
      <c r="AR3752" s="15"/>
      <c r="AS3752" s="15"/>
      <c r="AT3752" s="15"/>
      <c r="AU3752" s="1"/>
      <c r="AV3752" s="1"/>
      <c r="AW3752" s="15"/>
      <c r="AX3752" s="15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  <c r="EZ3752" s="1"/>
      <c r="FA3752" s="1"/>
      <c r="FB3752" s="1"/>
      <c r="FC3752" s="1"/>
      <c r="FD3752" s="1"/>
      <c r="FE3752" s="1"/>
      <c r="FF3752" s="1"/>
      <c r="FG3752" s="1"/>
      <c r="FH3752" s="1"/>
    </row>
    <row r="3753" spans="1:164" x14ac:dyDescent="0.15">
      <c r="A3753" s="67"/>
      <c r="B3753" s="16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9"/>
      <c r="N3753" s="12"/>
      <c r="O3753" s="12"/>
      <c r="P3753" s="19"/>
      <c r="Q3753" s="14"/>
      <c r="R3753" s="28"/>
      <c r="S3753" s="14"/>
      <c r="T3753" s="14"/>
      <c r="U3753" s="14"/>
      <c r="V3753" s="4"/>
      <c r="W3753" s="5"/>
      <c r="X3753" s="14"/>
      <c r="Y3753" s="153"/>
      <c r="Z3753" s="10"/>
      <c r="AA3753" s="51"/>
      <c r="AB3753" s="3"/>
      <c r="AC3753" s="1"/>
      <c r="AD3753" s="10"/>
      <c r="AE3753" s="3"/>
      <c r="AF3753" s="3"/>
      <c r="AG3753" s="3"/>
      <c r="AH3753" s="10"/>
      <c r="AI3753" s="11"/>
      <c r="AJ3753" s="10"/>
      <c r="AK3753" s="2"/>
      <c r="AL3753" s="2"/>
      <c r="AM3753" s="2"/>
      <c r="AN3753" s="2"/>
      <c r="AO3753" s="2"/>
      <c r="AP3753" s="2"/>
      <c r="AQ3753" s="1"/>
      <c r="AR3753" s="15"/>
      <c r="AS3753" s="15"/>
      <c r="AT3753" s="15"/>
      <c r="AU3753" s="1"/>
      <c r="AV3753" s="1"/>
      <c r="AW3753" s="15"/>
      <c r="AX3753" s="15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  <c r="EZ3753" s="1"/>
      <c r="FA3753" s="1"/>
      <c r="FB3753" s="1"/>
      <c r="FC3753" s="1"/>
      <c r="FD3753" s="1"/>
      <c r="FE3753" s="1"/>
      <c r="FF3753" s="1"/>
      <c r="FG3753" s="1"/>
      <c r="FH3753" s="1"/>
    </row>
    <row r="3754" spans="1:164" x14ac:dyDescent="0.15">
      <c r="A3754" s="67"/>
      <c r="B3754" s="16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9"/>
      <c r="N3754" s="12"/>
      <c r="O3754" s="12"/>
      <c r="P3754" s="19"/>
      <c r="Q3754" s="14"/>
      <c r="R3754" s="28"/>
      <c r="S3754" s="14"/>
      <c r="T3754" s="14"/>
      <c r="U3754" s="14"/>
      <c r="V3754" s="4"/>
      <c r="W3754" s="5"/>
      <c r="X3754" s="14"/>
      <c r="Y3754" s="153"/>
      <c r="Z3754" s="10"/>
      <c r="AA3754" s="51"/>
      <c r="AB3754" s="3"/>
      <c r="AC3754" s="1"/>
      <c r="AD3754" s="10"/>
      <c r="AE3754" s="3"/>
      <c r="AF3754" s="3"/>
      <c r="AG3754" s="3"/>
      <c r="AH3754" s="10"/>
      <c r="AI3754" s="11"/>
      <c r="AJ3754" s="10"/>
      <c r="AK3754" s="2"/>
      <c r="AL3754" s="2"/>
      <c r="AM3754" s="2"/>
      <c r="AN3754" s="2"/>
      <c r="AO3754" s="2"/>
      <c r="AP3754" s="2"/>
      <c r="AQ3754" s="1"/>
      <c r="AR3754" s="15"/>
      <c r="AS3754" s="15"/>
      <c r="AT3754" s="15"/>
      <c r="AU3754" s="1"/>
      <c r="AV3754" s="1"/>
      <c r="AW3754" s="15"/>
      <c r="AX3754" s="15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  <c r="FA3754" s="1"/>
      <c r="FB3754" s="1"/>
      <c r="FC3754" s="1"/>
      <c r="FD3754" s="1"/>
      <c r="FE3754" s="1"/>
      <c r="FF3754" s="1"/>
      <c r="FG3754" s="1"/>
      <c r="FH3754" s="1"/>
    </row>
    <row r="3755" spans="1:164" x14ac:dyDescent="0.15">
      <c r="A3755" s="67"/>
      <c r="B3755" s="16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9"/>
      <c r="N3755" s="12"/>
      <c r="O3755" s="12"/>
      <c r="P3755" s="19"/>
      <c r="Q3755" s="14"/>
      <c r="R3755" s="28"/>
      <c r="S3755" s="14"/>
      <c r="T3755" s="14"/>
      <c r="U3755" s="14"/>
      <c r="V3755" s="4"/>
      <c r="W3755" s="5"/>
      <c r="X3755" s="14"/>
      <c r="Y3755" s="153"/>
      <c r="Z3755" s="10"/>
      <c r="AA3755" s="51"/>
      <c r="AB3755" s="3"/>
      <c r="AC3755" s="1"/>
      <c r="AD3755" s="10"/>
      <c r="AE3755" s="3"/>
      <c r="AF3755" s="3"/>
      <c r="AG3755" s="3"/>
      <c r="AH3755" s="10"/>
      <c r="AI3755" s="11"/>
      <c r="AJ3755" s="10"/>
      <c r="AK3755" s="2"/>
      <c r="AL3755" s="2"/>
      <c r="AM3755" s="2"/>
      <c r="AN3755" s="2"/>
      <c r="AO3755" s="2"/>
      <c r="AP3755" s="2"/>
      <c r="AQ3755" s="1"/>
      <c r="AR3755" s="15"/>
      <c r="AS3755" s="15"/>
      <c r="AT3755" s="15"/>
      <c r="AU3755" s="1"/>
      <c r="AV3755" s="1"/>
      <c r="AW3755" s="15"/>
      <c r="AX3755" s="15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  <c r="EZ3755" s="1"/>
      <c r="FA3755" s="1"/>
      <c r="FB3755" s="1"/>
      <c r="FC3755" s="1"/>
      <c r="FD3755" s="1"/>
      <c r="FE3755" s="1"/>
      <c r="FF3755" s="1"/>
      <c r="FG3755" s="1"/>
      <c r="FH3755" s="1"/>
    </row>
    <row r="3756" spans="1:164" x14ac:dyDescent="0.15">
      <c r="A3756" s="67"/>
      <c r="B3756" s="16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9"/>
      <c r="N3756" s="12"/>
      <c r="O3756" s="12"/>
      <c r="P3756" s="19"/>
      <c r="Q3756" s="14"/>
      <c r="R3756" s="28"/>
      <c r="S3756" s="14"/>
      <c r="T3756" s="14"/>
      <c r="U3756" s="14"/>
      <c r="V3756" s="4"/>
      <c r="W3756" s="5"/>
      <c r="X3756" s="14"/>
      <c r="Y3756" s="153"/>
      <c r="Z3756" s="10"/>
      <c r="AA3756" s="51"/>
      <c r="AB3756" s="3"/>
      <c r="AC3756" s="1"/>
      <c r="AD3756" s="10"/>
      <c r="AE3756" s="3"/>
      <c r="AF3756" s="3"/>
      <c r="AG3756" s="3"/>
      <c r="AH3756" s="10"/>
      <c r="AI3756" s="11"/>
      <c r="AJ3756" s="10"/>
      <c r="AK3756" s="2"/>
      <c r="AL3756" s="2"/>
      <c r="AM3756" s="2"/>
      <c r="AN3756" s="2"/>
      <c r="AO3756" s="2"/>
      <c r="AP3756" s="2"/>
      <c r="AQ3756" s="1"/>
      <c r="AR3756" s="15"/>
      <c r="AS3756" s="15"/>
      <c r="AT3756" s="15"/>
      <c r="AU3756" s="1"/>
      <c r="AV3756" s="1"/>
      <c r="AW3756" s="15"/>
      <c r="AX3756" s="15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  <c r="EZ3756" s="1"/>
      <c r="FA3756" s="1"/>
      <c r="FB3756" s="1"/>
      <c r="FC3756" s="1"/>
      <c r="FD3756" s="1"/>
      <c r="FE3756" s="1"/>
      <c r="FF3756" s="1"/>
      <c r="FG3756" s="1"/>
      <c r="FH3756" s="1"/>
    </row>
    <row r="3757" spans="1:164" x14ac:dyDescent="0.15">
      <c r="A3757" s="67"/>
      <c r="B3757" s="16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9"/>
      <c r="N3757" s="12"/>
      <c r="O3757" s="12"/>
      <c r="P3757" s="19"/>
      <c r="Q3757" s="14"/>
      <c r="R3757" s="28"/>
      <c r="S3757" s="14"/>
      <c r="T3757" s="14"/>
      <c r="U3757" s="14"/>
      <c r="V3757" s="4"/>
      <c r="W3757" s="5"/>
      <c r="X3757" s="14"/>
      <c r="Y3757" s="153"/>
      <c r="Z3757" s="10"/>
      <c r="AA3757" s="51"/>
      <c r="AB3757" s="3"/>
      <c r="AC3757" s="1"/>
      <c r="AD3757" s="10"/>
      <c r="AE3757" s="3"/>
      <c r="AF3757" s="3"/>
      <c r="AG3757" s="3"/>
      <c r="AH3757" s="10"/>
      <c r="AI3757" s="11"/>
      <c r="AJ3757" s="10"/>
      <c r="AK3757" s="2"/>
      <c r="AL3757" s="2"/>
      <c r="AM3757" s="2"/>
      <c r="AN3757" s="2"/>
      <c r="AO3757" s="2"/>
      <c r="AP3757" s="2"/>
      <c r="AQ3757" s="1"/>
      <c r="AR3757" s="15"/>
      <c r="AS3757" s="15"/>
      <c r="AT3757" s="15"/>
      <c r="AU3757" s="1"/>
      <c r="AV3757" s="1"/>
      <c r="AW3757" s="15"/>
      <c r="AX3757" s="15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  <c r="EZ3757" s="1"/>
      <c r="FA3757" s="1"/>
      <c r="FB3757" s="1"/>
      <c r="FC3757" s="1"/>
      <c r="FD3757" s="1"/>
      <c r="FE3757" s="1"/>
      <c r="FF3757" s="1"/>
      <c r="FG3757" s="1"/>
      <c r="FH3757" s="1"/>
    </row>
    <row r="3758" spans="1:164" x14ac:dyDescent="0.15">
      <c r="A3758" s="67"/>
      <c r="B3758" s="16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9"/>
      <c r="N3758" s="12"/>
      <c r="O3758" s="12"/>
      <c r="P3758" s="19"/>
      <c r="Q3758" s="14"/>
      <c r="R3758" s="28"/>
      <c r="S3758" s="14"/>
      <c r="T3758" s="14"/>
      <c r="U3758" s="14"/>
      <c r="V3758" s="4"/>
      <c r="W3758" s="5"/>
      <c r="X3758" s="14"/>
      <c r="Y3758" s="153"/>
      <c r="Z3758" s="10"/>
      <c r="AA3758" s="51"/>
      <c r="AB3758" s="3"/>
      <c r="AC3758" s="1"/>
      <c r="AD3758" s="10"/>
      <c r="AE3758" s="3"/>
      <c r="AF3758" s="3"/>
      <c r="AG3758" s="3"/>
      <c r="AH3758" s="10"/>
      <c r="AI3758" s="11"/>
      <c r="AJ3758" s="10"/>
      <c r="AK3758" s="2"/>
      <c r="AL3758" s="2"/>
      <c r="AM3758" s="2"/>
      <c r="AN3758" s="2"/>
      <c r="AO3758" s="2"/>
      <c r="AP3758" s="2"/>
      <c r="AQ3758" s="1"/>
      <c r="AR3758" s="15"/>
      <c r="AS3758" s="15"/>
      <c r="AT3758" s="15"/>
      <c r="AU3758" s="1"/>
      <c r="AV3758" s="1"/>
      <c r="AW3758" s="15"/>
      <c r="AX3758" s="15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  <c r="EZ3758" s="1"/>
      <c r="FA3758" s="1"/>
      <c r="FB3758" s="1"/>
      <c r="FC3758" s="1"/>
      <c r="FD3758" s="1"/>
      <c r="FE3758" s="1"/>
      <c r="FF3758" s="1"/>
      <c r="FG3758" s="1"/>
      <c r="FH3758" s="1"/>
    </row>
    <row r="3759" spans="1:164" x14ac:dyDescent="0.15">
      <c r="A3759" s="67"/>
      <c r="B3759" s="16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9"/>
      <c r="N3759" s="12"/>
      <c r="O3759" s="12"/>
      <c r="P3759" s="19"/>
      <c r="Q3759" s="14"/>
      <c r="R3759" s="28"/>
      <c r="S3759" s="14"/>
      <c r="T3759" s="14"/>
      <c r="U3759" s="14"/>
      <c r="V3759" s="4"/>
      <c r="W3759" s="5"/>
      <c r="X3759" s="14"/>
      <c r="Y3759" s="153"/>
      <c r="Z3759" s="10"/>
      <c r="AA3759" s="51"/>
      <c r="AB3759" s="3"/>
      <c r="AC3759" s="1"/>
      <c r="AD3759" s="10"/>
      <c r="AE3759" s="3"/>
      <c r="AF3759" s="3"/>
      <c r="AG3759" s="3"/>
      <c r="AH3759" s="10"/>
      <c r="AI3759" s="11"/>
      <c r="AJ3759" s="10"/>
      <c r="AK3759" s="2"/>
      <c r="AL3759" s="2"/>
      <c r="AM3759" s="2"/>
      <c r="AN3759" s="2"/>
      <c r="AO3759" s="2"/>
      <c r="AP3759" s="2"/>
      <c r="AQ3759" s="1"/>
      <c r="AR3759" s="15"/>
      <c r="AS3759" s="15"/>
      <c r="AT3759" s="15"/>
      <c r="AU3759" s="1"/>
      <c r="AV3759" s="1"/>
      <c r="AW3759" s="15"/>
      <c r="AX3759" s="15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  <c r="EZ3759" s="1"/>
      <c r="FA3759" s="1"/>
      <c r="FB3759" s="1"/>
      <c r="FC3759" s="1"/>
      <c r="FD3759" s="1"/>
      <c r="FE3759" s="1"/>
      <c r="FF3759" s="1"/>
      <c r="FG3759" s="1"/>
      <c r="FH3759" s="1"/>
    </row>
    <row r="3760" spans="1:164" x14ac:dyDescent="0.15">
      <c r="A3760" s="67"/>
      <c r="B3760" s="16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9"/>
      <c r="N3760" s="12"/>
      <c r="O3760" s="12"/>
      <c r="P3760" s="19"/>
      <c r="Q3760" s="14"/>
      <c r="R3760" s="28"/>
      <c r="S3760" s="14"/>
      <c r="T3760" s="14"/>
      <c r="U3760" s="14"/>
      <c r="V3760" s="4"/>
      <c r="W3760" s="5"/>
      <c r="X3760" s="14"/>
      <c r="Y3760" s="153"/>
      <c r="Z3760" s="10"/>
      <c r="AA3760" s="51"/>
      <c r="AB3760" s="3"/>
      <c r="AC3760" s="1"/>
      <c r="AD3760" s="10"/>
      <c r="AE3760" s="3"/>
      <c r="AF3760" s="3"/>
      <c r="AG3760" s="3"/>
      <c r="AH3760" s="10"/>
      <c r="AI3760" s="11"/>
      <c r="AJ3760" s="10"/>
      <c r="AK3760" s="2"/>
      <c r="AL3760" s="2"/>
      <c r="AM3760" s="2"/>
      <c r="AN3760" s="2"/>
      <c r="AO3760" s="2"/>
      <c r="AP3760" s="2"/>
      <c r="AQ3760" s="1"/>
      <c r="AR3760" s="15"/>
      <c r="AS3760" s="15"/>
      <c r="AT3760" s="15"/>
      <c r="AU3760" s="1"/>
      <c r="AV3760" s="1"/>
      <c r="AW3760" s="15"/>
      <c r="AX3760" s="15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  <c r="EZ3760" s="1"/>
      <c r="FA3760" s="1"/>
      <c r="FB3760" s="1"/>
      <c r="FC3760" s="1"/>
      <c r="FD3760" s="1"/>
      <c r="FE3760" s="1"/>
      <c r="FF3760" s="1"/>
      <c r="FG3760" s="1"/>
      <c r="FH3760" s="1"/>
    </row>
    <row r="3761" spans="1:164" x14ac:dyDescent="0.15">
      <c r="A3761" s="67"/>
      <c r="B3761" s="16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9"/>
      <c r="N3761" s="12"/>
      <c r="O3761" s="12"/>
      <c r="P3761" s="19"/>
      <c r="Q3761" s="14"/>
      <c r="R3761" s="28"/>
      <c r="S3761" s="14"/>
      <c r="T3761" s="14"/>
      <c r="U3761" s="14"/>
      <c r="V3761" s="4"/>
      <c r="W3761" s="5"/>
      <c r="X3761" s="14"/>
      <c r="Y3761" s="153"/>
      <c r="Z3761" s="10"/>
      <c r="AA3761" s="51"/>
      <c r="AB3761" s="3"/>
      <c r="AC3761" s="1"/>
      <c r="AD3761" s="10"/>
      <c r="AE3761" s="3"/>
      <c r="AF3761" s="3"/>
      <c r="AG3761" s="3"/>
      <c r="AH3761" s="10"/>
      <c r="AI3761" s="11"/>
      <c r="AJ3761" s="10"/>
      <c r="AK3761" s="2"/>
      <c r="AL3761" s="2"/>
      <c r="AM3761" s="2"/>
      <c r="AN3761" s="2"/>
      <c r="AO3761" s="2"/>
      <c r="AP3761" s="2"/>
      <c r="AQ3761" s="1"/>
      <c r="AR3761" s="15"/>
      <c r="AS3761" s="15"/>
      <c r="AT3761" s="15"/>
      <c r="AU3761" s="1"/>
      <c r="AV3761" s="1"/>
      <c r="AW3761" s="15"/>
      <c r="AX3761" s="15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  <c r="EZ3761" s="1"/>
      <c r="FA3761" s="1"/>
      <c r="FB3761" s="1"/>
      <c r="FC3761" s="1"/>
      <c r="FD3761" s="1"/>
      <c r="FE3761" s="1"/>
      <c r="FF3761" s="1"/>
      <c r="FG3761" s="1"/>
      <c r="FH3761" s="1"/>
    </row>
    <row r="3762" spans="1:164" x14ac:dyDescent="0.15">
      <c r="A3762" s="67"/>
      <c r="B3762" s="16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9"/>
      <c r="N3762" s="12"/>
      <c r="O3762" s="12"/>
      <c r="P3762" s="19"/>
      <c r="Q3762" s="14"/>
      <c r="R3762" s="28"/>
      <c r="S3762" s="14"/>
      <c r="T3762" s="14"/>
      <c r="U3762" s="14"/>
      <c r="V3762" s="4"/>
      <c r="W3762" s="5"/>
      <c r="X3762" s="14"/>
      <c r="Y3762" s="153"/>
      <c r="Z3762" s="10"/>
      <c r="AA3762" s="51"/>
      <c r="AB3762" s="3"/>
      <c r="AC3762" s="1"/>
      <c r="AD3762" s="10"/>
      <c r="AE3762" s="3"/>
      <c r="AF3762" s="3"/>
      <c r="AG3762" s="3"/>
      <c r="AH3762" s="10"/>
      <c r="AI3762" s="11"/>
      <c r="AJ3762" s="10"/>
      <c r="AK3762" s="2"/>
      <c r="AL3762" s="2"/>
      <c r="AM3762" s="2"/>
      <c r="AN3762" s="2"/>
      <c r="AO3762" s="2"/>
      <c r="AP3762" s="2"/>
      <c r="AQ3762" s="1"/>
      <c r="AR3762" s="15"/>
      <c r="AS3762" s="15"/>
      <c r="AT3762" s="15"/>
      <c r="AU3762" s="1"/>
      <c r="AV3762" s="1"/>
      <c r="AW3762" s="15"/>
      <c r="AX3762" s="15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  <c r="EZ3762" s="1"/>
      <c r="FA3762" s="1"/>
      <c r="FB3762" s="1"/>
      <c r="FC3762" s="1"/>
      <c r="FD3762" s="1"/>
      <c r="FE3762" s="1"/>
      <c r="FF3762" s="1"/>
      <c r="FG3762" s="1"/>
      <c r="FH3762" s="1"/>
    </row>
    <row r="3763" spans="1:164" x14ac:dyDescent="0.15">
      <c r="A3763" s="67"/>
      <c r="B3763" s="16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9"/>
      <c r="N3763" s="12"/>
      <c r="O3763" s="12"/>
      <c r="P3763" s="19"/>
      <c r="Q3763" s="14"/>
      <c r="R3763" s="28"/>
      <c r="S3763" s="14"/>
      <c r="T3763" s="14"/>
      <c r="U3763" s="14"/>
      <c r="V3763" s="4"/>
      <c r="W3763" s="5"/>
      <c r="X3763" s="14"/>
      <c r="Y3763" s="153"/>
      <c r="Z3763" s="10"/>
      <c r="AA3763" s="51"/>
      <c r="AB3763" s="3"/>
      <c r="AC3763" s="1"/>
      <c r="AD3763" s="10"/>
      <c r="AE3763" s="3"/>
      <c r="AF3763" s="3"/>
      <c r="AG3763" s="3"/>
      <c r="AH3763" s="10"/>
      <c r="AI3763" s="11"/>
      <c r="AJ3763" s="10"/>
      <c r="AK3763" s="2"/>
      <c r="AL3763" s="2"/>
      <c r="AM3763" s="2"/>
      <c r="AN3763" s="2"/>
      <c r="AO3763" s="2"/>
      <c r="AP3763" s="2"/>
      <c r="AQ3763" s="1"/>
      <c r="AR3763" s="15"/>
      <c r="AS3763" s="15"/>
      <c r="AT3763" s="15"/>
      <c r="AU3763" s="1"/>
      <c r="AV3763" s="1"/>
      <c r="AW3763" s="15"/>
      <c r="AX3763" s="15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  <c r="EZ3763" s="1"/>
      <c r="FA3763" s="1"/>
      <c r="FB3763" s="1"/>
      <c r="FC3763" s="1"/>
      <c r="FD3763" s="1"/>
      <c r="FE3763" s="1"/>
      <c r="FF3763" s="1"/>
      <c r="FG3763" s="1"/>
      <c r="FH3763" s="1"/>
    </row>
    <row r="3764" spans="1:164" x14ac:dyDescent="0.15">
      <c r="A3764" s="67"/>
      <c r="B3764" s="16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9"/>
      <c r="N3764" s="12"/>
      <c r="O3764" s="12"/>
      <c r="P3764" s="19"/>
      <c r="Q3764" s="14"/>
      <c r="R3764" s="28"/>
      <c r="S3764" s="14"/>
      <c r="T3764" s="14"/>
      <c r="U3764" s="14"/>
      <c r="V3764" s="4"/>
      <c r="W3764" s="5"/>
      <c r="X3764" s="14"/>
      <c r="Y3764" s="153"/>
      <c r="Z3764" s="10"/>
      <c r="AA3764" s="51"/>
      <c r="AB3764" s="3"/>
      <c r="AC3764" s="1"/>
      <c r="AD3764" s="10"/>
      <c r="AE3764" s="3"/>
      <c r="AF3764" s="3"/>
      <c r="AG3764" s="3"/>
      <c r="AH3764" s="10"/>
      <c r="AI3764" s="11"/>
      <c r="AJ3764" s="10"/>
      <c r="AK3764" s="2"/>
      <c r="AL3764" s="2"/>
      <c r="AM3764" s="2"/>
      <c r="AN3764" s="2"/>
      <c r="AO3764" s="2"/>
      <c r="AP3764" s="2"/>
      <c r="AQ3764" s="1"/>
      <c r="AR3764" s="15"/>
      <c r="AS3764" s="15"/>
      <c r="AT3764" s="15"/>
      <c r="AU3764" s="1"/>
      <c r="AV3764" s="1"/>
      <c r="AW3764" s="15"/>
      <c r="AX3764" s="15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  <c r="EZ3764" s="1"/>
      <c r="FA3764" s="1"/>
      <c r="FB3764" s="1"/>
      <c r="FC3764" s="1"/>
      <c r="FD3764" s="1"/>
      <c r="FE3764" s="1"/>
      <c r="FF3764" s="1"/>
      <c r="FG3764" s="1"/>
      <c r="FH3764" s="1"/>
    </row>
    <row r="3765" spans="1:164" x14ac:dyDescent="0.15">
      <c r="A3765" s="67"/>
      <c r="B3765" s="16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9"/>
      <c r="N3765" s="12"/>
      <c r="O3765" s="12"/>
      <c r="P3765" s="19"/>
      <c r="Q3765" s="14"/>
      <c r="R3765" s="28"/>
      <c r="S3765" s="14"/>
      <c r="T3765" s="14"/>
      <c r="U3765" s="14"/>
      <c r="V3765" s="4"/>
      <c r="W3765" s="5"/>
      <c r="X3765" s="14"/>
      <c r="Y3765" s="153"/>
      <c r="Z3765" s="10"/>
      <c r="AA3765" s="51"/>
      <c r="AB3765" s="3"/>
      <c r="AC3765" s="1"/>
      <c r="AD3765" s="10"/>
      <c r="AE3765" s="3"/>
      <c r="AF3765" s="3"/>
      <c r="AG3765" s="3"/>
      <c r="AH3765" s="10"/>
      <c r="AI3765" s="11"/>
      <c r="AJ3765" s="10"/>
      <c r="AK3765" s="2"/>
      <c r="AL3765" s="2"/>
      <c r="AM3765" s="2"/>
      <c r="AN3765" s="2"/>
      <c r="AO3765" s="2"/>
      <c r="AP3765" s="2"/>
      <c r="AQ3765" s="1"/>
      <c r="AR3765" s="15"/>
      <c r="AS3765" s="15"/>
      <c r="AT3765" s="15"/>
      <c r="AU3765" s="1"/>
      <c r="AV3765" s="1"/>
      <c r="AW3765" s="15"/>
      <c r="AX3765" s="15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  <c r="EZ3765" s="1"/>
      <c r="FA3765" s="1"/>
      <c r="FB3765" s="1"/>
      <c r="FC3765" s="1"/>
      <c r="FD3765" s="1"/>
      <c r="FE3765" s="1"/>
      <c r="FF3765" s="1"/>
      <c r="FG3765" s="1"/>
      <c r="FH3765" s="1"/>
    </row>
    <row r="3766" spans="1:164" x14ac:dyDescent="0.15">
      <c r="A3766" s="67"/>
      <c r="B3766" s="16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9"/>
      <c r="N3766" s="12"/>
      <c r="O3766" s="12"/>
      <c r="P3766" s="19"/>
      <c r="Q3766" s="14"/>
      <c r="R3766" s="28"/>
      <c r="S3766" s="14"/>
      <c r="T3766" s="14"/>
      <c r="U3766" s="14"/>
      <c r="V3766" s="4"/>
      <c r="W3766" s="5"/>
      <c r="X3766" s="14"/>
      <c r="Y3766" s="153"/>
      <c r="Z3766" s="10"/>
      <c r="AA3766" s="51"/>
      <c r="AB3766" s="3"/>
      <c r="AC3766" s="1"/>
      <c r="AD3766" s="10"/>
      <c r="AE3766" s="3"/>
      <c r="AF3766" s="3"/>
      <c r="AG3766" s="3"/>
      <c r="AH3766" s="10"/>
      <c r="AI3766" s="11"/>
      <c r="AJ3766" s="10"/>
      <c r="AK3766" s="2"/>
      <c r="AL3766" s="2"/>
      <c r="AM3766" s="2"/>
      <c r="AN3766" s="2"/>
      <c r="AO3766" s="2"/>
      <c r="AP3766" s="2"/>
      <c r="AQ3766" s="1"/>
      <c r="AR3766" s="15"/>
      <c r="AS3766" s="15"/>
      <c r="AT3766" s="15"/>
      <c r="AU3766" s="1"/>
      <c r="AV3766" s="1"/>
      <c r="AW3766" s="15"/>
      <c r="AX3766" s="15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  <c r="EZ3766" s="1"/>
      <c r="FA3766" s="1"/>
      <c r="FB3766" s="1"/>
      <c r="FC3766" s="1"/>
      <c r="FD3766" s="1"/>
      <c r="FE3766" s="1"/>
      <c r="FF3766" s="1"/>
      <c r="FG3766" s="1"/>
      <c r="FH3766" s="1"/>
    </row>
    <row r="3767" spans="1:164" x14ac:dyDescent="0.15">
      <c r="A3767" s="67"/>
      <c r="B3767" s="16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9"/>
      <c r="N3767" s="12"/>
      <c r="O3767" s="12"/>
      <c r="P3767" s="19"/>
      <c r="Q3767" s="14"/>
      <c r="R3767" s="28"/>
      <c r="S3767" s="14"/>
      <c r="T3767" s="14"/>
      <c r="U3767" s="14"/>
      <c r="V3767" s="4"/>
      <c r="W3767" s="5"/>
      <c r="X3767" s="14"/>
      <c r="Y3767" s="153"/>
      <c r="Z3767" s="10"/>
      <c r="AA3767" s="51"/>
      <c r="AB3767" s="3"/>
      <c r="AC3767" s="1"/>
      <c r="AD3767" s="10"/>
      <c r="AE3767" s="3"/>
      <c r="AF3767" s="3"/>
      <c r="AG3767" s="3"/>
      <c r="AH3767" s="10"/>
      <c r="AI3767" s="11"/>
      <c r="AJ3767" s="10"/>
      <c r="AK3767" s="2"/>
      <c r="AL3767" s="2"/>
      <c r="AM3767" s="2"/>
      <c r="AN3767" s="2"/>
      <c r="AO3767" s="2"/>
      <c r="AP3767" s="2"/>
      <c r="AQ3767" s="1"/>
      <c r="AR3767" s="15"/>
      <c r="AS3767" s="15"/>
      <c r="AT3767" s="15"/>
      <c r="AU3767" s="1"/>
      <c r="AV3767" s="1"/>
      <c r="AW3767" s="15"/>
      <c r="AX3767" s="15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  <c r="EZ3767" s="1"/>
      <c r="FA3767" s="1"/>
      <c r="FB3767" s="1"/>
      <c r="FC3767" s="1"/>
      <c r="FD3767" s="1"/>
      <c r="FE3767" s="1"/>
      <c r="FF3767" s="1"/>
      <c r="FG3767" s="1"/>
      <c r="FH3767" s="1"/>
    </row>
    <row r="3768" spans="1:164" x14ac:dyDescent="0.15">
      <c r="A3768" s="67"/>
      <c r="B3768" s="16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9"/>
      <c r="N3768" s="12"/>
      <c r="O3768" s="12"/>
      <c r="P3768" s="19"/>
      <c r="Q3768" s="14"/>
      <c r="R3768" s="28"/>
      <c r="S3768" s="14"/>
      <c r="T3768" s="14"/>
      <c r="U3768" s="14"/>
      <c r="V3768" s="4"/>
      <c r="W3768" s="5"/>
      <c r="X3768" s="14"/>
      <c r="Y3768" s="153"/>
      <c r="Z3768" s="10"/>
      <c r="AA3768" s="51"/>
      <c r="AB3768" s="3"/>
      <c r="AC3768" s="1"/>
      <c r="AD3768" s="10"/>
      <c r="AE3768" s="3"/>
      <c r="AF3768" s="3"/>
      <c r="AG3768" s="3"/>
      <c r="AH3768" s="10"/>
      <c r="AI3768" s="11"/>
      <c r="AJ3768" s="10"/>
      <c r="AK3768" s="2"/>
      <c r="AL3768" s="2"/>
      <c r="AM3768" s="2"/>
      <c r="AN3768" s="2"/>
      <c r="AO3768" s="2"/>
      <c r="AP3768" s="2"/>
      <c r="AQ3768" s="1"/>
      <c r="AR3768" s="15"/>
      <c r="AS3768" s="15"/>
      <c r="AT3768" s="15"/>
      <c r="AU3768" s="1"/>
      <c r="AV3768" s="1"/>
      <c r="AW3768" s="15"/>
      <c r="AX3768" s="15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  <c r="EZ3768" s="1"/>
      <c r="FA3768" s="1"/>
      <c r="FB3768" s="1"/>
      <c r="FC3768" s="1"/>
      <c r="FD3768" s="1"/>
      <c r="FE3768" s="1"/>
      <c r="FF3768" s="1"/>
      <c r="FG3768" s="1"/>
      <c r="FH3768" s="1"/>
    </row>
    <row r="3769" spans="1:164" x14ac:dyDescent="0.15">
      <c r="A3769" s="67"/>
      <c r="B3769" s="16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9"/>
      <c r="N3769" s="12"/>
      <c r="O3769" s="12"/>
      <c r="P3769" s="19"/>
      <c r="Q3769" s="14"/>
      <c r="R3769" s="28"/>
      <c r="S3769" s="14"/>
      <c r="T3769" s="14"/>
      <c r="U3769" s="14"/>
      <c r="V3769" s="4"/>
      <c r="W3769" s="5"/>
      <c r="X3769" s="14"/>
      <c r="Y3769" s="153"/>
      <c r="Z3769" s="10"/>
      <c r="AA3769" s="51"/>
      <c r="AB3769" s="3"/>
      <c r="AC3769" s="1"/>
      <c r="AD3769" s="10"/>
      <c r="AE3769" s="3"/>
      <c r="AF3769" s="3"/>
      <c r="AG3769" s="3"/>
      <c r="AH3769" s="10"/>
      <c r="AI3769" s="11"/>
      <c r="AJ3769" s="10"/>
      <c r="AK3769" s="2"/>
      <c r="AL3769" s="2"/>
      <c r="AM3769" s="2"/>
      <c r="AN3769" s="2"/>
      <c r="AO3769" s="2"/>
      <c r="AP3769" s="2"/>
      <c r="AQ3769" s="1"/>
      <c r="AR3769" s="15"/>
      <c r="AS3769" s="15"/>
      <c r="AT3769" s="15"/>
      <c r="AU3769" s="1"/>
      <c r="AV3769" s="1"/>
      <c r="AW3769" s="15"/>
      <c r="AX3769" s="15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  <c r="EZ3769" s="1"/>
      <c r="FA3769" s="1"/>
      <c r="FB3769" s="1"/>
      <c r="FC3769" s="1"/>
      <c r="FD3769" s="1"/>
      <c r="FE3769" s="1"/>
      <c r="FF3769" s="1"/>
      <c r="FG3769" s="1"/>
      <c r="FH3769" s="1"/>
    </row>
    <row r="3770" spans="1:164" x14ac:dyDescent="0.15">
      <c r="A3770" s="67"/>
      <c r="B3770" s="16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9"/>
      <c r="N3770" s="12"/>
      <c r="O3770" s="12"/>
      <c r="P3770" s="19"/>
      <c r="Q3770" s="14"/>
      <c r="R3770" s="28"/>
      <c r="S3770" s="14"/>
      <c r="T3770" s="14"/>
      <c r="U3770" s="14"/>
      <c r="V3770" s="4"/>
      <c r="W3770" s="5"/>
      <c r="X3770" s="14"/>
      <c r="Y3770" s="153"/>
      <c r="Z3770" s="10"/>
      <c r="AA3770" s="51"/>
      <c r="AB3770" s="3"/>
      <c r="AC3770" s="1"/>
      <c r="AD3770" s="10"/>
      <c r="AE3770" s="3"/>
      <c r="AF3770" s="3"/>
      <c r="AG3770" s="3"/>
      <c r="AH3770" s="10"/>
      <c r="AI3770" s="11"/>
      <c r="AJ3770" s="10"/>
      <c r="AK3770" s="2"/>
      <c r="AL3770" s="2"/>
      <c r="AM3770" s="2"/>
      <c r="AN3770" s="2"/>
      <c r="AO3770" s="2"/>
      <c r="AP3770" s="2"/>
      <c r="AQ3770" s="1"/>
      <c r="AR3770" s="15"/>
      <c r="AS3770" s="15"/>
      <c r="AT3770" s="15"/>
      <c r="AU3770" s="1"/>
      <c r="AV3770" s="1"/>
      <c r="AW3770" s="15"/>
      <c r="AX3770" s="15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  <c r="FA3770" s="1"/>
      <c r="FB3770" s="1"/>
      <c r="FC3770" s="1"/>
      <c r="FD3770" s="1"/>
      <c r="FE3770" s="1"/>
      <c r="FF3770" s="1"/>
      <c r="FG3770" s="1"/>
      <c r="FH3770" s="1"/>
    </row>
    <row r="3771" spans="1:164" x14ac:dyDescent="0.15">
      <c r="A3771" s="67"/>
      <c r="B3771" s="16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9"/>
      <c r="N3771" s="12"/>
      <c r="O3771" s="12"/>
      <c r="P3771" s="19"/>
      <c r="Q3771" s="14"/>
      <c r="R3771" s="28"/>
      <c r="S3771" s="14"/>
      <c r="T3771" s="14"/>
      <c r="U3771" s="14"/>
      <c r="V3771" s="4"/>
      <c r="W3771" s="5"/>
      <c r="X3771" s="14"/>
      <c r="Y3771" s="153"/>
      <c r="Z3771" s="10"/>
      <c r="AA3771" s="51"/>
      <c r="AB3771" s="3"/>
      <c r="AC3771" s="1"/>
      <c r="AD3771" s="10"/>
      <c r="AE3771" s="3"/>
      <c r="AF3771" s="3"/>
      <c r="AG3771" s="3"/>
      <c r="AH3771" s="10"/>
      <c r="AI3771" s="11"/>
      <c r="AJ3771" s="10"/>
      <c r="AK3771" s="2"/>
      <c r="AL3771" s="2"/>
      <c r="AM3771" s="2"/>
      <c r="AN3771" s="2"/>
      <c r="AO3771" s="2"/>
      <c r="AP3771" s="2"/>
      <c r="AQ3771" s="1"/>
      <c r="AR3771" s="15"/>
      <c r="AS3771" s="15"/>
      <c r="AT3771" s="15"/>
      <c r="AU3771" s="1"/>
      <c r="AV3771" s="1"/>
      <c r="AW3771" s="15"/>
      <c r="AX3771" s="15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  <c r="EZ3771" s="1"/>
      <c r="FA3771" s="1"/>
      <c r="FB3771" s="1"/>
      <c r="FC3771" s="1"/>
      <c r="FD3771" s="1"/>
      <c r="FE3771" s="1"/>
      <c r="FF3771" s="1"/>
      <c r="FG3771" s="1"/>
      <c r="FH3771" s="1"/>
    </row>
    <row r="3772" spans="1:164" x14ac:dyDescent="0.15">
      <c r="A3772" s="67"/>
      <c r="B3772" s="16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9"/>
      <c r="N3772" s="12"/>
      <c r="O3772" s="12"/>
      <c r="P3772" s="19"/>
      <c r="Q3772" s="14"/>
      <c r="R3772" s="28"/>
      <c r="S3772" s="14"/>
      <c r="T3772" s="14"/>
      <c r="U3772" s="14"/>
      <c r="V3772" s="4"/>
      <c r="W3772" s="5"/>
      <c r="X3772" s="14"/>
      <c r="Y3772" s="153"/>
      <c r="Z3772" s="10"/>
      <c r="AA3772" s="51"/>
      <c r="AB3772" s="3"/>
      <c r="AC3772" s="1"/>
      <c r="AD3772" s="10"/>
      <c r="AE3772" s="3"/>
      <c r="AF3772" s="3"/>
      <c r="AG3772" s="3"/>
      <c r="AH3772" s="10"/>
      <c r="AI3772" s="11"/>
      <c r="AJ3772" s="10"/>
      <c r="AK3772" s="2"/>
      <c r="AL3772" s="2"/>
      <c r="AM3772" s="2"/>
      <c r="AN3772" s="2"/>
      <c r="AO3772" s="2"/>
      <c r="AP3772" s="2"/>
      <c r="AQ3772" s="1"/>
      <c r="AR3772" s="15"/>
      <c r="AS3772" s="15"/>
      <c r="AT3772" s="15"/>
      <c r="AU3772" s="1"/>
      <c r="AV3772" s="1"/>
      <c r="AW3772" s="15"/>
      <c r="AX3772" s="15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  <c r="EZ3772" s="1"/>
      <c r="FA3772" s="1"/>
      <c r="FB3772" s="1"/>
      <c r="FC3772" s="1"/>
      <c r="FD3772" s="1"/>
      <c r="FE3772" s="1"/>
      <c r="FF3772" s="1"/>
      <c r="FG3772" s="1"/>
      <c r="FH3772" s="1"/>
    </row>
    <row r="3773" spans="1:164" x14ac:dyDescent="0.15">
      <c r="A3773" s="67"/>
      <c r="B3773" s="16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9"/>
      <c r="N3773" s="12"/>
      <c r="O3773" s="12"/>
      <c r="P3773" s="19"/>
      <c r="Q3773" s="14"/>
      <c r="R3773" s="28"/>
      <c r="S3773" s="14"/>
      <c r="T3773" s="14"/>
      <c r="U3773" s="14"/>
      <c r="V3773" s="4"/>
      <c r="W3773" s="5"/>
      <c r="X3773" s="14"/>
      <c r="Y3773" s="153"/>
      <c r="Z3773" s="10"/>
      <c r="AA3773" s="51"/>
      <c r="AB3773" s="3"/>
      <c r="AC3773" s="1"/>
      <c r="AD3773" s="10"/>
      <c r="AE3773" s="3"/>
      <c r="AF3773" s="3"/>
      <c r="AG3773" s="3"/>
      <c r="AH3773" s="10"/>
      <c r="AI3773" s="11"/>
      <c r="AJ3773" s="10"/>
      <c r="AK3773" s="2"/>
      <c r="AL3773" s="2"/>
      <c r="AM3773" s="2"/>
      <c r="AN3773" s="2"/>
      <c r="AO3773" s="2"/>
      <c r="AP3773" s="2"/>
      <c r="AQ3773" s="1"/>
      <c r="AR3773" s="15"/>
      <c r="AS3773" s="15"/>
      <c r="AT3773" s="15"/>
      <c r="AU3773" s="1"/>
      <c r="AV3773" s="1"/>
      <c r="AW3773" s="15"/>
      <c r="AX3773" s="15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  <c r="EZ3773" s="1"/>
      <c r="FA3773" s="1"/>
      <c r="FB3773" s="1"/>
      <c r="FC3773" s="1"/>
      <c r="FD3773" s="1"/>
      <c r="FE3773" s="1"/>
      <c r="FF3773" s="1"/>
      <c r="FG3773" s="1"/>
      <c r="FH3773" s="1"/>
    </row>
    <row r="3774" spans="1:164" x14ac:dyDescent="0.15">
      <c r="A3774" s="67"/>
      <c r="B3774" s="16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9"/>
      <c r="N3774" s="12"/>
      <c r="O3774" s="12"/>
      <c r="P3774" s="19"/>
      <c r="Q3774" s="14"/>
      <c r="R3774" s="28"/>
      <c r="S3774" s="14"/>
      <c r="T3774" s="14"/>
      <c r="U3774" s="14"/>
      <c r="V3774" s="4"/>
      <c r="W3774" s="5"/>
      <c r="X3774" s="14"/>
      <c r="Y3774" s="153"/>
      <c r="Z3774" s="10"/>
      <c r="AA3774" s="51"/>
      <c r="AB3774" s="3"/>
      <c r="AC3774" s="1"/>
      <c r="AD3774" s="10"/>
      <c r="AE3774" s="3"/>
      <c r="AF3774" s="3"/>
      <c r="AG3774" s="3"/>
      <c r="AH3774" s="10"/>
      <c r="AI3774" s="11"/>
      <c r="AJ3774" s="10"/>
      <c r="AK3774" s="2"/>
      <c r="AL3774" s="2"/>
      <c r="AM3774" s="2"/>
      <c r="AN3774" s="2"/>
      <c r="AO3774" s="2"/>
      <c r="AP3774" s="2"/>
      <c r="AQ3774" s="1"/>
      <c r="AR3774" s="15"/>
      <c r="AS3774" s="15"/>
      <c r="AT3774" s="15"/>
      <c r="AU3774" s="1"/>
      <c r="AV3774" s="1"/>
      <c r="AW3774" s="15"/>
      <c r="AX3774" s="15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  <c r="EZ3774" s="1"/>
      <c r="FA3774" s="1"/>
      <c r="FB3774" s="1"/>
      <c r="FC3774" s="1"/>
      <c r="FD3774" s="1"/>
      <c r="FE3774" s="1"/>
      <c r="FF3774" s="1"/>
      <c r="FG3774" s="1"/>
      <c r="FH3774" s="1"/>
    </row>
    <row r="3775" spans="1:164" x14ac:dyDescent="0.15">
      <c r="A3775" s="67"/>
      <c r="B3775" s="16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9"/>
      <c r="N3775" s="12"/>
      <c r="O3775" s="12"/>
      <c r="P3775" s="19"/>
      <c r="Q3775" s="14"/>
      <c r="R3775" s="28"/>
      <c r="S3775" s="14"/>
      <c r="T3775" s="14"/>
      <c r="U3775" s="14"/>
      <c r="V3775" s="4"/>
      <c r="W3775" s="5"/>
      <c r="X3775" s="14"/>
      <c r="Y3775" s="153"/>
      <c r="Z3775" s="10"/>
      <c r="AA3775" s="51"/>
      <c r="AB3775" s="3"/>
      <c r="AC3775" s="1"/>
      <c r="AD3775" s="10"/>
      <c r="AE3775" s="3"/>
      <c r="AF3775" s="3"/>
      <c r="AG3775" s="3"/>
      <c r="AH3775" s="10"/>
      <c r="AI3775" s="11"/>
      <c r="AJ3775" s="10"/>
      <c r="AK3775" s="2"/>
      <c r="AL3775" s="2"/>
      <c r="AM3775" s="2"/>
      <c r="AN3775" s="2"/>
      <c r="AO3775" s="2"/>
      <c r="AP3775" s="2"/>
      <c r="AQ3775" s="1"/>
      <c r="AR3775" s="15"/>
      <c r="AS3775" s="15"/>
      <c r="AT3775" s="15"/>
      <c r="AU3775" s="1"/>
      <c r="AV3775" s="1"/>
      <c r="AW3775" s="15"/>
      <c r="AX3775" s="15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  <c r="EZ3775" s="1"/>
      <c r="FA3775" s="1"/>
      <c r="FB3775" s="1"/>
      <c r="FC3775" s="1"/>
      <c r="FD3775" s="1"/>
      <c r="FE3775" s="1"/>
      <c r="FF3775" s="1"/>
      <c r="FG3775" s="1"/>
      <c r="FH3775" s="1"/>
    </row>
    <row r="3776" spans="1:164" x14ac:dyDescent="0.15">
      <c r="A3776" s="67"/>
      <c r="B3776" s="16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9"/>
      <c r="N3776" s="12"/>
      <c r="O3776" s="12"/>
      <c r="P3776" s="19"/>
      <c r="Q3776" s="14"/>
      <c r="R3776" s="28"/>
      <c r="S3776" s="14"/>
      <c r="T3776" s="14"/>
      <c r="U3776" s="14"/>
      <c r="V3776" s="4"/>
      <c r="W3776" s="5"/>
      <c r="X3776" s="14"/>
      <c r="Y3776" s="153"/>
      <c r="Z3776" s="10"/>
      <c r="AA3776" s="51"/>
      <c r="AB3776" s="3"/>
      <c r="AC3776" s="1"/>
      <c r="AD3776" s="10"/>
      <c r="AE3776" s="3"/>
      <c r="AF3776" s="3"/>
      <c r="AG3776" s="3"/>
      <c r="AH3776" s="10"/>
      <c r="AI3776" s="11"/>
      <c r="AJ3776" s="10"/>
      <c r="AK3776" s="2"/>
      <c r="AL3776" s="2"/>
      <c r="AM3776" s="2"/>
      <c r="AN3776" s="2"/>
      <c r="AO3776" s="2"/>
      <c r="AP3776" s="2"/>
      <c r="AQ3776" s="1"/>
      <c r="AR3776" s="15"/>
      <c r="AS3776" s="15"/>
      <c r="AT3776" s="15"/>
      <c r="AU3776" s="1"/>
      <c r="AV3776" s="1"/>
      <c r="AW3776" s="15"/>
      <c r="AX3776" s="15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  <c r="EZ3776" s="1"/>
      <c r="FA3776" s="1"/>
      <c r="FB3776" s="1"/>
      <c r="FC3776" s="1"/>
      <c r="FD3776" s="1"/>
      <c r="FE3776" s="1"/>
      <c r="FF3776" s="1"/>
      <c r="FG3776" s="1"/>
      <c r="FH3776" s="1"/>
    </row>
    <row r="3777" spans="1:164" x14ac:dyDescent="0.15">
      <c r="A3777" s="67"/>
      <c r="B3777" s="16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9"/>
      <c r="N3777" s="12"/>
      <c r="O3777" s="12"/>
      <c r="P3777" s="19"/>
      <c r="Q3777" s="14"/>
      <c r="R3777" s="28"/>
      <c r="S3777" s="14"/>
      <c r="T3777" s="14"/>
      <c r="U3777" s="14"/>
      <c r="V3777" s="4"/>
      <c r="W3777" s="5"/>
      <c r="X3777" s="14"/>
      <c r="Y3777" s="153"/>
      <c r="Z3777" s="10"/>
      <c r="AA3777" s="51"/>
      <c r="AB3777" s="3"/>
      <c r="AC3777" s="1"/>
      <c r="AD3777" s="10"/>
      <c r="AE3777" s="3"/>
      <c r="AF3777" s="3"/>
      <c r="AG3777" s="3"/>
      <c r="AH3777" s="10"/>
      <c r="AI3777" s="11"/>
      <c r="AJ3777" s="10"/>
      <c r="AK3777" s="2"/>
      <c r="AL3777" s="2"/>
      <c r="AM3777" s="2"/>
      <c r="AN3777" s="2"/>
      <c r="AO3777" s="2"/>
      <c r="AP3777" s="2"/>
      <c r="AQ3777" s="1"/>
      <c r="AR3777" s="15"/>
      <c r="AS3777" s="15"/>
      <c r="AT3777" s="15"/>
      <c r="AU3777" s="1"/>
      <c r="AV3777" s="1"/>
      <c r="AW3777" s="15"/>
      <c r="AX3777" s="15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  <c r="EZ3777" s="1"/>
      <c r="FA3777" s="1"/>
      <c r="FB3777" s="1"/>
      <c r="FC3777" s="1"/>
      <c r="FD3777" s="1"/>
      <c r="FE3777" s="1"/>
      <c r="FF3777" s="1"/>
      <c r="FG3777" s="1"/>
      <c r="FH3777" s="1"/>
    </row>
    <row r="3778" spans="1:164" x14ac:dyDescent="0.15">
      <c r="A3778" s="67"/>
      <c r="B3778" s="16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9"/>
      <c r="N3778" s="12"/>
      <c r="O3778" s="12"/>
      <c r="P3778" s="19"/>
      <c r="Q3778" s="14"/>
      <c r="R3778" s="28"/>
      <c r="S3778" s="14"/>
      <c r="T3778" s="14"/>
      <c r="U3778" s="14"/>
      <c r="V3778" s="4"/>
      <c r="W3778" s="5"/>
      <c r="X3778" s="14"/>
      <c r="Y3778" s="153"/>
      <c r="Z3778" s="10"/>
      <c r="AA3778" s="51"/>
      <c r="AB3778" s="3"/>
      <c r="AC3778" s="1"/>
      <c r="AD3778" s="10"/>
      <c r="AE3778" s="3"/>
      <c r="AF3778" s="3"/>
      <c r="AG3778" s="3"/>
      <c r="AH3778" s="10"/>
      <c r="AI3778" s="11"/>
      <c r="AJ3778" s="10"/>
      <c r="AK3778" s="2"/>
      <c r="AL3778" s="2"/>
      <c r="AM3778" s="2"/>
      <c r="AN3778" s="2"/>
      <c r="AO3778" s="2"/>
      <c r="AP3778" s="2"/>
      <c r="AQ3778" s="1"/>
      <c r="AR3778" s="15"/>
      <c r="AS3778" s="15"/>
      <c r="AT3778" s="15"/>
      <c r="AU3778" s="1"/>
      <c r="AV3778" s="1"/>
      <c r="AW3778" s="15"/>
      <c r="AX3778" s="15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  <c r="EZ3778" s="1"/>
      <c r="FA3778" s="1"/>
      <c r="FB3778" s="1"/>
      <c r="FC3778" s="1"/>
      <c r="FD3778" s="1"/>
      <c r="FE3778" s="1"/>
      <c r="FF3778" s="1"/>
      <c r="FG3778" s="1"/>
      <c r="FH3778" s="1"/>
    </row>
    <row r="3779" spans="1:164" x14ac:dyDescent="0.15">
      <c r="A3779" s="67"/>
      <c r="B3779" s="16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9"/>
      <c r="N3779" s="12"/>
      <c r="O3779" s="12"/>
      <c r="P3779" s="19"/>
      <c r="Q3779" s="14"/>
      <c r="R3779" s="28"/>
      <c r="S3779" s="14"/>
      <c r="T3779" s="14"/>
      <c r="U3779" s="14"/>
      <c r="V3779" s="4"/>
      <c r="W3779" s="5"/>
      <c r="X3779" s="14"/>
      <c r="Y3779" s="153"/>
      <c r="Z3779" s="10"/>
      <c r="AA3779" s="51"/>
      <c r="AB3779" s="3"/>
      <c r="AC3779" s="1"/>
      <c r="AD3779" s="10"/>
      <c r="AE3779" s="3"/>
      <c r="AF3779" s="3"/>
      <c r="AG3779" s="3"/>
      <c r="AH3779" s="10"/>
      <c r="AI3779" s="11"/>
      <c r="AJ3779" s="10"/>
      <c r="AK3779" s="2"/>
      <c r="AL3779" s="2"/>
      <c r="AM3779" s="2"/>
      <c r="AN3779" s="2"/>
      <c r="AO3779" s="2"/>
      <c r="AP3779" s="2"/>
      <c r="AQ3779" s="1"/>
      <c r="AR3779" s="15"/>
      <c r="AS3779" s="15"/>
      <c r="AT3779" s="15"/>
      <c r="AU3779" s="1"/>
      <c r="AV3779" s="1"/>
      <c r="AW3779" s="15"/>
      <c r="AX3779" s="15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  <c r="EZ3779" s="1"/>
      <c r="FA3779" s="1"/>
      <c r="FB3779" s="1"/>
      <c r="FC3779" s="1"/>
      <c r="FD3779" s="1"/>
      <c r="FE3779" s="1"/>
      <c r="FF3779" s="1"/>
      <c r="FG3779" s="1"/>
      <c r="FH3779" s="1"/>
    </row>
    <row r="3780" spans="1:164" x14ac:dyDescent="0.15">
      <c r="A3780" s="67"/>
      <c r="B3780" s="16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9"/>
      <c r="N3780" s="12"/>
      <c r="O3780" s="12"/>
      <c r="P3780" s="19"/>
      <c r="Q3780" s="14"/>
      <c r="R3780" s="28"/>
      <c r="S3780" s="14"/>
      <c r="T3780" s="14"/>
      <c r="U3780" s="14"/>
      <c r="V3780" s="4"/>
      <c r="W3780" s="5"/>
      <c r="X3780" s="14"/>
      <c r="Y3780" s="153"/>
      <c r="Z3780" s="10"/>
      <c r="AA3780" s="51"/>
      <c r="AB3780" s="3"/>
      <c r="AC3780" s="1"/>
      <c r="AD3780" s="10"/>
      <c r="AE3780" s="3"/>
      <c r="AF3780" s="3"/>
      <c r="AG3780" s="3"/>
      <c r="AH3780" s="10"/>
      <c r="AI3780" s="11"/>
      <c r="AJ3780" s="10"/>
      <c r="AK3780" s="2"/>
      <c r="AL3780" s="2"/>
      <c r="AM3780" s="2"/>
      <c r="AN3780" s="2"/>
      <c r="AO3780" s="2"/>
      <c r="AP3780" s="2"/>
      <c r="AQ3780" s="1"/>
      <c r="AR3780" s="15"/>
      <c r="AS3780" s="15"/>
      <c r="AT3780" s="15"/>
      <c r="AU3780" s="1"/>
      <c r="AV3780" s="1"/>
      <c r="AW3780" s="15"/>
      <c r="AX3780" s="15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  <c r="EZ3780" s="1"/>
      <c r="FA3780" s="1"/>
      <c r="FB3780" s="1"/>
      <c r="FC3780" s="1"/>
      <c r="FD3780" s="1"/>
      <c r="FE3780" s="1"/>
      <c r="FF3780" s="1"/>
      <c r="FG3780" s="1"/>
      <c r="FH3780" s="1"/>
    </row>
    <row r="3781" spans="1:164" x14ac:dyDescent="0.15">
      <c r="A3781" s="67"/>
      <c r="B3781" s="16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9"/>
      <c r="N3781" s="12"/>
      <c r="O3781" s="12"/>
      <c r="P3781" s="19"/>
      <c r="Q3781" s="14"/>
      <c r="R3781" s="28"/>
      <c r="S3781" s="14"/>
      <c r="T3781" s="14"/>
      <c r="U3781" s="14"/>
      <c r="V3781" s="4"/>
      <c r="W3781" s="5"/>
      <c r="X3781" s="14"/>
      <c r="Y3781" s="153"/>
      <c r="Z3781" s="10"/>
      <c r="AA3781" s="51"/>
      <c r="AB3781" s="3"/>
      <c r="AC3781" s="1"/>
      <c r="AD3781" s="10"/>
      <c r="AE3781" s="3"/>
      <c r="AF3781" s="3"/>
      <c r="AG3781" s="3"/>
      <c r="AH3781" s="10"/>
      <c r="AI3781" s="11"/>
      <c r="AJ3781" s="10"/>
      <c r="AK3781" s="2"/>
      <c r="AL3781" s="2"/>
      <c r="AM3781" s="2"/>
      <c r="AN3781" s="2"/>
      <c r="AO3781" s="2"/>
      <c r="AP3781" s="2"/>
      <c r="AQ3781" s="1"/>
      <c r="AR3781" s="15"/>
      <c r="AS3781" s="15"/>
      <c r="AT3781" s="15"/>
      <c r="AU3781" s="1"/>
      <c r="AV3781" s="1"/>
      <c r="AW3781" s="15"/>
      <c r="AX3781" s="15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  <c r="EZ3781" s="1"/>
      <c r="FA3781" s="1"/>
      <c r="FB3781" s="1"/>
      <c r="FC3781" s="1"/>
      <c r="FD3781" s="1"/>
      <c r="FE3781" s="1"/>
      <c r="FF3781" s="1"/>
      <c r="FG3781" s="1"/>
      <c r="FH3781" s="1"/>
    </row>
    <row r="3782" spans="1:164" x14ac:dyDescent="0.15">
      <c r="A3782" s="67"/>
      <c r="B3782" s="16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9"/>
      <c r="N3782" s="12"/>
      <c r="O3782" s="12"/>
      <c r="P3782" s="19"/>
      <c r="Q3782" s="14"/>
      <c r="R3782" s="28"/>
      <c r="S3782" s="14"/>
      <c r="T3782" s="14"/>
      <c r="U3782" s="14"/>
      <c r="V3782" s="4"/>
      <c r="W3782" s="5"/>
      <c r="X3782" s="14"/>
      <c r="Y3782" s="153"/>
      <c r="Z3782" s="10"/>
      <c r="AA3782" s="51"/>
      <c r="AB3782" s="3"/>
      <c r="AC3782" s="1"/>
      <c r="AD3782" s="10"/>
      <c r="AE3782" s="3"/>
      <c r="AF3782" s="3"/>
      <c r="AG3782" s="3"/>
      <c r="AH3782" s="10"/>
      <c r="AI3782" s="11"/>
      <c r="AJ3782" s="10"/>
      <c r="AK3782" s="2"/>
      <c r="AL3782" s="2"/>
      <c r="AM3782" s="2"/>
      <c r="AN3782" s="2"/>
      <c r="AO3782" s="2"/>
      <c r="AP3782" s="2"/>
      <c r="AQ3782" s="1"/>
      <c r="AR3782" s="15"/>
      <c r="AS3782" s="15"/>
      <c r="AT3782" s="15"/>
      <c r="AU3782" s="1"/>
      <c r="AV3782" s="1"/>
      <c r="AW3782" s="15"/>
      <c r="AX3782" s="15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  <c r="EZ3782" s="1"/>
      <c r="FA3782" s="1"/>
      <c r="FB3782" s="1"/>
      <c r="FC3782" s="1"/>
      <c r="FD3782" s="1"/>
      <c r="FE3782" s="1"/>
      <c r="FF3782" s="1"/>
      <c r="FG3782" s="1"/>
      <c r="FH3782" s="1"/>
    </row>
    <row r="3783" spans="1:164" x14ac:dyDescent="0.15">
      <c r="A3783" s="67"/>
      <c r="B3783" s="16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9"/>
      <c r="N3783" s="12"/>
      <c r="O3783" s="12"/>
      <c r="P3783" s="19"/>
      <c r="Q3783" s="14"/>
      <c r="R3783" s="28"/>
      <c r="S3783" s="14"/>
      <c r="T3783" s="14"/>
      <c r="U3783" s="14"/>
      <c r="V3783" s="4"/>
      <c r="W3783" s="5"/>
      <c r="X3783" s="14"/>
      <c r="Y3783" s="153"/>
      <c r="Z3783" s="10"/>
      <c r="AA3783" s="51"/>
      <c r="AB3783" s="3"/>
      <c r="AC3783" s="1"/>
      <c r="AD3783" s="10"/>
      <c r="AE3783" s="3"/>
      <c r="AF3783" s="3"/>
      <c r="AG3783" s="3"/>
      <c r="AH3783" s="10"/>
      <c r="AI3783" s="11"/>
      <c r="AJ3783" s="10"/>
      <c r="AK3783" s="2"/>
      <c r="AL3783" s="2"/>
      <c r="AM3783" s="2"/>
      <c r="AN3783" s="2"/>
      <c r="AO3783" s="2"/>
      <c r="AP3783" s="2"/>
      <c r="AQ3783" s="1"/>
      <c r="AR3783" s="15"/>
      <c r="AS3783" s="15"/>
      <c r="AT3783" s="15"/>
      <c r="AU3783" s="1"/>
      <c r="AV3783" s="1"/>
      <c r="AW3783" s="15"/>
      <c r="AX3783" s="15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  <c r="EZ3783" s="1"/>
      <c r="FA3783" s="1"/>
      <c r="FB3783" s="1"/>
      <c r="FC3783" s="1"/>
      <c r="FD3783" s="1"/>
      <c r="FE3783" s="1"/>
      <c r="FF3783" s="1"/>
      <c r="FG3783" s="1"/>
      <c r="FH3783" s="1"/>
    </row>
    <row r="3784" spans="1:164" x14ac:dyDescent="0.15">
      <c r="A3784" s="67"/>
      <c r="B3784" s="16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9"/>
      <c r="N3784" s="12"/>
      <c r="O3784" s="12"/>
      <c r="P3784" s="19"/>
      <c r="Q3784" s="14"/>
      <c r="R3784" s="28"/>
      <c r="S3784" s="14"/>
      <c r="T3784" s="14"/>
      <c r="U3784" s="14"/>
      <c r="V3784" s="4"/>
      <c r="W3784" s="5"/>
      <c r="X3784" s="14"/>
      <c r="Y3784" s="153"/>
      <c r="Z3784" s="10"/>
      <c r="AA3784" s="51"/>
      <c r="AB3784" s="3"/>
      <c r="AC3784" s="1"/>
      <c r="AD3784" s="10"/>
      <c r="AE3784" s="3"/>
      <c r="AF3784" s="3"/>
      <c r="AG3784" s="3"/>
      <c r="AH3784" s="10"/>
      <c r="AI3784" s="11"/>
      <c r="AJ3784" s="10"/>
      <c r="AK3784" s="2"/>
      <c r="AL3784" s="2"/>
      <c r="AM3784" s="2"/>
      <c r="AN3784" s="2"/>
      <c r="AO3784" s="2"/>
      <c r="AP3784" s="2"/>
      <c r="AQ3784" s="1"/>
      <c r="AR3784" s="15"/>
      <c r="AS3784" s="15"/>
      <c r="AT3784" s="15"/>
      <c r="AU3784" s="1"/>
      <c r="AV3784" s="1"/>
      <c r="AW3784" s="15"/>
      <c r="AX3784" s="15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  <c r="EZ3784" s="1"/>
      <c r="FA3784" s="1"/>
      <c r="FB3784" s="1"/>
      <c r="FC3784" s="1"/>
      <c r="FD3784" s="1"/>
      <c r="FE3784" s="1"/>
      <c r="FF3784" s="1"/>
      <c r="FG3784" s="1"/>
      <c r="FH3784" s="1"/>
    </row>
    <row r="3785" spans="1:164" x14ac:dyDescent="0.15">
      <c r="A3785" s="67"/>
      <c r="B3785" s="16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9"/>
      <c r="N3785" s="12"/>
      <c r="O3785" s="12"/>
      <c r="P3785" s="19"/>
      <c r="Q3785" s="14"/>
      <c r="R3785" s="28"/>
      <c r="S3785" s="14"/>
      <c r="T3785" s="14"/>
      <c r="U3785" s="14"/>
      <c r="V3785" s="4"/>
      <c r="W3785" s="5"/>
      <c r="X3785" s="14"/>
      <c r="Y3785" s="153"/>
      <c r="Z3785" s="10"/>
      <c r="AA3785" s="51"/>
      <c r="AB3785" s="3"/>
      <c r="AC3785" s="1"/>
      <c r="AD3785" s="10"/>
      <c r="AE3785" s="3"/>
      <c r="AF3785" s="3"/>
      <c r="AG3785" s="3"/>
      <c r="AH3785" s="10"/>
      <c r="AI3785" s="11"/>
      <c r="AJ3785" s="10"/>
      <c r="AK3785" s="2"/>
      <c r="AL3785" s="2"/>
      <c r="AM3785" s="2"/>
      <c r="AN3785" s="2"/>
      <c r="AO3785" s="2"/>
      <c r="AP3785" s="2"/>
      <c r="AQ3785" s="1"/>
      <c r="AR3785" s="15"/>
      <c r="AS3785" s="15"/>
      <c r="AT3785" s="15"/>
      <c r="AU3785" s="1"/>
      <c r="AV3785" s="1"/>
      <c r="AW3785" s="15"/>
      <c r="AX3785" s="15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  <c r="EZ3785" s="1"/>
      <c r="FA3785" s="1"/>
      <c r="FB3785" s="1"/>
      <c r="FC3785" s="1"/>
      <c r="FD3785" s="1"/>
      <c r="FE3785" s="1"/>
      <c r="FF3785" s="1"/>
      <c r="FG3785" s="1"/>
      <c r="FH3785" s="1"/>
    </row>
    <row r="3786" spans="1:164" x14ac:dyDescent="0.15">
      <c r="A3786" s="67"/>
      <c r="B3786" s="16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9"/>
      <c r="N3786" s="12"/>
      <c r="O3786" s="12"/>
      <c r="P3786" s="19"/>
      <c r="Q3786" s="14"/>
      <c r="R3786" s="28"/>
      <c r="S3786" s="14"/>
      <c r="T3786" s="14"/>
      <c r="U3786" s="14"/>
      <c r="V3786" s="4"/>
      <c r="W3786" s="5"/>
      <c r="X3786" s="14"/>
      <c r="Y3786" s="153"/>
      <c r="Z3786" s="10"/>
      <c r="AA3786" s="51"/>
      <c r="AB3786" s="3"/>
      <c r="AC3786" s="1"/>
      <c r="AD3786" s="10"/>
      <c r="AE3786" s="3"/>
      <c r="AF3786" s="3"/>
      <c r="AG3786" s="3"/>
      <c r="AH3786" s="10"/>
      <c r="AI3786" s="11"/>
      <c r="AJ3786" s="10"/>
      <c r="AK3786" s="2"/>
      <c r="AL3786" s="2"/>
      <c r="AM3786" s="2"/>
      <c r="AN3786" s="2"/>
      <c r="AO3786" s="2"/>
      <c r="AP3786" s="2"/>
      <c r="AQ3786" s="1"/>
      <c r="AR3786" s="15"/>
      <c r="AS3786" s="15"/>
      <c r="AT3786" s="15"/>
      <c r="AU3786" s="1"/>
      <c r="AV3786" s="1"/>
      <c r="AW3786" s="15"/>
      <c r="AX3786" s="15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  <c r="EZ3786" s="1"/>
      <c r="FA3786" s="1"/>
      <c r="FB3786" s="1"/>
      <c r="FC3786" s="1"/>
      <c r="FD3786" s="1"/>
      <c r="FE3786" s="1"/>
      <c r="FF3786" s="1"/>
      <c r="FG3786" s="1"/>
      <c r="FH3786" s="1"/>
    </row>
    <row r="3787" spans="1:164" x14ac:dyDescent="0.15">
      <c r="A3787" s="67"/>
      <c r="B3787" s="16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9"/>
      <c r="N3787" s="12"/>
      <c r="O3787" s="12"/>
      <c r="P3787" s="19"/>
      <c r="Q3787" s="14"/>
      <c r="R3787" s="28"/>
      <c r="S3787" s="14"/>
      <c r="T3787" s="14"/>
      <c r="U3787" s="14"/>
      <c r="V3787" s="4"/>
      <c r="W3787" s="5"/>
      <c r="X3787" s="14"/>
      <c r="Y3787" s="153"/>
      <c r="Z3787" s="10"/>
      <c r="AA3787" s="51"/>
      <c r="AB3787" s="3"/>
      <c r="AC3787" s="1"/>
      <c r="AD3787" s="10"/>
      <c r="AE3787" s="3"/>
      <c r="AF3787" s="3"/>
      <c r="AG3787" s="3"/>
      <c r="AH3787" s="10"/>
      <c r="AI3787" s="11"/>
      <c r="AJ3787" s="10"/>
      <c r="AK3787" s="2"/>
      <c r="AL3787" s="2"/>
      <c r="AM3787" s="2"/>
      <c r="AN3787" s="2"/>
      <c r="AO3787" s="2"/>
      <c r="AP3787" s="2"/>
      <c r="AQ3787" s="1"/>
      <c r="AR3787" s="15"/>
      <c r="AS3787" s="15"/>
      <c r="AT3787" s="15"/>
      <c r="AU3787" s="1"/>
      <c r="AV3787" s="1"/>
      <c r="AW3787" s="15"/>
      <c r="AX3787" s="15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  <c r="EZ3787" s="1"/>
      <c r="FA3787" s="1"/>
      <c r="FB3787" s="1"/>
      <c r="FC3787" s="1"/>
      <c r="FD3787" s="1"/>
      <c r="FE3787" s="1"/>
      <c r="FF3787" s="1"/>
      <c r="FG3787" s="1"/>
      <c r="FH3787" s="1"/>
    </row>
    <row r="3788" spans="1:164" x14ac:dyDescent="0.15">
      <c r="A3788" s="67"/>
      <c r="B3788" s="16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9"/>
      <c r="N3788" s="12"/>
      <c r="O3788" s="12"/>
      <c r="P3788" s="19"/>
      <c r="Q3788" s="14"/>
      <c r="R3788" s="28"/>
      <c r="S3788" s="14"/>
      <c r="T3788" s="14"/>
      <c r="U3788" s="14"/>
      <c r="V3788" s="4"/>
      <c r="W3788" s="5"/>
      <c r="X3788" s="14"/>
      <c r="Y3788" s="153"/>
      <c r="Z3788" s="10"/>
      <c r="AA3788" s="51"/>
      <c r="AB3788" s="3"/>
      <c r="AC3788" s="1"/>
      <c r="AD3788" s="10"/>
      <c r="AE3788" s="3"/>
      <c r="AF3788" s="3"/>
      <c r="AG3788" s="3"/>
      <c r="AH3788" s="10"/>
      <c r="AI3788" s="11"/>
      <c r="AJ3788" s="10"/>
      <c r="AK3788" s="2"/>
      <c r="AL3788" s="2"/>
      <c r="AM3788" s="2"/>
      <c r="AN3788" s="2"/>
      <c r="AO3788" s="2"/>
      <c r="AP3788" s="2"/>
      <c r="AQ3788" s="1"/>
      <c r="AR3788" s="15"/>
      <c r="AS3788" s="15"/>
      <c r="AT3788" s="15"/>
      <c r="AU3788" s="1"/>
      <c r="AV3788" s="1"/>
      <c r="AW3788" s="15"/>
      <c r="AX3788" s="15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  <c r="EZ3788" s="1"/>
      <c r="FA3788" s="1"/>
      <c r="FB3788" s="1"/>
      <c r="FC3788" s="1"/>
      <c r="FD3788" s="1"/>
      <c r="FE3788" s="1"/>
      <c r="FF3788" s="1"/>
      <c r="FG3788" s="1"/>
      <c r="FH3788" s="1"/>
    </row>
    <row r="3789" spans="1:164" x14ac:dyDescent="0.15">
      <c r="A3789" s="67"/>
      <c r="B3789" s="16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9"/>
      <c r="N3789" s="12"/>
      <c r="O3789" s="12"/>
      <c r="P3789" s="19"/>
      <c r="Q3789" s="14"/>
      <c r="R3789" s="28"/>
      <c r="S3789" s="14"/>
      <c r="T3789" s="14"/>
      <c r="U3789" s="14"/>
      <c r="V3789" s="4"/>
      <c r="W3789" s="5"/>
      <c r="X3789" s="14"/>
      <c r="Y3789" s="153"/>
      <c r="Z3789" s="10"/>
      <c r="AA3789" s="51"/>
      <c r="AB3789" s="3"/>
      <c r="AC3789" s="1"/>
      <c r="AD3789" s="10"/>
      <c r="AE3789" s="3"/>
      <c r="AF3789" s="3"/>
      <c r="AG3789" s="3"/>
      <c r="AH3789" s="10"/>
      <c r="AI3789" s="11"/>
      <c r="AJ3789" s="10"/>
      <c r="AK3789" s="2"/>
      <c r="AL3789" s="2"/>
      <c r="AM3789" s="2"/>
      <c r="AN3789" s="2"/>
      <c r="AO3789" s="2"/>
      <c r="AP3789" s="2"/>
      <c r="AQ3789" s="1"/>
      <c r="AR3789" s="15"/>
      <c r="AS3789" s="15"/>
      <c r="AT3789" s="15"/>
      <c r="AU3789" s="1"/>
      <c r="AV3789" s="1"/>
      <c r="AW3789" s="15"/>
      <c r="AX3789" s="15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  <c r="EZ3789" s="1"/>
      <c r="FA3789" s="1"/>
      <c r="FB3789" s="1"/>
      <c r="FC3789" s="1"/>
      <c r="FD3789" s="1"/>
      <c r="FE3789" s="1"/>
      <c r="FF3789" s="1"/>
      <c r="FG3789" s="1"/>
      <c r="FH3789" s="1"/>
    </row>
    <row r="3790" spans="1:164" x14ac:dyDescent="0.15">
      <c r="A3790" s="67"/>
      <c r="B3790" s="16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9"/>
      <c r="N3790" s="12"/>
      <c r="O3790" s="12"/>
      <c r="P3790" s="19"/>
      <c r="Q3790" s="14"/>
      <c r="R3790" s="28"/>
      <c r="S3790" s="14"/>
      <c r="T3790" s="14"/>
      <c r="U3790" s="14"/>
      <c r="V3790" s="4"/>
      <c r="W3790" s="5"/>
      <c r="X3790" s="14"/>
      <c r="Y3790" s="153"/>
      <c r="Z3790" s="10"/>
      <c r="AA3790" s="51"/>
      <c r="AB3790" s="3"/>
      <c r="AC3790" s="1"/>
      <c r="AD3790" s="10"/>
      <c r="AE3790" s="3"/>
      <c r="AF3790" s="3"/>
      <c r="AG3790" s="3"/>
      <c r="AH3790" s="10"/>
      <c r="AI3790" s="11"/>
      <c r="AJ3790" s="10"/>
      <c r="AK3790" s="2"/>
      <c r="AL3790" s="2"/>
      <c r="AM3790" s="2"/>
      <c r="AN3790" s="2"/>
      <c r="AO3790" s="2"/>
      <c r="AP3790" s="2"/>
      <c r="AQ3790" s="1"/>
      <c r="AR3790" s="15"/>
      <c r="AS3790" s="15"/>
      <c r="AT3790" s="15"/>
      <c r="AU3790" s="1"/>
      <c r="AV3790" s="1"/>
      <c r="AW3790" s="15"/>
      <c r="AX3790" s="15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  <c r="EZ3790" s="1"/>
      <c r="FA3790" s="1"/>
      <c r="FB3790" s="1"/>
      <c r="FC3790" s="1"/>
      <c r="FD3790" s="1"/>
      <c r="FE3790" s="1"/>
      <c r="FF3790" s="1"/>
      <c r="FG3790" s="1"/>
      <c r="FH3790" s="1"/>
    </row>
    <row r="3791" spans="1:164" x14ac:dyDescent="0.15">
      <c r="A3791" s="67"/>
      <c r="B3791" s="16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9"/>
      <c r="N3791" s="12"/>
      <c r="O3791" s="12"/>
      <c r="P3791" s="19"/>
      <c r="Q3791" s="14"/>
      <c r="R3791" s="28"/>
      <c r="S3791" s="14"/>
      <c r="T3791" s="14"/>
      <c r="U3791" s="14"/>
      <c r="V3791" s="4"/>
      <c r="W3791" s="5"/>
      <c r="X3791" s="14"/>
      <c r="Y3791" s="153"/>
      <c r="Z3791" s="10"/>
      <c r="AA3791" s="51"/>
      <c r="AB3791" s="3"/>
      <c r="AC3791" s="1"/>
      <c r="AD3791" s="10"/>
      <c r="AE3791" s="3"/>
      <c r="AF3791" s="3"/>
      <c r="AG3791" s="3"/>
      <c r="AH3791" s="10"/>
      <c r="AI3791" s="11"/>
      <c r="AJ3791" s="10"/>
      <c r="AK3791" s="2"/>
      <c r="AL3791" s="2"/>
      <c r="AM3791" s="2"/>
      <c r="AN3791" s="2"/>
      <c r="AO3791" s="2"/>
      <c r="AP3791" s="2"/>
      <c r="AQ3791" s="1"/>
      <c r="AR3791" s="15"/>
      <c r="AS3791" s="15"/>
      <c r="AT3791" s="15"/>
      <c r="AU3791" s="1"/>
      <c r="AV3791" s="1"/>
      <c r="AW3791" s="15"/>
      <c r="AX3791" s="15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  <c r="EZ3791" s="1"/>
      <c r="FA3791" s="1"/>
      <c r="FB3791" s="1"/>
      <c r="FC3791" s="1"/>
      <c r="FD3791" s="1"/>
      <c r="FE3791" s="1"/>
      <c r="FF3791" s="1"/>
      <c r="FG3791" s="1"/>
      <c r="FH3791" s="1"/>
    </row>
    <row r="3792" spans="1:164" x14ac:dyDescent="0.15">
      <c r="A3792" s="67"/>
      <c r="B3792" s="16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9"/>
      <c r="N3792" s="12"/>
      <c r="O3792" s="12"/>
      <c r="P3792" s="19"/>
      <c r="Q3792" s="14"/>
      <c r="R3792" s="28"/>
      <c r="S3792" s="14"/>
      <c r="T3792" s="14"/>
      <c r="U3792" s="14"/>
      <c r="V3792" s="4"/>
      <c r="W3792" s="5"/>
      <c r="X3792" s="14"/>
      <c r="Y3792" s="153"/>
      <c r="Z3792" s="10"/>
      <c r="AA3792" s="51"/>
      <c r="AB3792" s="3"/>
      <c r="AC3792" s="1"/>
      <c r="AD3792" s="10"/>
      <c r="AE3792" s="3"/>
      <c r="AF3792" s="3"/>
      <c r="AG3792" s="3"/>
      <c r="AH3792" s="10"/>
      <c r="AI3792" s="11"/>
      <c r="AJ3792" s="10"/>
      <c r="AK3792" s="2"/>
      <c r="AL3792" s="2"/>
      <c r="AM3792" s="2"/>
      <c r="AN3792" s="2"/>
      <c r="AO3792" s="2"/>
      <c r="AP3792" s="2"/>
      <c r="AQ3792" s="1"/>
      <c r="AR3792" s="15"/>
      <c r="AS3792" s="15"/>
      <c r="AT3792" s="15"/>
      <c r="AU3792" s="1"/>
      <c r="AV3792" s="1"/>
      <c r="AW3792" s="15"/>
      <c r="AX3792" s="15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  <c r="EZ3792" s="1"/>
      <c r="FA3792" s="1"/>
      <c r="FB3792" s="1"/>
      <c r="FC3792" s="1"/>
      <c r="FD3792" s="1"/>
      <c r="FE3792" s="1"/>
      <c r="FF3792" s="1"/>
      <c r="FG3792" s="1"/>
      <c r="FH3792" s="1"/>
    </row>
    <row r="3793" spans="1:164" x14ac:dyDescent="0.15">
      <c r="A3793" s="67"/>
      <c r="B3793" s="16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9"/>
      <c r="N3793" s="12"/>
      <c r="O3793" s="12"/>
      <c r="P3793" s="19"/>
      <c r="Q3793" s="14"/>
      <c r="R3793" s="28"/>
      <c r="S3793" s="14"/>
      <c r="T3793" s="14"/>
      <c r="U3793" s="14"/>
      <c r="V3793" s="4"/>
      <c r="W3793" s="5"/>
      <c r="X3793" s="14"/>
      <c r="Y3793" s="153"/>
      <c r="Z3793" s="10"/>
      <c r="AA3793" s="51"/>
      <c r="AB3793" s="3"/>
      <c r="AC3793" s="1"/>
      <c r="AD3793" s="10"/>
      <c r="AE3793" s="3"/>
      <c r="AF3793" s="3"/>
      <c r="AG3793" s="3"/>
      <c r="AH3793" s="10"/>
      <c r="AI3793" s="11"/>
      <c r="AJ3793" s="10"/>
      <c r="AK3793" s="2"/>
      <c r="AL3793" s="2"/>
      <c r="AM3793" s="2"/>
      <c r="AN3793" s="2"/>
      <c r="AO3793" s="2"/>
      <c r="AP3793" s="2"/>
      <c r="AQ3793" s="1"/>
      <c r="AR3793" s="15"/>
      <c r="AS3793" s="15"/>
      <c r="AT3793" s="15"/>
      <c r="AU3793" s="1"/>
      <c r="AV3793" s="1"/>
      <c r="AW3793" s="15"/>
      <c r="AX3793" s="15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  <c r="EZ3793" s="1"/>
      <c r="FA3793" s="1"/>
      <c r="FB3793" s="1"/>
      <c r="FC3793" s="1"/>
      <c r="FD3793" s="1"/>
      <c r="FE3793" s="1"/>
      <c r="FF3793" s="1"/>
      <c r="FG3793" s="1"/>
      <c r="FH3793" s="1"/>
    </row>
    <row r="3794" spans="1:164" x14ac:dyDescent="0.15">
      <c r="A3794" s="67"/>
      <c r="B3794" s="16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9"/>
      <c r="N3794" s="12"/>
      <c r="O3794" s="12"/>
      <c r="P3794" s="19"/>
      <c r="Q3794" s="14"/>
      <c r="R3794" s="28"/>
      <c r="S3794" s="14"/>
      <c r="T3794" s="14"/>
      <c r="U3794" s="14"/>
      <c r="V3794" s="4"/>
      <c r="W3794" s="5"/>
      <c r="X3794" s="14"/>
      <c r="Y3794" s="153"/>
      <c r="Z3794" s="10"/>
      <c r="AA3794" s="51"/>
      <c r="AB3794" s="3"/>
      <c r="AC3794" s="1"/>
      <c r="AD3794" s="10"/>
      <c r="AE3794" s="3"/>
      <c r="AF3794" s="3"/>
      <c r="AG3794" s="3"/>
      <c r="AH3794" s="10"/>
      <c r="AI3794" s="11"/>
      <c r="AJ3794" s="10"/>
      <c r="AK3794" s="2"/>
      <c r="AL3794" s="2"/>
      <c r="AM3794" s="2"/>
      <c r="AN3794" s="2"/>
      <c r="AO3794" s="2"/>
      <c r="AP3794" s="2"/>
      <c r="AQ3794" s="1"/>
      <c r="AR3794" s="15"/>
      <c r="AS3794" s="15"/>
      <c r="AT3794" s="15"/>
      <c r="AU3794" s="1"/>
      <c r="AV3794" s="1"/>
      <c r="AW3794" s="15"/>
      <c r="AX3794" s="15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  <c r="EZ3794" s="1"/>
      <c r="FA3794" s="1"/>
      <c r="FB3794" s="1"/>
      <c r="FC3794" s="1"/>
      <c r="FD3794" s="1"/>
      <c r="FE3794" s="1"/>
      <c r="FF3794" s="1"/>
      <c r="FG3794" s="1"/>
      <c r="FH3794" s="1"/>
    </row>
    <row r="3795" spans="1:164" x14ac:dyDescent="0.15">
      <c r="A3795" s="67"/>
      <c r="B3795" s="16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9"/>
      <c r="N3795" s="12"/>
      <c r="O3795" s="12"/>
      <c r="P3795" s="19"/>
      <c r="Q3795" s="14"/>
      <c r="R3795" s="28"/>
      <c r="S3795" s="14"/>
      <c r="T3795" s="14"/>
      <c r="U3795" s="14"/>
      <c r="V3795" s="4"/>
      <c r="W3795" s="5"/>
      <c r="X3795" s="14"/>
      <c r="Y3795" s="153"/>
      <c r="Z3795" s="10"/>
      <c r="AA3795" s="51"/>
      <c r="AB3795" s="3"/>
      <c r="AC3795" s="1"/>
      <c r="AD3795" s="10"/>
      <c r="AE3795" s="3"/>
      <c r="AF3795" s="3"/>
      <c r="AG3795" s="3"/>
      <c r="AH3795" s="10"/>
      <c r="AI3795" s="11"/>
      <c r="AJ3795" s="10"/>
      <c r="AK3795" s="2"/>
      <c r="AL3795" s="2"/>
      <c r="AM3795" s="2"/>
      <c r="AN3795" s="2"/>
      <c r="AO3795" s="2"/>
      <c r="AP3795" s="2"/>
      <c r="AQ3795" s="1"/>
      <c r="AR3795" s="15"/>
      <c r="AS3795" s="15"/>
      <c r="AT3795" s="15"/>
      <c r="AU3795" s="1"/>
      <c r="AV3795" s="1"/>
      <c r="AW3795" s="15"/>
      <c r="AX3795" s="15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  <c r="EZ3795" s="1"/>
      <c r="FA3795" s="1"/>
      <c r="FB3795" s="1"/>
      <c r="FC3795" s="1"/>
      <c r="FD3795" s="1"/>
      <c r="FE3795" s="1"/>
      <c r="FF3795" s="1"/>
      <c r="FG3795" s="1"/>
      <c r="FH3795" s="1"/>
    </row>
    <row r="3796" spans="1:164" x14ac:dyDescent="0.15">
      <c r="A3796" s="67"/>
      <c r="B3796" s="16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9"/>
      <c r="N3796" s="12"/>
      <c r="O3796" s="12"/>
      <c r="P3796" s="19"/>
      <c r="Q3796" s="14"/>
      <c r="R3796" s="28"/>
      <c r="S3796" s="14"/>
      <c r="T3796" s="14"/>
      <c r="U3796" s="14"/>
      <c r="V3796" s="4"/>
      <c r="W3796" s="5"/>
      <c r="X3796" s="14"/>
      <c r="Y3796" s="153"/>
      <c r="Z3796" s="10"/>
      <c r="AA3796" s="51"/>
      <c r="AB3796" s="3"/>
      <c r="AC3796" s="1"/>
      <c r="AD3796" s="10"/>
      <c r="AE3796" s="3"/>
      <c r="AF3796" s="3"/>
      <c r="AG3796" s="3"/>
      <c r="AH3796" s="10"/>
      <c r="AI3796" s="11"/>
      <c r="AJ3796" s="10"/>
      <c r="AK3796" s="2"/>
      <c r="AL3796" s="2"/>
      <c r="AM3796" s="2"/>
      <c r="AN3796" s="2"/>
      <c r="AO3796" s="2"/>
      <c r="AP3796" s="2"/>
      <c r="AQ3796" s="1"/>
      <c r="AR3796" s="15"/>
      <c r="AS3796" s="15"/>
      <c r="AT3796" s="15"/>
      <c r="AU3796" s="1"/>
      <c r="AV3796" s="1"/>
      <c r="AW3796" s="15"/>
      <c r="AX3796" s="15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  <c r="EZ3796" s="1"/>
      <c r="FA3796" s="1"/>
      <c r="FB3796" s="1"/>
      <c r="FC3796" s="1"/>
      <c r="FD3796" s="1"/>
      <c r="FE3796" s="1"/>
      <c r="FF3796" s="1"/>
      <c r="FG3796" s="1"/>
      <c r="FH3796" s="1"/>
    </row>
    <row r="3797" spans="1:164" x14ac:dyDescent="0.15">
      <c r="A3797" s="67"/>
      <c r="B3797" s="16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9"/>
      <c r="N3797" s="12"/>
      <c r="O3797" s="12"/>
      <c r="P3797" s="19"/>
      <c r="Q3797" s="14"/>
      <c r="R3797" s="28"/>
      <c r="S3797" s="14"/>
      <c r="T3797" s="14"/>
      <c r="U3797" s="14"/>
      <c r="V3797" s="4"/>
      <c r="W3797" s="5"/>
      <c r="X3797" s="14"/>
      <c r="Y3797" s="153"/>
      <c r="Z3797" s="10"/>
      <c r="AA3797" s="51"/>
      <c r="AB3797" s="3"/>
      <c r="AC3797" s="1"/>
      <c r="AD3797" s="10"/>
      <c r="AE3797" s="3"/>
      <c r="AF3797" s="3"/>
      <c r="AG3797" s="3"/>
      <c r="AH3797" s="10"/>
      <c r="AI3797" s="11"/>
      <c r="AJ3797" s="10"/>
      <c r="AK3797" s="2"/>
      <c r="AL3797" s="2"/>
      <c r="AM3797" s="2"/>
      <c r="AN3797" s="2"/>
      <c r="AO3797" s="2"/>
      <c r="AP3797" s="2"/>
      <c r="AQ3797" s="1"/>
      <c r="AR3797" s="15"/>
      <c r="AS3797" s="15"/>
      <c r="AT3797" s="15"/>
      <c r="AU3797" s="1"/>
      <c r="AV3797" s="1"/>
      <c r="AW3797" s="15"/>
      <c r="AX3797" s="15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  <c r="EZ3797" s="1"/>
      <c r="FA3797" s="1"/>
      <c r="FB3797" s="1"/>
      <c r="FC3797" s="1"/>
      <c r="FD3797" s="1"/>
      <c r="FE3797" s="1"/>
      <c r="FF3797" s="1"/>
      <c r="FG3797" s="1"/>
      <c r="FH3797" s="1"/>
    </row>
    <row r="3798" spans="1:164" x14ac:dyDescent="0.15">
      <c r="A3798" s="67"/>
      <c r="B3798" s="16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9"/>
      <c r="N3798" s="12"/>
      <c r="O3798" s="12"/>
      <c r="P3798" s="19"/>
      <c r="Q3798" s="14"/>
      <c r="R3798" s="28"/>
      <c r="S3798" s="14"/>
      <c r="T3798" s="14"/>
      <c r="U3798" s="14"/>
      <c r="V3798" s="4"/>
      <c r="W3798" s="5"/>
      <c r="X3798" s="14"/>
      <c r="Y3798" s="153"/>
      <c r="Z3798" s="10"/>
      <c r="AA3798" s="51"/>
      <c r="AB3798" s="3"/>
      <c r="AC3798" s="1"/>
      <c r="AD3798" s="10"/>
      <c r="AE3798" s="3"/>
      <c r="AF3798" s="3"/>
      <c r="AG3798" s="3"/>
      <c r="AH3798" s="10"/>
      <c r="AI3798" s="11"/>
      <c r="AJ3798" s="10"/>
      <c r="AK3798" s="2"/>
      <c r="AL3798" s="2"/>
      <c r="AM3798" s="2"/>
      <c r="AN3798" s="2"/>
      <c r="AO3798" s="2"/>
      <c r="AP3798" s="2"/>
      <c r="AQ3798" s="1"/>
      <c r="AR3798" s="15"/>
      <c r="AS3798" s="15"/>
      <c r="AT3798" s="15"/>
      <c r="AU3798" s="1"/>
      <c r="AV3798" s="1"/>
      <c r="AW3798" s="15"/>
      <c r="AX3798" s="15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  <c r="EZ3798" s="1"/>
      <c r="FA3798" s="1"/>
      <c r="FB3798" s="1"/>
      <c r="FC3798" s="1"/>
      <c r="FD3798" s="1"/>
      <c r="FE3798" s="1"/>
      <c r="FF3798" s="1"/>
      <c r="FG3798" s="1"/>
      <c r="FH3798" s="1"/>
    </row>
    <row r="3799" spans="1:164" x14ac:dyDescent="0.15">
      <c r="A3799" s="67"/>
      <c r="B3799" s="16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9"/>
      <c r="N3799" s="12"/>
      <c r="O3799" s="12"/>
      <c r="P3799" s="19"/>
      <c r="Q3799" s="14"/>
      <c r="R3799" s="28"/>
      <c r="S3799" s="14"/>
      <c r="T3799" s="14"/>
      <c r="U3799" s="14"/>
      <c r="V3799" s="4"/>
      <c r="W3799" s="5"/>
      <c r="X3799" s="14"/>
      <c r="Y3799" s="153"/>
      <c r="Z3799" s="10"/>
      <c r="AA3799" s="51"/>
      <c r="AB3799" s="3"/>
      <c r="AC3799" s="1"/>
      <c r="AD3799" s="10"/>
      <c r="AE3799" s="3"/>
      <c r="AF3799" s="3"/>
      <c r="AG3799" s="3"/>
      <c r="AH3799" s="10"/>
      <c r="AI3799" s="11"/>
      <c r="AJ3799" s="10"/>
      <c r="AK3799" s="2"/>
      <c r="AL3799" s="2"/>
      <c r="AM3799" s="2"/>
      <c r="AN3799" s="2"/>
      <c r="AO3799" s="2"/>
      <c r="AP3799" s="2"/>
      <c r="AQ3799" s="1"/>
      <c r="AR3799" s="15"/>
      <c r="AS3799" s="15"/>
      <c r="AT3799" s="15"/>
      <c r="AU3799" s="1"/>
      <c r="AV3799" s="1"/>
      <c r="AW3799" s="15"/>
      <c r="AX3799" s="15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  <c r="EZ3799" s="1"/>
      <c r="FA3799" s="1"/>
      <c r="FB3799" s="1"/>
      <c r="FC3799" s="1"/>
      <c r="FD3799" s="1"/>
      <c r="FE3799" s="1"/>
      <c r="FF3799" s="1"/>
      <c r="FG3799" s="1"/>
      <c r="FH3799" s="1"/>
    </row>
    <row r="3800" spans="1:164" x14ac:dyDescent="0.15">
      <c r="A3800" s="67"/>
      <c r="B3800" s="16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9"/>
      <c r="N3800" s="12"/>
      <c r="O3800" s="12"/>
      <c r="P3800" s="19"/>
      <c r="Q3800" s="14"/>
      <c r="R3800" s="28"/>
      <c r="S3800" s="14"/>
      <c r="T3800" s="14"/>
      <c r="U3800" s="14"/>
      <c r="V3800" s="4"/>
      <c r="W3800" s="5"/>
      <c r="X3800" s="14"/>
      <c r="Y3800" s="153"/>
      <c r="Z3800" s="10"/>
      <c r="AA3800" s="51"/>
      <c r="AB3800" s="3"/>
      <c r="AC3800" s="1"/>
      <c r="AD3800" s="10"/>
      <c r="AE3800" s="3"/>
      <c r="AF3800" s="3"/>
      <c r="AG3800" s="3"/>
      <c r="AH3800" s="10"/>
      <c r="AI3800" s="11"/>
      <c r="AJ3800" s="10"/>
      <c r="AK3800" s="2"/>
      <c r="AL3800" s="2"/>
      <c r="AM3800" s="2"/>
      <c r="AN3800" s="2"/>
      <c r="AO3800" s="2"/>
      <c r="AP3800" s="2"/>
      <c r="AQ3800" s="1"/>
      <c r="AR3800" s="15"/>
      <c r="AS3800" s="15"/>
      <c r="AT3800" s="15"/>
      <c r="AU3800" s="1"/>
      <c r="AV3800" s="1"/>
      <c r="AW3800" s="15"/>
      <c r="AX3800" s="15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  <c r="EZ3800" s="1"/>
      <c r="FA3800" s="1"/>
      <c r="FB3800" s="1"/>
      <c r="FC3800" s="1"/>
      <c r="FD3800" s="1"/>
      <c r="FE3800" s="1"/>
      <c r="FF3800" s="1"/>
      <c r="FG3800" s="1"/>
      <c r="FH3800" s="1"/>
    </row>
    <row r="3801" spans="1:164" x14ac:dyDescent="0.15">
      <c r="A3801" s="67"/>
      <c r="B3801" s="16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9"/>
      <c r="N3801" s="12"/>
      <c r="O3801" s="12"/>
      <c r="P3801" s="19"/>
      <c r="Q3801" s="14"/>
      <c r="R3801" s="28"/>
      <c r="S3801" s="14"/>
      <c r="T3801" s="14"/>
      <c r="U3801" s="14"/>
      <c r="V3801" s="4"/>
      <c r="W3801" s="5"/>
      <c r="X3801" s="14"/>
      <c r="Y3801" s="153"/>
      <c r="Z3801" s="10"/>
      <c r="AA3801" s="51"/>
      <c r="AB3801" s="3"/>
      <c r="AC3801" s="1"/>
      <c r="AD3801" s="10"/>
      <c r="AE3801" s="3"/>
      <c r="AF3801" s="3"/>
      <c r="AG3801" s="3"/>
      <c r="AH3801" s="10"/>
      <c r="AI3801" s="11"/>
      <c r="AJ3801" s="10"/>
      <c r="AK3801" s="2"/>
      <c r="AL3801" s="2"/>
      <c r="AM3801" s="2"/>
      <c r="AN3801" s="2"/>
      <c r="AO3801" s="2"/>
      <c r="AP3801" s="2"/>
      <c r="AQ3801" s="1"/>
      <c r="AR3801" s="15"/>
      <c r="AS3801" s="15"/>
      <c r="AT3801" s="15"/>
      <c r="AU3801" s="1"/>
      <c r="AV3801" s="1"/>
      <c r="AW3801" s="15"/>
      <c r="AX3801" s="15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  <c r="EZ3801" s="1"/>
      <c r="FA3801" s="1"/>
      <c r="FB3801" s="1"/>
      <c r="FC3801" s="1"/>
      <c r="FD3801" s="1"/>
      <c r="FE3801" s="1"/>
      <c r="FF3801" s="1"/>
      <c r="FG3801" s="1"/>
      <c r="FH3801" s="1"/>
    </row>
    <row r="3802" spans="1:164" x14ac:dyDescent="0.15">
      <c r="A3802" s="67"/>
      <c r="B3802" s="16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9"/>
      <c r="N3802" s="12"/>
      <c r="O3802" s="12"/>
      <c r="P3802" s="19"/>
      <c r="Q3802" s="14"/>
      <c r="R3802" s="28"/>
      <c r="S3802" s="14"/>
      <c r="T3802" s="14"/>
      <c r="U3802" s="14"/>
      <c r="V3802" s="4"/>
      <c r="W3802" s="5"/>
      <c r="X3802" s="14"/>
      <c r="Y3802" s="153"/>
      <c r="Z3802" s="10"/>
      <c r="AA3802" s="51"/>
      <c r="AB3802" s="3"/>
      <c r="AC3802" s="1"/>
      <c r="AD3802" s="10"/>
      <c r="AE3802" s="3"/>
      <c r="AF3802" s="3"/>
      <c r="AG3802" s="3"/>
      <c r="AH3802" s="10"/>
      <c r="AI3802" s="11"/>
      <c r="AJ3802" s="10"/>
      <c r="AK3802" s="2"/>
      <c r="AL3802" s="2"/>
      <c r="AM3802" s="2"/>
      <c r="AN3802" s="2"/>
      <c r="AO3802" s="2"/>
      <c r="AP3802" s="2"/>
      <c r="AQ3802" s="1"/>
      <c r="AR3802" s="15"/>
      <c r="AS3802" s="15"/>
      <c r="AT3802" s="15"/>
      <c r="AU3802" s="1"/>
      <c r="AV3802" s="1"/>
      <c r="AW3802" s="15"/>
      <c r="AX3802" s="15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  <c r="EZ3802" s="1"/>
      <c r="FA3802" s="1"/>
      <c r="FB3802" s="1"/>
      <c r="FC3802" s="1"/>
      <c r="FD3802" s="1"/>
      <c r="FE3802" s="1"/>
      <c r="FF3802" s="1"/>
      <c r="FG3802" s="1"/>
      <c r="FH3802" s="1"/>
    </row>
    <row r="3803" spans="1:164" x14ac:dyDescent="0.15">
      <c r="A3803" s="67"/>
      <c r="B3803" s="16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9"/>
      <c r="N3803" s="12"/>
      <c r="O3803" s="12"/>
      <c r="P3803" s="19"/>
      <c r="Q3803" s="14"/>
      <c r="R3803" s="28"/>
      <c r="S3803" s="14"/>
      <c r="T3803" s="14"/>
      <c r="U3803" s="14"/>
      <c r="V3803" s="4"/>
      <c r="W3803" s="5"/>
      <c r="X3803" s="14"/>
      <c r="Y3803" s="153"/>
      <c r="Z3803" s="10"/>
      <c r="AA3803" s="51"/>
      <c r="AB3803" s="3"/>
      <c r="AC3803" s="1"/>
      <c r="AD3803" s="10"/>
      <c r="AE3803" s="3"/>
      <c r="AF3803" s="3"/>
      <c r="AG3803" s="3"/>
      <c r="AH3803" s="10"/>
      <c r="AI3803" s="11"/>
      <c r="AJ3803" s="10"/>
      <c r="AK3803" s="2"/>
      <c r="AL3803" s="2"/>
      <c r="AM3803" s="2"/>
      <c r="AN3803" s="2"/>
      <c r="AO3803" s="2"/>
      <c r="AP3803" s="2"/>
      <c r="AQ3803" s="1"/>
      <c r="AR3803" s="15"/>
      <c r="AS3803" s="15"/>
      <c r="AT3803" s="15"/>
      <c r="AU3803" s="1"/>
      <c r="AV3803" s="1"/>
      <c r="AW3803" s="15"/>
      <c r="AX3803" s="15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  <c r="EZ3803" s="1"/>
      <c r="FA3803" s="1"/>
      <c r="FB3803" s="1"/>
      <c r="FC3803" s="1"/>
      <c r="FD3803" s="1"/>
      <c r="FE3803" s="1"/>
      <c r="FF3803" s="1"/>
      <c r="FG3803" s="1"/>
      <c r="FH3803" s="1"/>
    </row>
    <row r="3804" spans="1:164" x14ac:dyDescent="0.15">
      <c r="A3804" s="67"/>
      <c r="B3804" s="16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9"/>
      <c r="N3804" s="12"/>
      <c r="O3804" s="12"/>
      <c r="P3804" s="19"/>
      <c r="Q3804" s="14"/>
      <c r="R3804" s="28"/>
      <c r="S3804" s="14"/>
      <c r="T3804" s="14"/>
      <c r="U3804" s="14"/>
      <c r="V3804" s="4"/>
      <c r="W3804" s="5"/>
      <c r="X3804" s="14"/>
      <c r="Y3804" s="153"/>
      <c r="Z3804" s="10"/>
      <c r="AA3804" s="51"/>
      <c r="AB3804" s="3"/>
      <c r="AC3804" s="1"/>
      <c r="AD3804" s="10"/>
      <c r="AE3804" s="3"/>
      <c r="AF3804" s="3"/>
      <c r="AG3804" s="3"/>
      <c r="AH3804" s="10"/>
      <c r="AI3804" s="11"/>
      <c r="AJ3804" s="10"/>
      <c r="AK3804" s="2"/>
      <c r="AL3804" s="2"/>
      <c r="AM3804" s="2"/>
      <c r="AN3804" s="2"/>
      <c r="AO3804" s="2"/>
      <c r="AP3804" s="2"/>
      <c r="AQ3804" s="1"/>
      <c r="AR3804" s="15"/>
      <c r="AS3804" s="15"/>
      <c r="AT3804" s="15"/>
      <c r="AU3804" s="1"/>
      <c r="AV3804" s="1"/>
      <c r="AW3804" s="15"/>
      <c r="AX3804" s="15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  <c r="EZ3804" s="1"/>
      <c r="FA3804" s="1"/>
      <c r="FB3804" s="1"/>
      <c r="FC3804" s="1"/>
      <c r="FD3804" s="1"/>
      <c r="FE3804" s="1"/>
      <c r="FF3804" s="1"/>
      <c r="FG3804" s="1"/>
      <c r="FH3804" s="1"/>
    </row>
    <row r="3805" spans="1:164" x14ac:dyDescent="0.15">
      <c r="A3805" s="67"/>
      <c r="B3805" s="16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9"/>
      <c r="N3805" s="12"/>
      <c r="O3805" s="12"/>
      <c r="P3805" s="19"/>
      <c r="Q3805" s="14"/>
      <c r="R3805" s="28"/>
      <c r="S3805" s="14"/>
      <c r="T3805" s="14"/>
      <c r="U3805" s="14"/>
      <c r="V3805" s="4"/>
      <c r="W3805" s="5"/>
      <c r="X3805" s="14"/>
      <c r="Y3805" s="153"/>
      <c r="Z3805" s="10"/>
      <c r="AA3805" s="51"/>
      <c r="AB3805" s="3"/>
      <c r="AC3805" s="1"/>
      <c r="AD3805" s="10"/>
      <c r="AE3805" s="3"/>
      <c r="AF3805" s="3"/>
      <c r="AG3805" s="3"/>
      <c r="AH3805" s="10"/>
      <c r="AI3805" s="11"/>
      <c r="AJ3805" s="10"/>
      <c r="AK3805" s="2"/>
      <c r="AL3805" s="2"/>
      <c r="AM3805" s="2"/>
      <c r="AN3805" s="2"/>
      <c r="AO3805" s="2"/>
      <c r="AP3805" s="2"/>
      <c r="AQ3805" s="1"/>
      <c r="AR3805" s="15"/>
      <c r="AS3805" s="15"/>
      <c r="AT3805" s="15"/>
      <c r="AU3805" s="1"/>
      <c r="AV3805" s="1"/>
      <c r="AW3805" s="15"/>
      <c r="AX3805" s="15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  <c r="EZ3805" s="1"/>
      <c r="FA3805" s="1"/>
      <c r="FB3805" s="1"/>
      <c r="FC3805" s="1"/>
      <c r="FD3805" s="1"/>
      <c r="FE3805" s="1"/>
      <c r="FF3805" s="1"/>
      <c r="FG3805" s="1"/>
      <c r="FH3805" s="1"/>
    </row>
    <row r="3806" spans="1:164" x14ac:dyDescent="0.15">
      <c r="A3806" s="67"/>
      <c r="B3806" s="16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9"/>
      <c r="N3806" s="12"/>
      <c r="O3806" s="12"/>
      <c r="P3806" s="19"/>
      <c r="Q3806" s="14"/>
      <c r="R3806" s="28"/>
      <c r="S3806" s="14"/>
      <c r="T3806" s="14"/>
      <c r="U3806" s="14"/>
      <c r="V3806" s="4"/>
      <c r="W3806" s="5"/>
      <c r="X3806" s="14"/>
      <c r="Y3806" s="153"/>
      <c r="Z3806" s="10"/>
      <c r="AA3806" s="51"/>
      <c r="AB3806" s="3"/>
      <c r="AC3806" s="1"/>
      <c r="AD3806" s="10"/>
      <c r="AE3806" s="3"/>
      <c r="AF3806" s="3"/>
      <c r="AG3806" s="3"/>
      <c r="AH3806" s="10"/>
      <c r="AI3806" s="11"/>
      <c r="AJ3806" s="10"/>
      <c r="AK3806" s="2"/>
      <c r="AL3806" s="2"/>
      <c r="AM3806" s="2"/>
      <c r="AN3806" s="2"/>
      <c r="AO3806" s="2"/>
      <c r="AP3806" s="2"/>
      <c r="AQ3806" s="1"/>
      <c r="AR3806" s="15"/>
      <c r="AS3806" s="15"/>
      <c r="AT3806" s="15"/>
      <c r="AU3806" s="1"/>
      <c r="AV3806" s="1"/>
      <c r="AW3806" s="15"/>
      <c r="AX3806" s="15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  <c r="EZ3806" s="1"/>
      <c r="FA3806" s="1"/>
      <c r="FB3806" s="1"/>
      <c r="FC3806" s="1"/>
      <c r="FD3806" s="1"/>
      <c r="FE3806" s="1"/>
      <c r="FF3806" s="1"/>
      <c r="FG3806" s="1"/>
      <c r="FH3806" s="1"/>
    </row>
    <row r="3807" spans="1:164" x14ac:dyDescent="0.15">
      <c r="A3807" s="67"/>
      <c r="B3807" s="16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9"/>
      <c r="N3807" s="12"/>
      <c r="O3807" s="12"/>
      <c r="P3807" s="19"/>
      <c r="Q3807" s="14"/>
      <c r="R3807" s="28"/>
      <c r="S3807" s="14"/>
      <c r="T3807" s="14"/>
      <c r="U3807" s="14"/>
      <c r="V3807" s="4"/>
      <c r="W3807" s="5"/>
      <c r="X3807" s="14"/>
      <c r="Y3807" s="153"/>
      <c r="Z3807" s="10"/>
      <c r="AA3807" s="51"/>
      <c r="AB3807" s="3"/>
      <c r="AC3807" s="1"/>
      <c r="AD3807" s="10"/>
      <c r="AE3807" s="3"/>
      <c r="AF3807" s="3"/>
      <c r="AG3807" s="3"/>
      <c r="AH3807" s="10"/>
      <c r="AI3807" s="11"/>
      <c r="AJ3807" s="10"/>
      <c r="AK3807" s="2"/>
      <c r="AL3807" s="2"/>
      <c r="AM3807" s="2"/>
      <c r="AN3807" s="2"/>
      <c r="AO3807" s="2"/>
      <c r="AP3807" s="2"/>
      <c r="AQ3807" s="1"/>
      <c r="AR3807" s="15"/>
      <c r="AS3807" s="15"/>
      <c r="AT3807" s="15"/>
      <c r="AU3807" s="1"/>
      <c r="AV3807" s="1"/>
      <c r="AW3807" s="15"/>
      <c r="AX3807" s="15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  <c r="EZ3807" s="1"/>
      <c r="FA3807" s="1"/>
      <c r="FB3807" s="1"/>
      <c r="FC3807" s="1"/>
      <c r="FD3807" s="1"/>
      <c r="FE3807" s="1"/>
      <c r="FF3807" s="1"/>
      <c r="FG3807" s="1"/>
      <c r="FH3807" s="1"/>
    </row>
    <row r="3808" spans="1:164" x14ac:dyDescent="0.15">
      <c r="A3808" s="67"/>
      <c r="B3808" s="16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9"/>
      <c r="N3808" s="12"/>
      <c r="O3808" s="12"/>
      <c r="P3808" s="19"/>
      <c r="Q3808" s="14"/>
      <c r="R3808" s="28"/>
      <c r="S3808" s="14"/>
      <c r="T3808" s="14"/>
      <c r="U3808" s="14"/>
      <c r="V3808" s="4"/>
      <c r="W3808" s="5"/>
      <c r="X3808" s="14"/>
      <c r="Y3808" s="153"/>
      <c r="Z3808" s="10"/>
      <c r="AA3808" s="51"/>
      <c r="AB3808" s="3"/>
      <c r="AC3808" s="1"/>
      <c r="AD3808" s="10"/>
      <c r="AE3808" s="3"/>
      <c r="AF3808" s="3"/>
      <c r="AG3808" s="3"/>
      <c r="AH3808" s="10"/>
      <c r="AI3808" s="11"/>
      <c r="AJ3808" s="10"/>
      <c r="AK3808" s="2"/>
      <c r="AL3808" s="2"/>
      <c r="AM3808" s="2"/>
      <c r="AN3808" s="2"/>
      <c r="AO3808" s="2"/>
      <c r="AP3808" s="2"/>
      <c r="AQ3808" s="1"/>
      <c r="AR3808" s="15"/>
      <c r="AS3808" s="15"/>
      <c r="AT3808" s="15"/>
      <c r="AU3808" s="1"/>
      <c r="AV3808" s="1"/>
      <c r="AW3808" s="15"/>
      <c r="AX3808" s="15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  <c r="EZ3808" s="1"/>
      <c r="FA3808" s="1"/>
      <c r="FB3808" s="1"/>
      <c r="FC3808" s="1"/>
      <c r="FD3808" s="1"/>
      <c r="FE3808" s="1"/>
      <c r="FF3808" s="1"/>
      <c r="FG3808" s="1"/>
      <c r="FH3808" s="1"/>
    </row>
    <row r="3809" spans="1:164" x14ac:dyDescent="0.15">
      <c r="A3809" s="67"/>
      <c r="B3809" s="16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9"/>
      <c r="N3809" s="12"/>
      <c r="O3809" s="12"/>
      <c r="P3809" s="19"/>
      <c r="Q3809" s="14"/>
      <c r="R3809" s="28"/>
      <c r="S3809" s="14"/>
      <c r="T3809" s="14"/>
      <c r="U3809" s="14"/>
      <c r="V3809" s="4"/>
      <c r="W3809" s="5"/>
      <c r="X3809" s="14"/>
      <c r="Y3809" s="153"/>
      <c r="Z3809" s="10"/>
      <c r="AA3809" s="51"/>
      <c r="AB3809" s="3"/>
      <c r="AC3809" s="1"/>
      <c r="AD3809" s="10"/>
      <c r="AE3809" s="3"/>
      <c r="AF3809" s="3"/>
      <c r="AG3809" s="3"/>
      <c r="AH3809" s="10"/>
      <c r="AI3809" s="11"/>
      <c r="AJ3809" s="10"/>
      <c r="AK3809" s="2"/>
      <c r="AL3809" s="2"/>
      <c r="AM3809" s="2"/>
      <c r="AN3809" s="2"/>
      <c r="AO3809" s="2"/>
      <c r="AP3809" s="2"/>
      <c r="AQ3809" s="1"/>
      <c r="AR3809" s="15"/>
      <c r="AS3809" s="15"/>
      <c r="AT3809" s="15"/>
      <c r="AU3809" s="1"/>
      <c r="AV3809" s="1"/>
      <c r="AW3809" s="15"/>
      <c r="AX3809" s="15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  <c r="EZ3809" s="1"/>
      <c r="FA3809" s="1"/>
      <c r="FB3809" s="1"/>
      <c r="FC3809" s="1"/>
      <c r="FD3809" s="1"/>
      <c r="FE3809" s="1"/>
      <c r="FF3809" s="1"/>
      <c r="FG3809" s="1"/>
      <c r="FH3809" s="1"/>
    </row>
    <row r="3810" spans="1:164" x14ac:dyDescent="0.15">
      <c r="A3810" s="67"/>
      <c r="B3810" s="16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9"/>
      <c r="N3810" s="12"/>
      <c r="O3810" s="12"/>
      <c r="P3810" s="19"/>
      <c r="Q3810" s="14"/>
      <c r="R3810" s="28"/>
      <c r="S3810" s="14"/>
      <c r="T3810" s="14"/>
      <c r="U3810" s="14"/>
      <c r="V3810" s="4"/>
      <c r="W3810" s="5"/>
      <c r="X3810" s="14"/>
      <c r="Y3810" s="153"/>
      <c r="Z3810" s="10"/>
      <c r="AA3810" s="51"/>
      <c r="AB3810" s="3"/>
      <c r="AC3810" s="1"/>
      <c r="AD3810" s="10"/>
      <c r="AE3810" s="3"/>
      <c r="AF3810" s="3"/>
      <c r="AG3810" s="3"/>
      <c r="AH3810" s="10"/>
      <c r="AI3810" s="11"/>
      <c r="AJ3810" s="10"/>
      <c r="AK3810" s="2"/>
      <c r="AL3810" s="2"/>
      <c r="AM3810" s="2"/>
      <c r="AN3810" s="2"/>
      <c r="AO3810" s="2"/>
      <c r="AP3810" s="2"/>
      <c r="AQ3810" s="1"/>
      <c r="AR3810" s="15"/>
      <c r="AS3810" s="15"/>
      <c r="AT3810" s="15"/>
      <c r="AU3810" s="1"/>
      <c r="AV3810" s="1"/>
      <c r="AW3810" s="15"/>
      <c r="AX3810" s="15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  <c r="EZ3810" s="1"/>
      <c r="FA3810" s="1"/>
      <c r="FB3810" s="1"/>
      <c r="FC3810" s="1"/>
      <c r="FD3810" s="1"/>
      <c r="FE3810" s="1"/>
      <c r="FF3810" s="1"/>
      <c r="FG3810" s="1"/>
      <c r="FH3810" s="1"/>
    </row>
    <row r="3811" spans="1:164" x14ac:dyDescent="0.15">
      <c r="A3811" s="67"/>
      <c r="B3811" s="16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9"/>
      <c r="N3811" s="12"/>
      <c r="O3811" s="12"/>
      <c r="P3811" s="19"/>
      <c r="Q3811" s="14"/>
      <c r="R3811" s="28"/>
      <c r="S3811" s="14"/>
      <c r="T3811" s="14"/>
      <c r="U3811" s="14"/>
      <c r="V3811" s="4"/>
      <c r="W3811" s="5"/>
      <c r="X3811" s="14"/>
      <c r="Y3811" s="153"/>
      <c r="Z3811" s="10"/>
      <c r="AA3811" s="51"/>
      <c r="AB3811" s="3"/>
      <c r="AC3811" s="1"/>
      <c r="AD3811" s="10"/>
      <c r="AE3811" s="3"/>
      <c r="AF3811" s="3"/>
      <c r="AG3811" s="3"/>
      <c r="AH3811" s="10"/>
      <c r="AI3811" s="11"/>
      <c r="AJ3811" s="10"/>
      <c r="AK3811" s="2"/>
      <c r="AL3811" s="2"/>
      <c r="AM3811" s="2"/>
      <c r="AN3811" s="2"/>
      <c r="AO3811" s="2"/>
      <c r="AP3811" s="2"/>
      <c r="AQ3811" s="1"/>
      <c r="AR3811" s="15"/>
      <c r="AS3811" s="15"/>
      <c r="AT3811" s="15"/>
      <c r="AU3811" s="1"/>
      <c r="AV3811" s="1"/>
      <c r="AW3811" s="15"/>
      <c r="AX3811" s="15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  <c r="EZ3811" s="1"/>
      <c r="FA3811" s="1"/>
      <c r="FB3811" s="1"/>
      <c r="FC3811" s="1"/>
      <c r="FD3811" s="1"/>
      <c r="FE3811" s="1"/>
      <c r="FF3811" s="1"/>
      <c r="FG3811" s="1"/>
      <c r="FH3811" s="1"/>
    </row>
    <row r="3812" spans="1:164" x14ac:dyDescent="0.15">
      <c r="A3812" s="67"/>
      <c r="B3812" s="16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9"/>
      <c r="N3812" s="12"/>
      <c r="O3812" s="12"/>
      <c r="P3812" s="19"/>
      <c r="Q3812" s="14"/>
      <c r="R3812" s="28"/>
      <c r="S3812" s="14"/>
      <c r="T3812" s="14"/>
      <c r="U3812" s="14"/>
      <c r="V3812" s="4"/>
      <c r="W3812" s="5"/>
      <c r="X3812" s="14"/>
      <c r="Y3812" s="153"/>
      <c r="Z3812" s="10"/>
      <c r="AA3812" s="51"/>
      <c r="AB3812" s="3"/>
      <c r="AC3812" s="1"/>
      <c r="AD3812" s="10"/>
      <c r="AE3812" s="3"/>
      <c r="AF3812" s="3"/>
      <c r="AG3812" s="3"/>
      <c r="AH3812" s="10"/>
      <c r="AI3812" s="11"/>
      <c r="AJ3812" s="10"/>
      <c r="AK3812" s="2"/>
      <c r="AL3812" s="2"/>
      <c r="AM3812" s="2"/>
      <c r="AN3812" s="2"/>
      <c r="AO3812" s="2"/>
      <c r="AP3812" s="2"/>
      <c r="AQ3812" s="1"/>
      <c r="AR3812" s="15"/>
      <c r="AS3812" s="15"/>
      <c r="AT3812" s="15"/>
      <c r="AU3812" s="1"/>
      <c r="AV3812" s="1"/>
      <c r="AW3812" s="15"/>
      <c r="AX3812" s="15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  <c r="EZ3812" s="1"/>
      <c r="FA3812" s="1"/>
      <c r="FB3812" s="1"/>
      <c r="FC3812" s="1"/>
      <c r="FD3812" s="1"/>
      <c r="FE3812" s="1"/>
      <c r="FF3812" s="1"/>
      <c r="FG3812" s="1"/>
      <c r="FH3812" s="1"/>
    </row>
    <row r="3813" spans="1:164" x14ac:dyDescent="0.15">
      <c r="A3813" s="67"/>
      <c r="B3813" s="16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9"/>
      <c r="N3813" s="12"/>
      <c r="O3813" s="12"/>
      <c r="P3813" s="19"/>
      <c r="Q3813" s="14"/>
      <c r="R3813" s="28"/>
      <c r="S3813" s="14"/>
      <c r="T3813" s="14"/>
      <c r="U3813" s="14"/>
      <c r="V3813" s="4"/>
      <c r="W3813" s="5"/>
      <c r="X3813" s="14"/>
      <c r="Y3813" s="153"/>
      <c r="Z3813" s="10"/>
      <c r="AA3813" s="51"/>
      <c r="AB3813" s="3"/>
      <c r="AC3813" s="1"/>
      <c r="AD3813" s="10"/>
      <c r="AE3813" s="3"/>
      <c r="AF3813" s="3"/>
      <c r="AG3813" s="3"/>
      <c r="AH3813" s="10"/>
      <c r="AI3813" s="11"/>
      <c r="AJ3813" s="10"/>
      <c r="AK3813" s="2"/>
      <c r="AL3813" s="2"/>
      <c r="AM3813" s="2"/>
      <c r="AN3813" s="2"/>
      <c r="AO3813" s="2"/>
      <c r="AP3813" s="2"/>
      <c r="AQ3813" s="1"/>
      <c r="AR3813" s="15"/>
      <c r="AS3813" s="15"/>
      <c r="AT3813" s="15"/>
      <c r="AU3813" s="1"/>
      <c r="AV3813" s="1"/>
      <c r="AW3813" s="15"/>
      <c r="AX3813" s="15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  <c r="EZ3813" s="1"/>
      <c r="FA3813" s="1"/>
      <c r="FB3813" s="1"/>
      <c r="FC3813" s="1"/>
      <c r="FD3813" s="1"/>
      <c r="FE3813" s="1"/>
      <c r="FF3813" s="1"/>
      <c r="FG3813" s="1"/>
      <c r="FH3813" s="1"/>
    </row>
    <row r="3814" spans="1:164" x14ac:dyDescent="0.15">
      <c r="A3814" s="67"/>
      <c r="B3814" s="16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9"/>
      <c r="N3814" s="12"/>
      <c r="O3814" s="12"/>
      <c r="P3814" s="19"/>
      <c r="Q3814" s="14"/>
      <c r="R3814" s="28"/>
      <c r="S3814" s="14"/>
      <c r="T3814" s="14"/>
      <c r="U3814" s="14"/>
      <c r="V3814" s="4"/>
      <c r="W3814" s="5"/>
      <c r="X3814" s="14"/>
      <c r="Y3814" s="153"/>
      <c r="Z3814" s="10"/>
      <c r="AA3814" s="51"/>
      <c r="AB3814" s="3"/>
      <c r="AC3814" s="1"/>
      <c r="AD3814" s="10"/>
      <c r="AE3814" s="3"/>
      <c r="AF3814" s="3"/>
      <c r="AG3814" s="3"/>
      <c r="AH3814" s="10"/>
      <c r="AI3814" s="11"/>
      <c r="AJ3814" s="10"/>
      <c r="AK3814" s="2"/>
      <c r="AL3814" s="2"/>
      <c r="AM3814" s="2"/>
      <c r="AN3814" s="2"/>
      <c r="AO3814" s="2"/>
      <c r="AP3814" s="2"/>
      <c r="AQ3814" s="1"/>
      <c r="AR3814" s="15"/>
      <c r="AS3814" s="15"/>
      <c r="AT3814" s="15"/>
      <c r="AU3814" s="1"/>
      <c r="AV3814" s="1"/>
      <c r="AW3814" s="15"/>
      <c r="AX3814" s="15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  <c r="EZ3814" s="1"/>
      <c r="FA3814" s="1"/>
      <c r="FB3814" s="1"/>
      <c r="FC3814" s="1"/>
      <c r="FD3814" s="1"/>
      <c r="FE3814" s="1"/>
      <c r="FF3814" s="1"/>
      <c r="FG3814" s="1"/>
      <c r="FH3814" s="1"/>
    </row>
    <row r="3815" spans="1:164" x14ac:dyDescent="0.15">
      <c r="A3815" s="67"/>
      <c r="B3815" s="16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9"/>
      <c r="N3815" s="12"/>
      <c r="O3815" s="12"/>
      <c r="P3815" s="19"/>
      <c r="Q3815" s="14"/>
      <c r="R3815" s="28"/>
      <c r="S3815" s="14"/>
      <c r="T3815" s="14"/>
      <c r="U3815" s="14"/>
      <c r="V3815" s="4"/>
      <c r="W3815" s="5"/>
      <c r="X3815" s="14"/>
      <c r="Y3815" s="153"/>
      <c r="Z3815" s="10"/>
      <c r="AA3815" s="51"/>
      <c r="AB3815" s="3"/>
      <c r="AC3815" s="1"/>
      <c r="AD3815" s="10"/>
      <c r="AE3815" s="3"/>
      <c r="AF3815" s="3"/>
      <c r="AG3815" s="3"/>
      <c r="AH3815" s="10"/>
      <c r="AI3815" s="11"/>
      <c r="AJ3815" s="10"/>
      <c r="AK3815" s="2"/>
      <c r="AL3815" s="2"/>
      <c r="AM3815" s="2"/>
      <c r="AN3815" s="2"/>
      <c r="AO3815" s="2"/>
      <c r="AP3815" s="2"/>
      <c r="AQ3815" s="1"/>
      <c r="AR3815" s="15"/>
      <c r="AS3815" s="15"/>
      <c r="AT3815" s="15"/>
      <c r="AU3815" s="1"/>
      <c r="AV3815" s="1"/>
      <c r="AW3815" s="15"/>
      <c r="AX3815" s="15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  <c r="EZ3815" s="1"/>
      <c r="FA3815" s="1"/>
      <c r="FB3815" s="1"/>
      <c r="FC3815" s="1"/>
      <c r="FD3815" s="1"/>
      <c r="FE3815" s="1"/>
      <c r="FF3815" s="1"/>
      <c r="FG3815" s="1"/>
      <c r="FH3815" s="1"/>
    </row>
    <row r="3816" spans="1:164" x14ac:dyDescent="0.15">
      <c r="A3816" s="67"/>
      <c r="B3816" s="16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9"/>
      <c r="N3816" s="12"/>
      <c r="O3816" s="12"/>
      <c r="P3816" s="19"/>
      <c r="Q3816" s="14"/>
      <c r="R3816" s="28"/>
      <c r="S3816" s="14"/>
      <c r="T3816" s="14"/>
      <c r="U3816" s="14"/>
      <c r="V3816" s="4"/>
      <c r="W3816" s="5"/>
      <c r="X3816" s="14"/>
      <c r="Y3816" s="153"/>
      <c r="Z3816" s="10"/>
      <c r="AA3816" s="51"/>
      <c r="AB3816" s="3"/>
      <c r="AC3816" s="1"/>
      <c r="AD3816" s="10"/>
      <c r="AE3816" s="3"/>
      <c r="AF3816" s="3"/>
      <c r="AG3816" s="3"/>
      <c r="AH3816" s="10"/>
      <c r="AI3816" s="11"/>
      <c r="AJ3816" s="10"/>
      <c r="AK3816" s="2"/>
      <c r="AL3816" s="2"/>
      <c r="AM3816" s="2"/>
      <c r="AN3816" s="2"/>
      <c r="AO3816" s="2"/>
      <c r="AP3816" s="2"/>
      <c r="AQ3816" s="1"/>
      <c r="AR3816" s="15"/>
      <c r="AS3816" s="15"/>
      <c r="AT3816" s="15"/>
      <c r="AU3816" s="1"/>
      <c r="AV3816" s="1"/>
      <c r="AW3816" s="15"/>
      <c r="AX3816" s="15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  <c r="EZ3816" s="1"/>
      <c r="FA3816" s="1"/>
      <c r="FB3816" s="1"/>
      <c r="FC3816" s="1"/>
      <c r="FD3816" s="1"/>
      <c r="FE3816" s="1"/>
      <c r="FF3816" s="1"/>
      <c r="FG3816" s="1"/>
      <c r="FH3816" s="1"/>
    </row>
    <row r="3817" spans="1:164" x14ac:dyDescent="0.15">
      <c r="A3817" s="67"/>
      <c r="B3817" s="16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9"/>
      <c r="N3817" s="12"/>
      <c r="O3817" s="12"/>
      <c r="P3817" s="19"/>
      <c r="Q3817" s="14"/>
      <c r="R3817" s="28"/>
      <c r="S3817" s="14"/>
      <c r="T3817" s="14"/>
      <c r="U3817" s="14"/>
      <c r="V3817" s="4"/>
      <c r="W3817" s="5"/>
      <c r="X3817" s="14"/>
      <c r="Y3817" s="153"/>
      <c r="Z3817" s="10"/>
      <c r="AA3817" s="51"/>
      <c r="AB3817" s="3"/>
      <c r="AC3817" s="1"/>
      <c r="AD3817" s="10"/>
      <c r="AE3817" s="3"/>
      <c r="AF3817" s="3"/>
      <c r="AG3817" s="3"/>
      <c r="AH3817" s="10"/>
      <c r="AI3817" s="11"/>
      <c r="AJ3817" s="10"/>
      <c r="AK3817" s="2"/>
      <c r="AL3817" s="2"/>
      <c r="AM3817" s="2"/>
      <c r="AN3817" s="2"/>
      <c r="AO3817" s="2"/>
      <c r="AP3817" s="2"/>
      <c r="AQ3817" s="1"/>
      <c r="AR3817" s="15"/>
      <c r="AS3817" s="15"/>
      <c r="AT3817" s="15"/>
      <c r="AU3817" s="1"/>
      <c r="AV3817" s="1"/>
      <c r="AW3817" s="15"/>
      <c r="AX3817" s="15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  <c r="EZ3817" s="1"/>
      <c r="FA3817" s="1"/>
      <c r="FB3817" s="1"/>
      <c r="FC3817" s="1"/>
      <c r="FD3817" s="1"/>
      <c r="FE3817" s="1"/>
      <c r="FF3817" s="1"/>
      <c r="FG3817" s="1"/>
      <c r="FH3817" s="1"/>
    </row>
    <row r="3818" spans="1:164" x14ac:dyDescent="0.15">
      <c r="A3818" s="67"/>
      <c r="B3818" s="16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9"/>
      <c r="N3818" s="12"/>
      <c r="O3818" s="12"/>
      <c r="P3818" s="19"/>
      <c r="Q3818" s="14"/>
      <c r="R3818" s="28"/>
      <c r="S3818" s="14"/>
      <c r="T3818" s="14"/>
      <c r="U3818" s="14"/>
      <c r="V3818" s="4"/>
      <c r="W3818" s="5"/>
      <c r="X3818" s="14"/>
      <c r="Y3818" s="153"/>
      <c r="Z3818" s="10"/>
      <c r="AA3818" s="51"/>
      <c r="AB3818" s="3"/>
      <c r="AC3818" s="1"/>
      <c r="AD3818" s="10"/>
      <c r="AE3818" s="3"/>
      <c r="AF3818" s="3"/>
      <c r="AG3818" s="3"/>
      <c r="AH3818" s="10"/>
      <c r="AI3818" s="11"/>
      <c r="AJ3818" s="10"/>
      <c r="AK3818" s="2"/>
      <c r="AL3818" s="2"/>
      <c r="AM3818" s="2"/>
      <c r="AN3818" s="2"/>
      <c r="AO3818" s="2"/>
      <c r="AP3818" s="2"/>
      <c r="AQ3818" s="1"/>
      <c r="AR3818" s="15"/>
      <c r="AS3818" s="15"/>
      <c r="AT3818" s="15"/>
      <c r="AU3818" s="1"/>
      <c r="AV3818" s="1"/>
      <c r="AW3818" s="15"/>
      <c r="AX3818" s="15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  <c r="EZ3818" s="1"/>
      <c r="FA3818" s="1"/>
      <c r="FB3818" s="1"/>
      <c r="FC3818" s="1"/>
      <c r="FD3818" s="1"/>
      <c r="FE3818" s="1"/>
      <c r="FF3818" s="1"/>
      <c r="FG3818" s="1"/>
      <c r="FH3818" s="1"/>
    </row>
    <row r="3819" spans="1:164" x14ac:dyDescent="0.15">
      <c r="A3819" s="67"/>
      <c r="B3819" s="16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9"/>
      <c r="N3819" s="12"/>
      <c r="O3819" s="12"/>
      <c r="P3819" s="19"/>
      <c r="Q3819" s="14"/>
      <c r="R3819" s="28"/>
      <c r="S3819" s="14"/>
      <c r="T3819" s="14"/>
      <c r="U3819" s="14"/>
      <c r="V3819" s="4"/>
      <c r="W3819" s="5"/>
      <c r="X3819" s="14"/>
      <c r="Y3819" s="153"/>
      <c r="Z3819" s="10"/>
      <c r="AA3819" s="51"/>
      <c r="AB3819" s="3"/>
      <c r="AC3819" s="1"/>
      <c r="AD3819" s="10"/>
      <c r="AE3819" s="3"/>
      <c r="AF3819" s="3"/>
      <c r="AG3819" s="3"/>
      <c r="AH3819" s="10"/>
      <c r="AI3819" s="11"/>
      <c r="AJ3819" s="10"/>
      <c r="AK3819" s="2"/>
      <c r="AL3819" s="2"/>
      <c r="AM3819" s="2"/>
      <c r="AN3819" s="2"/>
      <c r="AO3819" s="2"/>
      <c r="AP3819" s="2"/>
      <c r="AQ3819" s="1"/>
      <c r="AR3819" s="15"/>
      <c r="AS3819" s="15"/>
      <c r="AT3819" s="15"/>
      <c r="AU3819" s="1"/>
      <c r="AV3819" s="1"/>
      <c r="AW3819" s="15"/>
      <c r="AX3819" s="15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  <c r="EZ3819" s="1"/>
      <c r="FA3819" s="1"/>
      <c r="FB3819" s="1"/>
      <c r="FC3819" s="1"/>
      <c r="FD3819" s="1"/>
      <c r="FE3819" s="1"/>
      <c r="FF3819" s="1"/>
      <c r="FG3819" s="1"/>
      <c r="FH3819" s="1"/>
    </row>
    <row r="3820" spans="1:164" x14ac:dyDescent="0.15">
      <c r="A3820" s="67"/>
      <c r="B3820" s="16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9"/>
      <c r="N3820" s="12"/>
      <c r="O3820" s="12"/>
      <c r="P3820" s="19"/>
      <c r="Q3820" s="14"/>
      <c r="R3820" s="28"/>
      <c r="S3820" s="14"/>
      <c r="T3820" s="14"/>
      <c r="U3820" s="14"/>
      <c r="V3820" s="4"/>
      <c r="W3820" s="5"/>
      <c r="X3820" s="14"/>
      <c r="Y3820" s="153"/>
      <c r="Z3820" s="10"/>
      <c r="AA3820" s="51"/>
      <c r="AB3820" s="3"/>
      <c r="AC3820" s="1"/>
      <c r="AD3820" s="10"/>
      <c r="AE3820" s="3"/>
      <c r="AF3820" s="3"/>
      <c r="AG3820" s="3"/>
      <c r="AH3820" s="10"/>
      <c r="AI3820" s="11"/>
      <c r="AJ3820" s="10"/>
      <c r="AK3820" s="2"/>
      <c r="AL3820" s="2"/>
      <c r="AM3820" s="2"/>
      <c r="AN3820" s="2"/>
      <c r="AO3820" s="2"/>
      <c r="AP3820" s="2"/>
      <c r="AQ3820" s="1"/>
      <c r="AR3820" s="15"/>
      <c r="AS3820" s="15"/>
      <c r="AT3820" s="15"/>
      <c r="AU3820" s="1"/>
      <c r="AV3820" s="1"/>
      <c r="AW3820" s="15"/>
      <c r="AX3820" s="15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  <c r="EZ3820" s="1"/>
      <c r="FA3820" s="1"/>
      <c r="FB3820" s="1"/>
      <c r="FC3820" s="1"/>
      <c r="FD3820" s="1"/>
      <c r="FE3820" s="1"/>
      <c r="FF3820" s="1"/>
      <c r="FG3820" s="1"/>
      <c r="FH3820" s="1"/>
    </row>
    <row r="3821" spans="1:164" x14ac:dyDescent="0.15">
      <c r="A3821" s="67"/>
      <c r="B3821" s="16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9"/>
      <c r="N3821" s="12"/>
      <c r="O3821" s="12"/>
      <c r="P3821" s="19"/>
      <c r="Q3821" s="14"/>
      <c r="R3821" s="28"/>
      <c r="S3821" s="14"/>
      <c r="T3821" s="14"/>
      <c r="U3821" s="14"/>
      <c r="V3821" s="4"/>
      <c r="W3821" s="5"/>
      <c r="X3821" s="14"/>
      <c r="Y3821" s="153"/>
      <c r="Z3821" s="10"/>
      <c r="AA3821" s="51"/>
      <c r="AB3821" s="3"/>
      <c r="AC3821" s="1"/>
      <c r="AD3821" s="10"/>
      <c r="AE3821" s="3"/>
      <c r="AF3821" s="3"/>
      <c r="AG3821" s="3"/>
      <c r="AH3821" s="10"/>
      <c r="AI3821" s="11"/>
      <c r="AJ3821" s="10"/>
      <c r="AK3821" s="2"/>
      <c r="AL3821" s="2"/>
      <c r="AM3821" s="2"/>
      <c r="AN3821" s="2"/>
      <c r="AO3821" s="2"/>
      <c r="AP3821" s="2"/>
      <c r="AQ3821" s="1"/>
      <c r="AR3821" s="15"/>
      <c r="AS3821" s="15"/>
      <c r="AT3821" s="15"/>
      <c r="AU3821" s="1"/>
      <c r="AV3821" s="1"/>
      <c r="AW3821" s="15"/>
      <c r="AX3821" s="15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  <c r="EZ3821" s="1"/>
      <c r="FA3821" s="1"/>
      <c r="FB3821" s="1"/>
      <c r="FC3821" s="1"/>
      <c r="FD3821" s="1"/>
      <c r="FE3821" s="1"/>
      <c r="FF3821" s="1"/>
      <c r="FG3821" s="1"/>
      <c r="FH3821" s="1"/>
    </row>
    <row r="3822" spans="1:164" x14ac:dyDescent="0.15">
      <c r="A3822" s="67"/>
      <c r="B3822" s="16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9"/>
      <c r="N3822" s="12"/>
      <c r="O3822" s="12"/>
      <c r="P3822" s="19"/>
      <c r="Q3822" s="14"/>
      <c r="R3822" s="28"/>
      <c r="S3822" s="14"/>
      <c r="T3822" s="14"/>
      <c r="U3822" s="14"/>
      <c r="V3822" s="4"/>
      <c r="W3822" s="5"/>
      <c r="X3822" s="14"/>
      <c r="Y3822" s="153"/>
      <c r="Z3822" s="10"/>
      <c r="AA3822" s="51"/>
      <c r="AB3822" s="3"/>
      <c r="AC3822" s="1"/>
      <c r="AD3822" s="10"/>
      <c r="AE3822" s="3"/>
      <c r="AF3822" s="3"/>
      <c r="AG3822" s="3"/>
      <c r="AH3822" s="10"/>
      <c r="AI3822" s="11"/>
      <c r="AJ3822" s="10"/>
      <c r="AK3822" s="2"/>
      <c r="AL3822" s="2"/>
      <c r="AM3822" s="2"/>
      <c r="AN3822" s="2"/>
      <c r="AO3822" s="2"/>
      <c r="AP3822" s="2"/>
      <c r="AQ3822" s="1"/>
      <c r="AR3822" s="15"/>
      <c r="AS3822" s="15"/>
      <c r="AT3822" s="15"/>
      <c r="AU3822" s="1"/>
      <c r="AV3822" s="1"/>
      <c r="AW3822" s="15"/>
      <c r="AX3822" s="15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  <c r="EZ3822" s="1"/>
      <c r="FA3822" s="1"/>
      <c r="FB3822" s="1"/>
      <c r="FC3822" s="1"/>
      <c r="FD3822" s="1"/>
      <c r="FE3822" s="1"/>
      <c r="FF3822" s="1"/>
      <c r="FG3822" s="1"/>
      <c r="FH3822" s="1"/>
    </row>
    <row r="3823" spans="1:164" x14ac:dyDescent="0.15">
      <c r="A3823" s="67"/>
      <c r="B3823" s="16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9"/>
      <c r="N3823" s="12"/>
      <c r="O3823" s="12"/>
      <c r="P3823" s="19"/>
      <c r="Q3823" s="14"/>
      <c r="R3823" s="28"/>
      <c r="S3823" s="14"/>
      <c r="T3823" s="14"/>
      <c r="U3823" s="14"/>
      <c r="V3823" s="4"/>
      <c r="W3823" s="5"/>
      <c r="X3823" s="14"/>
      <c r="Y3823" s="153"/>
      <c r="Z3823" s="10"/>
      <c r="AA3823" s="51"/>
      <c r="AB3823" s="3"/>
      <c r="AC3823" s="1"/>
      <c r="AD3823" s="10"/>
      <c r="AE3823" s="3"/>
      <c r="AF3823" s="3"/>
      <c r="AG3823" s="3"/>
      <c r="AH3823" s="10"/>
      <c r="AI3823" s="11"/>
      <c r="AJ3823" s="10"/>
      <c r="AK3823" s="2"/>
      <c r="AL3823" s="2"/>
      <c r="AM3823" s="2"/>
      <c r="AN3823" s="2"/>
      <c r="AO3823" s="2"/>
      <c r="AP3823" s="2"/>
      <c r="AQ3823" s="1"/>
      <c r="AR3823" s="15"/>
      <c r="AS3823" s="15"/>
      <c r="AT3823" s="15"/>
      <c r="AU3823" s="1"/>
      <c r="AV3823" s="1"/>
      <c r="AW3823" s="15"/>
      <c r="AX3823" s="15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  <c r="EZ3823" s="1"/>
      <c r="FA3823" s="1"/>
      <c r="FB3823" s="1"/>
      <c r="FC3823" s="1"/>
      <c r="FD3823" s="1"/>
      <c r="FE3823" s="1"/>
      <c r="FF3823" s="1"/>
      <c r="FG3823" s="1"/>
      <c r="FH3823" s="1"/>
    </row>
    <row r="3824" spans="1:164" x14ac:dyDescent="0.15">
      <c r="A3824" s="67"/>
      <c r="B3824" s="16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9"/>
      <c r="N3824" s="12"/>
      <c r="O3824" s="12"/>
      <c r="P3824" s="19"/>
      <c r="Q3824" s="14"/>
      <c r="R3824" s="28"/>
      <c r="S3824" s="14"/>
      <c r="T3824" s="14"/>
      <c r="U3824" s="14"/>
      <c r="V3824" s="4"/>
      <c r="W3824" s="5"/>
      <c r="X3824" s="14"/>
      <c r="Y3824" s="153"/>
      <c r="Z3824" s="10"/>
      <c r="AA3824" s="51"/>
      <c r="AB3824" s="3"/>
      <c r="AC3824" s="1"/>
      <c r="AD3824" s="10"/>
      <c r="AE3824" s="3"/>
      <c r="AF3824" s="3"/>
      <c r="AG3824" s="3"/>
      <c r="AH3824" s="10"/>
      <c r="AI3824" s="11"/>
      <c r="AJ3824" s="10"/>
      <c r="AK3824" s="2"/>
      <c r="AL3824" s="2"/>
      <c r="AM3824" s="2"/>
      <c r="AN3824" s="2"/>
      <c r="AO3824" s="2"/>
      <c r="AP3824" s="2"/>
      <c r="AQ3824" s="1"/>
      <c r="AR3824" s="15"/>
      <c r="AS3824" s="15"/>
      <c r="AT3824" s="15"/>
      <c r="AU3824" s="1"/>
      <c r="AV3824" s="1"/>
      <c r="AW3824" s="15"/>
      <c r="AX3824" s="15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  <c r="EZ3824" s="1"/>
      <c r="FA3824" s="1"/>
      <c r="FB3824" s="1"/>
      <c r="FC3824" s="1"/>
      <c r="FD3824" s="1"/>
      <c r="FE3824" s="1"/>
      <c r="FF3824" s="1"/>
      <c r="FG3824" s="1"/>
      <c r="FH3824" s="1"/>
    </row>
    <row r="3825" spans="1:164" x14ac:dyDescent="0.15">
      <c r="A3825" s="67"/>
      <c r="B3825" s="16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9"/>
      <c r="N3825" s="12"/>
      <c r="O3825" s="12"/>
      <c r="P3825" s="19"/>
      <c r="Q3825" s="14"/>
      <c r="R3825" s="28"/>
      <c r="S3825" s="14"/>
      <c r="T3825" s="14"/>
      <c r="U3825" s="14"/>
      <c r="V3825" s="4"/>
      <c r="W3825" s="5"/>
      <c r="X3825" s="14"/>
      <c r="Y3825" s="153"/>
      <c r="Z3825" s="10"/>
      <c r="AA3825" s="51"/>
      <c r="AB3825" s="3"/>
      <c r="AC3825" s="1"/>
      <c r="AD3825" s="10"/>
      <c r="AE3825" s="3"/>
      <c r="AF3825" s="3"/>
      <c r="AG3825" s="3"/>
      <c r="AH3825" s="10"/>
      <c r="AI3825" s="11"/>
      <c r="AJ3825" s="10"/>
      <c r="AK3825" s="2"/>
      <c r="AL3825" s="2"/>
      <c r="AM3825" s="2"/>
      <c r="AN3825" s="2"/>
      <c r="AO3825" s="2"/>
      <c r="AP3825" s="2"/>
      <c r="AQ3825" s="1"/>
      <c r="AR3825" s="15"/>
      <c r="AS3825" s="15"/>
      <c r="AT3825" s="15"/>
      <c r="AU3825" s="1"/>
      <c r="AV3825" s="1"/>
      <c r="AW3825" s="15"/>
      <c r="AX3825" s="15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  <c r="EZ3825" s="1"/>
      <c r="FA3825" s="1"/>
      <c r="FB3825" s="1"/>
      <c r="FC3825" s="1"/>
      <c r="FD3825" s="1"/>
      <c r="FE3825" s="1"/>
      <c r="FF3825" s="1"/>
      <c r="FG3825" s="1"/>
      <c r="FH3825" s="1"/>
    </row>
    <row r="3826" spans="1:164" x14ac:dyDescent="0.15">
      <c r="A3826" s="67"/>
      <c r="B3826" s="16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9"/>
      <c r="N3826" s="12"/>
      <c r="O3826" s="12"/>
      <c r="P3826" s="19"/>
      <c r="Q3826" s="14"/>
      <c r="R3826" s="28"/>
      <c r="S3826" s="14"/>
      <c r="T3826" s="14"/>
      <c r="U3826" s="14"/>
      <c r="V3826" s="4"/>
      <c r="W3826" s="5"/>
      <c r="X3826" s="14"/>
      <c r="Y3826" s="153"/>
      <c r="Z3826" s="10"/>
      <c r="AA3826" s="51"/>
      <c r="AB3826" s="3"/>
      <c r="AC3826" s="1"/>
      <c r="AD3826" s="10"/>
      <c r="AE3826" s="3"/>
      <c r="AF3826" s="3"/>
      <c r="AG3826" s="3"/>
      <c r="AH3826" s="10"/>
      <c r="AI3826" s="11"/>
      <c r="AJ3826" s="10"/>
      <c r="AK3826" s="2"/>
      <c r="AL3826" s="2"/>
      <c r="AM3826" s="2"/>
      <c r="AN3826" s="2"/>
      <c r="AO3826" s="2"/>
      <c r="AP3826" s="2"/>
      <c r="AQ3826" s="1"/>
      <c r="AR3826" s="15"/>
      <c r="AS3826" s="15"/>
      <c r="AT3826" s="15"/>
      <c r="AU3826" s="1"/>
      <c r="AV3826" s="1"/>
      <c r="AW3826" s="15"/>
      <c r="AX3826" s="15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  <c r="EZ3826" s="1"/>
      <c r="FA3826" s="1"/>
      <c r="FB3826" s="1"/>
      <c r="FC3826" s="1"/>
      <c r="FD3826" s="1"/>
      <c r="FE3826" s="1"/>
      <c r="FF3826" s="1"/>
      <c r="FG3826" s="1"/>
      <c r="FH3826" s="1"/>
    </row>
    <row r="3827" spans="1:164" x14ac:dyDescent="0.15">
      <c r="A3827" s="67"/>
      <c r="B3827" s="16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9"/>
      <c r="N3827" s="12"/>
      <c r="O3827" s="12"/>
      <c r="P3827" s="19"/>
      <c r="Q3827" s="14"/>
      <c r="R3827" s="28"/>
      <c r="S3827" s="14"/>
      <c r="T3827" s="14"/>
      <c r="U3827" s="14"/>
      <c r="V3827" s="4"/>
      <c r="W3827" s="5"/>
      <c r="X3827" s="14"/>
      <c r="Y3827" s="153"/>
      <c r="Z3827" s="10"/>
      <c r="AA3827" s="51"/>
      <c r="AB3827" s="3"/>
      <c r="AC3827" s="1"/>
      <c r="AD3827" s="10"/>
      <c r="AE3827" s="3"/>
      <c r="AF3827" s="3"/>
      <c r="AG3827" s="3"/>
      <c r="AH3827" s="10"/>
      <c r="AI3827" s="11"/>
      <c r="AJ3827" s="10"/>
      <c r="AK3827" s="2"/>
      <c r="AL3827" s="2"/>
      <c r="AM3827" s="2"/>
      <c r="AN3827" s="2"/>
      <c r="AO3827" s="2"/>
      <c r="AP3827" s="2"/>
      <c r="AQ3827" s="1"/>
      <c r="AR3827" s="15"/>
      <c r="AS3827" s="15"/>
      <c r="AT3827" s="15"/>
      <c r="AU3827" s="1"/>
      <c r="AV3827" s="1"/>
      <c r="AW3827" s="15"/>
      <c r="AX3827" s="15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  <c r="EZ3827" s="1"/>
      <c r="FA3827" s="1"/>
      <c r="FB3827" s="1"/>
      <c r="FC3827" s="1"/>
      <c r="FD3827" s="1"/>
      <c r="FE3827" s="1"/>
      <c r="FF3827" s="1"/>
      <c r="FG3827" s="1"/>
      <c r="FH3827" s="1"/>
    </row>
    <row r="3828" spans="1:164" x14ac:dyDescent="0.15">
      <c r="A3828" s="67"/>
      <c r="B3828" s="16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9"/>
      <c r="N3828" s="12"/>
      <c r="O3828" s="12"/>
      <c r="P3828" s="19"/>
      <c r="Q3828" s="14"/>
      <c r="R3828" s="28"/>
      <c r="S3828" s="14"/>
      <c r="T3828" s="14"/>
      <c r="U3828" s="14"/>
      <c r="V3828" s="4"/>
      <c r="W3828" s="5"/>
      <c r="X3828" s="14"/>
      <c r="Y3828" s="153"/>
      <c r="Z3828" s="10"/>
      <c r="AA3828" s="51"/>
      <c r="AB3828" s="3"/>
      <c r="AC3828" s="1"/>
      <c r="AD3828" s="10"/>
      <c r="AE3828" s="3"/>
      <c r="AF3828" s="3"/>
      <c r="AG3828" s="3"/>
      <c r="AH3828" s="10"/>
      <c r="AI3828" s="11"/>
      <c r="AJ3828" s="10"/>
      <c r="AK3828" s="2"/>
      <c r="AL3828" s="2"/>
      <c r="AM3828" s="2"/>
      <c r="AN3828" s="2"/>
      <c r="AO3828" s="2"/>
      <c r="AP3828" s="2"/>
      <c r="AQ3828" s="1"/>
      <c r="AR3828" s="15"/>
      <c r="AS3828" s="15"/>
      <c r="AT3828" s="15"/>
      <c r="AU3828" s="1"/>
      <c r="AV3828" s="1"/>
      <c r="AW3828" s="15"/>
      <c r="AX3828" s="15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  <c r="EZ3828" s="1"/>
      <c r="FA3828" s="1"/>
      <c r="FB3828" s="1"/>
      <c r="FC3828" s="1"/>
      <c r="FD3828" s="1"/>
      <c r="FE3828" s="1"/>
      <c r="FF3828" s="1"/>
      <c r="FG3828" s="1"/>
      <c r="FH3828" s="1"/>
    </row>
    <row r="3829" spans="1:164" x14ac:dyDescent="0.15">
      <c r="A3829" s="67"/>
      <c r="B3829" s="16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9"/>
      <c r="N3829" s="12"/>
      <c r="O3829" s="12"/>
      <c r="P3829" s="19"/>
      <c r="Q3829" s="14"/>
      <c r="R3829" s="28"/>
      <c r="S3829" s="14"/>
      <c r="T3829" s="14"/>
      <c r="U3829" s="14"/>
      <c r="V3829" s="4"/>
      <c r="W3829" s="5"/>
      <c r="X3829" s="14"/>
      <c r="Y3829" s="153"/>
      <c r="Z3829" s="10"/>
      <c r="AA3829" s="51"/>
      <c r="AB3829" s="3"/>
      <c r="AC3829" s="1"/>
      <c r="AD3829" s="10"/>
      <c r="AE3829" s="3"/>
      <c r="AF3829" s="3"/>
      <c r="AG3829" s="3"/>
      <c r="AH3829" s="10"/>
      <c r="AI3829" s="11"/>
      <c r="AJ3829" s="10"/>
      <c r="AK3829" s="2"/>
      <c r="AL3829" s="2"/>
      <c r="AM3829" s="2"/>
      <c r="AN3829" s="2"/>
      <c r="AO3829" s="2"/>
      <c r="AP3829" s="2"/>
      <c r="AQ3829" s="1"/>
      <c r="AR3829" s="15"/>
      <c r="AS3829" s="15"/>
      <c r="AT3829" s="15"/>
      <c r="AU3829" s="1"/>
      <c r="AV3829" s="1"/>
      <c r="AW3829" s="15"/>
      <c r="AX3829" s="15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  <c r="EZ3829" s="1"/>
      <c r="FA3829" s="1"/>
      <c r="FB3829" s="1"/>
      <c r="FC3829" s="1"/>
      <c r="FD3829" s="1"/>
      <c r="FE3829" s="1"/>
      <c r="FF3829" s="1"/>
      <c r="FG3829" s="1"/>
      <c r="FH3829" s="1"/>
    </row>
    <row r="3830" spans="1:164" x14ac:dyDescent="0.15">
      <c r="A3830" s="67"/>
      <c r="B3830" s="16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9"/>
      <c r="N3830" s="12"/>
      <c r="O3830" s="12"/>
      <c r="P3830" s="19"/>
      <c r="Q3830" s="14"/>
      <c r="R3830" s="28"/>
      <c r="S3830" s="14"/>
      <c r="T3830" s="14"/>
      <c r="U3830" s="14"/>
      <c r="V3830" s="4"/>
      <c r="W3830" s="5"/>
      <c r="X3830" s="14"/>
      <c r="Y3830" s="153"/>
      <c r="Z3830" s="10"/>
      <c r="AA3830" s="51"/>
      <c r="AB3830" s="3"/>
      <c r="AC3830" s="1"/>
      <c r="AD3830" s="10"/>
      <c r="AE3830" s="3"/>
      <c r="AF3830" s="3"/>
      <c r="AG3830" s="3"/>
      <c r="AH3830" s="10"/>
      <c r="AI3830" s="11"/>
      <c r="AJ3830" s="10"/>
      <c r="AK3830" s="2"/>
      <c r="AL3830" s="2"/>
      <c r="AM3830" s="2"/>
      <c r="AN3830" s="2"/>
      <c r="AO3830" s="2"/>
      <c r="AP3830" s="2"/>
      <c r="AQ3830" s="1"/>
      <c r="AR3830" s="15"/>
      <c r="AS3830" s="15"/>
      <c r="AT3830" s="15"/>
      <c r="AU3830" s="1"/>
      <c r="AV3830" s="1"/>
      <c r="AW3830" s="15"/>
      <c r="AX3830" s="15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  <c r="EZ3830" s="1"/>
      <c r="FA3830" s="1"/>
      <c r="FB3830" s="1"/>
      <c r="FC3830" s="1"/>
      <c r="FD3830" s="1"/>
      <c r="FE3830" s="1"/>
      <c r="FF3830" s="1"/>
      <c r="FG3830" s="1"/>
      <c r="FH3830" s="1"/>
    </row>
    <row r="3831" spans="1:164" x14ac:dyDescent="0.15">
      <c r="A3831" s="67"/>
      <c r="B3831" s="16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9"/>
      <c r="N3831" s="12"/>
      <c r="O3831" s="12"/>
      <c r="P3831" s="19"/>
      <c r="Q3831" s="14"/>
      <c r="R3831" s="28"/>
      <c r="S3831" s="14"/>
      <c r="T3831" s="14"/>
      <c r="U3831" s="14"/>
      <c r="V3831" s="4"/>
      <c r="W3831" s="5"/>
      <c r="X3831" s="14"/>
      <c r="Y3831" s="153"/>
      <c r="Z3831" s="10"/>
      <c r="AA3831" s="51"/>
      <c r="AB3831" s="3"/>
      <c r="AC3831" s="1"/>
      <c r="AD3831" s="10"/>
      <c r="AE3831" s="3"/>
      <c r="AF3831" s="3"/>
      <c r="AG3831" s="3"/>
      <c r="AH3831" s="10"/>
      <c r="AI3831" s="11"/>
      <c r="AJ3831" s="10"/>
      <c r="AK3831" s="2"/>
      <c r="AL3831" s="2"/>
      <c r="AM3831" s="2"/>
      <c r="AN3831" s="2"/>
      <c r="AO3831" s="2"/>
      <c r="AP3831" s="2"/>
      <c r="AQ3831" s="1"/>
      <c r="AR3831" s="15"/>
      <c r="AS3831" s="15"/>
      <c r="AT3831" s="15"/>
      <c r="AU3831" s="1"/>
      <c r="AV3831" s="1"/>
      <c r="AW3831" s="15"/>
      <c r="AX3831" s="15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  <c r="EZ3831" s="1"/>
      <c r="FA3831" s="1"/>
      <c r="FB3831" s="1"/>
      <c r="FC3831" s="1"/>
      <c r="FD3831" s="1"/>
      <c r="FE3831" s="1"/>
      <c r="FF3831" s="1"/>
      <c r="FG3831" s="1"/>
      <c r="FH3831" s="1"/>
    </row>
    <row r="3832" spans="1:164" x14ac:dyDescent="0.15">
      <c r="A3832" s="67"/>
      <c r="B3832" s="16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9"/>
      <c r="N3832" s="12"/>
      <c r="O3832" s="12"/>
      <c r="P3832" s="19"/>
      <c r="Q3832" s="14"/>
      <c r="R3832" s="28"/>
      <c r="S3832" s="14"/>
      <c r="T3832" s="14"/>
      <c r="U3832" s="14"/>
      <c r="V3832" s="4"/>
      <c r="W3832" s="5"/>
      <c r="X3832" s="14"/>
      <c r="Y3832" s="153"/>
      <c r="Z3832" s="10"/>
      <c r="AA3832" s="51"/>
      <c r="AB3832" s="3"/>
      <c r="AC3832" s="1"/>
      <c r="AD3832" s="10"/>
      <c r="AE3832" s="3"/>
      <c r="AF3832" s="3"/>
      <c r="AG3832" s="3"/>
      <c r="AH3832" s="10"/>
      <c r="AI3832" s="11"/>
      <c r="AJ3832" s="10"/>
      <c r="AK3832" s="2"/>
      <c r="AL3832" s="2"/>
      <c r="AM3832" s="2"/>
      <c r="AN3832" s="2"/>
      <c r="AO3832" s="2"/>
      <c r="AP3832" s="2"/>
      <c r="AQ3832" s="1"/>
      <c r="AR3832" s="15"/>
      <c r="AS3832" s="15"/>
      <c r="AT3832" s="15"/>
      <c r="AU3832" s="1"/>
      <c r="AV3832" s="1"/>
      <c r="AW3832" s="15"/>
      <c r="AX3832" s="15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  <c r="EZ3832" s="1"/>
      <c r="FA3832" s="1"/>
      <c r="FB3832" s="1"/>
      <c r="FC3832" s="1"/>
      <c r="FD3832" s="1"/>
      <c r="FE3832" s="1"/>
      <c r="FF3832" s="1"/>
      <c r="FG3832" s="1"/>
      <c r="FH3832" s="1"/>
    </row>
    <row r="3833" spans="1:164" x14ac:dyDescent="0.15">
      <c r="A3833" s="67"/>
      <c r="B3833" s="16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9"/>
      <c r="N3833" s="12"/>
      <c r="O3833" s="12"/>
      <c r="P3833" s="19"/>
      <c r="Q3833" s="14"/>
      <c r="R3833" s="28"/>
      <c r="S3833" s="14"/>
      <c r="T3833" s="14"/>
      <c r="U3833" s="14"/>
      <c r="V3833" s="4"/>
      <c r="W3833" s="5"/>
      <c r="X3833" s="14"/>
      <c r="Y3833" s="153"/>
      <c r="Z3833" s="10"/>
      <c r="AA3833" s="51"/>
      <c r="AB3833" s="3"/>
      <c r="AC3833" s="1"/>
      <c r="AD3833" s="10"/>
      <c r="AE3833" s="3"/>
      <c r="AF3833" s="3"/>
      <c r="AG3833" s="3"/>
      <c r="AH3833" s="10"/>
      <c r="AI3833" s="11"/>
      <c r="AJ3833" s="10"/>
      <c r="AK3833" s="2"/>
      <c r="AL3833" s="2"/>
      <c r="AM3833" s="2"/>
      <c r="AN3833" s="2"/>
      <c r="AO3833" s="2"/>
      <c r="AP3833" s="2"/>
      <c r="AQ3833" s="1"/>
      <c r="AR3833" s="15"/>
      <c r="AS3833" s="15"/>
      <c r="AT3833" s="15"/>
      <c r="AU3833" s="1"/>
      <c r="AV3833" s="1"/>
      <c r="AW3833" s="15"/>
      <c r="AX3833" s="15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  <c r="EZ3833" s="1"/>
      <c r="FA3833" s="1"/>
      <c r="FB3833" s="1"/>
      <c r="FC3833" s="1"/>
      <c r="FD3833" s="1"/>
      <c r="FE3833" s="1"/>
      <c r="FF3833" s="1"/>
      <c r="FG3833" s="1"/>
      <c r="FH3833" s="1"/>
    </row>
    <row r="3834" spans="1:164" x14ac:dyDescent="0.15">
      <c r="A3834" s="67"/>
      <c r="B3834" s="16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9"/>
      <c r="N3834" s="12"/>
      <c r="O3834" s="12"/>
      <c r="P3834" s="19"/>
      <c r="Q3834" s="14"/>
      <c r="R3834" s="28"/>
      <c r="S3834" s="14"/>
      <c r="T3834" s="14"/>
      <c r="U3834" s="14"/>
      <c r="V3834" s="4"/>
      <c r="W3834" s="5"/>
      <c r="X3834" s="14"/>
      <c r="Y3834" s="153"/>
      <c r="Z3834" s="10"/>
      <c r="AA3834" s="51"/>
      <c r="AB3834" s="3"/>
      <c r="AC3834" s="1"/>
      <c r="AD3834" s="10"/>
      <c r="AE3834" s="3"/>
      <c r="AF3834" s="3"/>
      <c r="AG3834" s="3"/>
      <c r="AH3834" s="10"/>
      <c r="AI3834" s="11"/>
      <c r="AJ3834" s="10"/>
      <c r="AK3834" s="2"/>
      <c r="AL3834" s="2"/>
      <c r="AM3834" s="2"/>
      <c r="AN3834" s="2"/>
      <c r="AO3834" s="2"/>
      <c r="AP3834" s="2"/>
      <c r="AQ3834" s="1"/>
      <c r="AR3834" s="15"/>
      <c r="AS3834" s="15"/>
      <c r="AT3834" s="15"/>
      <c r="AU3834" s="1"/>
      <c r="AV3834" s="1"/>
      <c r="AW3834" s="15"/>
      <c r="AX3834" s="15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  <c r="EZ3834" s="1"/>
      <c r="FA3834" s="1"/>
      <c r="FB3834" s="1"/>
      <c r="FC3834" s="1"/>
      <c r="FD3834" s="1"/>
      <c r="FE3834" s="1"/>
      <c r="FF3834" s="1"/>
      <c r="FG3834" s="1"/>
      <c r="FH3834" s="1"/>
    </row>
    <row r="3835" spans="1:164" x14ac:dyDescent="0.15">
      <c r="A3835" s="67"/>
      <c r="B3835" s="16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9"/>
      <c r="N3835" s="12"/>
      <c r="O3835" s="12"/>
      <c r="P3835" s="19"/>
      <c r="Q3835" s="14"/>
      <c r="R3835" s="28"/>
      <c r="S3835" s="14"/>
      <c r="T3835" s="14"/>
      <c r="U3835" s="14"/>
      <c r="V3835" s="4"/>
      <c r="W3835" s="5"/>
      <c r="X3835" s="14"/>
      <c r="Y3835" s="153"/>
      <c r="Z3835" s="10"/>
      <c r="AA3835" s="51"/>
      <c r="AB3835" s="3"/>
      <c r="AC3835" s="1"/>
      <c r="AD3835" s="10"/>
      <c r="AE3835" s="3"/>
      <c r="AF3835" s="3"/>
      <c r="AG3835" s="3"/>
      <c r="AH3835" s="10"/>
      <c r="AI3835" s="11"/>
      <c r="AJ3835" s="10"/>
      <c r="AK3835" s="2"/>
      <c r="AL3835" s="2"/>
      <c r="AM3835" s="2"/>
      <c r="AN3835" s="2"/>
      <c r="AO3835" s="2"/>
      <c r="AP3835" s="2"/>
      <c r="AQ3835" s="1"/>
      <c r="AR3835" s="15"/>
      <c r="AS3835" s="15"/>
      <c r="AT3835" s="15"/>
      <c r="AU3835" s="1"/>
      <c r="AV3835" s="1"/>
      <c r="AW3835" s="15"/>
      <c r="AX3835" s="15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  <c r="EZ3835" s="1"/>
      <c r="FA3835" s="1"/>
      <c r="FB3835" s="1"/>
      <c r="FC3835" s="1"/>
      <c r="FD3835" s="1"/>
      <c r="FE3835" s="1"/>
      <c r="FF3835" s="1"/>
      <c r="FG3835" s="1"/>
      <c r="FH3835" s="1"/>
    </row>
    <row r="3836" spans="1:164" x14ac:dyDescent="0.15">
      <c r="A3836" s="67"/>
      <c r="B3836" s="16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9"/>
      <c r="N3836" s="12"/>
      <c r="O3836" s="12"/>
      <c r="P3836" s="19"/>
      <c r="Q3836" s="14"/>
      <c r="R3836" s="28"/>
      <c r="S3836" s="14"/>
      <c r="T3836" s="14"/>
      <c r="U3836" s="14"/>
      <c r="V3836" s="4"/>
      <c r="W3836" s="5"/>
      <c r="X3836" s="14"/>
      <c r="Y3836" s="153"/>
      <c r="Z3836" s="10"/>
      <c r="AA3836" s="51"/>
      <c r="AB3836" s="3"/>
      <c r="AC3836" s="1"/>
      <c r="AD3836" s="10"/>
      <c r="AE3836" s="3"/>
      <c r="AF3836" s="3"/>
      <c r="AG3836" s="3"/>
      <c r="AH3836" s="10"/>
      <c r="AI3836" s="11"/>
      <c r="AJ3836" s="10"/>
      <c r="AK3836" s="2"/>
      <c r="AL3836" s="2"/>
      <c r="AM3836" s="2"/>
      <c r="AN3836" s="2"/>
      <c r="AO3836" s="2"/>
      <c r="AP3836" s="2"/>
      <c r="AQ3836" s="1"/>
      <c r="AR3836" s="15"/>
      <c r="AS3836" s="15"/>
      <c r="AT3836" s="15"/>
      <c r="AU3836" s="1"/>
      <c r="AV3836" s="1"/>
      <c r="AW3836" s="15"/>
      <c r="AX3836" s="15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  <c r="EZ3836" s="1"/>
      <c r="FA3836" s="1"/>
      <c r="FB3836" s="1"/>
      <c r="FC3836" s="1"/>
      <c r="FD3836" s="1"/>
      <c r="FE3836" s="1"/>
      <c r="FF3836" s="1"/>
      <c r="FG3836" s="1"/>
      <c r="FH3836" s="1"/>
    </row>
    <row r="3837" spans="1:164" x14ac:dyDescent="0.15">
      <c r="A3837" s="67"/>
      <c r="B3837" s="16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9"/>
      <c r="N3837" s="12"/>
      <c r="O3837" s="12"/>
      <c r="P3837" s="19"/>
      <c r="Q3837" s="14"/>
      <c r="R3837" s="28"/>
      <c r="S3837" s="14"/>
      <c r="T3837" s="14"/>
      <c r="U3837" s="14"/>
      <c r="V3837" s="4"/>
      <c r="W3837" s="5"/>
      <c r="X3837" s="14"/>
      <c r="Y3837" s="153"/>
      <c r="Z3837" s="10"/>
      <c r="AA3837" s="51"/>
      <c r="AB3837" s="3"/>
      <c r="AC3837" s="1"/>
      <c r="AD3837" s="10"/>
      <c r="AE3837" s="3"/>
      <c r="AF3837" s="3"/>
      <c r="AG3837" s="3"/>
      <c r="AH3837" s="10"/>
      <c r="AI3837" s="11"/>
      <c r="AJ3837" s="10"/>
      <c r="AK3837" s="2"/>
      <c r="AL3837" s="2"/>
      <c r="AM3837" s="2"/>
      <c r="AN3837" s="2"/>
      <c r="AO3837" s="2"/>
      <c r="AP3837" s="2"/>
      <c r="AQ3837" s="1"/>
      <c r="AR3837" s="15"/>
      <c r="AS3837" s="15"/>
      <c r="AT3837" s="15"/>
      <c r="AU3837" s="1"/>
      <c r="AV3837" s="1"/>
      <c r="AW3837" s="15"/>
      <c r="AX3837" s="15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  <c r="EZ3837" s="1"/>
      <c r="FA3837" s="1"/>
      <c r="FB3837" s="1"/>
      <c r="FC3837" s="1"/>
      <c r="FD3837" s="1"/>
      <c r="FE3837" s="1"/>
      <c r="FF3837" s="1"/>
      <c r="FG3837" s="1"/>
      <c r="FH3837" s="1"/>
    </row>
    <row r="3838" spans="1:164" x14ac:dyDescent="0.15">
      <c r="A3838" s="67"/>
      <c r="B3838" s="16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9"/>
      <c r="N3838" s="12"/>
      <c r="O3838" s="12"/>
      <c r="P3838" s="19"/>
      <c r="Q3838" s="14"/>
      <c r="R3838" s="28"/>
      <c r="S3838" s="14"/>
      <c r="T3838" s="14"/>
      <c r="U3838" s="14"/>
      <c r="V3838" s="4"/>
      <c r="W3838" s="5"/>
      <c r="X3838" s="14"/>
      <c r="Y3838" s="153"/>
      <c r="Z3838" s="10"/>
      <c r="AA3838" s="51"/>
      <c r="AB3838" s="3"/>
      <c r="AC3838" s="1"/>
      <c r="AD3838" s="10"/>
      <c r="AE3838" s="3"/>
      <c r="AF3838" s="3"/>
      <c r="AG3838" s="3"/>
      <c r="AH3838" s="10"/>
      <c r="AI3838" s="11"/>
      <c r="AJ3838" s="10"/>
      <c r="AK3838" s="2"/>
      <c r="AL3838" s="2"/>
      <c r="AM3838" s="2"/>
      <c r="AN3838" s="2"/>
      <c r="AO3838" s="2"/>
      <c r="AP3838" s="2"/>
      <c r="AQ3838" s="1"/>
      <c r="AR3838" s="15"/>
      <c r="AS3838" s="15"/>
      <c r="AT3838" s="15"/>
      <c r="AU3838" s="1"/>
      <c r="AV3838" s="1"/>
      <c r="AW3838" s="15"/>
      <c r="AX3838" s="15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  <c r="EZ3838" s="1"/>
      <c r="FA3838" s="1"/>
      <c r="FB3838" s="1"/>
      <c r="FC3838" s="1"/>
      <c r="FD3838" s="1"/>
      <c r="FE3838" s="1"/>
      <c r="FF3838" s="1"/>
      <c r="FG3838" s="1"/>
      <c r="FH3838" s="1"/>
    </row>
    <row r="3839" spans="1:164" x14ac:dyDescent="0.15">
      <c r="A3839" s="67"/>
      <c r="B3839" s="16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9"/>
      <c r="N3839" s="12"/>
      <c r="O3839" s="12"/>
      <c r="P3839" s="19"/>
      <c r="Q3839" s="14"/>
      <c r="R3839" s="28"/>
      <c r="S3839" s="14"/>
      <c r="T3839" s="14"/>
      <c r="U3839" s="14"/>
      <c r="V3839" s="4"/>
      <c r="W3839" s="5"/>
      <c r="X3839" s="14"/>
      <c r="Y3839" s="153"/>
      <c r="Z3839" s="10"/>
      <c r="AA3839" s="51"/>
      <c r="AB3839" s="3"/>
      <c r="AC3839" s="1"/>
      <c r="AD3839" s="10"/>
      <c r="AE3839" s="3"/>
      <c r="AF3839" s="3"/>
      <c r="AG3839" s="3"/>
      <c r="AH3839" s="10"/>
      <c r="AI3839" s="11"/>
      <c r="AJ3839" s="10"/>
      <c r="AK3839" s="2"/>
      <c r="AL3839" s="2"/>
      <c r="AM3839" s="2"/>
      <c r="AN3839" s="2"/>
      <c r="AO3839" s="2"/>
      <c r="AP3839" s="2"/>
      <c r="AQ3839" s="1"/>
      <c r="AR3839" s="15"/>
      <c r="AS3839" s="15"/>
      <c r="AT3839" s="15"/>
      <c r="AU3839" s="1"/>
      <c r="AV3839" s="1"/>
      <c r="AW3839" s="15"/>
      <c r="AX3839" s="15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  <c r="EZ3839" s="1"/>
      <c r="FA3839" s="1"/>
      <c r="FB3839" s="1"/>
      <c r="FC3839" s="1"/>
      <c r="FD3839" s="1"/>
      <c r="FE3839" s="1"/>
      <c r="FF3839" s="1"/>
      <c r="FG3839" s="1"/>
      <c r="FH3839" s="1"/>
    </row>
    <row r="3840" spans="1:164" x14ac:dyDescent="0.15">
      <c r="A3840" s="67"/>
      <c r="B3840" s="16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9"/>
      <c r="N3840" s="12"/>
      <c r="O3840" s="12"/>
      <c r="P3840" s="19"/>
      <c r="Q3840" s="14"/>
      <c r="R3840" s="28"/>
      <c r="S3840" s="14"/>
      <c r="T3840" s="14"/>
      <c r="U3840" s="14"/>
      <c r="V3840" s="4"/>
      <c r="W3840" s="5"/>
      <c r="X3840" s="14"/>
      <c r="Y3840" s="153"/>
      <c r="Z3840" s="10"/>
      <c r="AA3840" s="51"/>
      <c r="AB3840" s="3"/>
      <c r="AC3840" s="1"/>
      <c r="AD3840" s="10"/>
      <c r="AE3840" s="3"/>
      <c r="AF3840" s="3"/>
      <c r="AG3840" s="3"/>
      <c r="AH3840" s="10"/>
      <c r="AI3840" s="11"/>
      <c r="AJ3840" s="10"/>
      <c r="AK3840" s="2"/>
      <c r="AL3840" s="2"/>
      <c r="AM3840" s="2"/>
      <c r="AN3840" s="2"/>
      <c r="AO3840" s="2"/>
      <c r="AP3840" s="2"/>
      <c r="AQ3840" s="1"/>
      <c r="AR3840" s="15"/>
      <c r="AS3840" s="15"/>
      <c r="AT3840" s="15"/>
      <c r="AU3840" s="1"/>
      <c r="AV3840" s="1"/>
      <c r="AW3840" s="15"/>
      <c r="AX3840" s="15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  <c r="EZ3840" s="1"/>
      <c r="FA3840" s="1"/>
      <c r="FB3840" s="1"/>
      <c r="FC3840" s="1"/>
      <c r="FD3840" s="1"/>
      <c r="FE3840" s="1"/>
      <c r="FF3840" s="1"/>
      <c r="FG3840" s="1"/>
      <c r="FH3840" s="1"/>
    </row>
    <row r="3841" spans="1:164" x14ac:dyDescent="0.15">
      <c r="A3841" s="67"/>
      <c r="B3841" s="16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9"/>
      <c r="N3841" s="12"/>
      <c r="O3841" s="12"/>
      <c r="P3841" s="19"/>
      <c r="Q3841" s="14"/>
      <c r="R3841" s="28"/>
      <c r="S3841" s="14"/>
      <c r="T3841" s="14"/>
      <c r="U3841" s="14"/>
      <c r="V3841" s="4"/>
      <c r="W3841" s="5"/>
      <c r="X3841" s="14"/>
      <c r="Y3841" s="153"/>
      <c r="Z3841" s="10"/>
      <c r="AA3841" s="51"/>
      <c r="AB3841" s="3"/>
      <c r="AC3841" s="1"/>
      <c r="AD3841" s="10"/>
      <c r="AE3841" s="3"/>
      <c r="AF3841" s="3"/>
      <c r="AG3841" s="3"/>
      <c r="AH3841" s="10"/>
      <c r="AI3841" s="11"/>
      <c r="AJ3841" s="10"/>
      <c r="AK3841" s="2"/>
      <c r="AL3841" s="2"/>
      <c r="AM3841" s="2"/>
      <c r="AN3841" s="2"/>
      <c r="AO3841" s="2"/>
      <c r="AP3841" s="2"/>
      <c r="AQ3841" s="1"/>
      <c r="AR3841" s="15"/>
      <c r="AS3841" s="15"/>
      <c r="AT3841" s="15"/>
      <c r="AU3841" s="1"/>
      <c r="AV3841" s="1"/>
      <c r="AW3841" s="15"/>
      <c r="AX3841" s="15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  <c r="EZ3841" s="1"/>
      <c r="FA3841" s="1"/>
      <c r="FB3841" s="1"/>
      <c r="FC3841" s="1"/>
      <c r="FD3841" s="1"/>
      <c r="FE3841" s="1"/>
      <c r="FF3841" s="1"/>
      <c r="FG3841" s="1"/>
      <c r="FH3841" s="1"/>
    </row>
    <row r="3842" spans="1:164" x14ac:dyDescent="0.15">
      <c r="A3842" s="67"/>
      <c r="B3842" s="16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9"/>
      <c r="N3842" s="12"/>
      <c r="O3842" s="12"/>
      <c r="P3842" s="19"/>
      <c r="Q3842" s="14"/>
      <c r="R3842" s="28"/>
      <c r="S3842" s="14"/>
      <c r="T3842" s="14"/>
      <c r="U3842" s="14"/>
      <c r="V3842" s="4"/>
      <c r="W3842" s="5"/>
      <c r="X3842" s="14"/>
      <c r="Y3842" s="153"/>
      <c r="Z3842" s="10"/>
      <c r="AA3842" s="51"/>
      <c r="AB3842" s="3"/>
      <c r="AC3842" s="1"/>
      <c r="AD3842" s="10"/>
      <c r="AE3842" s="3"/>
      <c r="AF3842" s="3"/>
      <c r="AG3842" s="3"/>
      <c r="AH3842" s="10"/>
      <c r="AI3842" s="11"/>
      <c r="AJ3842" s="10"/>
      <c r="AK3842" s="2"/>
      <c r="AL3842" s="2"/>
      <c r="AM3842" s="2"/>
      <c r="AN3842" s="2"/>
      <c r="AO3842" s="2"/>
      <c r="AP3842" s="2"/>
      <c r="AQ3842" s="1"/>
      <c r="AR3842" s="15"/>
      <c r="AS3842" s="15"/>
      <c r="AT3842" s="15"/>
      <c r="AU3842" s="1"/>
      <c r="AV3842" s="1"/>
      <c r="AW3842" s="15"/>
      <c r="AX3842" s="15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  <c r="EZ3842" s="1"/>
      <c r="FA3842" s="1"/>
      <c r="FB3842" s="1"/>
      <c r="FC3842" s="1"/>
      <c r="FD3842" s="1"/>
      <c r="FE3842" s="1"/>
      <c r="FF3842" s="1"/>
      <c r="FG3842" s="1"/>
      <c r="FH3842" s="1"/>
    </row>
    <row r="3843" spans="1:164" x14ac:dyDescent="0.15">
      <c r="A3843" s="67"/>
      <c r="B3843" s="16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9"/>
      <c r="N3843" s="12"/>
      <c r="O3843" s="12"/>
      <c r="P3843" s="19"/>
      <c r="Q3843" s="14"/>
      <c r="R3843" s="28"/>
      <c r="S3843" s="14"/>
      <c r="T3843" s="14"/>
      <c r="U3843" s="14"/>
      <c r="V3843" s="4"/>
      <c r="W3843" s="5"/>
      <c r="X3843" s="14"/>
      <c r="Y3843" s="153"/>
      <c r="Z3843" s="10"/>
      <c r="AA3843" s="51"/>
      <c r="AB3843" s="3"/>
      <c r="AC3843" s="1"/>
      <c r="AD3843" s="10"/>
      <c r="AE3843" s="3"/>
      <c r="AF3843" s="3"/>
      <c r="AG3843" s="3"/>
      <c r="AH3843" s="10"/>
      <c r="AI3843" s="11"/>
      <c r="AJ3843" s="10"/>
      <c r="AK3843" s="2"/>
      <c r="AL3843" s="2"/>
      <c r="AM3843" s="2"/>
      <c r="AN3843" s="2"/>
      <c r="AO3843" s="2"/>
      <c r="AP3843" s="2"/>
      <c r="AQ3843" s="1"/>
      <c r="AR3843" s="15"/>
      <c r="AS3843" s="15"/>
      <c r="AT3843" s="15"/>
      <c r="AU3843" s="1"/>
      <c r="AV3843" s="1"/>
      <c r="AW3843" s="15"/>
      <c r="AX3843" s="15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  <c r="EZ3843" s="1"/>
      <c r="FA3843" s="1"/>
      <c r="FB3843" s="1"/>
      <c r="FC3843" s="1"/>
      <c r="FD3843" s="1"/>
      <c r="FE3843" s="1"/>
      <c r="FF3843" s="1"/>
      <c r="FG3843" s="1"/>
      <c r="FH3843" s="1"/>
    </row>
    <row r="3844" spans="1:164" x14ac:dyDescent="0.15">
      <c r="A3844" s="67"/>
      <c r="B3844" s="16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9"/>
      <c r="N3844" s="12"/>
      <c r="O3844" s="12"/>
      <c r="P3844" s="19"/>
      <c r="Q3844" s="14"/>
      <c r="R3844" s="28"/>
      <c r="S3844" s="14"/>
      <c r="T3844" s="14"/>
      <c r="U3844" s="14"/>
      <c r="V3844" s="4"/>
      <c r="W3844" s="5"/>
      <c r="X3844" s="14"/>
      <c r="Y3844" s="153"/>
      <c r="Z3844" s="10"/>
      <c r="AA3844" s="51"/>
      <c r="AB3844" s="3"/>
      <c r="AC3844" s="1"/>
      <c r="AD3844" s="10"/>
      <c r="AE3844" s="3"/>
      <c r="AF3844" s="3"/>
      <c r="AG3844" s="3"/>
      <c r="AH3844" s="10"/>
      <c r="AI3844" s="11"/>
      <c r="AJ3844" s="10"/>
      <c r="AK3844" s="2"/>
      <c r="AL3844" s="2"/>
      <c r="AM3844" s="2"/>
      <c r="AN3844" s="2"/>
      <c r="AO3844" s="2"/>
      <c r="AP3844" s="2"/>
      <c r="AQ3844" s="1"/>
      <c r="AR3844" s="15"/>
      <c r="AS3844" s="15"/>
      <c r="AT3844" s="15"/>
      <c r="AU3844" s="1"/>
      <c r="AV3844" s="1"/>
      <c r="AW3844" s="15"/>
      <c r="AX3844" s="15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  <c r="EZ3844" s="1"/>
      <c r="FA3844" s="1"/>
      <c r="FB3844" s="1"/>
      <c r="FC3844" s="1"/>
      <c r="FD3844" s="1"/>
      <c r="FE3844" s="1"/>
      <c r="FF3844" s="1"/>
      <c r="FG3844" s="1"/>
      <c r="FH3844" s="1"/>
    </row>
    <row r="3845" spans="1:164" x14ac:dyDescent="0.15">
      <c r="A3845" s="67"/>
      <c r="B3845" s="16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9"/>
      <c r="N3845" s="12"/>
      <c r="O3845" s="12"/>
      <c r="P3845" s="19"/>
      <c r="Q3845" s="14"/>
      <c r="R3845" s="28"/>
      <c r="S3845" s="14"/>
      <c r="T3845" s="14"/>
      <c r="U3845" s="14"/>
      <c r="V3845" s="4"/>
      <c r="W3845" s="5"/>
      <c r="X3845" s="14"/>
      <c r="Y3845" s="153"/>
      <c r="Z3845" s="10"/>
      <c r="AA3845" s="51"/>
      <c r="AB3845" s="3"/>
      <c r="AC3845" s="1"/>
      <c r="AD3845" s="10"/>
      <c r="AE3845" s="3"/>
      <c r="AF3845" s="3"/>
      <c r="AG3845" s="3"/>
      <c r="AH3845" s="10"/>
      <c r="AI3845" s="11"/>
      <c r="AJ3845" s="10"/>
      <c r="AK3845" s="2"/>
      <c r="AL3845" s="2"/>
      <c r="AM3845" s="2"/>
      <c r="AN3845" s="2"/>
      <c r="AO3845" s="2"/>
      <c r="AP3845" s="2"/>
      <c r="AQ3845" s="1"/>
      <c r="AR3845" s="15"/>
      <c r="AS3845" s="15"/>
      <c r="AT3845" s="15"/>
      <c r="AU3845" s="1"/>
      <c r="AV3845" s="1"/>
      <c r="AW3845" s="15"/>
      <c r="AX3845" s="15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  <c r="EZ3845" s="1"/>
      <c r="FA3845" s="1"/>
      <c r="FB3845" s="1"/>
      <c r="FC3845" s="1"/>
      <c r="FD3845" s="1"/>
      <c r="FE3845" s="1"/>
      <c r="FF3845" s="1"/>
      <c r="FG3845" s="1"/>
      <c r="FH3845" s="1"/>
    </row>
    <row r="3846" spans="1:164" x14ac:dyDescent="0.15">
      <c r="A3846" s="67"/>
      <c r="B3846" s="16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9"/>
      <c r="N3846" s="12"/>
      <c r="O3846" s="12"/>
      <c r="P3846" s="19"/>
      <c r="Q3846" s="14"/>
      <c r="R3846" s="28"/>
      <c r="S3846" s="14"/>
      <c r="T3846" s="14"/>
      <c r="U3846" s="14"/>
      <c r="V3846" s="4"/>
      <c r="W3846" s="5"/>
      <c r="X3846" s="14"/>
      <c r="Y3846" s="153"/>
      <c r="Z3846" s="10"/>
      <c r="AA3846" s="51"/>
      <c r="AB3846" s="3"/>
      <c r="AC3846" s="1"/>
      <c r="AD3846" s="10"/>
      <c r="AE3846" s="3"/>
      <c r="AF3846" s="3"/>
      <c r="AG3846" s="3"/>
      <c r="AH3846" s="10"/>
      <c r="AI3846" s="11"/>
      <c r="AJ3846" s="10"/>
      <c r="AK3846" s="2"/>
      <c r="AL3846" s="2"/>
      <c r="AM3846" s="2"/>
      <c r="AN3846" s="2"/>
      <c r="AO3846" s="2"/>
      <c r="AP3846" s="2"/>
      <c r="AQ3846" s="1"/>
      <c r="AR3846" s="15"/>
      <c r="AS3846" s="15"/>
      <c r="AT3846" s="15"/>
      <c r="AU3846" s="1"/>
      <c r="AV3846" s="1"/>
      <c r="AW3846" s="15"/>
      <c r="AX3846" s="15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  <c r="EZ3846" s="1"/>
      <c r="FA3846" s="1"/>
      <c r="FB3846" s="1"/>
      <c r="FC3846" s="1"/>
      <c r="FD3846" s="1"/>
      <c r="FE3846" s="1"/>
      <c r="FF3846" s="1"/>
      <c r="FG3846" s="1"/>
      <c r="FH3846" s="1"/>
    </row>
    <row r="3847" spans="1:164" x14ac:dyDescent="0.15">
      <c r="A3847" s="67"/>
      <c r="B3847" s="16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9"/>
      <c r="N3847" s="12"/>
      <c r="O3847" s="12"/>
      <c r="P3847" s="19"/>
      <c r="Q3847" s="14"/>
      <c r="R3847" s="28"/>
      <c r="S3847" s="14"/>
      <c r="T3847" s="14"/>
      <c r="U3847" s="14"/>
      <c r="V3847" s="4"/>
      <c r="W3847" s="5"/>
      <c r="X3847" s="14"/>
      <c r="Y3847" s="153"/>
      <c r="Z3847" s="10"/>
      <c r="AA3847" s="51"/>
      <c r="AB3847" s="3"/>
      <c r="AC3847" s="1"/>
      <c r="AD3847" s="10"/>
      <c r="AE3847" s="3"/>
      <c r="AF3847" s="3"/>
      <c r="AG3847" s="3"/>
      <c r="AH3847" s="10"/>
      <c r="AI3847" s="11"/>
      <c r="AJ3847" s="10"/>
      <c r="AK3847" s="2"/>
      <c r="AL3847" s="2"/>
      <c r="AM3847" s="2"/>
      <c r="AN3847" s="2"/>
      <c r="AO3847" s="2"/>
      <c r="AP3847" s="2"/>
      <c r="AQ3847" s="1"/>
      <c r="AR3847" s="15"/>
      <c r="AS3847" s="15"/>
      <c r="AT3847" s="15"/>
      <c r="AU3847" s="1"/>
      <c r="AV3847" s="1"/>
      <c r="AW3847" s="15"/>
      <c r="AX3847" s="15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  <c r="EZ3847" s="1"/>
      <c r="FA3847" s="1"/>
      <c r="FB3847" s="1"/>
      <c r="FC3847" s="1"/>
      <c r="FD3847" s="1"/>
      <c r="FE3847" s="1"/>
      <c r="FF3847" s="1"/>
      <c r="FG3847" s="1"/>
      <c r="FH3847" s="1"/>
    </row>
    <row r="3848" spans="1:164" x14ac:dyDescent="0.15">
      <c r="A3848" s="67"/>
      <c r="B3848" s="16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9"/>
      <c r="N3848" s="12"/>
      <c r="O3848" s="12"/>
      <c r="P3848" s="19"/>
      <c r="Q3848" s="14"/>
      <c r="R3848" s="28"/>
      <c r="S3848" s="14"/>
      <c r="T3848" s="14"/>
      <c r="U3848" s="14"/>
      <c r="V3848" s="4"/>
      <c r="W3848" s="5"/>
      <c r="X3848" s="37"/>
      <c r="Y3848" s="156"/>
      <c r="Z3848" s="47"/>
      <c r="AA3848" s="60"/>
      <c r="AB3848" s="35"/>
      <c r="AC3848" s="40"/>
      <c r="AD3848" s="47"/>
      <c r="AE3848" s="35"/>
      <c r="AF3848" s="35"/>
      <c r="AG3848" s="35"/>
      <c r="AH3848" s="47"/>
      <c r="AI3848" s="36"/>
      <c r="AJ3848" s="47"/>
      <c r="AK3848" s="38"/>
      <c r="AL3848" s="38"/>
      <c r="AM3848" s="38"/>
      <c r="AN3848" s="38"/>
      <c r="AO3848" s="38"/>
      <c r="AP3848" s="38"/>
      <c r="AQ3848" s="40"/>
      <c r="AR3848" s="41"/>
      <c r="AS3848" s="41"/>
      <c r="AT3848" s="41"/>
      <c r="AU3848" s="40"/>
      <c r="AV3848" s="40"/>
      <c r="AW3848" s="41"/>
      <c r="AX3848" s="41"/>
      <c r="AY3848" s="40"/>
      <c r="AZ3848" s="40"/>
      <c r="BA3848" s="40"/>
      <c r="BB3848" s="40"/>
      <c r="BC3848" s="40"/>
      <c r="BD3848" s="40"/>
      <c r="BE3848" s="40"/>
      <c r="BF3848" s="40"/>
      <c r="BG3848" s="40"/>
      <c r="BH3848" s="40"/>
      <c r="BI3848" s="40"/>
      <c r="BJ3848" s="40"/>
      <c r="BK3848" s="40"/>
      <c r="BL3848" s="40"/>
      <c r="BM3848" s="40"/>
      <c r="BN3848" s="40"/>
      <c r="BO3848" s="40"/>
      <c r="BP3848" s="40"/>
      <c r="BQ3848" s="40"/>
      <c r="BR3848" s="40"/>
      <c r="BS3848" s="40"/>
      <c r="BT3848" s="40"/>
      <c r="BU3848" s="40"/>
      <c r="BV3848" s="40"/>
      <c r="BW3848" s="40"/>
      <c r="BX3848" s="40"/>
      <c r="BY3848" s="40"/>
      <c r="BZ3848" s="40"/>
      <c r="CA3848" s="40"/>
      <c r="CB3848" s="40"/>
      <c r="CC3848" s="40"/>
      <c r="CD3848" s="40"/>
      <c r="CE3848" s="40"/>
      <c r="CF3848" s="40"/>
      <c r="CG3848" s="40"/>
      <c r="CH3848" s="40"/>
      <c r="CI3848" s="40"/>
      <c r="CJ3848" s="40"/>
      <c r="CK3848" s="40"/>
      <c r="CL3848" s="40"/>
      <c r="CM3848" s="40"/>
      <c r="CN3848" s="40"/>
      <c r="CO3848" s="40"/>
      <c r="CP3848" s="40"/>
      <c r="CQ3848" s="40"/>
      <c r="CR3848" s="40"/>
      <c r="CS3848" s="40"/>
      <c r="CT3848" s="40"/>
      <c r="CU3848" s="40"/>
      <c r="CV3848" s="40"/>
      <c r="CW3848" s="40"/>
      <c r="CX3848" s="40"/>
      <c r="CY3848" s="40"/>
      <c r="CZ3848" s="40"/>
      <c r="DA3848" s="40"/>
      <c r="DB3848" s="40"/>
      <c r="DC3848" s="40"/>
      <c r="DD3848" s="40"/>
      <c r="DE3848" s="40"/>
      <c r="DF3848" s="40"/>
      <c r="DG3848" s="40"/>
      <c r="DH3848" s="40"/>
      <c r="DI3848" s="40"/>
      <c r="DJ3848" s="40"/>
      <c r="DK3848" s="40"/>
      <c r="DL3848" s="40"/>
      <c r="DM3848" s="40"/>
      <c r="DN3848" s="40"/>
      <c r="DO3848" s="40"/>
      <c r="DP3848" s="40"/>
      <c r="DQ3848" s="40"/>
      <c r="DR3848" s="40"/>
      <c r="DS3848" s="40"/>
      <c r="DT3848" s="40"/>
      <c r="DU3848" s="40"/>
      <c r="DV3848" s="40"/>
      <c r="DW3848" s="40"/>
      <c r="DX3848" s="40"/>
      <c r="DY3848" s="40"/>
      <c r="DZ3848" s="40"/>
      <c r="EA3848" s="40"/>
      <c r="EB3848" s="40"/>
      <c r="EC3848" s="40"/>
      <c r="ED3848" s="40"/>
      <c r="EE3848" s="40"/>
      <c r="EF3848" s="40"/>
      <c r="EG3848" s="40"/>
      <c r="EH3848" s="40"/>
      <c r="EI3848" s="40"/>
      <c r="EJ3848" s="40"/>
      <c r="EK3848" s="40"/>
      <c r="EL3848" s="40"/>
      <c r="EM3848" s="40"/>
      <c r="EN3848" s="40"/>
      <c r="EO3848" s="40"/>
      <c r="EP3848" s="40"/>
      <c r="EQ3848" s="40"/>
      <c r="ER3848" s="40"/>
      <c r="ES3848" s="40"/>
      <c r="ET3848" s="40"/>
      <c r="EU3848" s="40"/>
      <c r="EV3848" s="40"/>
      <c r="EW3848" s="40"/>
      <c r="EX3848" s="40"/>
      <c r="EY3848" s="40"/>
      <c r="EZ3848" s="40"/>
      <c r="FA3848" s="40"/>
      <c r="FB3848" s="40"/>
      <c r="FC3848" s="40"/>
      <c r="FD3848" s="40"/>
      <c r="FE3848" s="40"/>
      <c r="FF3848" s="40"/>
      <c r="FG3848" s="40"/>
      <c r="FH3848" s="40"/>
    </row>
    <row r="3849" spans="1:164" x14ac:dyDescent="0.15">
      <c r="A3849" s="67"/>
      <c r="B3849" s="16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9"/>
      <c r="N3849" s="12"/>
      <c r="O3849" s="12"/>
      <c r="P3849" s="19"/>
      <c r="Q3849" s="14"/>
      <c r="R3849" s="28"/>
      <c r="S3849" s="14"/>
      <c r="T3849" s="14"/>
      <c r="U3849" s="14"/>
      <c r="V3849" s="4"/>
      <c r="W3849" s="5"/>
      <c r="X3849" s="14"/>
      <c r="Y3849" s="153"/>
      <c r="Z3849" s="10"/>
      <c r="AA3849" s="51"/>
      <c r="AB3849" s="3"/>
      <c r="AC3849" s="1"/>
      <c r="AD3849" s="10"/>
      <c r="AE3849" s="3"/>
      <c r="AF3849" s="3"/>
      <c r="AG3849" s="3"/>
      <c r="AH3849" s="10"/>
      <c r="AI3849" s="11"/>
      <c r="AJ3849" s="10"/>
      <c r="AK3849" s="2"/>
      <c r="AL3849" s="2"/>
      <c r="AM3849" s="2"/>
      <c r="AN3849" s="2"/>
      <c r="AO3849" s="2"/>
      <c r="AP3849" s="2"/>
      <c r="AQ3849" s="1"/>
      <c r="AR3849" s="15"/>
      <c r="AS3849" s="15"/>
      <c r="AT3849" s="15"/>
      <c r="AU3849" s="1"/>
      <c r="AV3849" s="1"/>
      <c r="AW3849" s="15"/>
      <c r="AX3849" s="15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  <c r="EZ3849" s="1"/>
      <c r="FA3849" s="1"/>
      <c r="FB3849" s="1"/>
      <c r="FC3849" s="1"/>
      <c r="FD3849" s="1"/>
      <c r="FE3849" s="1"/>
      <c r="FF3849" s="1"/>
      <c r="FG3849" s="1"/>
      <c r="FH3849" s="1"/>
    </row>
    <row r="3850" spans="1:164" x14ac:dyDescent="0.15">
      <c r="A3850" s="67"/>
      <c r="B3850" s="16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9"/>
      <c r="N3850" s="12"/>
      <c r="O3850" s="12"/>
      <c r="P3850" s="19"/>
      <c r="Q3850" s="14"/>
      <c r="R3850" s="28"/>
      <c r="S3850" s="14"/>
      <c r="T3850" s="14"/>
      <c r="U3850" s="14"/>
      <c r="V3850" s="4"/>
      <c r="W3850" s="5"/>
      <c r="X3850" s="14"/>
      <c r="Y3850" s="153"/>
      <c r="Z3850" s="10"/>
      <c r="AA3850" s="51"/>
      <c r="AB3850" s="3"/>
      <c r="AC3850" s="1"/>
      <c r="AD3850" s="10"/>
      <c r="AE3850" s="3"/>
      <c r="AF3850" s="3"/>
      <c r="AG3850" s="3"/>
      <c r="AH3850" s="10"/>
      <c r="AI3850" s="11"/>
      <c r="AJ3850" s="10"/>
      <c r="AK3850" s="2"/>
      <c r="AL3850" s="2"/>
      <c r="AM3850" s="2"/>
      <c r="AN3850" s="2"/>
      <c r="AO3850" s="2"/>
      <c r="AP3850" s="2"/>
      <c r="AQ3850" s="1"/>
      <c r="AR3850" s="15"/>
      <c r="AS3850" s="15"/>
      <c r="AT3850" s="15"/>
      <c r="AU3850" s="1"/>
      <c r="AV3850" s="1"/>
      <c r="AW3850" s="15"/>
      <c r="AX3850" s="15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  <c r="EZ3850" s="1"/>
      <c r="FA3850" s="1"/>
      <c r="FB3850" s="1"/>
      <c r="FC3850" s="1"/>
      <c r="FD3850" s="1"/>
      <c r="FE3850" s="1"/>
      <c r="FF3850" s="1"/>
      <c r="FG3850" s="1"/>
      <c r="FH3850" s="1"/>
    </row>
    <row r="3851" spans="1:164" x14ac:dyDescent="0.15">
      <c r="A3851" s="67"/>
      <c r="B3851" s="16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9"/>
      <c r="N3851" s="12"/>
      <c r="O3851" s="12"/>
      <c r="P3851" s="19"/>
      <c r="Q3851" s="14"/>
      <c r="R3851" s="28"/>
      <c r="S3851" s="14"/>
      <c r="T3851" s="14"/>
      <c r="U3851" s="14"/>
      <c r="V3851" s="4"/>
      <c r="W3851" s="5"/>
      <c r="X3851" s="14"/>
      <c r="Y3851" s="153"/>
      <c r="Z3851" s="10"/>
      <c r="AA3851" s="51"/>
      <c r="AB3851" s="3"/>
      <c r="AC3851" s="1"/>
      <c r="AD3851" s="10"/>
      <c r="AE3851" s="3"/>
      <c r="AF3851" s="3"/>
      <c r="AG3851" s="3"/>
      <c r="AH3851" s="10"/>
      <c r="AI3851" s="11"/>
      <c r="AJ3851" s="10"/>
      <c r="AK3851" s="2"/>
      <c r="AL3851" s="2"/>
      <c r="AM3851" s="2"/>
      <c r="AN3851" s="2"/>
      <c r="AO3851" s="2"/>
      <c r="AP3851" s="2"/>
      <c r="AQ3851" s="1"/>
      <c r="AR3851" s="15"/>
      <c r="AS3851" s="15"/>
      <c r="AT3851" s="15"/>
      <c r="AU3851" s="1"/>
      <c r="AV3851" s="1"/>
      <c r="AW3851" s="15"/>
      <c r="AX3851" s="15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  <c r="EZ3851" s="1"/>
      <c r="FA3851" s="1"/>
      <c r="FB3851" s="1"/>
      <c r="FC3851" s="1"/>
      <c r="FD3851" s="1"/>
      <c r="FE3851" s="1"/>
      <c r="FF3851" s="1"/>
      <c r="FG3851" s="1"/>
      <c r="FH3851" s="1"/>
    </row>
    <row r="3852" spans="1:164" x14ac:dyDescent="0.15">
      <c r="A3852" s="67"/>
      <c r="B3852" s="16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9"/>
      <c r="N3852" s="12"/>
      <c r="O3852" s="12"/>
      <c r="P3852" s="19"/>
      <c r="Q3852" s="14"/>
      <c r="R3852" s="28"/>
      <c r="S3852" s="14"/>
      <c r="T3852" s="14"/>
      <c r="U3852" s="14"/>
      <c r="V3852" s="4"/>
      <c r="W3852" s="5"/>
      <c r="X3852" s="14"/>
      <c r="Y3852" s="153"/>
      <c r="Z3852" s="10"/>
      <c r="AA3852" s="51"/>
      <c r="AB3852" s="3"/>
      <c r="AC3852" s="1"/>
      <c r="AD3852" s="10"/>
      <c r="AE3852" s="3"/>
      <c r="AF3852" s="3"/>
      <c r="AG3852" s="3"/>
      <c r="AH3852" s="10"/>
      <c r="AI3852" s="11"/>
      <c r="AJ3852" s="10"/>
      <c r="AK3852" s="2"/>
      <c r="AL3852" s="2"/>
      <c r="AM3852" s="2"/>
      <c r="AN3852" s="2"/>
      <c r="AO3852" s="2"/>
      <c r="AP3852" s="2"/>
      <c r="AQ3852" s="1"/>
      <c r="AR3852" s="15"/>
      <c r="AS3852" s="15"/>
      <c r="AT3852" s="15"/>
      <c r="AU3852" s="1"/>
      <c r="AV3852" s="1"/>
      <c r="AW3852" s="15"/>
      <c r="AX3852" s="15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  <c r="EZ3852" s="1"/>
      <c r="FA3852" s="1"/>
      <c r="FB3852" s="1"/>
      <c r="FC3852" s="1"/>
      <c r="FD3852" s="1"/>
      <c r="FE3852" s="1"/>
      <c r="FF3852" s="1"/>
      <c r="FG3852" s="1"/>
      <c r="FH3852" s="1"/>
    </row>
    <row r="3853" spans="1:164" x14ac:dyDescent="0.15">
      <c r="A3853" s="67"/>
      <c r="B3853" s="16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9"/>
      <c r="N3853" s="12"/>
      <c r="O3853" s="12"/>
      <c r="P3853" s="19"/>
      <c r="Q3853" s="14"/>
      <c r="R3853" s="28"/>
      <c r="S3853" s="14"/>
      <c r="T3853" s="14"/>
      <c r="U3853" s="14"/>
      <c r="V3853" s="4"/>
      <c r="W3853" s="5"/>
      <c r="X3853" s="14"/>
      <c r="Y3853" s="153"/>
      <c r="Z3853" s="10"/>
      <c r="AA3853" s="51"/>
      <c r="AB3853" s="3"/>
      <c r="AC3853" s="1"/>
      <c r="AD3853" s="10"/>
      <c r="AE3853" s="3"/>
      <c r="AF3853" s="3"/>
      <c r="AG3853" s="3"/>
      <c r="AH3853" s="10"/>
      <c r="AI3853" s="11"/>
      <c r="AJ3853" s="10"/>
      <c r="AK3853" s="2"/>
      <c r="AL3853" s="2"/>
      <c r="AM3853" s="2"/>
      <c r="AN3853" s="2"/>
      <c r="AO3853" s="2"/>
      <c r="AP3853" s="2"/>
      <c r="AQ3853" s="1"/>
      <c r="AR3853" s="15"/>
      <c r="AS3853" s="15"/>
      <c r="AT3853" s="15"/>
      <c r="AU3853" s="1"/>
      <c r="AV3853" s="1"/>
      <c r="AW3853" s="15"/>
      <c r="AX3853" s="15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  <c r="EZ3853" s="1"/>
      <c r="FA3853" s="1"/>
      <c r="FB3853" s="1"/>
      <c r="FC3853" s="1"/>
      <c r="FD3853" s="1"/>
      <c r="FE3853" s="1"/>
      <c r="FF3853" s="1"/>
      <c r="FG3853" s="1"/>
      <c r="FH3853" s="1"/>
    </row>
    <row r="3854" spans="1:164" x14ac:dyDescent="0.15">
      <c r="A3854" s="67"/>
      <c r="B3854" s="16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9"/>
      <c r="N3854" s="12"/>
      <c r="O3854" s="12"/>
      <c r="P3854" s="19"/>
      <c r="Q3854" s="14"/>
      <c r="R3854" s="28"/>
      <c r="S3854" s="14"/>
      <c r="T3854" s="14"/>
      <c r="U3854" s="14"/>
      <c r="V3854" s="4"/>
      <c r="W3854" s="5"/>
      <c r="X3854" s="14"/>
      <c r="Y3854" s="153"/>
      <c r="Z3854" s="10"/>
      <c r="AA3854" s="51"/>
      <c r="AB3854" s="3"/>
      <c r="AC3854" s="1"/>
      <c r="AD3854" s="10"/>
      <c r="AE3854" s="3"/>
      <c r="AF3854" s="3"/>
      <c r="AG3854" s="3"/>
      <c r="AH3854" s="10"/>
      <c r="AI3854" s="11"/>
      <c r="AJ3854" s="10"/>
      <c r="AK3854" s="2"/>
      <c r="AL3854" s="2"/>
      <c r="AM3854" s="2"/>
      <c r="AN3854" s="2"/>
      <c r="AO3854" s="2"/>
      <c r="AP3854" s="2"/>
      <c r="AQ3854" s="1"/>
      <c r="AR3854" s="15"/>
      <c r="AS3854" s="15"/>
      <c r="AT3854" s="15"/>
      <c r="AU3854" s="1"/>
      <c r="AV3854" s="1"/>
      <c r="AW3854" s="15"/>
      <c r="AX3854" s="15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  <c r="EZ3854" s="1"/>
      <c r="FA3854" s="1"/>
      <c r="FB3854" s="1"/>
      <c r="FC3854" s="1"/>
      <c r="FD3854" s="1"/>
      <c r="FE3854" s="1"/>
      <c r="FF3854" s="1"/>
      <c r="FG3854" s="1"/>
      <c r="FH3854" s="1"/>
    </row>
    <row r="3855" spans="1:164" x14ac:dyDescent="0.15">
      <c r="A3855" s="67"/>
      <c r="B3855" s="16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9"/>
      <c r="N3855" s="12"/>
      <c r="O3855" s="12"/>
      <c r="P3855" s="19"/>
      <c r="Q3855" s="14"/>
      <c r="R3855" s="28"/>
      <c r="S3855" s="14"/>
      <c r="T3855" s="14"/>
      <c r="U3855" s="14"/>
      <c r="V3855" s="4"/>
      <c r="W3855" s="5"/>
      <c r="X3855" s="14"/>
      <c r="Y3855" s="153"/>
      <c r="Z3855" s="10"/>
      <c r="AA3855" s="51"/>
      <c r="AB3855" s="3"/>
      <c r="AC3855" s="1"/>
      <c r="AD3855" s="10"/>
      <c r="AE3855" s="3"/>
      <c r="AF3855" s="3"/>
      <c r="AG3855" s="3"/>
      <c r="AH3855" s="10"/>
      <c r="AI3855" s="11"/>
      <c r="AJ3855" s="10"/>
      <c r="AK3855" s="2"/>
      <c r="AL3855" s="2"/>
      <c r="AM3855" s="2"/>
      <c r="AN3855" s="2"/>
      <c r="AO3855" s="2"/>
      <c r="AP3855" s="2"/>
      <c r="AQ3855" s="1"/>
      <c r="AR3855" s="15"/>
      <c r="AS3855" s="15"/>
      <c r="AT3855" s="15"/>
      <c r="AU3855" s="1"/>
      <c r="AV3855" s="1"/>
      <c r="AW3855" s="15"/>
      <c r="AX3855" s="15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  <c r="EZ3855" s="1"/>
      <c r="FA3855" s="1"/>
      <c r="FB3855" s="1"/>
      <c r="FC3855" s="1"/>
      <c r="FD3855" s="1"/>
      <c r="FE3855" s="1"/>
      <c r="FF3855" s="1"/>
      <c r="FG3855" s="1"/>
      <c r="FH3855" s="1"/>
    </row>
    <row r="3856" spans="1:164" x14ac:dyDescent="0.15">
      <c r="A3856" s="67"/>
      <c r="B3856" s="16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9"/>
      <c r="N3856" s="12"/>
      <c r="O3856" s="12"/>
      <c r="P3856" s="19"/>
      <c r="Q3856" s="14"/>
      <c r="R3856" s="28"/>
      <c r="S3856" s="14"/>
      <c r="T3856" s="14"/>
      <c r="U3856" s="14"/>
      <c r="V3856" s="4"/>
      <c r="W3856" s="5"/>
      <c r="X3856" s="14"/>
      <c r="Y3856" s="153"/>
      <c r="Z3856" s="10"/>
      <c r="AA3856" s="51"/>
      <c r="AB3856" s="3"/>
      <c r="AC3856" s="1"/>
      <c r="AD3856" s="10"/>
      <c r="AE3856" s="3"/>
      <c r="AF3856" s="3"/>
      <c r="AG3856" s="3"/>
      <c r="AH3856" s="10"/>
      <c r="AI3856" s="11"/>
      <c r="AJ3856" s="10"/>
      <c r="AK3856" s="2"/>
      <c r="AL3856" s="2"/>
      <c r="AM3856" s="2"/>
      <c r="AN3856" s="2"/>
      <c r="AO3856" s="2"/>
      <c r="AP3856" s="2"/>
      <c r="AQ3856" s="1"/>
      <c r="AR3856" s="15"/>
      <c r="AS3856" s="15"/>
      <c r="AT3856" s="15"/>
      <c r="AU3856" s="1"/>
      <c r="AV3856" s="1"/>
      <c r="AW3856" s="15"/>
      <c r="AX3856" s="15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  <c r="EZ3856" s="1"/>
      <c r="FA3856" s="1"/>
      <c r="FB3856" s="1"/>
      <c r="FC3856" s="1"/>
      <c r="FD3856" s="1"/>
      <c r="FE3856" s="1"/>
      <c r="FF3856" s="1"/>
      <c r="FG3856" s="1"/>
      <c r="FH3856" s="1"/>
    </row>
    <row r="3857" spans="1:164" x14ac:dyDescent="0.15">
      <c r="A3857" s="67"/>
      <c r="B3857" s="16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9"/>
      <c r="N3857" s="12"/>
      <c r="O3857" s="12"/>
      <c r="P3857" s="19"/>
      <c r="Q3857" s="14"/>
      <c r="R3857" s="28"/>
      <c r="S3857" s="14"/>
      <c r="T3857" s="14"/>
      <c r="U3857" s="14"/>
      <c r="V3857" s="4"/>
      <c r="W3857" s="5"/>
      <c r="X3857" s="14"/>
      <c r="Y3857" s="153"/>
      <c r="Z3857" s="10"/>
      <c r="AA3857" s="51"/>
      <c r="AB3857" s="3"/>
      <c r="AC3857" s="1"/>
      <c r="AD3857" s="10"/>
      <c r="AE3857" s="3"/>
      <c r="AF3857" s="3"/>
      <c r="AG3857" s="3"/>
      <c r="AH3857" s="10"/>
      <c r="AI3857" s="11"/>
      <c r="AJ3857" s="10"/>
      <c r="AK3857" s="2"/>
      <c r="AL3857" s="2"/>
      <c r="AM3857" s="2"/>
      <c r="AN3857" s="2"/>
      <c r="AO3857" s="2"/>
      <c r="AP3857" s="2"/>
      <c r="AQ3857" s="1"/>
      <c r="AR3857" s="15"/>
      <c r="AS3857" s="15"/>
      <c r="AT3857" s="15"/>
      <c r="AU3857" s="1"/>
      <c r="AV3857" s="1"/>
      <c r="AW3857" s="15"/>
      <c r="AX3857" s="15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  <c r="EZ3857" s="1"/>
      <c r="FA3857" s="1"/>
      <c r="FB3857" s="1"/>
      <c r="FC3857" s="1"/>
      <c r="FD3857" s="1"/>
      <c r="FE3857" s="1"/>
      <c r="FF3857" s="1"/>
      <c r="FG3857" s="1"/>
      <c r="FH3857" s="1"/>
    </row>
    <row r="3858" spans="1:164" x14ac:dyDescent="0.15">
      <c r="A3858" s="67"/>
      <c r="B3858" s="16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9"/>
      <c r="N3858" s="12"/>
      <c r="O3858" s="12"/>
      <c r="P3858" s="19"/>
      <c r="Q3858" s="14"/>
      <c r="R3858" s="28"/>
      <c r="S3858" s="14"/>
      <c r="T3858" s="14"/>
      <c r="U3858" s="14"/>
      <c r="V3858" s="4"/>
      <c r="W3858" s="5"/>
      <c r="X3858" s="14"/>
      <c r="Y3858" s="153"/>
      <c r="Z3858" s="10"/>
      <c r="AA3858" s="51"/>
      <c r="AB3858" s="3"/>
      <c r="AC3858" s="1"/>
      <c r="AD3858" s="10"/>
      <c r="AE3858" s="3"/>
      <c r="AF3858" s="3"/>
      <c r="AG3858" s="3"/>
      <c r="AH3858" s="10"/>
      <c r="AI3858" s="11"/>
      <c r="AJ3858" s="10"/>
      <c r="AK3858" s="2"/>
      <c r="AL3858" s="2"/>
      <c r="AM3858" s="2"/>
      <c r="AN3858" s="2"/>
      <c r="AO3858" s="2"/>
      <c r="AP3858" s="2"/>
      <c r="AQ3858" s="1"/>
      <c r="AR3858" s="15"/>
      <c r="AS3858" s="15"/>
      <c r="AT3858" s="15"/>
      <c r="AU3858" s="1"/>
      <c r="AV3858" s="1"/>
      <c r="AW3858" s="15"/>
      <c r="AX3858" s="15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  <c r="EZ3858" s="1"/>
      <c r="FA3858" s="1"/>
      <c r="FB3858" s="1"/>
      <c r="FC3858" s="1"/>
      <c r="FD3858" s="1"/>
      <c r="FE3858" s="1"/>
      <c r="FF3858" s="1"/>
      <c r="FG3858" s="1"/>
      <c r="FH3858" s="1"/>
    </row>
    <row r="3859" spans="1:164" x14ac:dyDescent="0.15">
      <c r="A3859" s="67"/>
      <c r="B3859" s="16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9"/>
      <c r="N3859" s="12"/>
      <c r="O3859" s="12"/>
      <c r="P3859" s="19"/>
      <c r="Q3859" s="14"/>
      <c r="R3859" s="28"/>
      <c r="S3859" s="14"/>
      <c r="T3859" s="14"/>
      <c r="U3859" s="14"/>
      <c r="V3859" s="4"/>
      <c r="W3859" s="5"/>
      <c r="X3859" s="14"/>
      <c r="Y3859" s="153"/>
      <c r="Z3859" s="10"/>
      <c r="AA3859" s="51"/>
      <c r="AB3859" s="3"/>
      <c r="AC3859" s="1"/>
      <c r="AD3859" s="10"/>
      <c r="AE3859" s="3"/>
      <c r="AF3859" s="3"/>
      <c r="AG3859" s="3"/>
      <c r="AH3859" s="10"/>
      <c r="AI3859" s="11"/>
      <c r="AJ3859" s="10"/>
      <c r="AK3859" s="2"/>
      <c r="AL3859" s="2"/>
      <c r="AM3859" s="2"/>
      <c r="AN3859" s="2"/>
      <c r="AO3859" s="2"/>
      <c r="AP3859" s="2"/>
      <c r="AQ3859" s="1"/>
      <c r="AR3859" s="15"/>
      <c r="AS3859" s="15"/>
      <c r="AT3859" s="15"/>
      <c r="AU3859" s="1"/>
      <c r="AV3859" s="1"/>
      <c r="AW3859" s="15"/>
      <c r="AX3859" s="15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  <c r="EZ3859" s="1"/>
      <c r="FA3859" s="1"/>
      <c r="FB3859" s="1"/>
      <c r="FC3859" s="1"/>
      <c r="FD3859" s="1"/>
      <c r="FE3859" s="1"/>
      <c r="FF3859" s="1"/>
      <c r="FG3859" s="1"/>
      <c r="FH3859" s="1"/>
    </row>
    <row r="3860" spans="1:164" x14ac:dyDescent="0.15">
      <c r="A3860" s="67"/>
      <c r="B3860" s="16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9"/>
      <c r="N3860" s="12"/>
      <c r="O3860" s="12"/>
      <c r="P3860" s="19"/>
      <c r="Q3860" s="14"/>
      <c r="R3860" s="28"/>
      <c r="S3860" s="14"/>
      <c r="T3860" s="14"/>
      <c r="U3860" s="14"/>
      <c r="V3860" s="4"/>
      <c r="W3860" s="5"/>
      <c r="X3860" s="14"/>
      <c r="Y3860" s="153"/>
      <c r="Z3860" s="10"/>
      <c r="AA3860" s="51"/>
      <c r="AB3860" s="3"/>
      <c r="AC3860" s="1"/>
      <c r="AD3860" s="10"/>
      <c r="AE3860" s="3"/>
      <c r="AF3860" s="3"/>
      <c r="AG3860" s="3"/>
      <c r="AH3860" s="10"/>
      <c r="AI3860" s="11"/>
      <c r="AJ3860" s="10"/>
      <c r="AK3860" s="2"/>
      <c r="AL3860" s="2"/>
      <c r="AM3860" s="2"/>
      <c r="AN3860" s="2"/>
      <c r="AO3860" s="2"/>
      <c r="AP3860" s="2"/>
      <c r="AQ3860" s="1"/>
      <c r="AR3860" s="15"/>
      <c r="AS3860" s="15"/>
      <c r="AT3860" s="15"/>
      <c r="AU3860" s="1"/>
      <c r="AV3860" s="1"/>
      <c r="AW3860" s="15"/>
      <c r="AX3860" s="15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  <c r="EZ3860" s="1"/>
      <c r="FA3860" s="1"/>
      <c r="FB3860" s="1"/>
      <c r="FC3860" s="1"/>
      <c r="FD3860" s="1"/>
      <c r="FE3860" s="1"/>
      <c r="FF3860" s="1"/>
      <c r="FG3860" s="1"/>
      <c r="FH3860" s="1"/>
    </row>
    <row r="3861" spans="1:164" x14ac:dyDescent="0.15">
      <c r="A3861" s="67"/>
      <c r="B3861" s="16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9"/>
      <c r="N3861" s="12"/>
      <c r="O3861" s="12"/>
      <c r="P3861" s="19"/>
      <c r="Q3861" s="14"/>
      <c r="R3861" s="28"/>
      <c r="S3861" s="14"/>
      <c r="T3861" s="14"/>
      <c r="U3861" s="14"/>
      <c r="V3861" s="4"/>
      <c r="W3861" s="5"/>
      <c r="X3861" s="14"/>
      <c r="Y3861" s="153"/>
      <c r="Z3861" s="10"/>
      <c r="AA3861" s="51"/>
      <c r="AB3861" s="3"/>
      <c r="AC3861" s="1"/>
      <c r="AD3861" s="10"/>
      <c r="AE3861" s="3"/>
      <c r="AF3861" s="3"/>
      <c r="AG3861" s="3"/>
      <c r="AH3861" s="10"/>
      <c r="AI3861" s="11"/>
      <c r="AJ3861" s="10"/>
      <c r="AK3861" s="2"/>
      <c r="AL3861" s="2"/>
      <c r="AM3861" s="2"/>
      <c r="AN3861" s="2"/>
      <c r="AO3861" s="2"/>
      <c r="AP3861" s="2"/>
      <c r="AQ3861" s="1"/>
      <c r="AR3861" s="15"/>
      <c r="AS3861" s="15"/>
      <c r="AT3861" s="15"/>
      <c r="AU3861" s="1"/>
      <c r="AV3861" s="1"/>
      <c r="AW3861" s="15"/>
      <c r="AX3861" s="15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  <c r="EZ3861" s="1"/>
      <c r="FA3861" s="1"/>
      <c r="FB3861" s="1"/>
      <c r="FC3861" s="1"/>
      <c r="FD3861" s="1"/>
      <c r="FE3861" s="1"/>
      <c r="FF3861" s="1"/>
      <c r="FG3861" s="1"/>
      <c r="FH3861" s="1"/>
    </row>
    <row r="3862" spans="1:164" x14ac:dyDescent="0.15">
      <c r="A3862" s="67"/>
      <c r="B3862" s="16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9"/>
      <c r="N3862" s="12"/>
      <c r="O3862" s="12"/>
      <c r="P3862" s="19"/>
      <c r="Q3862" s="14"/>
      <c r="R3862" s="28"/>
      <c r="S3862" s="14"/>
      <c r="T3862" s="14"/>
      <c r="U3862" s="14"/>
      <c r="V3862" s="4"/>
      <c r="W3862" s="5"/>
      <c r="X3862" s="14"/>
      <c r="Y3862" s="153"/>
      <c r="Z3862" s="10"/>
      <c r="AA3862" s="51"/>
      <c r="AB3862" s="3"/>
      <c r="AC3862" s="1"/>
      <c r="AD3862" s="10"/>
      <c r="AE3862" s="3"/>
      <c r="AF3862" s="3"/>
      <c r="AG3862" s="3"/>
      <c r="AH3862" s="10"/>
      <c r="AI3862" s="11"/>
      <c r="AJ3862" s="10"/>
      <c r="AK3862" s="2"/>
      <c r="AL3862" s="2"/>
      <c r="AM3862" s="2"/>
      <c r="AN3862" s="2"/>
      <c r="AO3862" s="2"/>
      <c r="AP3862" s="2"/>
      <c r="AQ3862" s="1"/>
      <c r="AR3862" s="15"/>
      <c r="AS3862" s="15"/>
      <c r="AT3862" s="15"/>
      <c r="AU3862" s="1"/>
      <c r="AV3862" s="1"/>
      <c r="AW3862" s="15"/>
      <c r="AX3862" s="15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  <c r="EZ3862" s="1"/>
      <c r="FA3862" s="1"/>
      <c r="FB3862" s="1"/>
      <c r="FC3862" s="1"/>
      <c r="FD3862" s="1"/>
      <c r="FE3862" s="1"/>
      <c r="FF3862" s="1"/>
      <c r="FG3862" s="1"/>
      <c r="FH3862" s="1"/>
    </row>
    <row r="3863" spans="1:164" x14ac:dyDescent="0.15">
      <c r="A3863" s="67"/>
      <c r="B3863" s="16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9"/>
      <c r="N3863" s="12"/>
      <c r="O3863" s="12"/>
      <c r="P3863" s="19"/>
      <c r="Q3863" s="14"/>
      <c r="R3863" s="28"/>
      <c r="S3863" s="14"/>
      <c r="T3863" s="14"/>
      <c r="U3863" s="14"/>
      <c r="V3863" s="4"/>
      <c r="W3863" s="5"/>
      <c r="X3863" s="14"/>
      <c r="Y3863" s="153"/>
      <c r="Z3863" s="10"/>
      <c r="AA3863" s="51"/>
      <c r="AB3863" s="3"/>
      <c r="AC3863" s="1"/>
      <c r="AD3863" s="10"/>
      <c r="AE3863" s="3"/>
      <c r="AF3863" s="3"/>
      <c r="AG3863" s="3"/>
      <c r="AH3863" s="10"/>
      <c r="AI3863" s="11"/>
      <c r="AJ3863" s="10"/>
      <c r="AK3863" s="2"/>
      <c r="AL3863" s="2"/>
      <c r="AM3863" s="2"/>
      <c r="AN3863" s="2"/>
      <c r="AO3863" s="2"/>
      <c r="AP3863" s="2"/>
      <c r="AQ3863" s="1"/>
      <c r="AR3863" s="15"/>
      <c r="AS3863" s="15"/>
      <c r="AT3863" s="15"/>
      <c r="AU3863" s="1"/>
      <c r="AV3863" s="1"/>
      <c r="AW3863" s="15"/>
      <c r="AX3863" s="15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  <c r="EZ3863" s="1"/>
      <c r="FA3863" s="1"/>
      <c r="FB3863" s="1"/>
      <c r="FC3863" s="1"/>
      <c r="FD3863" s="1"/>
      <c r="FE3863" s="1"/>
      <c r="FF3863" s="1"/>
      <c r="FG3863" s="1"/>
      <c r="FH3863" s="1"/>
    </row>
    <row r="3864" spans="1:164" x14ac:dyDescent="0.15">
      <c r="A3864" s="67"/>
      <c r="B3864" s="16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9"/>
      <c r="N3864" s="12"/>
      <c r="O3864" s="12"/>
      <c r="P3864" s="19"/>
      <c r="Q3864" s="14"/>
      <c r="R3864" s="28"/>
      <c r="S3864" s="14"/>
      <c r="T3864" s="14"/>
      <c r="U3864" s="14"/>
      <c r="V3864" s="4"/>
      <c r="W3864" s="5"/>
      <c r="X3864" s="14"/>
      <c r="Y3864" s="153"/>
      <c r="Z3864" s="10"/>
      <c r="AA3864" s="51"/>
      <c r="AB3864" s="3"/>
      <c r="AC3864" s="1"/>
      <c r="AD3864" s="10"/>
      <c r="AE3864" s="3"/>
      <c r="AF3864" s="3"/>
      <c r="AG3864" s="3"/>
      <c r="AH3864" s="10"/>
      <c r="AI3864" s="11"/>
      <c r="AJ3864" s="10"/>
      <c r="AK3864" s="2"/>
      <c r="AL3864" s="2"/>
      <c r="AM3864" s="2"/>
      <c r="AN3864" s="2"/>
      <c r="AO3864" s="2"/>
      <c r="AP3864" s="2"/>
      <c r="AQ3864" s="1"/>
      <c r="AR3864" s="15"/>
      <c r="AS3864" s="15"/>
      <c r="AT3864" s="15"/>
      <c r="AU3864" s="1"/>
      <c r="AV3864" s="1"/>
      <c r="AW3864" s="15"/>
      <c r="AX3864" s="15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  <c r="EZ3864" s="1"/>
      <c r="FA3864" s="1"/>
      <c r="FB3864" s="1"/>
      <c r="FC3864" s="1"/>
      <c r="FD3864" s="1"/>
      <c r="FE3864" s="1"/>
      <c r="FF3864" s="1"/>
      <c r="FG3864" s="1"/>
      <c r="FH3864" s="1"/>
    </row>
    <row r="3865" spans="1:164" x14ac:dyDescent="0.15">
      <c r="A3865" s="67"/>
      <c r="B3865" s="16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9"/>
      <c r="N3865" s="12"/>
      <c r="O3865" s="12"/>
      <c r="P3865" s="19"/>
      <c r="Q3865" s="14"/>
      <c r="R3865" s="28"/>
      <c r="S3865" s="14"/>
      <c r="T3865" s="14"/>
      <c r="U3865" s="14"/>
      <c r="V3865" s="4"/>
      <c r="W3865" s="5"/>
      <c r="X3865" s="14"/>
      <c r="Y3865" s="153"/>
      <c r="Z3865" s="10"/>
      <c r="AA3865" s="51"/>
      <c r="AB3865" s="3"/>
      <c r="AC3865" s="1"/>
      <c r="AD3865" s="10"/>
      <c r="AE3865" s="3"/>
      <c r="AF3865" s="3"/>
      <c r="AG3865" s="3"/>
      <c r="AH3865" s="10"/>
      <c r="AI3865" s="11"/>
      <c r="AJ3865" s="10"/>
      <c r="AK3865" s="2"/>
      <c r="AL3865" s="2"/>
      <c r="AM3865" s="2"/>
      <c r="AN3865" s="2"/>
      <c r="AO3865" s="2"/>
      <c r="AP3865" s="2"/>
      <c r="AQ3865" s="1"/>
      <c r="AR3865" s="15"/>
      <c r="AS3865" s="15"/>
      <c r="AT3865" s="15"/>
      <c r="AU3865" s="1"/>
      <c r="AV3865" s="1"/>
      <c r="AW3865" s="15"/>
      <c r="AX3865" s="15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  <c r="EZ3865" s="1"/>
      <c r="FA3865" s="1"/>
      <c r="FB3865" s="1"/>
      <c r="FC3865" s="1"/>
      <c r="FD3865" s="1"/>
      <c r="FE3865" s="1"/>
      <c r="FF3865" s="1"/>
      <c r="FG3865" s="1"/>
      <c r="FH3865" s="1"/>
    </row>
    <row r="3866" spans="1:164" x14ac:dyDescent="0.15">
      <c r="A3866" s="67"/>
      <c r="B3866" s="16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9"/>
      <c r="N3866" s="12"/>
      <c r="O3866" s="12"/>
      <c r="P3866" s="19"/>
      <c r="Q3866" s="14"/>
      <c r="R3866" s="28"/>
      <c r="S3866" s="14"/>
      <c r="T3866" s="14"/>
      <c r="U3866" s="14"/>
      <c r="V3866" s="4"/>
      <c r="W3866" s="5"/>
      <c r="X3866" s="14"/>
      <c r="Y3866" s="153"/>
      <c r="Z3866" s="10"/>
      <c r="AA3866" s="51"/>
      <c r="AB3866" s="3"/>
      <c r="AC3866" s="1"/>
      <c r="AD3866" s="10"/>
      <c r="AE3866" s="3"/>
      <c r="AF3866" s="3"/>
      <c r="AG3866" s="3"/>
      <c r="AH3866" s="10"/>
      <c r="AI3866" s="11"/>
      <c r="AJ3866" s="10"/>
      <c r="AK3866" s="2"/>
      <c r="AL3866" s="2"/>
      <c r="AM3866" s="2"/>
      <c r="AN3866" s="2"/>
      <c r="AO3866" s="2"/>
      <c r="AP3866" s="2"/>
      <c r="AQ3866" s="1"/>
      <c r="AR3866" s="15"/>
      <c r="AS3866" s="15"/>
      <c r="AT3866" s="15"/>
      <c r="AU3866" s="1"/>
      <c r="AV3866" s="1"/>
      <c r="AW3866" s="15"/>
      <c r="AX3866" s="15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  <c r="EZ3866" s="1"/>
      <c r="FA3866" s="1"/>
      <c r="FB3866" s="1"/>
      <c r="FC3866" s="1"/>
      <c r="FD3866" s="1"/>
      <c r="FE3866" s="1"/>
      <c r="FF3866" s="1"/>
      <c r="FG3866" s="1"/>
      <c r="FH3866" s="1"/>
    </row>
    <row r="3867" spans="1:164" x14ac:dyDescent="0.15">
      <c r="A3867" s="67"/>
      <c r="B3867" s="16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9"/>
      <c r="N3867" s="12"/>
      <c r="O3867" s="12"/>
      <c r="P3867" s="19"/>
      <c r="Q3867" s="14"/>
      <c r="R3867" s="28"/>
      <c r="S3867" s="14"/>
      <c r="T3867" s="14"/>
      <c r="U3867" s="14"/>
      <c r="V3867" s="4"/>
      <c r="W3867" s="5"/>
      <c r="X3867" s="14"/>
      <c r="Y3867" s="153"/>
      <c r="Z3867" s="10"/>
      <c r="AA3867" s="51"/>
      <c r="AB3867" s="3"/>
      <c r="AC3867" s="1"/>
      <c r="AD3867" s="10"/>
      <c r="AE3867" s="3"/>
      <c r="AF3867" s="3"/>
      <c r="AG3867" s="3"/>
      <c r="AH3867" s="10"/>
      <c r="AI3867" s="11"/>
      <c r="AJ3867" s="10"/>
      <c r="AK3867" s="2"/>
      <c r="AL3867" s="2"/>
      <c r="AM3867" s="2"/>
      <c r="AN3867" s="2"/>
      <c r="AO3867" s="2"/>
      <c r="AP3867" s="2"/>
      <c r="AQ3867" s="1"/>
      <c r="AR3867" s="15"/>
      <c r="AS3867" s="15"/>
      <c r="AT3867" s="15"/>
      <c r="AU3867" s="1"/>
      <c r="AV3867" s="1"/>
      <c r="AW3867" s="15"/>
      <c r="AX3867" s="15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  <c r="EZ3867" s="1"/>
      <c r="FA3867" s="1"/>
      <c r="FB3867" s="1"/>
      <c r="FC3867" s="1"/>
      <c r="FD3867" s="1"/>
      <c r="FE3867" s="1"/>
      <c r="FF3867" s="1"/>
      <c r="FG3867" s="1"/>
      <c r="FH3867" s="1"/>
    </row>
    <row r="3868" spans="1:164" x14ac:dyDescent="0.15">
      <c r="A3868" s="67"/>
      <c r="B3868" s="16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9"/>
      <c r="N3868" s="12"/>
      <c r="O3868" s="12"/>
      <c r="P3868" s="19"/>
      <c r="Q3868" s="14"/>
      <c r="R3868" s="28"/>
      <c r="S3868" s="14"/>
      <c r="T3868" s="14"/>
      <c r="U3868" s="14"/>
      <c r="V3868" s="4"/>
      <c r="W3868" s="5"/>
      <c r="X3868" s="14"/>
      <c r="Y3868" s="153"/>
      <c r="Z3868" s="10"/>
      <c r="AA3868" s="51"/>
      <c r="AB3868" s="3"/>
      <c r="AC3868" s="1"/>
      <c r="AD3868" s="10"/>
      <c r="AE3868" s="3"/>
      <c r="AF3868" s="3"/>
      <c r="AG3868" s="3"/>
      <c r="AH3868" s="10"/>
      <c r="AI3868" s="11"/>
      <c r="AJ3868" s="10"/>
      <c r="AK3868" s="2"/>
      <c r="AL3868" s="2"/>
      <c r="AM3868" s="2"/>
      <c r="AN3868" s="2"/>
      <c r="AO3868" s="2"/>
      <c r="AP3868" s="2"/>
      <c r="AQ3868" s="1"/>
      <c r="AR3868" s="15"/>
      <c r="AS3868" s="15"/>
      <c r="AT3868" s="15"/>
      <c r="AU3868" s="1"/>
      <c r="AV3868" s="1"/>
      <c r="AW3868" s="15"/>
      <c r="AX3868" s="15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  <c r="EZ3868" s="1"/>
      <c r="FA3868" s="1"/>
      <c r="FB3868" s="1"/>
      <c r="FC3868" s="1"/>
      <c r="FD3868" s="1"/>
      <c r="FE3868" s="1"/>
      <c r="FF3868" s="1"/>
      <c r="FG3868" s="1"/>
      <c r="FH3868" s="1"/>
    </row>
    <row r="3869" spans="1:164" x14ac:dyDescent="0.15">
      <c r="A3869" s="67"/>
      <c r="B3869" s="16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9"/>
      <c r="N3869" s="12"/>
      <c r="O3869" s="12"/>
      <c r="P3869" s="19"/>
      <c r="Q3869" s="14"/>
      <c r="R3869" s="28"/>
      <c r="S3869" s="14"/>
      <c r="T3869" s="14"/>
      <c r="U3869" s="14"/>
      <c r="V3869" s="4"/>
      <c r="W3869" s="5"/>
      <c r="X3869" s="14"/>
      <c r="Y3869" s="153"/>
      <c r="Z3869" s="10"/>
      <c r="AA3869" s="51"/>
      <c r="AB3869" s="3"/>
      <c r="AC3869" s="1"/>
      <c r="AD3869" s="10"/>
      <c r="AE3869" s="3"/>
      <c r="AF3869" s="3"/>
      <c r="AG3869" s="3"/>
      <c r="AH3869" s="10"/>
      <c r="AI3869" s="11"/>
      <c r="AJ3869" s="10"/>
      <c r="AK3869" s="2"/>
      <c r="AL3869" s="2"/>
      <c r="AM3869" s="2"/>
      <c r="AN3869" s="2"/>
      <c r="AO3869" s="2"/>
      <c r="AP3869" s="2"/>
      <c r="AQ3869" s="1"/>
      <c r="AR3869" s="15"/>
      <c r="AS3869" s="15"/>
      <c r="AT3869" s="15"/>
      <c r="AU3869" s="1"/>
      <c r="AV3869" s="1"/>
      <c r="AW3869" s="15"/>
      <c r="AX3869" s="15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  <c r="EZ3869" s="1"/>
      <c r="FA3869" s="1"/>
      <c r="FB3869" s="1"/>
      <c r="FC3869" s="1"/>
      <c r="FD3869" s="1"/>
      <c r="FE3869" s="1"/>
      <c r="FF3869" s="1"/>
      <c r="FG3869" s="1"/>
      <c r="FH3869" s="1"/>
    </row>
    <row r="3870" spans="1:164" x14ac:dyDescent="0.15">
      <c r="A3870" s="67"/>
      <c r="B3870" s="16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9"/>
      <c r="N3870" s="12"/>
      <c r="O3870" s="12"/>
      <c r="P3870" s="19"/>
      <c r="Q3870" s="14"/>
      <c r="R3870" s="28"/>
      <c r="S3870" s="14"/>
      <c r="T3870" s="14"/>
      <c r="U3870" s="14"/>
      <c r="V3870" s="4"/>
      <c r="W3870" s="5"/>
      <c r="X3870" s="14"/>
      <c r="Y3870" s="153"/>
      <c r="Z3870" s="10"/>
      <c r="AA3870" s="51"/>
      <c r="AB3870" s="3"/>
      <c r="AC3870" s="1"/>
      <c r="AD3870" s="10"/>
      <c r="AE3870" s="3"/>
      <c r="AF3870" s="3"/>
      <c r="AG3870" s="3"/>
      <c r="AH3870" s="10"/>
      <c r="AI3870" s="11"/>
      <c r="AJ3870" s="10"/>
      <c r="AK3870" s="2"/>
      <c r="AL3870" s="2"/>
      <c r="AM3870" s="2"/>
      <c r="AN3870" s="2"/>
      <c r="AO3870" s="2"/>
      <c r="AP3870" s="2"/>
      <c r="AQ3870" s="1"/>
      <c r="AR3870" s="15"/>
      <c r="AS3870" s="15"/>
      <c r="AT3870" s="15"/>
      <c r="AU3870" s="1"/>
      <c r="AV3870" s="1"/>
      <c r="AW3870" s="15"/>
      <c r="AX3870" s="15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  <c r="EZ3870" s="1"/>
      <c r="FA3870" s="1"/>
      <c r="FB3870" s="1"/>
      <c r="FC3870" s="1"/>
      <c r="FD3870" s="1"/>
      <c r="FE3870" s="1"/>
      <c r="FF3870" s="1"/>
      <c r="FG3870" s="1"/>
      <c r="FH3870" s="1"/>
    </row>
    <row r="3871" spans="1:164" x14ac:dyDescent="0.15">
      <c r="A3871" s="67"/>
      <c r="B3871" s="16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9"/>
      <c r="N3871" s="12"/>
      <c r="O3871" s="12"/>
      <c r="P3871" s="19"/>
      <c r="Q3871" s="14"/>
      <c r="R3871" s="28"/>
      <c r="S3871" s="14"/>
      <c r="T3871" s="14"/>
      <c r="U3871" s="14"/>
      <c r="V3871" s="4"/>
      <c r="W3871" s="5"/>
      <c r="X3871" s="14"/>
      <c r="Y3871" s="153"/>
      <c r="Z3871" s="10"/>
      <c r="AA3871" s="51"/>
      <c r="AB3871" s="3"/>
      <c r="AC3871" s="1"/>
      <c r="AD3871" s="10"/>
      <c r="AE3871" s="3"/>
      <c r="AF3871" s="3"/>
      <c r="AG3871" s="3"/>
      <c r="AH3871" s="10"/>
      <c r="AI3871" s="11"/>
      <c r="AJ3871" s="10"/>
      <c r="AK3871" s="2"/>
      <c r="AL3871" s="2"/>
      <c r="AM3871" s="2"/>
      <c r="AN3871" s="2"/>
      <c r="AO3871" s="2"/>
      <c r="AP3871" s="2"/>
      <c r="AQ3871" s="1"/>
      <c r="AR3871" s="15"/>
      <c r="AS3871" s="15"/>
      <c r="AT3871" s="15"/>
      <c r="AU3871" s="1"/>
      <c r="AV3871" s="1"/>
      <c r="AW3871" s="15"/>
      <c r="AX3871" s="15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  <c r="EZ3871" s="1"/>
      <c r="FA3871" s="1"/>
      <c r="FB3871" s="1"/>
      <c r="FC3871" s="1"/>
      <c r="FD3871" s="1"/>
      <c r="FE3871" s="1"/>
      <c r="FF3871" s="1"/>
      <c r="FG3871" s="1"/>
      <c r="FH3871" s="1"/>
    </row>
    <row r="3872" spans="1:164" x14ac:dyDescent="0.15">
      <c r="A3872" s="67"/>
      <c r="B3872" s="16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9"/>
      <c r="N3872" s="12"/>
      <c r="O3872" s="12"/>
      <c r="P3872" s="19"/>
      <c r="Q3872" s="14"/>
      <c r="R3872" s="28"/>
      <c r="S3872" s="14"/>
      <c r="T3872" s="14"/>
      <c r="U3872" s="14"/>
      <c r="V3872" s="4"/>
      <c r="W3872" s="5"/>
      <c r="X3872" s="14"/>
      <c r="Y3872" s="153"/>
      <c r="Z3872" s="10"/>
      <c r="AA3872" s="51"/>
      <c r="AB3872" s="3"/>
      <c r="AC3872" s="1"/>
      <c r="AD3872" s="10"/>
      <c r="AE3872" s="3"/>
      <c r="AF3872" s="3"/>
      <c r="AG3872" s="3"/>
      <c r="AH3872" s="10"/>
      <c r="AI3872" s="11"/>
      <c r="AJ3872" s="10"/>
      <c r="AK3872" s="2"/>
      <c r="AL3872" s="2"/>
      <c r="AM3872" s="2"/>
      <c r="AN3872" s="2"/>
      <c r="AO3872" s="2"/>
      <c r="AP3872" s="2"/>
      <c r="AQ3872" s="1"/>
      <c r="AR3872" s="15"/>
      <c r="AS3872" s="15"/>
      <c r="AT3872" s="15"/>
      <c r="AU3872" s="1"/>
      <c r="AV3872" s="1"/>
      <c r="AW3872" s="15"/>
      <c r="AX3872" s="15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  <c r="EZ3872" s="1"/>
      <c r="FA3872" s="1"/>
      <c r="FB3872" s="1"/>
      <c r="FC3872" s="1"/>
      <c r="FD3872" s="1"/>
      <c r="FE3872" s="1"/>
      <c r="FF3872" s="1"/>
      <c r="FG3872" s="1"/>
      <c r="FH3872" s="1"/>
    </row>
    <row r="3873" spans="1:164" x14ac:dyDescent="0.15">
      <c r="A3873" s="67"/>
      <c r="B3873" s="16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9"/>
      <c r="N3873" s="12"/>
      <c r="O3873" s="12"/>
      <c r="P3873" s="19"/>
      <c r="Q3873" s="14"/>
      <c r="R3873" s="28"/>
      <c r="S3873" s="14"/>
      <c r="T3873" s="14"/>
      <c r="U3873" s="14"/>
      <c r="V3873" s="4"/>
      <c r="W3873" s="5"/>
      <c r="X3873" s="14"/>
      <c r="Y3873" s="153"/>
      <c r="Z3873" s="10"/>
      <c r="AA3873" s="51"/>
      <c r="AB3873" s="3"/>
      <c r="AC3873" s="1"/>
      <c r="AD3873" s="10"/>
      <c r="AE3873" s="3"/>
      <c r="AF3873" s="3"/>
      <c r="AG3873" s="3"/>
      <c r="AH3873" s="10"/>
      <c r="AI3873" s="11"/>
      <c r="AJ3873" s="10"/>
      <c r="AK3873" s="2"/>
      <c r="AL3873" s="2"/>
      <c r="AM3873" s="2"/>
      <c r="AN3873" s="2"/>
      <c r="AO3873" s="2"/>
      <c r="AP3873" s="2"/>
      <c r="AQ3873" s="1"/>
      <c r="AR3873" s="15"/>
      <c r="AS3873" s="15"/>
      <c r="AT3873" s="15"/>
      <c r="AU3873" s="1"/>
      <c r="AV3873" s="1"/>
      <c r="AW3873" s="15"/>
      <c r="AX3873" s="15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  <c r="EZ3873" s="1"/>
      <c r="FA3873" s="1"/>
      <c r="FB3873" s="1"/>
      <c r="FC3873" s="1"/>
      <c r="FD3873" s="1"/>
      <c r="FE3873" s="1"/>
      <c r="FF3873" s="1"/>
      <c r="FG3873" s="1"/>
      <c r="FH3873" s="1"/>
    </row>
    <row r="3874" spans="1:164" x14ac:dyDescent="0.15">
      <c r="A3874" s="67"/>
      <c r="B3874" s="16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9"/>
      <c r="N3874" s="12"/>
      <c r="O3874" s="12"/>
      <c r="P3874" s="19"/>
      <c r="Q3874" s="14"/>
      <c r="R3874" s="28"/>
      <c r="S3874" s="14"/>
      <c r="T3874" s="14"/>
      <c r="U3874" s="14"/>
      <c r="V3874" s="4"/>
      <c r="W3874" s="5"/>
      <c r="X3874" s="14"/>
      <c r="Y3874" s="153"/>
      <c r="Z3874" s="10"/>
      <c r="AA3874" s="51"/>
      <c r="AB3874" s="3"/>
      <c r="AC3874" s="1"/>
      <c r="AD3874" s="10"/>
      <c r="AE3874" s="3"/>
      <c r="AF3874" s="3"/>
      <c r="AG3874" s="3"/>
      <c r="AH3874" s="10"/>
      <c r="AI3874" s="11"/>
      <c r="AJ3874" s="10"/>
      <c r="AK3874" s="2"/>
      <c r="AL3874" s="2"/>
      <c r="AM3874" s="2"/>
      <c r="AN3874" s="2"/>
      <c r="AO3874" s="2"/>
      <c r="AP3874" s="2"/>
      <c r="AQ3874" s="1"/>
      <c r="AR3874" s="15"/>
      <c r="AS3874" s="15"/>
      <c r="AT3874" s="15"/>
      <c r="AU3874" s="1"/>
      <c r="AV3874" s="1"/>
      <c r="AW3874" s="15"/>
      <c r="AX3874" s="15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  <c r="EZ3874" s="1"/>
      <c r="FA3874" s="1"/>
      <c r="FB3874" s="1"/>
      <c r="FC3874" s="1"/>
      <c r="FD3874" s="1"/>
      <c r="FE3874" s="1"/>
      <c r="FF3874" s="1"/>
      <c r="FG3874" s="1"/>
      <c r="FH3874" s="1"/>
    </row>
    <row r="3875" spans="1:164" x14ac:dyDescent="0.15">
      <c r="A3875" s="67"/>
      <c r="B3875" s="16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9"/>
      <c r="N3875" s="12"/>
      <c r="O3875" s="12"/>
      <c r="P3875" s="19"/>
      <c r="Q3875" s="14"/>
      <c r="R3875" s="28"/>
      <c r="S3875" s="14"/>
      <c r="T3875" s="14"/>
      <c r="U3875" s="14"/>
      <c r="V3875" s="4"/>
      <c r="W3875" s="5"/>
      <c r="X3875" s="14"/>
      <c r="Y3875" s="153"/>
      <c r="Z3875" s="10"/>
      <c r="AA3875" s="51"/>
      <c r="AB3875" s="3"/>
      <c r="AC3875" s="1"/>
      <c r="AD3875" s="10"/>
      <c r="AE3875" s="3"/>
      <c r="AF3875" s="3"/>
      <c r="AG3875" s="3"/>
      <c r="AH3875" s="10"/>
      <c r="AI3875" s="11"/>
      <c r="AJ3875" s="10"/>
      <c r="AK3875" s="2"/>
      <c r="AL3875" s="2"/>
      <c r="AM3875" s="2"/>
      <c r="AN3875" s="2"/>
      <c r="AO3875" s="2"/>
      <c r="AP3875" s="2"/>
      <c r="AQ3875" s="1"/>
      <c r="AR3875" s="15"/>
      <c r="AS3875" s="15"/>
      <c r="AT3875" s="15"/>
      <c r="AU3875" s="1"/>
      <c r="AV3875" s="1"/>
      <c r="AW3875" s="15"/>
      <c r="AX3875" s="15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  <c r="EZ3875" s="1"/>
      <c r="FA3875" s="1"/>
      <c r="FB3875" s="1"/>
      <c r="FC3875" s="1"/>
      <c r="FD3875" s="1"/>
      <c r="FE3875" s="1"/>
      <c r="FF3875" s="1"/>
      <c r="FG3875" s="1"/>
      <c r="FH3875" s="1"/>
    </row>
    <row r="3876" spans="1:164" x14ac:dyDescent="0.15">
      <c r="A3876" s="67"/>
      <c r="B3876" s="16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9"/>
      <c r="N3876" s="12"/>
      <c r="O3876" s="12"/>
      <c r="P3876" s="19"/>
      <c r="Q3876" s="14"/>
      <c r="R3876" s="28"/>
      <c r="S3876" s="14"/>
      <c r="T3876" s="14"/>
      <c r="U3876" s="14"/>
      <c r="V3876" s="4"/>
      <c r="W3876" s="5"/>
      <c r="X3876" s="14"/>
      <c r="Y3876" s="153"/>
      <c r="Z3876" s="10"/>
      <c r="AA3876" s="51"/>
      <c r="AB3876" s="3"/>
      <c r="AC3876" s="1"/>
      <c r="AD3876" s="10"/>
      <c r="AE3876" s="3"/>
      <c r="AF3876" s="3"/>
      <c r="AG3876" s="3"/>
      <c r="AH3876" s="10"/>
      <c r="AI3876" s="11"/>
      <c r="AJ3876" s="10"/>
      <c r="AK3876" s="2"/>
      <c r="AL3876" s="2"/>
      <c r="AM3876" s="2"/>
      <c r="AN3876" s="2"/>
      <c r="AO3876" s="2"/>
      <c r="AP3876" s="2"/>
      <c r="AQ3876" s="1"/>
      <c r="AR3876" s="15"/>
      <c r="AS3876" s="15"/>
      <c r="AT3876" s="15"/>
      <c r="AU3876" s="1"/>
      <c r="AV3876" s="1"/>
      <c r="AW3876" s="15"/>
      <c r="AX3876" s="15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  <c r="EZ3876" s="1"/>
      <c r="FA3876" s="1"/>
      <c r="FB3876" s="1"/>
      <c r="FC3876" s="1"/>
      <c r="FD3876" s="1"/>
      <c r="FE3876" s="1"/>
      <c r="FF3876" s="1"/>
      <c r="FG3876" s="1"/>
      <c r="FH3876" s="1"/>
    </row>
    <row r="3877" spans="1:164" x14ac:dyDescent="0.15">
      <c r="A3877" s="67"/>
      <c r="B3877" s="16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9"/>
      <c r="N3877" s="12"/>
      <c r="O3877" s="12"/>
      <c r="P3877" s="19"/>
      <c r="Q3877" s="14"/>
      <c r="R3877" s="28"/>
      <c r="S3877" s="14"/>
      <c r="T3877" s="14"/>
      <c r="U3877" s="14"/>
      <c r="V3877" s="4"/>
      <c r="W3877" s="5"/>
      <c r="X3877" s="14"/>
      <c r="Y3877" s="153"/>
      <c r="Z3877" s="10"/>
      <c r="AA3877" s="51"/>
      <c r="AB3877" s="3"/>
      <c r="AC3877" s="1"/>
      <c r="AD3877" s="10"/>
      <c r="AE3877" s="3"/>
      <c r="AF3877" s="3"/>
      <c r="AG3877" s="3"/>
      <c r="AH3877" s="10"/>
      <c r="AI3877" s="11"/>
      <c r="AJ3877" s="10"/>
      <c r="AK3877" s="2"/>
      <c r="AL3877" s="2"/>
      <c r="AM3877" s="2"/>
      <c r="AN3877" s="2"/>
      <c r="AO3877" s="2"/>
      <c r="AP3877" s="2"/>
      <c r="AQ3877" s="1"/>
      <c r="AR3877" s="15"/>
      <c r="AS3877" s="15"/>
      <c r="AT3877" s="15"/>
      <c r="AU3877" s="1"/>
      <c r="AV3877" s="1"/>
      <c r="AW3877" s="15"/>
      <c r="AX3877" s="15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  <c r="EZ3877" s="1"/>
      <c r="FA3877" s="1"/>
      <c r="FB3877" s="1"/>
      <c r="FC3877" s="1"/>
      <c r="FD3877" s="1"/>
      <c r="FE3877" s="1"/>
      <c r="FF3877" s="1"/>
      <c r="FG3877" s="1"/>
      <c r="FH3877" s="1"/>
    </row>
    <row r="3878" spans="1:164" x14ac:dyDescent="0.15">
      <c r="A3878" s="67"/>
      <c r="B3878" s="16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9"/>
      <c r="N3878" s="12"/>
      <c r="O3878" s="12"/>
      <c r="P3878" s="19"/>
      <c r="Q3878" s="14"/>
      <c r="R3878" s="28"/>
      <c r="S3878" s="14"/>
      <c r="T3878" s="14"/>
      <c r="U3878" s="14"/>
      <c r="V3878" s="4"/>
      <c r="W3878" s="5"/>
      <c r="X3878" s="14"/>
      <c r="Y3878" s="153"/>
      <c r="Z3878" s="10"/>
      <c r="AA3878" s="51"/>
      <c r="AB3878" s="3"/>
      <c r="AC3878" s="1"/>
      <c r="AD3878" s="10"/>
      <c r="AE3878" s="3"/>
      <c r="AF3878" s="3"/>
      <c r="AG3878" s="3"/>
      <c r="AH3878" s="10"/>
      <c r="AI3878" s="11"/>
      <c r="AJ3878" s="10"/>
      <c r="AK3878" s="2"/>
      <c r="AL3878" s="2"/>
      <c r="AM3878" s="2"/>
      <c r="AN3878" s="2"/>
      <c r="AO3878" s="2"/>
      <c r="AP3878" s="2"/>
      <c r="AQ3878" s="1"/>
      <c r="AR3878" s="15"/>
      <c r="AS3878" s="15"/>
      <c r="AT3878" s="15"/>
      <c r="AU3878" s="1"/>
      <c r="AV3878" s="1"/>
      <c r="AW3878" s="15"/>
      <c r="AX3878" s="15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  <c r="EZ3878" s="1"/>
      <c r="FA3878" s="1"/>
      <c r="FB3878" s="1"/>
      <c r="FC3878" s="1"/>
      <c r="FD3878" s="1"/>
      <c r="FE3878" s="1"/>
      <c r="FF3878" s="1"/>
      <c r="FG3878" s="1"/>
      <c r="FH3878" s="1"/>
    </row>
    <row r="3879" spans="1:164" x14ac:dyDescent="0.15">
      <c r="A3879" s="67"/>
      <c r="B3879" s="16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9"/>
      <c r="N3879" s="12"/>
      <c r="O3879" s="12"/>
      <c r="P3879" s="19"/>
      <c r="Q3879" s="14"/>
      <c r="R3879" s="28"/>
      <c r="S3879" s="14"/>
      <c r="T3879" s="14"/>
      <c r="U3879" s="14"/>
      <c r="V3879" s="4"/>
      <c r="W3879" s="5"/>
      <c r="X3879" s="14"/>
      <c r="Y3879" s="153"/>
      <c r="Z3879" s="10"/>
      <c r="AA3879" s="51"/>
      <c r="AB3879" s="3"/>
      <c r="AC3879" s="1"/>
      <c r="AD3879" s="10"/>
      <c r="AE3879" s="3"/>
      <c r="AF3879" s="3"/>
      <c r="AG3879" s="3"/>
      <c r="AH3879" s="10"/>
      <c r="AI3879" s="11"/>
      <c r="AJ3879" s="10"/>
      <c r="AK3879" s="2"/>
      <c r="AL3879" s="2"/>
      <c r="AM3879" s="2"/>
      <c r="AN3879" s="2"/>
      <c r="AO3879" s="2"/>
      <c r="AP3879" s="2"/>
      <c r="AQ3879" s="1"/>
      <c r="AR3879" s="15"/>
      <c r="AS3879" s="15"/>
      <c r="AT3879" s="15"/>
      <c r="AU3879" s="1"/>
      <c r="AV3879" s="1"/>
      <c r="AW3879" s="15"/>
      <c r="AX3879" s="15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  <c r="EZ3879" s="1"/>
      <c r="FA3879" s="1"/>
      <c r="FB3879" s="1"/>
      <c r="FC3879" s="1"/>
      <c r="FD3879" s="1"/>
      <c r="FE3879" s="1"/>
      <c r="FF3879" s="1"/>
      <c r="FG3879" s="1"/>
      <c r="FH3879" s="1"/>
    </row>
    <row r="3880" spans="1:164" x14ac:dyDescent="0.15">
      <c r="A3880" s="67"/>
      <c r="B3880" s="16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9"/>
      <c r="N3880" s="12"/>
      <c r="O3880" s="12"/>
      <c r="P3880" s="19"/>
      <c r="Q3880" s="14"/>
      <c r="R3880" s="28"/>
      <c r="S3880" s="14"/>
      <c r="T3880" s="14"/>
      <c r="U3880" s="14"/>
      <c r="V3880" s="4"/>
      <c r="W3880" s="5"/>
      <c r="X3880" s="14"/>
      <c r="Y3880" s="153"/>
      <c r="Z3880" s="10"/>
      <c r="AA3880" s="51"/>
      <c r="AB3880" s="3"/>
      <c r="AC3880" s="1"/>
      <c r="AD3880" s="10"/>
      <c r="AE3880" s="3"/>
      <c r="AF3880" s="3"/>
      <c r="AG3880" s="3"/>
      <c r="AH3880" s="10"/>
      <c r="AI3880" s="11"/>
      <c r="AJ3880" s="10"/>
      <c r="AK3880" s="2"/>
      <c r="AL3880" s="2"/>
      <c r="AM3880" s="2"/>
      <c r="AN3880" s="2"/>
      <c r="AO3880" s="2"/>
      <c r="AP3880" s="2"/>
      <c r="AQ3880" s="1"/>
      <c r="AR3880" s="15"/>
      <c r="AS3880" s="15"/>
      <c r="AT3880" s="15"/>
      <c r="AU3880" s="1"/>
      <c r="AV3880" s="1"/>
      <c r="AW3880" s="15"/>
      <c r="AX3880" s="15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  <c r="EZ3880" s="1"/>
      <c r="FA3880" s="1"/>
      <c r="FB3880" s="1"/>
      <c r="FC3880" s="1"/>
      <c r="FD3880" s="1"/>
      <c r="FE3880" s="1"/>
      <c r="FF3880" s="1"/>
      <c r="FG3880" s="1"/>
      <c r="FH3880" s="1"/>
    </row>
    <row r="3881" spans="1:164" x14ac:dyDescent="0.15">
      <c r="A3881" s="67"/>
      <c r="B3881" s="16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9"/>
      <c r="N3881" s="12"/>
      <c r="O3881" s="12"/>
      <c r="P3881" s="19"/>
      <c r="Q3881" s="14"/>
      <c r="R3881" s="28"/>
      <c r="S3881" s="14"/>
      <c r="T3881" s="14"/>
      <c r="U3881" s="14"/>
      <c r="V3881" s="4"/>
      <c r="W3881" s="5"/>
      <c r="X3881" s="14"/>
      <c r="Y3881" s="153"/>
      <c r="Z3881" s="10"/>
      <c r="AA3881" s="51"/>
      <c r="AB3881" s="3"/>
      <c r="AC3881" s="1"/>
      <c r="AD3881" s="10"/>
      <c r="AE3881" s="3"/>
      <c r="AF3881" s="3"/>
      <c r="AG3881" s="3"/>
      <c r="AH3881" s="10"/>
      <c r="AI3881" s="11"/>
      <c r="AJ3881" s="10"/>
      <c r="AK3881" s="2"/>
      <c r="AL3881" s="2"/>
      <c r="AM3881" s="2"/>
      <c r="AN3881" s="2"/>
      <c r="AO3881" s="2"/>
      <c r="AP3881" s="2"/>
      <c r="AQ3881" s="1"/>
      <c r="AR3881" s="15"/>
      <c r="AS3881" s="15"/>
      <c r="AT3881" s="15"/>
      <c r="AU3881" s="1"/>
      <c r="AV3881" s="1"/>
      <c r="AW3881" s="15"/>
      <c r="AX3881" s="15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  <c r="EZ3881" s="1"/>
      <c r="FA3881" s="1"/>
      <c r="FB3881" s="1"/>
      <c r="FC3881" s="1"/>
      <c r="FD3881" s="1"/>
      <c r="FE3881" s="1"/>
      <c r="FF3881" s="1"/>
      <c r="FG3881" s="1"/>
      <c r="FH3881" s="1"/>
    </row>
    <row r="3882" spans="1:164" x14ac:dyDescent="0.15">
      <c r="A3882" s="67"/>
      <c r="B3882" s="16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9"/>
      <c r="N3882" s="12"/>
      <c r="O3882" s="12"/>
      <c r="P3882" s="19"/>
      <c r="Q3882" s="14"/>
      <c r="R3882" s="28"/>
      <c r="S3882" s="14"/>
      <c r="T3882" s="14"/>
      <c r="U3882" s="14"/>
      <c r="V3882" s="4"/>
      <c r="W3882" s="5"/>
      <c r="X3882" s="14"/>
      <c r="Y3882" s="153"/>
      <c r="Z3882" s="10"/>
      <c r="AA3882" s="51"/>
      <c r="AB3882" s="3"/>
      <c r="AC3882" s="1"/>
      <c r="AD3882" s="10"/>
      <c r="AE3882" s="3"/>
      <c r="AF3882" s="3"/>
      <c r="AG3882" s="3"/>
      <c r="AH3882" s="10"/>
      <c r="AI3882" s="11"/>
      <c r="AJ3882" s="10"/>
      <c r="AK3882" s="2"/>
      <c r="AL3882" s="2"/>
      <c r="AM3882" s="2"/>
      <c r="AN3882" s="2"/>
      <c r="AO3882" s="2"/>
      <c r="AP3882" s="2"/>
      <c r="AQ3882" s="1"/>
      <c r="AR3882" s="15"/>
      <c r="AS3882" s="15"/>
      <c r="AT3882" s="15"/>
      <c r="AU3882" s="1"/>
      <c r="AV3882" s="1"/>
      <c r="AW3882" s="15"/>
      <c r="AX3882" s="15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  <c r="EZ3882" s="1"/>
      <c r="FA3882" s="1"/>
      <c r="FB3882" s="1"/>
      <c r="FC3882" s="1"/>
      <c r="FD3882" s="1"/>
      <c r="FE3882" s="1"/>
      <c r="FF3882" s="1"/>
      <c r="FG3882" s="1"/>
      <c r="FH3882" s="1"/>
    </row>
    <row r="3883" spans="1:164" x14ac:dyDescent="0.15">
      <c r="A3883" s="67"/>
      <c r="B3883" s="16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9"/>
      <c r="N3883" s="12"/>
      <c r="O3883" s="12"/>
      <c r="P3883" s="19"/>
      <c r="Q3883" s="14"/>
      <c r="R3883" s="28"/>
      <c r="S3883" s="14"/>
      <c r="T3883" s="14"/>
      <c r="U3883" s="14"/>
      <c r="V3883" s="4"/>
      <c r="W3883" s="5"/>
      <c r="X3883" s="14"/>
      <c r="Y3883" s="153"/>
      <c r="Z3883" s="10"/>
      <c r="AA3883" s="51"/>
      <c r="AB3883" s="3"/>
      <c r="AC3883" s="1"/>
      <c r="AD3883" s="10"/>
      <c r="AE3883" s="3"/>
      <c r="AF3883" s="3"/>
      <c r="AG3883" s="3"/>
      <c r="AH3883" s="10"/>
      <c r="AI3883" s="11"/>
      <c r="AJ3883" s="10"/>
      <c r="AK3883" s="2"/>
      <c r="AL3883" s="2"/>
      <c r="AM3883" s="2"/>
      <c r="AN3883" s="2"/>
      <c r="AO3883" s="2"/>
      <c r="AP3883" s="2"/>
      <c r="AQ3883" s="1"/>
      <c r="AR3883" s="15"/>
      <c r="AS3883" s="15"/>
      <c r="AT3883" s="15"/>
      <c r="AU3883" s="1"/>
      <c r="AV3883" s="1"/>
      <c r="AW3883" s="15"/>
      <c r="AX3883" s="15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  <c r="EZ3883" s="1"/>
      <c r="FA3883" s="1"/>
      <c r="FB3883" s="1"/>
      <c r="FC3883" s="1"/>
      <c r="FD3883" s="1"/>
      <c r="FE3883" s="1"/>
      <c r="FF3883" s="1"/>
      <c r="FG3883" s="1"/>
      <c r="FH3883" s="1"/>
    </row>
    <row r="3884" spans="1:164" x14ac:dyDescent="0.15">
      <c r="A3884" s="67"/>
      <c r="B3884" s="16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9"/>
      <c r="N3884" s="12"/>
      <c r="O3884" s="12"/>
      <c r="P3884" s="19"/>
      <c r="Q3884" s="14"/>
      <c r="R3884" s="28"/>
      <c r="S3884" s="14"/>
      <c r="T3884" s="14"/>
      <c r="U3884" s="14"/>
      <c r="V3884" s="4"/>
      <c r="W3884" s="5"/>
      <c r="X3884" s="14"/>
      <c r="Y3884" s="153"/>
      <c r="Z3884" s="10"/>
      <c r="AA3884" s="51"/>
      <c r="AB3884" s="3"/>
      <c r="AC3884" s="1"/>
      <c r="AD3884" s="10"/>
      <c r="AE3884" s="3"/>
      <c r="AF3884" s="3"/>
      <c r="AG3884" s="3"/>
      <c r="AH3884" s="10"/>
      <c r="AI3884" s="11"/>
      <c r="AJ3884" s="10"/>
      <c r="AK3884" s="2"/>
      <c r="AL3884" s="2"/>
      <c r="AM3884" s="2"/>
      <c r="AN3884" s="2"/>
      <c r="AO3884" s="2"/>
      <c r="AP3884" s="2"/>
      <c r="AQ3884" s="1"/>
      <c r="AR3884" s="15"/>
      <c r="AS3884" s="15"/>
      <c r="AT3884" s="15"/>
      <c r="AU3884" s="1"/>
      <c r="AV3884" s="1"/>
      <c r="AW3884" s="15"/>
      <c r="AX3884" s="15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  <c r="EZ3884" s="1"/>
      <c r="FA3884" s="1"/>
      <c r="FB3884" s="1"/>
      <c r="FC3884" s="1"/>
      <c r="FD3884" s="1"/>
      <c r="FE3884" s="1"/>
      <c r="FF3884" s="1"/>
      <c r="FG3884" s="1"/>
      <c r="FH3884" s="1"/>
    </row>
    <row r="3885" spans="1:164" x14ac:dyDescent="0.15">
      <c r="A3885" s="67"/>
      <c r="B3885" s="16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9"/>
      <c r="N3885" s="12"/>
      <c r="O3885" s="12"/>
      <c r="P3885" s="19"/>
      <c r="Q3885" s="14"/>
      <c r="R3885" s="28"/>
      <c r="S3885" s="14"/>
      <c r="T3885" s="14"/>
      <c r="U3885" s="14"/>
      <c r="V3885" s="4"/>
      <c r="W3885" s="5"/>
      <c r="X3885" s="14"/>
      <c r="Y3885" s="153"/>
      <c r="Z3885" s="10"/>
      <c r="AA3885" s="51"/>
      <c r="AB3885" s="3"/>
      <c r="AC3885" s="1"/>
      <c r="AD3885" s="10"/>
      <c r="AE3885" s="3"/>
      <c r="AF3885" s="3"/>
      <c r="AG3885" s="3"/>
      <c r="AH3885" s="10"/>
      <c r="AI3885" s="11"/>
      <c r="AJ3885" s="10"/>
      <c r="AK3885" s="2"/>
      <c r="AL3885" s="2"/>
      <c r="AM3885" s="2"/>
      <c r="AN3885" s="2"/>
      <c r="AO3885" s="2"/>
      <c r="AP3885" s="2"/>
      <c r="AQ3885" s="1"/>
      <c r="AR3885" s="15"/>
      <c r="AS3885" s="15"/>
      <c r="AT3885" s="15"/>
      <c r="AU3885" s="1"/>
      <c r="AV3885" s="1"/>
      <c r="AW3885" s="15"/>
      <c r="AX3885" s="15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  <c r="EZ3885" s="1"/>
      <c r="FA3885" s="1"/>
      <c r="FB3885" s="1"/>
      <c r="FC3885" s="1"/>
      <c r="FD3885" s="1"/>
      <c r="FE3885" s="1"/>
      <c r="FF3885" s="1"/>
      <c r="FG3885" s="1"/>
      <c r="FH3885" s="1"/>
    </row>
    <row r="3886" spans="1:164" x14ac:dyDescent="0.15">
      <c r="A3886" s="67"/>
      <c r="B3886" s="16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9"/>
      <c r="N3886" s="12"/>
      <c r="O3886" s="12"/>
      <c r="P3886" s="19"/>
      <c r="Q3886" s="14"/>
      <c r="R3886" s="28"/>
      <c r="S3886" s="14"/>
      <c r="T3886" s="14"/>
      <c r="U3886" s="14"/>
      <c r="V3886" s="4"/>
      <c r="W3886" s="5"/>
      <c r="X3886" s="14"/>
      <c r="Y3886" s="153"/>
      <c r="Z3886" s="10"/>
      <c r="AA3886" s="51"/>
      <c r="AB3886" s="3"/>
      <c r="AC3886" s="1"/>
      <c r="AD3886" s="10"/>
      <c r="AE3886" s="3"/>
      <c r="AF3886" s="3"/>
      <c r="AG3886" s="3"/>
      <c r="AH3886" s="10"/>
      <c r="AI3886" s="11"/>
      <c r="AJ3886" s="10"/>
      <c r="AK3886" s="2"/>
      <c r="AL3886" s="2"/>
      <c r="AM3886" s="2"/>
      <c r="AN3886" s="2"/>
      <c r="AO3886" s="2"/>
      <c r="AP3886" s="2"/>
      <c r="AQ3886" s="1"/>
      <c r="AR3886" s="15"/>
      <c r="AS3886" s="15"/>
      <c r="AT3886" s="15"/>
      <c r="AU3886" s="1"/>
      <c r="AV3886" s="1"/>
      <c r="AW3886" s="15"/>
      <c r="AX3886" s="15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  <c r="EZ3886" s="1"/>
      <c r="FA3886" s="1"/>
      <c r="FB3886" s="1"/>
      <c r="FC3886" s="1"/>
      <c r="FD3886" s="1"/>
      <c r="FE3886" s="1"/>
      <c r="FF3886" s="1"/>
      <c r="FG3886" s="1"/>
      <c r="FH3886" s="1"/>
    </row>
    <row r="3887" spans="1:164" x14ac:dyDescent="0.15">
      <c r="A3887" s="67"/>
      <c r="B3887" s="16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9"/>
      <c r="N3887" s="12"/>
      <c r="O3887" s="12"/>
      <c r="P3887" s="19"/>
      <c r="Q3887" s="14"/>
      <c r="R3887" s="28"/>
      <c r="S3887" s="14"/>
      <c r="T3887" s="14"/>
      <c r="U3887" s="14"/>
      <c r="V3887" s="4"/>
      <c r="W3887" s="5"/>
      <c r="X3887" s="14"/>
      <c r="Y3887" s="153"/>
      <c r="Z3887" s="10"/>
      <c r="AA3887" s="51"/>
      <c r="AB3887" s="3"/>
      <c r="AC3887" s="1"/>
      <c r="AD3887" s="10"/>
      <c r="AE3887" s="3"/>
      <c r="AF3887" s="3"/>
      <c r="AG3887" s="3"/>
      <c r="AH3887" s="10"/>
      <c r="AI3887" s="11"/>
      <c r="AJ3887" s="10"/>
      <c r="AK3887" s="2"/>
      <c r="AL3887" s="2"/>
      <c r="AM3887" s="2"/>
      <c r="AN3887" s="2"/>
      <c r="AO3887" s="2"/>
      <c r="AP3887" s="2"/>
      <c r="AQ3887" s="1"/>
      <c r="AR3887" s="15"/>
      <c r="AS3887" s="15"/>
      <c r="AT3887" s="15"/>
      <c r="AU3887" s="1"/>
      <c r="AV3887" s="1"/>
      <c r="AW3887" s="15"/>
      <c r="AX3887" s="15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  <c r="EZ3887" s="1"/>
      <c r="FA3887" s="1"/>
      <c r="FB3887" s="1"/>
      <c r="FC3887" s="1"/>
      <c r="FD3887" s="1"/>
      <c r="FE3887" s="1"/>
      <c r="FF3887" s="1"/>
      <c r="FG3887" s="1"/>
      <c r="FH3887" s="1"/>
    </row>
    <row r="3888" spans="1:164" x14ac:dyDescent="0.15">
      <c r="A3888" s="67"/>
      <c r="B3888" s="16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9"/>
      <c r="N3888" s="12"/>
      <c r="O3888" s="12"/>
      <c r="P3888" s="19"/>
      <c r="Q3888" s="14"/>
      <c r="R3888" s="28"/>
      <c r="S3888" s="14"/>
      <c r="T3888" s="14"/>
      <c r="U3888" s="14"/>
      <c r="V3888" s="4"/>
      <c r="W3888" s="5"/>
      <c r="X3888" s="14"/>
      <c r="Y3888" s="153"/>
      <c r="Z3888" s="10"/>
      <c r="AA3888" s="51"/>
      <c r="AB3888" s="3"/>
      <c r="AC3888" s="1"/>
      <c r="AD3888" s="10"/>
      <c r="AE3888" s="3"/>
      <c r="AF3888" s="3"/>
      <c r="AG3888" s="3"/>
      <c r="AH3888" s="10"/>
      <c r="AI3888" s="11"/>
      <c r="AJ3888" s="10"/>
      <c r="AK3888" s="2"/>
      <c r="AL3888" s="2"/>
      <c r="AM3888" s="2"/>
      <c r="AN3888" s="2"/>
      <c r="AO3888" s="2"/>
      <c r="AP3888" s="2"/>
      <c r="AQ3888" s="1"/>
      <c r="AR3888" s="15"/>
      <c r="AS3888" s="15"/>
      <c r="AT3888" s="15"/>
      <c r="AU3888" s="1"/>
      <c r="AV3888" s="1"/>
      <c r="AW3888" s="15"/>
      <c r="AX3888" s="15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  <c r="EZ3888" s="1"/>
      <c r="FA3888" s="1"/>
      <c r="FB3888" s="1"/>
      <c r="FC3888" s="1"/>
      <c r="FD3888" s="1"/>
      <c r="FE3888" s="1"/>
      <c r="FF3888" s="1"/>
      <c r="FG3888" s="1"/>
      <c r="FH3888" s="1"/>
    </row>
    <row r="3889" spans="1:164" x14ac:dyDescent="0.15">
      <c r="A3889" s="67"/>
      <c r="B3889" s="16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9"/>
      <c r="N3889" s="12"/>
      <c r="O3889" s="12"/>
      <c r="P3889" s="19"/>
      <c r="Q3889" s="14"/>
      <c r="R3889" s="28"/>
      <c r="S3889" s="14"/>
      <c r="T3889" s="14"/>
      <c r="U3889" s="14"/>
      <c r="V3889" s="4"/>
      <c r="W3889" s="5"/>
      <c r="X3889" s="14"/>
      <c r="Y3889" s="153"/>
      <c r="Z3889" s="10"/>
      <c r="AA3889" s="51"/>
      <c r="AB3889" s="3"/>
      <c r="AC3889" s="1"/>
      <c r="AD3889" s="10"/>
      <c r="AE3889" s="3"/>
      <c r="AF3889" s="3"/>
      <c r="AG3889" s="3"/>
      <c r="AH3889" s="10"/>
      <c r="AI3889" s="11"/>
      <c r="AJ3889" s="10"/>
      <c r="AK3889" s="2"/>
      <c r="AL3889" s="2"/>
      <c r="AM3889" s="2"/>
      <c r="AN3889" s="2"/>
      <c r="AO3889" s="2"/>
      <c r="AP3889" s="2"/>
      <c r="AQ3889" s="1"/>
      <c r="AR3889" s="15"/>
      <c r="AS3889" s="15"/>
      <c r="AT3889" s="15"/>
      <c r="AU3889" s="1"/>
      <c r="AV3889" s="1"/>
      <c r="AW3889" s="15"/>
      <c r="AX3889" s="15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  <c r="EZ3889" s="1"/>
      <c r="FA3889" s="1"/>
      <c r="FB3889" s="1"/>
      <c r="FC3889" s="1"/>
      <c r="FD3889" s="1"/>
      <c r="FE3889" s="1"/>
      <c r="FF3889" s="1"/>
      <c r="FG3889" s="1"/>
      <c r="FH3889" s="1"/>
    </row>
    <row r="3890" spans="1:164" x14ac:dyDescent="0.15">
      <c r="A3890" s="67"/>
      <c r="B3890" s="16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9"/>
      <c r="N3890" s="12"/>
      <c r="O3890" s="12"/>
      <c r="P3890" s="19"/>
      <c r="Q3890" s="14"/>
      <c r="R3890" s="28"/>
      <c r="S3890" s="14"/>
      <c r="T3890" s="14"/>
      <c r="U3890" s="14"/>
      <c r="V3890" s="4"/>
      <c r="W3890" s="5"/>
      <c r="X3890" s="14"/>
      <c r="Y3890" s="153"/>
      <c r="Z3890" s="10"/>
      <c r="AA3890" s="51"/>
      <c r="AB3890" s="3"/>
      <c r="AC3890" s="1"/>
      <c r="AD3890" s="10"/>
      <c r="AE3890" s="3"/>
      <c r="AF3890" s="3"/>
      <c r="AG3890" s="3"/>
      <c r="AH3890" s="10"/>
      <c r="AI3890" s="11"/>
      <c r="AJ3890" s="10"/>
      <c r="AK3890" s="2"/>
      <c r="AL3890" s="2"/>
      <c r="AM3890" s="2"/>
      <c r="AN3890" s="2"/>
      <c r="AO3890" s="2"/>
      <c r="AP3890" s="2"/>
      <c r="AQ3890" s="1"/>
      <c r="AR3890" s="15"/>
      <c r="AS3890" s="15"/>
      <c r="AT3890" s="15"/>
      <c r="AU3890" s="1"/>
      <c r="AV3890" s="1"/>
      <c r="AW3890" s="15"/>
      <c r="AX3890" s="15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  <c r="EZ3890" s="1"/>
      <c r="FA3890" s="1"/>
      <c r="FB3890" s="1"/>
      <c r="FC3890" s="1"/>
      <c r="FD3890" s="1"/>
      <c r="FE3890" s="1"/>
      <c r="FF3890" s="1"/>
      <c r="FG3890" s="1"/>
      <c r="FH3890" s="1"/>
    </row>
    <row r="3891" spans="1:164" x14ac:dyDescent="0.15">
      <c r="A3891" s="67"/>
      <c r="B3891" s="16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9"/>
      <c r="N3891" s="12"/>
      <c r="O3891" s="12"/>
      <c r="P3891" s="19"/>
      <c r="Q3891" s="14"/>
      <c r="R3891" s="28"/>
      <c r="S3891" s="14"/>
      <c r="T3891" s="14"/>
      <c r="U3891" s="14"/>
      <c r="V3891" s="4"/>
      <c r="W3891" s="5"/>
      <c r="X3891" s="14"/>
      <c r="Y3891" s="153"/>
      <c r="Z3891" s="10"/>
      <c r="AA3891" s="51"/>
      <c r="AB3891" s="3"/>
      <c r="AC3891" s="1"/>
      <c r="AD3891" s="10"/>
      <c r="AE3891" s="3"/>
      <c r="AF3891" s="3"/>
      <c r="AG3891" s="3"/>
      <c r="AH3891" s="10"/>
      <c r="AI3891" s="11"/>
      <c r="AJ3891" s="10"/>
      <c r="AK3891" s="2"/>
      <c r="AL3891" s="2"/>
      <c r="AM3891" s="2"/>
      <c r="AN3891" s="2"/>
      <c r="AO3891" s="2"/>
      <c r="AP3891" s="2"/>
      <c r="AQ3891" s="1"/>
      <c r="AR3891" s="15"/>
      <c r="AS3891" s="15"/>
      <c r="AT3891" s="15"/>
      <c r="AU3891" s="1"/>
      <c r="AV3891" s="1"/>
      <c r="AW3891" s="15"/>
      <c r="AX3891" s="15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  <c r="EZ3891" s="1"/>
      <c r="FA3891" s="1"/>
      <c r="FB3891" s="1"/>
      <c r="FC3891" s="1"/>
      <c r="FD3891" s="1"/>
      <c r="FE3891" s="1"/>
      <c r="FF3891" s="1"/>
      <c r="FG3891" s="1"/>
      <c r="FH3891" s="1"/>
    </row>
    <row r="3892" spans="1:164" x14ac:dyDescent="0.15">
      <c r="A3892" s="67"/>
      <c r="B3892" s="16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9"/>
      <c r="N3892" s="12"/>
      <c r="O3892" s="12"/>
      <c r="P3892" s="19"/>
      <c r="Q3892" s="14"/>
      <c r="R3892" s="28"/>
      <c r="S3892" s="14"/>
      <c r="T3892" s="14"/>
      <c r="U3892" s="14"/>
      <c r="V3892" s="4"/>
      <c r="W3892" s="5"/>
      <c r="X3892" s="14"/>
      <c r="Y3892" s="153"/>
      <c r="Z3892" s="10"/>
      <c r="AA3892" s="51"/>
      <c r="AB3892" s="3"/>
      <c r="AC3892" s="1"/>
      <c r="AD3892" s="10"/>
      <c r="AE3892" s="3"/>
      <c r="AF3892" s="3"/>
      <c r="AG3892" s="3"/>
      <c r="AH3892" s="10"/>
      <c r="AI3892" s="11"/>
      <c r="AJ3892" s="10"/>
      <c r="AK3892" s="2"/>
      <c r="AL3892" s="2"/>
      <c r="AM3892" s="2"/>
      <c r="AN3892" s="2"/>
      <c r="AO3892" s="2"/>
      <c r="AP3892" s="2"/>
      <c r="AQ3892" s="1"/>
      <c r="AR3892" s="15"/>
      <c r="AS3892" s="15"/>
      <c r="AT3892" s="15"/>
      <c r="AU3892" s="1"/>
      <c r="AV3892" s="1"/>
      <c r="AW3892" s="15"/>
      <c r="AX3892" s="15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  <c r="EZ3892" s="1"/>
      <c r="FA3892" s="1"/>
      <c r="FB3892" s="1"/>
      <c r="FC3892" s="1"/>
      <c r="FD3892" s="1"/>
      <c r="FE3892" s="1"/>
      <c r="FF3892" s="1"/>
      <c r="FG3892" s="1"/>
      <c r="FH3892" s="1"/>
    </row>
    <row r="3893" spans="1:164" x14ac:dyDescent="0.15">
      <c r="A3893" s="67"/>
      <c r="B3893" s="16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9"/>
      <c r="N3893" s="12"/>
      <c r="O3893" s="12"/>
      <c r="P3893" s="19"/>
      <c r="Q3893" s="14"/>
      <c r="R3893" s="28"/>
      <c r="S3893" s="14"/>
      <c r="T3893" s="14"/>
      <c r="U3893" s="14"/>
      <c r="V3893" s="4"/>
      <c r="W3893" s="5"/>
      <c r="X3893" s="14"/>
      <c r="Y3893" s="153"/>
      <c r="Z3893" s="10"/>
      <c r="AA3893" s="51"/>
      <c r="AB3893" s="3"/>
      <c r="AC3893" s="1"/>
      <c r="AD3893" s="10"/>
      <c r="AE3893" s="3"/>
      <c r="AF3893" s="3"/>
      <c r="AG3893" s="3"/>
      <c r="AH3893" s="10"/>
      <c r="AI3893" s="11"/>
      <c r="AJ3893" s="10"/>
      <c r="AK3893" s="2"/>
      <c r="AL3893" s="2"/>
      <c r="AM3893" s="2"/>
      <c r="AN3893" s="2"/>
      <c r="AO3893" s="2"/>
      <c r="AP3893" s="2"/>
      <c r="AQ3893" s="1"/>
      <c r="AR3893" s="15"/>
      <c r="AS3893" s="15"/>
      <c r="AT3893" s="15"/>
      <c r="AU3893" s="1"/>
      <c r="AV3893" s="1"/>
      <c r="AW3893" s="15"/>
      <c r="AX3893" s="15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  <c r="EZ3893" s="1"/>
      <c r="FA3893" s="1"/>
      <c r="FB3893" s="1"/>
      <c r="FC3893" s="1"/>
      <c r="FD3893" s="1"/>
      <c r="FE3893" s="1"/>
      <c r="FF3893" s="1"/>
      <c r="FG3893" s="1"/>
      <c r="FH3893" s="1"/>
    </row>
    <row r="3894" spans="1:164" x14ac:dyDescent="0.15">
      <c r="A3894" s="67"/>
      <c r="B3894" s="16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9"/>
      <c r="N3894" s="12"/>
      <c r="O3894" s="12"/>
      <c r="P3894" s="19"/>
      <c r="Q3894" s="14"/>
      <c r="R3894" s="28"/>
      <c r="S3894" s="14"/>
      <c r="T3894" s="14"/>
      <c r="U3894" s="14"/>
      <c r="V3894" s="4"/>
      <c r="W3894" s="5"/>
      <c r="X3894" s="14"/>
      <c r="Y3894" s="153"/>
      <c r="Z3894" s="10"/>
      <c r="AA3894" s="51"/>
      <c r="AB3894" s="3"/>
      <c r="AC3894" s="1"/>
      <c r="AD3894" s="10"/>
      <c r="AE3894" s="3"/>
      <c r="AF3894" s="3"/>
      <c r="AG3894" s="3"/>
      <c r="AH3894" s="10"/>
      <c r="AI3894" s="11"/>
      <c r="AJ3894" s="10"/>
      <c r="AK3894" s="2"/>
      <c r="AL3894" s="2"/>
      <c r="AM3894" s="2"/>
      <c r="AN3894" s="2"/>
      <c r="AO3894" s="2"/>
      <c r="AP3894" s="2"/>
      <c r="AQ3894" s="1"/>
      <c r="AR3894" s="15"/>
      <c r="AS3894" s="15"/>
      <c r="AT3894" s="15"/>
      <c r="AU3894" s="1"/>
      <c r="AV3894" s="1"/>
      <c r="AW3894" s="15"/>
      <c r="AX3894" s="15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  <c r="EZ3894" s="1"/>
      <c r="FA3894" s="1"/>
      <c r="FB3894" s="1"/>
      <c r="FC3894" s="1"/>
      <c r="FD3894" s="1"/>
      <c r="FE3894" s="1"/>
      <c r="FF3894" s="1"/>
      <c r="FG3894" s="1"/>
      <c r="FH3894" s="1"/>
    </row>
    <row r="3895" spans="1:164" x14ac:dyDescent="0.15">
      <c r="A3895" s="67"/>
      <c r="B3895" s="16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9"/>
      <c r="N3895" s="12"/>
      <c r="O3895" s="12"/>
      <c r="P3895" s="19"/>
      <c r="Q3895" s="14"/>
      <c r="R3895" s="28"/>
      <c r="S3895" s="14"/>
      <c r="T3895" s="14"/>
      <c r="U3895" s="14"/>
      <c r="V3895" s="4"/>
      <c r="W3895" s="5"/>
      <c r="X3895" s="14"/>
      <c r="Y3895" s="153"/>
      <c r="Z3895" s="10"/>
      <c r="AA3895" s="51"/>
      <c r="AB3895" s="3"/>
      <c r="AC3895" s="1"/>
      <c r="AD3895" s="10"/>
      <c r="AE3895" s="3"/>
      <c r="AF3895" s="3"/>
      <c r="AG3895" s="3"/>
      <c r="AH3895" s="10"/>
      <c r="AI3895" s="11"/>
      <c r="AJ3895" s="10"/>
      <c r="AK3895" s="2"/>
      <c r="AL3895" s="2"/>
      <c r="AM3895" s="2"/>
      <c r="AN3895" s="2"/>
      <c r="AO3895" s="2"/>
      <c r="AP3895" s="2"/>
      <c r="AQ3895" s="1"/>
      <c r="AR3895" s="15"/>
      <c r="AS3895" s="15"/>
      <c r="AT3895" s="15"/>
      <c r="AU3895" s="1"/>
      <c r="AV3895" s="1"/>
      <c r="AW3895" s="15"/>
      <c r="AX3895" s="15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  <c r="EZ3895" s="1"/>
      <c r="FA3895" s="1"/>
      <c r="FB3895" s="1"/>
      <c r="FC3895" s="1"/>
      <c r="FD3895" s="1"/>
      <c r="FE3895" s="1"/>
      <c r="FF3895" s="1"/>
      <c r="FG3895" s="1"/>
      <c r="FH3895" s="1"/>
    </row>
    <row r="3896" spans="1:164" x14ac:dyDescent="0.15">
      <c r="A3896" s="67"/>
      <c r="B3896" s="16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9"/>
      <c r="N3896" s="12"/>
      <c r="O3896" s="12"/>
      <c r="P3896" s="19"/>
      <c r="Q3896" s="14"/>
      <c r="R3896" s="28"/>
      <c r="S3896" s="14"/>
      <c r="T3896" s="14"/>
      <c r="U3896" s="14"/>
      <c r="V3896" s="4"/>
      <c r="W3896" s="5"/>
      <c r="X3896" s="14"/>
      <c r="Y3896" s="153"/>
      <c r="Z3896" s="10"/>
      <c r="AA3896" s="51"/>
      <c r="AB3896" s="3"/>
      <c r="AC3896" s="1"/>
      <c r="AD3896" s="10"/>
      <c r="AE3896" s="3"/>
      <c r="AF3896" s="3"/>
      <c r="AG3896" s="3"/>
      <c r="AH3896" s="10"/>
      <c r="AI3896" s="11"/>
      <c r="AJ3896" s="10"/>
      <c r="AK3896" s="2"/>
      <c r="AL3896" s="2"/>
      <c r="AM3896" s="2"/>
      <c r="AN3896" s="2"/>
      <c r="AO3896" s="2"/>
      <c r="AP3896" s="2"/>
      <c r="AQ3896" s="1"/>
      <c r="AR3896" s="15"/>
      <c r="AS3896" s="15"/>
      <c r="AT3896" s="15"/>
      <c r="AU3896" s="1"/>
      <c r="AV3896" s="1"/>
      <c r="AW3896" s="15"/>
      <c r="AX3896" s="15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  <c r="EZ3896" s="1"/>
      <c r="FA3896" s="1"/>
      <c r="FB3896" s="1"/>
      <c r="FC3896" s="1"/>
      <c r="FD3896" s="1"/>
      <c r="FE3896" s="1"/>
      <c r="FF3896" s="1"/>
      <c r="FG3896" s="1"/>
      <c r="FH3896" s="1"/>
    </row>
    <row r="3897" spans="1:164" x14ac:dyDescent="0.15">
      <c r="A3897" s="67"/>
      <c r="B3897" s="16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9"/>
      <c r="N3897" s="12"/>
      <c r="O3897" s="12"/>
      <c r="P3897" s="19"/>
      <c r="Q3897" s="14"/>
      <c r="R3897" s="28"/>
      <c r="S3897" s="14"/>
      <c r="T3897" s="14"/>
      <c r="U3897" s="14"/>
      <c r="V3897" s="4"/>
      <c r="W3897" s="5"/>
      <c r="X3897" s="14"/>
      <c r="Y3897" s="153"/>
      <c r="Z3897" s="10"/>
      <c r="AA3897" s="51"/>
      <c r="AB3897" s="3"/>
      <c r="AC3897" s="1"/>
      <c r="AD3897" s="10"/>
      <c r="AE3897" s="3"/>
      <c r="AF3897" s="3"/>
      <c r="AG3897" s="3"/>
      <c r="AH3897" s="10"/>
      <c r="AI3897" s="11"/>
      <c r="AJ3897" s="10"/>
      <c r="AK3897" s="2"/>
      <c r="AL3897" s="2"/>
      <c r="AM3897" s="2"/>
      <c r="AN3897" s="2"/>
      <c r="AO3897" s="2"/>
      <c r="AP3897" s="2"/>
      <c r="AQ3897" s="1"/>
      <c r="AR3897" s="15"/>
      <c r="AS3897" s="15"/>
      <c r="AT3897" s="15"/>
      <c r="AU3897" s="1"/>
      <c r="AV3897" s="1"/>
      <c r="AW3897" s="15"/>
      <c r="AX3897" s="15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  <c r="EZ3897" s="1"/>
      <c r="FA3897" s="1"/>
      <c r="FB3897" s="1"/>
      <c r="FC3897" s="1"/>
      <c r="FD3897" s="1"/>
      <c r="FE3897" s="1"/>
      <c r="FF3897" s="1"/>
      <c r="FG3897" s="1"/>
      <c r="FH3897" s="1"/>
    </row>
    <row r="3898" spans="1:164" x14ac:dyDescent="0.15">
      <c r="A3898" s="67"/>
      <c r="B3898" s="16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9"/>
      <c r="N3898" s="12"/>
      <c r="O3898" s="12"/>
      <c r="P3898" s="19"/>
      <c r="Q3898" s="14"/>
      <c r="R3898" s="28"/>
      <c r="S3898" s="14"/>
      <c r="T3898" s="14"/>
      <c r="U3898" s="14"/>
      <c r="V3898" s="4"/>
      <c r="W3898" s="5"/>
      <c r="X3898" s="14"/>
      <c r="Y3898" s="153"/>
      <c r="Z3898" s="10"/>
      <c r="AA3898" s="51"/>
      <c r="AB3898" s="3"/>
      <c r="AC3898" s="1"/>
      <c r="AD3898" s="10"/>
      <c r="AE3898" s="3"/>
      <c r="AF3898" s="3"/>
      <c r="AG3898" s="3"/>
      <c r="AH3898" s="10"/>
      <c r="AI3898" s="11"/>
      <c r="AJ3898" s="10"/>
      <c r="AK3898" s="2"/>
      <c r="AL3898" s="2"/>
      <c r="AM3898" s="2"/>
      <c r="AN3898" s="2"/>
      <c r="AO3898" s="2"/>
      <c r="AP3898" s="2"/>
      <c r="AQ3898" s="1"/>
      <c r="AR3898" s="15"/>
      <c r="AS3898" s="15"/>
      <c r="AT3898" s="15"/>
      <c r="AU3898" s="1"/>
      <c r="AV3898" s="1"/>
      <c r="AW3898" s="15"/>
      <c r="AX3898" s="15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  <c r="EZ3898" s="1"/>
      <c r="FA3898" s="1"/>
      <c r="FB3898" s="1"/>
      <c r="FC3898" s="1"/>
      <c r="FD3898" s="1"/>
      <c r="FE3898" s="1"/>
      <c r="FF3898" s="1"/>
      <c r="FG3898" s="1"/>
      <c r="FH3898" s="1"/>
    </row>
    <row r="3899" spans="1:164" x14ac:dyDescent="0.15">
      <c r="A3899" s="67"/>
      <c r="B3899" s="16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9"/>
      <c r="N3899" s="12"/>
      <c r="O3899" s="12"/>
      <c r="P3899" s="19"/>
      <c r="Q3899" s="14"/>
      <c r="R3899" s="28"/>
      <c r="S3899" s="14"/>
      <c r="T3899" s="14"/>
      <c r="U3899" s="14"/>
      <c r="V3899" s="4"/>
      <c r="W3899" s="5"/>
      <c r="X3899" s="14"/>
      <c r="Y3899" s="153"/>
      <c r="Z3899" s="10"/>
      <c r="AA3899" s="51"/>
      <c r="AB3899" s="3"/>
      <c r="AC3899" s="1"/>
      <c r="AD3899" s="10"/>
      <c r="AE3899" s="3"/>
      <c r="AF3899" s="3"/>
      <c r="AG3899" s="3"/>
      <c r="AH3899" s="10"/>
      <c r="AI3899" s="11"/>
      <c r="AJ3899" s="10"/>
      <c r="AK3899" s="2"/>
      <c r="AL3899" s="2"/>
      <c r="AM3899" s="2"/>
      <c r="AN3899" s="2"/>
      <c r="AO3899" s="2"/>
      <c r="AP3899" s="2"/>
      <c r="AQ3899" s="1"/>
      <c r="AR3899" s="15"/>
      <c r="AS3899" s="15"/>
      <c r="AT3899" s="15"/>
      <c r="AU3899" s="1"/>
      <c r="AV3899" s="1"/>
      <c r="AW3899" s="15"/>
      <c r="AX3899" s="15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  <c r="EZ3899" s="1"/>
      <c r="FA3899" s="1"/>
      <c r="FB3899" s="1"/>
      <c r="FC3899" s="1"/>
      <c r="FD3899" s="1"/>
      <c r="FE3899" s="1"/>
      <c r="FF3899" s="1"/>
      <c r="FG3899" s="1"/>
      <c r="FH3899" s="1"/>
    </row>
    <row r="3900" spans="1:164" x14ac:dyDescent="0.15">
      <c r="A3900" s="67"/>
      <c r="B3900" s="16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9"/>
      <c r="N3900" s="12"/>
      <c r="O3900" s="12"/>
      <c r="P3900" s="19"/>
      <c r="Q3900" s="14"/>
      <c r="R3900" s="28"/>
      <c r="S3900" s="14"/>
      <c r="T3900" s="14"/>
      <c r="U3900" s="14"/>
      <c r="V3900" s="4"/>
      <c r="W3900" s="5"/>
      <c r="X3900" s="14"/>
      <c r="Y3900" s="153"/>
      <c r="Z3900" s="10"/>
      <c r="AA3900" s="51"/>
      <c r="AB3900" s="3"/>
      <c r="AC3900" s="1"/>
      <c r="AD3900" s="10"/>
      <c r="AE3900" s="3"/>
      <c r="AF3900" s="3"/>
      <c r="AG3900" s="3"/>
      <c r="AH3900" s="10"/>
      <c r="AI3900" s="11"/>
      <c r="AJ3900" s="10"/>
      <c r="AK3900" s="2"/>
      <c r="AL3900" s="2"/>
      <c r="AM3900" s="2"/>
      <c r="AN3900" s="2"/>
      <c r="AO3900" s="2"/>
      <c r="AP3900" s="2"/>
      <c r="AQ3900" s="1"/>
      <c r="AR3900" s="15"/>
      <c r="AS3900" s="15"/>
      <c r="AT3900" s="15"/>
      <c r="AU3900" s="1"/>
      <c r="AV3900" s="1"/>
      <c r="AW3900" s="15"/>
      <c r="AX3900" s="15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  <c r="EZ3900" s="1"/>
      <c r="FA3900" s="1"/>
      <c r="FB3900" s="1"/>
      <c r="FC3900" s="1"/>
      <c r="FD3900" s="1"/>
      <c r="FE3900" s="1"/>
      <c r="FF3900" s="1"/>
      <c r="FG3900" s="1"/>
      <c r="FH3900" s="1"/>
    </row>
    <row r="3901" spans="1:164" x14ac:dyDescent="0.15">
      <c r="A3901" s="67"/>
      <c r="B3901" s="16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9"/>
      <c r="N3901" s="12"/>
      <c r="O3901" s="12"/>
      <c r="P3901" s="19"/>
      <c r="Q3901" s="14"/>
      <c r="R3901" s="28"/>
      <c r="S3901" s="14"/>
      <c r="T3901" s="14"/>
      <c r="U3901" s="14"/>
      <c r="V3901" s="4"/>
      <c r="W3901" s="5"/>
      <c r="X3901" s="14"/>
      <c r="Y3901" s="153"/>
      <c r="Z3901" s="10"/>
      <c r="AA3901" s="51"/>
      <c r="AB3901" s="3"/>
      <c r="AC3901" s="1"/>
      <c r="AD3901" s="10"/>
      <c r="AE3901" s="3"/>
      <c r="AF3901" s="3"/>
      <c r="AG3901" s="3"/>
      <c r="AH3901" s="10"/>
      <c r="AI3901" s="11"/>
      <c r="AJ3901" s="10"/>
      <c r="AK3901" s="2"/>
      <c r="AL3901" s="2"/>
      <c r="AM3901" s="2"/>
      <c r="AN3901" s="2"/>
      <c r="AO3901" s="2"/>
      <c r="AP3901" s="2"/>
      <c r="AQ3901" s="1"/>
      <c r="AR3901" s="15"/>
      <c r="AS3901" s="15"/>
      <c r="AT3901" s="15"/>
      <c r="AU3901" s="1"/>
      <c r="AV3901" s="1"/>
      <c r="AW3901" s="15"/>
      <c r="AX3901" s="15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  <c r="EZ3901" s="1"/>
      <c r="FA3901" s="1"/>
      <c r="FB3901" s="1"/>
      <c r="FC3901" s="1"/>
      <c r="FD3901" s="1"/>
      <c r="FE3901" s="1"/>
      <c r="FF3901" s="1"/>
      <c r="FG3901" s="1"/>
      <c r="FH3901" s="1"/>
    </row>
    <row r="3902" spans="1:164" x14ac:dyDescent="0.15">
      <c r="A3902" s="67"/>
      <c r="B3902" s="16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9"/>
      <c r="N3902" s="12"/>
      <c r="O3902" s="12"/>
      <c r="P3902" s="19"/>
      <c r="Q3902" s="14"/>
      <c r="R3902" s="28"/>
      <c r="S3902" s="14"/>
      <c r="T3902" s="14"/>
      <c r="U3902" s="14"/>
      <c r="V3902" s="4"/>
      <c r="W3902" s="5"/>
      <c r="X3902" s="14"/>
      <c r="Y3902" s="153"/>
      <c r="Z3902" s="10"/>
      <c r="AA3902" s="51"/>
      <c r="AB3902" s="3"/>
      <c r="AC3902" s="1"/>
      <c r="AD3902" s="10"/>
      <c r="AE3902" s="3"/>
      <c r="AF3902" s="3"/>
      <c r="AG3902" s="3"/>
      <c r="AH3902" s="10"/>
      <c r="AI3902" s="11"/>
      <c r="AJ3902" s="10"/>
      <c r="AK3902" s="2"/>
      <c r="AL3902" s="2"/>
      <c r="AM3902" s="2"/>
      <c r="AN3902" s="2"/>
      <c r="AO3902" s="2"/>
      <c r="AP3902" s="2"/>
      <c r="AQ3902" s="1"/>
      <c r="AR3902" s="15"/>
      <c r="AS3902" s="15"/>
      <c r="AT3902" s="15"/>
      <c r="AU3902" s="1"/>
      <c r="AV3902" s="1"/>
      <c r="AW3902" s="15"/>
      <c r="AX3902" s="15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  <c r="EZ3902" s="1"/>
      <c r="FA3902" s="1"/>
      <c r="FB3902" s="1"/>
      <c r="FC3902" s="1"/>
      <c r="FD3902" s="1"/>
      <c r="FE3902" s="1"/>
      <c r="FF3902" s="1"/>
      <c r="FG3902" s="1"/>
      <c r="FH3902" s="1"/>
    </row>
    <row r="3903" spans="1:164" x14ac:dyDescent="0.15">
      <c r="A3903" s="67"/>
      <c r="B3903" s="16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9"/>
      <c r="N3903" s="12"/>
      <c r="O3903" s="12"/>
      <c r="P3903" s="19"/>
      <c r="Q3903" s="14"/>
      <c r="R3903" s="28"/>
      <c r="S3903" s="14"/>
      <c r="T3903" s="14"/>
      <c r="U3903" s="14"/>
      <c r="V3903" s="4"/>
      <c r="W3903" s="5"/>
      <c r="X3903" s="14"/>
      <c r="Y3903" s="153"/>
      <c r="Z3903" s="10"/>
      <c r="AA3903" s="51"/>
      <c r="AB3903" s="3"/>
      <c r="AC3903" s="1"/>
      <c r="AD3903" s="10"/>
      <c r="AE3903" s="3"/>
      <c r="AF3903" s="3"/>
      <c r="AG3903" s="3"/>
      <c r="AH3903" s="10"/>
      <c r="AI3903" s="11"/>
      <c r="AJ3903" s="10"/>
      <c r="AK3903" s="2"/>
      <c r="AL3903" s="2"/>
      <c r="AM3903" s="2"/>
      <c r="AN3903" s="2"/>
      <c r="AO3903" s="2"/>
      <c r="AP3903" s="2"/>
      <c r="AQ3903" s="1"/>
      <c r="AR3903" s="15"/>
      <c r="AS3903" s="15"/>
      <c r="AT3903" s="15"/>
      <c r="AU3903" s="1"/>
      <c r="AV3903" s="1"/>
      <c r="AW3903" s="15"/>
      <c r="AX3903" s="15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  <c r="EZ3903" s="1"/>
      <c r="FA3903" s="1"/>
      <c r="FB3903" s="1"/>
      <c r="FC3903" s="1"/>
      <c r="FD3903" s="1"/>
      <c r="FE3903" s="1"/>
      <c r="FF3903" s="1"/>
      <c r="FG3903" s="1"/>
      <c r="FH3903" s="1"/>
    </row>
    <row r="3904" spans="1:164" x14ac:dyDescent="0.15">
      <c r="A3904" s="67"/>
      <c r="B3904" s="16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9"/>
      <c r="N3904" s="12"/>
      <c r="O3904" s="12"/>
      <c r="P3904" s="19"/>
      <c r="Q3904" s="14"/>
      <c r="R3904" s="28"/>
      <c r="S3904" s="14"/>
      <c r="T3904" s="14"/>
      <c r="U3904" s="14"/>
      <c r="V3904" s="4"/>
      <c r="W3904" s="5"/>
      <c r="X3904" s="14"/>
      <c r="Y3904" s="153"/>
      <c r="Z3904" s="10"/>
      <c r="AA3904" s="51"/>
      <c r="AB3904" s="3"/>
      <c r="AC3904" s="1"/>
      <c r="AD3904" s="10"/>
      <c r="AE3904" s="3"/>
      <c r="AF3904" s="3"/>
      <c r="AG3904" s="3"/>
      <c r="AH3904" s="10"/>
      <c r="AI3904" s="11"/>
      <c r="AJ3904" s="10"/>
      <c r="AK3904" s="2"/>
      <c r="AL3904" s="2"/>
      <c r="AM3904" s="2"/>
      <c r="AN3904" s="2"/>
      <c r="AO3904" s="2"/>
      <c r="AP3904" s="2"/>
      <c r="AQ3904" s="1"/>
      <c r="AR3904" s="15"/>
      <c r="AS3904" s="15"/>
      <c r="AT3904" s="15"/>
      <c r="AU3904" s="1"/>
      <c r="AV3904" s="1"/>
      <c r="AW3904" s="15"/>
      <c r="AX3904" s="15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  <c r="EZ3904" s="1"/>
      <c r="FA3904" s="1"/>
      <c r="FB3904" s="1"/>
      <c r="FC3904" s="1"/>
      <c r="FD3904" s="1"/>
      <c r="FE3904" s="1"/>
      <c r="FF3904" s="1"/>
      <c r="FG3904" s="1"/>
      <c r="FH3904" s="1"/>
    </row>
    <row r="3905" spans="1:164" x14ac:dyDescent="0.15">
      <c r="A3905" s="67"/>
      <c r="B3905" s="16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9"/>
      <c r="N3905" s="12"/>
      <c r="O3905" s="12"/>
      <c r="P3905" s="19"/>
      <c r="Q3905" s="14"/>
      <c r="R3905" s="28"/>
      <c r="S3905" s="14"/>
      <c r="T3905" s="14"/>
      <c r="U3905" s="14"/>
      <c r="V3905" s="4"/>
      <c r="W3905" s="5"/>
      <c r="X3905" s="14"/>
      <c r="Y3905" s="153"/>
      <c r="Z3905" s="10"/>
      <c r="AA3905" s="51"/>
      <c r="AB3905" s="3"/>
      <c r="AC3905" s="1"/>
      <c r="AD3905" s="10"/>
      <c r="AE3905" s="3"/>
      <c r="AF3905" s="3"/>
      <c r="AG3905" s="3"/>
      <c r="AH3905" s="10"/>
      <c r="AI3905" s="11"/>
      <c r="AJ3905" s="10"/>
      <c r="AK3905" s="2"/>
      <c r="AL3905" s="2"/>
      <c r="AM3905" s="2"/>
      <c r="AN3905" s="2"/>
      <c r="AO3905" s="2"/>
      <c r="AP3905" s="2"/>
      <c r="AQ3905" s="1"/>
      <c r="AR3905" s="15"/>
      <c r="AS3905" s="15"/>
      <c r="AT3905" s="15"/>
      <c r="AU3905" s="1"/>
      <c r="AV3905" s="1"/>
      <c r="AW3905" s="15"/>
      <c r="AX3905" s="15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  <c r="EZ3905" s="1"/>
      <c r="FA3905" s="1"/>
      <c r="FB3905" s="1"/>
      <c r="FC3905" s="1"/>
      <c r="FD3905" s="1"/>
      <c r="FE3905" s="1"/>
      <c r="FF3905" s="1"/>
      <c r="FG3905" s="1"/>
      <c r="FH3905" s="1"/>
    </row>
    <row r="3906" spans="1:164" x14ac:dyDescent="0.15">
      <c r="A3906" s="67"/>
      <c r="B3906" s="16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9"/>
      <c r="N3906" s="12"/>
      <c r="O3906" s="12"/>
      <c r="P3906" s="19"/>
      <c r="Q3906" s="14"/>
      <c r="R3906" s="28"/>
      <c r="S3906" s="14"/>
      <c r="T3906" s="14"/>
      <c r="U3906" s="14"/>
      <c r="V3906" s="4"/>
      <c r="W3906" s="5"/>
      <c r="X3906" s="14"/>
      <c r="Y3906" s="153"/>
      <c r="Z3906" s="10"/>
      <c r="AA3906" s="51"/>
      <c r="AB3906" s="3"/>
      <c r="AC3906" s="1"/>
      <c r="AD3906" s="10"/>
      <c r="AE3906" s="3"/>
      <c r="AF3906" s="3"/>
      <c r="AG3906" s="3"/>
      <c r="AH3906" s="10"/>
      <c r="AI3906" s="11"/>
      <c r="AJ3906" s="10"/>
      <c r="AK3906" s="2"/>
      <c r="AL3906" s="2"/>
      <c r="AM3906" s="2"/>
      <c r="AN3906" s="2"/>
      <c r="AO3906" s="2"/>
      <c r="AP3906" s="2"/>
      <c r="AQ3906" s="1"/>
      <c r="AR3906" s="15"/>
      <c r="AS3906" s="15"/>
      <c r="AT3906" s="15"/>
      <c r="AU3906" s="1"/>
      <c r="AV3906" s="1"/>
      <c r="AW3906" s="15"/>
      <c r="AX3906" s="15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  <c r="EZ3906" s="1"/>
      <c r="FA3906" s="1"/>
      <c r="FB3906" s="1"/>
      <c r="FC3906" s="1"/>
      <c r="FD3906" s="1"/>
      <c r="FE3906" s="1"/>
      <c r="FF3906" s="1"/>
      <c r="FG3906" s="1"/>
      <c r="FH3906" s="1"/>
    </row>
    <row r="3907" spans="1:164" x14ac:dyDescent="0.15">
      <c r="A3907" s="67"/>
      <c r="B3907" s="16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9"/>
      <c r="N3907" s="12"/>
      <c r="O3907" s="12"/>
      <c r="P3907" s="19"/>
      <c r="Q3907" s="14"/>
      <c r="R3907" s="28"/>
      <c r="S3907" s="14"/>
      <c r="T3907" s="14"/>
      <c r="U3907" s="14"/>
      <c r="V3907" s="4"/>
      <c r="W3907" s="5"/>
      <c r="X3907" s="14"/>
      <c r="Y3907" s="153"/>
      <c r="Z3907" s="10"/>
      <c r="AA3907" s="51"/>
      <c r="AB3907" s="3"/>
      <c r="AC3907" s="1"/>
      <c r="AD3907" s="10"/>
      <c r="AE3907" s="3"/>
      <c r="AF3907" s="3"/>
      <c r="AG3907" s="3"/>
      <c r="AH3907" s="10"/>
      <c r="AI3907" s="11"/>
      <c r="AJ3907" s="10"/>
      <c r="AK3907" s="2"/>
      <c r="AL3907" s="2"/>
      <c r="AM3907" s="2"/>
      <c r="AN3907" s="2"/>
      <c r="AO3907" s="2"/>
      <c r="AP3907" s="2"/>
      <c r="AQ3907" s="1"/>
      <c r="AR3907" s="15"/>
      <c r="AS3907" s="15"/>
      <c r="AT3907" s="15"/>
      <c r="AU3907" s="1"/>
      <c r="AV3907" s="1"/>
      <c r="AW3907" s="15"/>
      <c r="AX3907" s="15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  <c r="EZ3907" s="1"/>
      <c r="FA3907" s="1"/>
      <c r="FB3907" s="1"/>
      <c r="FC3907" s="1"/>
      <c r="FD3907" s="1"/>
      <c r="FE3907" s="1"/>
      <c r="FF3907" s="1"/>
      <c r="FG3907" s="1"/>
      <c r="FH3907" s="1"/>
    </row>
    <row r="3908" spans="1:164" x14ac:dyDescent="0.15">
      <c r="A3908" s="67"/>
      <c r="B3908" s="16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9"/>
      <c r="N3908" s="12"/>
      <c r="O3908" s="12"/>
      <c r="P3908" s="19"/>
      <c r="Q3908" s="14"/>
      <c r="R3908" s="28"/>
      <c r="S3908" s="14"/>
      <c r="T3908" s="14"/>
      <c r="U3908" s="14"/>
      <c r="V3908" s="4"/>
      <c r="W3908" s="5"/>
      <c r="X3908" s="14"/>
      <c r="Y3908" s="153"/>
      <c r="Z3908" s="10"/>
      <c r="AA3908" s="51"/>
      <c r="AB3908" s="3"/>
      <c r="AC3908" s="1"/>
      <c r="AD3908" s="10"/>
      <c r="AE3908" s="3"/>
      <c r="AF3908" s="3"/>
      <c r="AG3908" s="3"/>
      <c r="AH3908" s="10"/>
      <c r="AI3908" s="11"/>
      <c r="AJ3908" s="10"/>
      <c r="AK3908" s="2"/>
      <c r="AL3908" s="2"/>
      <c r="AM3908" s="2"/>
      <c r="AN3908" s="2"/>
      <c r="AO3908" s="2"/>
      <c r="AP3908" s="2"/>
      <c r="AQ3908" s="1"/>
      <c r="AR3908" s="15"/>
      <c r="AS3908" s="15"/>
      <c r="AT3908" s="15"/>
      <c r="AU3908" s="1"/>
      <c r="AV3908" s="1"/>
      <c r="AW3908" s="15"/>
      <c r="AX3908" s="15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  <c r="EZ3908" s="1"/>
      <c r="FA3908" s="1"/>
      <c r="FB3908" s="1"/>
      <c r="FC3908" s="1"/>
      <c r="FD3908" s="1"/>
      <c r="FE3908" s="1"/>
      <c r="FF3908" s="1"/>
      <c r="FG3908" s="1"/>
      <c r="FH3908" s="1"/>
    </row>
    <row r="3909" spans="1:164" x14ac:dyDescent="0.15">
      <c r="A3909" s="67"/>
      <c r="B3909" s="16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9"/>
      <c r="N3909" s="12"/>
      <c r="O3909" s="12"/>
      <c r="P3909" s="19"/>
      <c r="Q3909" s="14"/>
      <c r="R3909" s="28"/>
      <c r="S3909" s="14"/>
      <c r="T3909" s="14"/>
      <c r="U3909" s="14"/>
      <c r="V3909" s="4"/>
      <c r="W3909" s="5"/>
      <c r="X3909" s="14"/>
      <c r="Y3909" s="153"/>
      <c r="Z3909" s="10"/>
      <c r="AA3909" s="51"/>
      <c r="AB3909" s="3"/>
      <c r="AC3909" s="1"/>
      <c r="AD3909" s="10"/>
      <c r="AE3909" s="3"/>
      <c r="AF3909" s="3"/>
      <c r="AG3909" s="3"/>
      <c r="AH3909" s="10"/>
      <c r="AI3909" s="11"/>
      <c r="AJ3909" s="10"/>
      <c r="AK3909" s="2"/>
      <c r="AL3909" s="2"/>
      <c r="AM3909" s="2"/>
      <c r="AN3909" s="2"/>
      <c r="AO3909" s="2"/>
      <c r="AP3909" s="2"/>
      <c r="AQ3909" s="1"/>
      <c r="AR3909" s="15"/>
      <c r="AS3909" s="15"/>
      <c r="AT3909" s="15"/>
      <c r="AU3909" s="1"/>
      <c r="AV3909" s="1"/>
      <c r="AW3909" s="15"/>
      <c r="AX3909" s="15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  <c r="EZ3909" s="1"/>
      <c r="FA3909" s="1"/>
      <c r="FB3909" s="1"/>
      <c r="FC3909" s="1"/>
      <c r="FD3909" s="1"/>
      <c r="FE3909" s="1"/>
      <c r="FF3909" s="1"/>
      <c r="FG3909" s="1"/>
      <c r="FH3909" s="1"/>
    </row>
    <row r="3910" spans="1:164" x14ac:dyDescent="0.15">
      <c r="A3910" s="67"/>
      <c r="B3910" s="16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9"/>
      <c r="N3910" s="12"/>
      <c r="O3910" s="12"/>
      <c r="P3910" s="19"/>
      <c r="Q3910" s="14"/>
      <c r="R3910" s="28"/>
      <c r="S3910" s="14"/>
      <c r="T3910" s="14"/>
      <c r="U3910" s="14"/>
      <c r="V3910" s="4"/>
      <c r="W3910" s="5"/>
      <c r="X3910" s="14"/>
      <c r="Y3910" s="153"/>
      <c r="Z3910" s="10"/>
      <c r="AA3910" s="51"/>
      <c r="AB3910" s="3"/>
      <c r="AC3910" s="1"/>
      <c r="AD3910" s="10"/>
      <c r="AE3910" s="3"/>
      <c r="AF3910" s="3"/>
      <c r="AG3910" s="3"/>
      <c r="AH3910" s="10"/>
      <c r="AI3910" s="11"/>
      <c r="AJ3910" s="10"/>
      <c r="AK3910" s="2"/>
      <c r="AL3910" s="2"/>
      <c r="AM3910" s="2"/>
      <c r="AN3910" s="2"/>
      <c r="AO3910" s="2"/>
      <c r="AP3910" s="2"/>
      <c r="AQ3910" s="1"/>
      <c r="AR3910" s="15"/>
      <c r="AS3910" s="15"/>
      <c r="AT3910" s="15"/>
      <c r="AU3910" s="1"/>
      <c r="AV3910" s="1"/>
      <c r="AW3910" s="15"/>
      <c r="AX3910" s="15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  <c r="EZ3910" s="1"/>
      <c r="FA3910" s="1"/>
      <c r="FB3910" s="1"/>
      <c r="FC3910" s="1"/>
      <c r="FD3910" s="1"/>
      <c r="FE3910" s="1"/>
      <c r="FF3910" s="1"/>
      <c r="FG3910" s="1"/>
      <c r="FH3910" s="1"/>
    </row>
    <row r="3911" spans="1:164" x14ac:dyDescent="0.15">
      <c r="A3911" s="67"/>
      <c r="B3911" s="16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9"/>
      <c r="N3911" s="12"/>
      <c r="O3911" s="12"/>
      <c r="P3911" s="19"/>
      <c r="Q3911" s="14"/>
      <c r="R3911" s="28"/>
      <c r="S3911" s="14"/>
      <c r="T3911" s="14"/>
      <c r="U3911" s="14"/>
      <c r="V3911" s="4"/>
      <c r="W3911" s="5"/>
      <c r="X3911" s="14"/>
      <c r="Y3911" s="153"/>
      <c r="Z3911" s="10"/>
      <c r="AA3911" s="51"/>
      <c r="AB3911" s="3"/>
      <c r="AC3911" s="1"/>
      <c r="AD3911" s="10"/>
      <c r="AE3911" s="3"/>
      <c r="AF3911" s="3"/>
      <c r="AG3911" s="3"/>
      <c r="AH3911" s="10"/>
      <c r="AI3911" s="11"/>
      <c r="AJ3911" s="10"/>
      <c r="AK3911" s="2"/>
      <c r="AL3911" s="2"/>
      <c r="AM3911" s="2"/>
      <c r="AN3911" s="2"/>
      <c r="AO3911" s="2"/>
      <c r="AP3911" s="2"/>
      <c r="AQ3911" s="1"/>
      <c r="AR3911" s="15"/>
      <c r="AS3911" s="15"/>
      <c r="AT3911" s="15"/>
      <c r="AU3911" s="1"/>
      <c r="AV3911" s="1"/>
      <c r="AW3911" s="15"/>
      <c r="AX3911" s="15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  <c r="EZ3911" s="1"/>
      <c r="FA3911" s="1"/>
      <c r="FB3911" s="1"/>
      <c r="FC3911" s="1"/>
      <c r="FD3911" s="1"/>
      <c r="FE3911" s="1"/>
      <c r="FF3911" s="1"/>
      <c r="FG3911" s="1"/>
      <c r="FH3911" s="1"/>
    </row>
    <row r="3912" spans="1:164" x14ac:dyDescent="0.15">
      <c r="A3912" s="67"/>
      <c r="B3912" s="16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9"/>
      <c r="N3912" s="12"/>
      <c r="O3912" s="12"/>
      <c r="P3912" s="19"/>
      <c r="Q3912" s="14"/>
      <c r="R3912" s="28"/>
      <c r="S3912" s="14"/>
      <c r="T3912" s="14"/>
      <c r="U3912" s="14"/>
      <c r="V3912" s="4"/>
      <c r="W3912" s="5"/>
      <c r="X3912" s="14"/>
      <c r="Y3912" s="153"/>
      <c r="Z3912" s="10"/>
      <c r="AA3912" s="51"/>
      <c r="AB3912" s="3"/>
      <c r="AC3912" s="1"/>
      <c r="AD3912" s="10"/>
      <c r="AE3912" s="3"/>
      <c r="AF3912" s="3"/>
      <c r="AG3912" s="3"/>
      <c r="AH3912" s="10"/>
      <c r="AI3912" s="11"/>
      <c r="AJ3912" s="10"/>
      <c r="AK3912" s="2"/>
      <c r="AL3912" s="2"/>
      <c r="AM3912" s="2"/>
      <c r="AN3912" s="2"/>
      <c r="AO3912" s="2"/>
      <c r="AP3912" s="2"/>
      <c r="AQ3912" s="1"/>
      <c r="AR3912" s="15"/>
      <c r="AS3912" s="15"/>
      <c r="AT3912" s="15"/>
      <c r="AU3912" s="1"/>
      <c r="AV3912" s="1"/>
      <c r="AW3912" s="15"/>
      <c r="AX3912" s="15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  <c r="EZ3912" s="1"/>
      <c r="FA3912" s="1"/>
      <c r="FB3912" s="1"/>
      <c r="FC3912" s="1"/>
      <c r="FD3912" s="1"/>
      <c r="FE3912" s="1"/>
      <c r="FF3912" s="1"/>
      <c r="FG3912" s="1"/>
      <c r="FH3912" s="1"/>
    </row>
    <row r="3913" spans="1:164" x14ac:dyDescent="0.15">
      <c r="A3913" s="67"/>
      <c r="B3913" s="16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9"/>
      <c r="N3913" s="12"/>
      <c r="O3913" s="12"/>
      <c r="P3913" s="19"/>
      <c r="Q3913" s="14"/>
      <c r="R3913" s="28"/>
      <c r="S3913" s="14"/>
      <c r="T3913" s="14"/>
      <c r="U3913" s="14"/>
      <c r="V3913" s="4"/>
      <c r="W3913" s="5"/>
      <c r="X3913" s="14"/>
      <c r="Y3913" s="153"/>
      <c r="Z3913" s="10"/>
      <c r="AA3913" s="51"/>
      <c r="AB3913" s="3"/>
      <c r="AC3913" s="1"/>
      <c r="AD3913" s="10"/>
      <c r="AE3913" s="3"/>
      <c r="AF3913" s="3"/>
      <c r="AG3913" s="3"/>
      <c r="AH3913" s="10"/>
      <c r="AI3913" s="11"/>
      <c r="AJ3913" s="10"/>
      <c r="AK3913" s="2"/>
      <c r="AL3913" s="2"/>
      <c r="AM3913" s="2"/>
      <c r="AN3913" s="2"/>
      <c r="AO3913" s="2"/>
      <c r="AP3913" s="2"/>
      <c r="AQ3913" s="1"/>
      <c r="AR3913" s="15"/>
      <c r="AS3913" s="15"/>
      <c r="AT3913" s="15"/>
      <c r="AU3913" s="1"/>
      <c r="AV3913" s="1"/>
      <c r="AW3913" s="15"/>
      <c r="AX3913" s="15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  <c r="EZ3913" s="1"/>
      <c r="FA3913" s="1"/>
      <c r="FB3913" s="1"/>
      <c r="FC3913" s="1"/>
      <c r="FD3913" s="1"/>
      <c r="FE3913" s="1"/>
      <c r="FF3913" s="1"/>
      <c r="FG3913" s="1"/>
      <c r="FH3913" s="1"/>
    </row>
    <row r="3914" spans="1:164" x14ac:dyDescent="0.15">
      <c r="A3914" s="67"/>
      <c r="B3914" s="16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9"/>
      <c r="N3914" s="12"/>
      <c r="O3914" s="12"/>
      <c r="P3914" s="19"/>
      <c r="Q3914" s="14"/>
      <c r="R3914" s="28"/>
      <c r="S3914" s="14"/>
      <c r="T3914" s="14"/>
      <c r="U3914" s="14"/>
      <c r="V3914" s="4"/>
      <c r="W3914" s="5"/>
      <c r="X3914" s="14"/>
      <c r="Y3914" s="153"/>
      <c r="Z3914" s="10"/>
      <c r="AA3914" s="51"/>
      <c r="AB3914" s="3"/>
      <c r="AC3914" s="1"/>
      <c r="AD3914" s="10"/>
      <c r="AE3914" s="3"/>
      <c r="AF3914" s="3"/>
      <c r="AG3914" s="3"/>
      <c r="AH3914" s="10"/>
      <c r="AI3914" s="11"/>
      <c r="AJ3914" s="10"/>
      <c r="AK3914" s="2"/>
      <c r="AL3914" s="2"/>
      <c r="AM3914" s="2"/>
      <c r="AN3914" s="2"/>
      <c r="AO3914" s="2"/>
      <c r="AP3914" s="2"/>
      <c r="AQ3914" s="1"/>
      <c r="AR3914" s="15"/>
      <c r="AS3914" s="15"/>
      <c r="AT3914" s="15"/>
      <c r="AU3914" s="1"/>
      <c r="AV3914" s="1"/>
      <c r="AW3914" s="15"/>
      <c r="AX3914" s="15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  <c r="EZ3914" s="1"/>
      <c r="FA3914" s="1"/>
      <c r="FB3914" s="1"/>
      <c r="FC3914" s="1"/>
      <c r="FD3914" s="1"/>
      <c r="FE3914" s="1"/>
      <c r="FF3914" s="1"/>
      <c r="FG3914" s="1"/>
      <c r="FH3914" s="1"/>
    </row>
    <row r="3915" spans="1:164" x14ac:dyDescent="0.15">
      <c r="A3915" s="67"/>
      <c r="B3915" s="16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9"/>
      <c r="N3915" s="12"/>
      <c r="O3915" s="12"/>
      <c r="P3915" s="19"/>
      <c r="Q3915" s="14"/>
      <c r="R3915" s="28"/>
      <c r="S3915" s="14"/>
      <c r="T3915" s="14"/>
      <c r="U3915" s="14"/>
      <c r="V3915" s="4"/>
      <c r="W3915" s="5"/>
      <c r="X3915" s="14"/>
      <c r="Y3915" s="153"/>
      <c r="Z3915" s="10"/>
      <c r="AA3915" s="51"/>
      <c r="AB3915" s="3"/>
      <c r="AC3915" s="1"/>
      <c r="AD3915" s="10"/>
      <c r="AE3915" s="3"/>
      <c r="AF3915" s="3"/>
      <c r="AG3915" s="3"/>
      <c r="AH3915" s="10"/>
      <c r="AI3915" s="11"/>
      <c r="AJ3915" s="10"/>
      <c r="AK3915" s="2"/>
      <c r="AL3915" s="2"/>
      <c r="AM3915" s="2"/>
      <c r="AN3915" s="2"/>
      <c r="AO3915" s="2"/>
      <c r="AP3915" s="2"/>
      <c r="AQ3915" s="1"/>
      <c r="AR3915" s="15"/>
      <c r="AS3915" s="15"/>
      <c r="AT3915" s="15"/>
      <c r="AU3915" s="1"/>
      <c r="AV3915" s="1"/>
      <c r="AW3915" s="15"/>
      <c r="AX3915" s="15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  <c r="EZ3915" s="1"/>
      <c r="FA3915" s="1"/>
      <c r="FB3915" s="1"/>
      <c r="FC3915" s="1"/>
      <c r="FD3915" s="1"/>
      <c r="FE3915" s="1"/>
      <c r="FF3915" s="1"/>
      <c r="FG3915" s="1"/>
      <c r="FH3915" s="1"/>
    </row>
    <row r="3916" spans="1:164" x14ac:dyDescent="0.15">
      <c r="A3916" s="67"/>
      <c r="B3916" s="16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9"/>
      <c r="N3916" s="12"/>
      <c r="O3916" s="12"/>
      <c r="P3916" s="19"/>
      <c r="Q3916" s="14"/>
      <c r="R3916" s="28"/>
      <c r="S3916" s="14"/>
      <c r="T3916" s="14"/>
      <c r="U3916" s="14"/>
      <c r="V3916" s="4"/>
      <c r="W3916" s="5"/>
      <c r="X3916" s="14"/>
      <c r="Y3916" s="153"/>
      <c r="Z3916" s="10"/>
      <c r="AA3916" s="51"/>
      <c r="AB3916" s="3"/>
      <c r="AC3916" s="1"/>
      <c r="AD3916" s="10"/>
      <c r="AE3916" s="3"/>
      <c r="AF3916" s="3"/>
      <c r="AG3916" s="3"/>
      <c r="AH3916" s="10"/>
      <c r="AI3916" s="11"/>
      <c r="AJ3916" s="10"/>
      <c r="AK3916" s="2"/>
      <c r="AL3916" s="2"/>
      <c r="AM3916" s="2"/>
      <c r="AN3916" s="2"/>
      <c r="AO3916" s="2"/>
      <c r="AP3916" s="2"/>
      <c r="AQ3916" s="1"/>
      <c r="AR3916" s="15"/>
      <c r="AS3916" s="15"/>
      <c r="AT3916" s="15"/>
      <c r="AU3916" s="1"/>
      <c r="AV3916" s="1"/>
      <c r="AW3916" s="15"/>
      <c r="AX3916" s="15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  <c r="EZ3916" s="1"/>
      <c r="FA3916" s="1"/>
      <c r="FB3916" s="1"/>
      <c r="FC3916" s="1"/>
      <c r="FD3916" s="1"/>
      <c r="FE3916" s="1"/>
      <c r="FF3916" s="1"/>
      <c r="FG3916" s="1"/>
      <c r="FH3916" s="1"/>
    </row>
    <row r="3917" spans="1:164" x14ac:dyDescent="0.15">
      <c r="A3917" s="67"/>
      <c r="B3917" s="16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9"/>
      <c r="N3917" s="12"/>
      <c r="O3917" s="12"/>
      <c r="P3917" s="19"/>
      <c r="Q3917" s="14"/>
      <c r="R3917" s="28"/>
      <c r="S3917" s="14"/>
      <c r="T3917" s="14"/>
      <c r="U3917" s="14"/>
      <c r="V3917" s="4"/>
      <c r="W3917" s="5"/>
      <c r="X3917" s="14"/>
      <c r="Y3917" s="153"/>
      <c r="Z3917" s="10"/>
      <c r="AA3917" s="51"/>
      <c r="AB3917" s="3"/>
      <c r="AC3917" s="1"/>
      <c r="AD3917" s="10"/>
      <c r="AE3917" s="3"/>
      <c r="AF3917" s="3"/>
      <c r="AG3917" s="3"/>
      <c r="AH3917" s="10"/>
      <c r="AI3917" s="11"/>
      <c r="AJ3917" s="10"/>
      <c r="AK3917" s="2"/>
      <c r="AL3917" s="2"/>
      <c r="AM3917" s="2"/>
      <c r="AN3917" s="2"/>
      <c r="AO3917" s="2"/>
      <c r="AP3917" s="2"/>
      <c r="AQ3917" s="1"/>
      <c r="AR3917" s="15"/>
      <c r="AS3917" s="15"/>
      <c r="AT3917" s="15"/>
      <c r="AU3917" s="1"/>
      <c r="AV3917" s="1"/>
      <c r="AW3917" s="15"/>
      <c r="AX3917" s="15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  <c r="EZ3917" s="1"/>
      <c r="FA3917" s="1"/>
      <c r="FB3917" s="1"/>
      <c r="FC3917" s="1"/>
      <c r="FD3917" s="1"/>
      <c r="FE3917" s="1"/>
      <c r="FF3917" s="1"/>
      <c r="FG3917" s="1"/>
      <c r="FH3917" s="1"/>
    </row>
    <row r="3918" spans="1:164" x14ac:dyDescent="0.15">
      <c r="A3918" s="67"/>
      <c r="B3918" s="16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9"/>
      <c r="N3918" s="12"/>
      <c r="O3918" s="12"/>
      <c r="P3918" s="19"/>
      <c r="Q3918" s="14"/>
      <c r="R3918" s="28"/>
      <c r="S3918" s="14"/>
      <c r="T3918" s="14"/>
      <c r="U3918" s="14"/>
      <c r="V3918" s="4"/>
      <c r="W3918" s="5"/>
      <c r="X3918" s="14"/>
      <c r="Y3918" s="153"/>
      <c r="Z3918" s="10"/>
      <c r="AA3918" s="51"/>
      <c r="AB3918" s="3"/>
      <c r="AC3918" s="1"/>
      <c r="AD3918" s="10"/>
      <c r="AE3918" s="3"/>
      <c r="AF3918" s="3"/>
      <c r="AG3918" s="3"/>
      <c r="AH3918" s="10"/>
      <c r="AI3918" s="11"/>
      <c r="AJ3918" s="10"/>
      <c r="AK3918" s="2"/>
      <c r="AL3918" s="2"/>
      <c r="AM3918" s="2"/>
      <c r="AN3918" s="2"/>
      <c r="AO3918" s="2"/>
      <c r="AP3918" s="2"/>
      <c r="AQ3918" s="1"/>
      <c r="AR3918" s="15"/>
      <c r="AS3918" s="15"/>
      <c r="AT3918" s="15"/>
      <c r="AU3918" s="1"/>
      <c r="AV3918" s="1"/>
      <c r="AW3918" s="15"/>
      <c r="AX3918" s="15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  <c r="EZ3918" s="1"/>
      <c r="FA3918" s="1"/>
      <c r="FB3918" s="1"/>
      <c r="FC3918" s="1"/>
      <c r="FD3918" s="1"/>
      <c r="FE3918" s="1"/>
      <c r="FF3918" s="1"/>
      <c r="FG3918" s="1"/>
      <c r="FH3918" s="1"/>
    </row>
    <row r="3919" spans="1:164" x14ac:dyDescent="0.15">
      <c r="A3919" s="67"/>
      <c r="B3919" s="16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9"/>
      <c r="N3919" s="12"/>
      <c r="O3919" s="12"/>
      <c r="P3919" s="19"/>
      <c r="Q3919" s="14"/>
      <c r="R3919" s="28"/>
      <c r="S3919" s="14"/>
      <c r="T3919" s="14"/>
      <c r="U3919" s="14"/>
      <c r="V3919" s="4"/>
      <c r="W3919" s="5"/>
      <c r="X3919" s="14"/>
      <c r="Y3919" s="153"/>
      <c r="Z3919" s="10"/>
      <c r="AA3919" s="51"/>
      <c r="AB3919" s="3"/>
      <c r="AC3919" s="1"/>
      <c r="AD3919" s="10"/>
      <c r="AE3919" s="3"/>
      <c r="AF3919" s="3"/>
      <c r="AG3919" s="3"/>
      <c r="AH3919" s="10"/>
      <c r="AI3919" s="11"/>
      <c r="AJ3919" s="10"/>
      <c r="AK3919" s="2"/>
      <c r="AL3919" s="2"/>
      <c r="AM3919" s="2"/>
      <c r="AN3919" s="2"/>
      <c r="AO3919" s="2"/>
      <c r="AP3919" s="2"/>
      <c r="AQ3919" s="1"/>
      <c r="AR3919" s="15"/>
      <c r="AS3919" s="15"/>
      <c r="AT3919" s="15"/>
      <c r="AU3919" s="1"/>
      <c r="AV3919" s="1"/>
      <c r="AW3919" s="15"/>
      <c r="AX3919" s="15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  <c r="EZ3919" s="1"/>
      <c r="FA3919" s="1"/>
      <c r="FB3919" s="1"/>
      <c r="FC3919" s="1"/>
      <c r="FD3919" s="1"/>
      <c r="FE3919" s="1"/>
      <c r="FF3919" s="1"/>
      <c r="FG3919" s="1"/>
      <c r="FH3919" s="1"/>
    </row>
    <row r="3920" spans="1:164" x14ac:dyDescent="0.15">
      <c r="A3920" s="67"/>
      <c r="B3920" s="16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9"/>
      <c r="N3920" s="12"/>
      <c r="O3920" s="12"/>
      <c r="P3920" s="19"/>
      <c r="Q3920" s="14"/>
      <c r="R3920" s="28"/>
      <c r="S3920" s="14"/>
      <c r="T3920" s="14"/>
      <c r="U3920" s="14"/>
      <c r="V3920" s="4"/>
      <c r="W3920" s="5"/>
      <c r="X3920" s="14"/>
      <c r="Y3920" s="153"/>
      <c r="Z3920" s="10"/>
      <c r="AA3920" s="51"/>
      <c r="AB3920" s="3"/>
      <c r="AC3920" s="1"/>
      <c r="AD3920" s="10"/>
      <c r="AE3920" s="3"/>
      <c r="AF3920" s="3"/>
      <c r="AG3920" s="3"/>
      <c r="AH3920" s="10"/>
      <c r="AI3920" s="11"/>
      <c r="AJ3920" s="10"/>
      <c r="AK3920" s="2"/>
      <c r="AL3920" s="2"/>
      <c r="AM3920" s="2"/>
      <c r="AN3920" s="2"/>
      <c r="AO3920" s="2"/>
      <c r="AP3920" s="2"/>
      <c r="AQ3920" s="1"/>
      <c r="AR3920" s="15"/>
      <c r="AS3920" s="15"/>
      <c r="AT3920" s="15"/>
      <c r="AU3920" s="1"/>
      <c r="AV3920" s="1"/>
      <c r="AW3920" s="15"/>
      <c r="AX3920" s="15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  <c r="EZ3920" s="1"/>
      <c r="FA3920" s="1"/>
      <c r="FB3920" s="1"/>
      <c r="FC3920" s="1"/>
      <c r="FD3920" s="1"/>
      <c r="FE3920" s="1"/>
      <c r="FF3920" s="1"/>
      <c r="FG3920" s="1"/>
      <c r="FH3920" s="1"/>
    </row>
    <row r="3921" spans="1:164" x14ac:dyDescent="0.15">
      <c r="A3921" s="67"/>
      <c r="B3921" s="16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9"/>
      <c r="N3921" s="12"/>
      <c r="O3921" s="12"/>
      <c r="P3921" s="19"/>
      <c r="Q3921" s="14"/>
      <c r="R3921" s="28"/>
      <c r="S3921" s="14"/>
      <c r="T3921" s="14"/>
      <c r="U3921" s="14"/>
      <c r="V3921" s="4"/>
      <c r="W3921" s="5"/>
      <c r="X3921" s="14"/>
      <c r="Y3921" s="153"/>
      <c r="Z3921" s="10"/>
      <c r="AA3921" s="51"/>
      <c r="AB3921" s="3"/>
      <c r="AC3921" s="1"/>
      <c r="AD3921" s="10"/>
      <c r="AE3921" s="3"/>
      <c r="AF3921" s="3"/>
      <c r="AG3921" s="3"/>
      <c r="AH3921" s="10"/>
      <c r="AI3921" s="11"/>
      <c r="AJ3921" s="10"/>
      <c r="AK3921" s="2"/>
      <c r="AL3921" s="2"/>
      <c r="AM3921" s="2"/>
      <c r="AN3921" s="2"/>
      <c r="AO3921" s="2"/>
      <c r="AP3921" s="2"/>
      <c r="AQ3921" s="1"/>
      <c r="AR3921" s="15"/>
      <c r="AS3921" s="15"/>
      <c r="AT3921" s="15"/>
      <c r="AU3921" s="1"/>
      <c r="AV3921" s="1"/>
      <c r="AW3921" s="15"/>
      <c r="AX3921" s="15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  <c r="EZ3921" s="1"/>
      <c r="FA3921" s="1"/>
      <c r="FB3921" s="1"/>
      <c r="FC3921" s="1"/>
      <c r="FD3921" s="1"/>
      <c r="FE3921" s="1"/>
      <c r="FF3921" s="1"/>
      <c r="FG3921" s="1"/>
      <c r="FH3921" s="1"/>
    </row>
    <row r="3922" spans="1:164" x14ac:dyDescent="0.15">
      <c r="A3922" s="67"/>
      <c r="B3922" s="16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9"/>
      <c r="N3922" s="12"/>
      <c r="O3922" s="12"/>
      <c r="P3922" s="19"/>
      <c r="Q3922" s="14"/>
      <c r="R3922" s="28"/>
      <c r="S3922" s="14"/>
      <c r="T3922" s="14"/>
      <c r="U3922" s="14"/>
      <c r="V3922" s="4"/>
      <c r="W3922" s="5"/>
      <c r="X3922" s="14"/>
      <c r="Y3922" s="153"/>
      <c r="Z3922" s="10"/>
      <c r="AA3922" s="51"/>
      <c r="AB3922" s="3"/>
      <c r="AC3922" s="1"/>
      <c r="AD3922" s="10"/>
      <c r="AE3922" s="3"/>
      <c r="AF3922" s="3"/>
      <c r="AG3922" s="3"/>
      <c r="AH3922" s="10"/>
      <c r="AI3922" s="11"/>
      <c r="AJ3922" s="10"/>
      <c r="AK3922" s="2"/>
      <c r="AL3922" s="2"/>
      <c r="AM3922" s="2"/>
      <c r="AN3922" s="2"/>
      <c r="AO3922" s="2"/>
      <c r="AP3922" s="2"/>
      <c r="AQ3922" s="1"/>
      <c r="AR3922" s="15"/>
      <c r="AS3922" s="15"/>
      <c r="AT3922" s="15"/>
      <c r="AU3922" s="1"/>
      <c r="AV3922" s="1"/>
      <c r="AW3922" s="15"/>
      <c r="AX3922" s="15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  <c r="EZ3922" s="1"/>
      <c r="FA3922" s="1"/>
      <c r="FB3922" s="1"/>
      <c r="FC3922" s="1"/>
      <c r="FD3922" s="1"/>
      <c r="FE3922" s="1"/>
      <c r="FF3922" s="1"/>
      <c r="FG3922" s="1"/>
      <c r="FH3922" s="1"/>
    </row>
    <row r="3923" spans="1:164" x14ac:dyDescent="0.15">
      <c r="A3923" s="67"/>
      <c r="B3923" s="16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9"/>
      <c r="N3923" s="12"/>
      <c r="O3923" s="12"/>
      <c r="P3923" s="19"/>
      <c r="Q3923" s="14"/>
      <c r="R3923" s="28"/>
      <c r="S3923" s="14"/>
      <c r="T3923" s="14"/>
      <c r="U3923" s="14"/>
      <c r="V3923" s="4"/>
      <c r="W3923" s="5"/>
      <c r="X3923" s="14"/>
      <c r="Y3923" s="153"/>
      <c r="Z3923" s="10"/>
      <c r="AA3923" s="51"/>
      <c r="AB3923" s="3"/>
      <c r="AC3923" s="1"/>
      <c r="AD3923" s="10"/>
      <c r="AE3923" s="3"/>
      <c r="AF3923" s="3"/>
      <c r="AG3923" s="3"/>
      <c r="AH3923" s="10"/>
      <c r="AI3923" s="11"/>
      <c r="AJ3923" s="10"/>
      <c r="AK3923" s="2"/>
      <c r="AL3923" s="2"/>
      <c r="AM3923" s="2"/>
      <c r="AN3923" s="2"/>
      <c r="AO3923" s="2"/>
      <c r="AP3923" s="2"/>
      <c r="AQ3923" s="1"/>
      <c r="AR3923" s="15"/>
      <c r="AS3923" s="15"/>
      <c r="AT3923" s="15"/>
      <c r="AU3923" s="1"/>
      <c r="AV3923" s="1"/>
      <c r="AW3923" s="15"/>
      <c r="AX3923" s="15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  <c r="EZ3923" s="1"/>
      <c r="FA3923" s="1"/>
      <c r="FB3923" s="1"/>
      <c r="FC3923" s="1"/>
      <c r="FD3923" s="1"/>
      <c r="FE3923" s="1"/>
      <c r="FF3923" s="1"/>
      <c r="FG3923" s="1"/>
      <c r="FH3923" s="1"/>
    </row>
    <row r="3924" spans="1:164" x14ac:dyDescent="0.15">
      <c r="A3924" s="67"/>
      <c r="B3924" s="16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9"/>
      <c r="N3924" s="12"/>
      <c r="O3924" s="12"/>
      <c r="P3924" s="19"/>
      <c r="Q3924" s="14"/>
      <c r="R3924" s="28"/>
      <c r="S3924" s="14"/>
      <c r="T3924" s="14"/>
      <c r="U3924" s="14"/>
      <c r="V3924" s="4"/>
      <c r="W3924" s="5"/>
      <c r="X3924" s="14"/>
      <c r="Y3924" s="153"/>
      <c r="Z3924" s="10"/>
      <c r="AA3924" s="51"/>
      <c r="AB3924" s="3"/>
      <c r="AC3924" s="1"/>
      <c r="AD3924" s="10"/>
      <c r="AE3924" s="3"/>
      <c r="AF3924" s="3"/>
      <c r="AG3924" s="3"/>
      <c r="AH3924" s="10"/>
      <c r="AI3924" s="11"/>
      <c r="AJ3924" s="10"/>
      <c r="AK3924" s="2"/>
      <c r="AL3924" s="2"/>
      <c r="AM3924" s="2"/>
      <c r="AN3924" s="2"/>
      <c r="AO3924" s="2"/>
      <c r="AP3924" s="2"/>
      <c r="AQ3924" s="1"/>
      <c r="AR3924" s="15"/>
      <c r="AS3924" s="15"/>
      <c r="AT3924" s="15"/>
      <c r="AU3924" s="1"/>
      <c r="AV3924" s="1"/>
      <c r="AW3924" s="15"/>
      <c r="AX3924" s="15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  <c r="EZ3924" s="1"/>
      <c r="FA3924" s="1"/>
      <c r="FB3924" s="1"/>
      <c r="FC3924" s="1"/>
      <c r="FD3924" s="1"/>
      <c r="FE3924" s="1"/>
      <c r="FF3924" s="1"/>
      <c r="FG3924" s="1"/>
      <c r="FH3924" s="1"/>
    </row>
    <row r="3925" spans="1:164" x14ac:dyDescent="0.15">
      <c r="A3925" s="67"/>
      <c r="B3925" s="16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9"/>
      <c r="N3925" s="12"/>
      <c r="O3925" s="12"/>
      <c r="P3925" s="19"/>
      <c r="Q3925" s="14"/>
      <c r="R3925" s="28"/>
      <c r="S3925" s="14"/>
      <c r="T3925" s="14"/>
      <c r="U3925" s="14"/>
      <c r="V3925" s="4"/>
      <c r="W3925" s="5"/>
      <c r="X3925" s="14"/>
      <c r="Y3925" s="153"/>
      <c r="Z3925" s="10"/>
      <c r="AA3925" s="51"/>
      <c r="AB3925" s="3"/>
      <c r="AC3925" s="1"/>
      <c r="AD3925" s="10"/>
      <c r="AE3925" s="3"/>
      <c r="AF3925" s="3"/>
      <c r="AG3925" s="3"/>
      <c r="AH3925" s="10"/>
      <c r="AI3925" s="11"/>
      <c r="AJ3925" s="10"/>
      <c r="AK3925" s="2"/>
      <c r="AL3925" s="2"/>
      <c r="AM3925" s="2"/>
      <c r="AN3925" s="2"/>
      <c r="AO3925" s="2"/>
      <c r="AP3925" s="2"/>
      <c r="AQ3925" s="1"/>
      <c r="AR3925" s="15"/>
      <c r="AS3925" s="15"/>
      <c r="AT3925" s="15"/>
      <c r="AU3925" s="1"/>
      <c r="AV3925" s="1"/>
      <c r="AW3925" s="15"/>
      <c r="AX3925" s="15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  <c r="EZ3925" s="1"/>
      <c r="FA3925" s="1"/>
      <c r="FB3925" s="1"/>
      <c r="FC3925" s="1"/>
      <c r="FD3925" s="1"/>
      <c r="FE3925" s="1"/>
      <c r="FF3925" s="1"/>
      <c r="FG3925" s="1"/>
      <c r="FH3925" s="1"/>
    </row>
    <row r="3926" spans="1:164" x14ac:dyDescent="0.15">
      <c r="A3926" s="67"/>
      <c r="B3926" s="16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9"/>
      <c r="N3926" s="12"/>
      <c r="O3926" s="12"/>
      <c r="P3926" s="19"/>
      <c r="Q3926" s="14"/>
      <c r="R3926" s="28"/>
      <c r="S3926" s="14"/>
      <c r="T3926" s="14"/>
      <c r="U3926" s="14"/>
      <c r="V3926" s="4"/>
      <c r="W3926" s="5"/>
      <c r="X3926" s="14"/>
      <c r="Y3926" s="153"/>
      <c r="Z3926" s="10"/>
      <c r="AA3926" s="51"/>
      <c r="AB3926" s="3"/>
      <c r="AC3926" s="1"/>
      <c r="AD3926" s="10"/>
      <c r="AE3926" s="3"/>
      <c r="AF3926" s="3"/>
      <c r="AG3926" s="3"/>
      <c r="AH3926" s="10"/>
      <c r="AI3926" s="11"/>
      <c r="AJ3926" s="10"/>
      <c r="AK3926" s="2"/>
      <c r="AL3926" s="2"/>
      <c r="AM3926" s="2"/>
      <c r="AN3926" s="2"/>
      <c r="AO3926" s="2"/>
      <c r="AP3926" s="2"/>
      <c r="AQ3926" s="1"/>
      <c r="AR3926" s="15"/>
      <c r="AS3926" s="15"/>
      <c r="AT3926" s="15"/>
      <c r="AU3926" s="1"/>
      <c r="AV3926" s="1"/>
      <c r="AW3926" s="15"/>
      <c r="AX3926" s="15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  <c r="EZ3926" s="1"/>
      <c r="FA3926" s="1"/>
      <c r="FB3926" s="1"/>
      <c r="FC3926" s="1"/>
      <c r="FD3926" s="1"/>
      <c r="FE3926" s="1"/>
      <c r="FF3926" s="1"/>
      <c r="FG3926" s="1"/>
      <c r="FH3926" s="1"/>
    </row>
    <row r="3927" spans="1:164" x14ac:dyDescent="0.15">
      <c r="A3927" s="67"/>
      <c r="B3927" s="16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9"/>
      <c r="N3927" s="12"/>
      <c r="O3927" s="12"/>
      <c r="P3927" s="19"/>
      <c r="Q3927" s="14"/>
      <c r="R3927" s="28"/>
      <c r="S3927" s="14"/>
      <c r="T3927" s="14"/>
      <c r="U3927" s="14"/>
      <c r="V3927" s="4"/>
      <c r="W3927" s="5"/>
      <c r="X3927" s="14"/>
      <c r="Y3927" s="153"/>
      <c r="Z3927" s="10"/>
      <c r="AA3927" s="51"/>
      <c r="AB3927" s="3"/>
      <c r="AC3927" s="1"/>
      <c r="AD3927" s="10"/>
      <c r="AE3927" s="3"/>
      <c r="AF3927" s="3"/>
      <c r="AG3927" s="3"/>
      <c r="AH3927" s="10"/>
      <c r="AI3927" s="11"/>
      <c r="AJ3927" s="10"/>
      <c r="AK3927" s="2"/>
      <c r="AL3927" s="2"/>
      <c r="AM3927" s="2"/>
      <c r="AN3927" s="2"/>
      <c r="AO3927" s="2"/>
      <c r="AP3927" s="2"/>
      <c r="AQ3927" s="1"/>
      <c r="AR3927" s="15"/>
      <c r="AS3927" s="15"/>
      <c r="AT3927" s="15"/>
      <c r="AU3927" s="1"/>
      <c r="AV3927" s="1"/>
      <c r="AW3927" s="15"/>
      <c r="AX3927" s="15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  <c r="EZ3927" s="1"/>
      <c r="FA3927" s="1"/>
      <c r="FB3927" s="1"/>
      <c r="FC3927" s="1"/>
      <c r="FD3927" s="1"/>
      <c r="FE3927" s="1"/>
      <c r="FF3927" s="1"/>
      <c r="FG3927" s="1"/>
      <c r="FH3927" s="1"/>
    </row>
    <row r="3928" spans="1:164" x14ac:dyDescent="0.15">
      <c r="A3928" s="67"/>
      <c r="B3928" s="16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9"/>
      <c r="N3928" s="12"/>
      <c r="O3928" s="12"/>
      <c r="P3928" s="19"/>
      <c r="Q3928" s="14"/>
      <c r="R3928" s="28"/>
      <c r="S3928" s="14"/>
      <c r="T3928" s="14"/>
      <c r="U3928" s="14"/>
      <c r="V3928" s="4"/>
      <c r="W3928" s="5"/>
      <c r="X3928" s="14"/>
      <c r="Y3928" s="153"/>
      <c r="Z3928" s="10"/>
      <c r="AA3928" s="51"/>
      <c r="AB3928" s="3"/>
      <c r="AC3928" s="1"/>
      <c r="AD3928" s="10"/>
      <c r="AE3928" s="3"/>
      <c r="AF3928" s="3"/>
      <c r="AG3928" s="3"/>
      <c r="AH3928" s="10"/>
      <c r="AI3928" s="11"/>
      <c r="AJ3928" s="10"/>
      <c r="AK3928" s="2"/>
      <c r="AL3928" s="2"/>
      <c r="AM3928" s="2"/>
      <c r="AN3928" s="2"/>
      <c r="AO3928" s="2"/>
      <c r="AP3928" s="2"/>
      <c r="AQ3928" s="1"/>
      <c r="AR3928" s="15"/>
      <c r="AS3928" s="15"/>
      <c r="AT3928" s="15"/>
      <c r="AU3928" s="1"/>
      <c r="AV3928" s="1"/>
      <c r="AW3928" s="15"/>
      <c r="AX3928" s="15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  <c r="EZ3928" s="1"/>
      <c r="FA3928" s="1"/>
      <c r="FB3928" s="1"/>
      <c r="FC3928" s="1"/>
      <c r="FD3928" s="1"/>
      <c r="FE3928" s="1"/>
      <c r="FF3928" s="1"/>
      <c r="FG3928" s="1"/>
      <c r="FH3928" s="1"/>
    </row>
    <row r="3929" spans="1:164" x14ac:dyDescent="0.15">
      <c r="A3929" s="67"/>
      <c r="B3929" s="16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9"/>
      <c r="N3929" s="12"/>
      <c r="O3929" s="12"/>
      <c r="P3929" s="19"/>
      <c r="Q3929" s="14"/>
      <c r="R3929" s="28"/>
      <c r="S3929" s="14"/>
      <c r="T3929" s="14"/>
      <c r="U3929" s="14"/>
      <c r="V3929" s="4"/>
      <c r="W3929" s="5"/>
      <c r="X3929" s="14"/>
      <c r="Y3929" s="153"/>
      <c r="Z3929" s="10"/>
      <c r="AA3929" s="51"/>
      <c r="AB3929" s="3"/>
      <c r="AC3929" s="1"/>
      <c r="AD3929" s="10"/>
      <c r="AE3929" s="3"/>
      <c r="AF3929" s="3"/>
      <c r="AG3929" s="3"/>
      <c r="AH3929" s="10"/>
      <c r="AI3929" s="11"/>
      <c r="AJ3929" s="10"/>
      <c r="AK3929" s="2"/>
      <c r="AL3929" s="2"/>
      <c r="AM3929" s="2"/>
      <c r="AN3929" s="2"/>
      <c r="AO3929" s="2"/>
      <c r="AP3929" s="2"/>
      <c r="AQ3929" s="1"/>
      <c r="AR3929" s="15"/>
      <c r="AS3929" s="15"/>
      <c r="AT3929" s="15"/>
      <c r="AU3929" s="1"/>
      <c r="AV3929" s="1"/>
      <c r="AW3929" s="15"/>
      <c r="AX3929" s="15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  <c r="EZ3929" s="1"/>
      <c r="FA3929" s="1"/>
      <c r="FB3929" s="1"/>
      <c r="FC3929" s="1"/>
      <c r="FD3929" s="1"/>
      <c r="FE3929" s="1"/>
      <c r="FF3929" s="1"/>
      <c r="FG3929" s="1"/>
      <c r="FH3929" s="1"/>
    </row>
    <row r="3930" spans="1:164" x14ac:dyDescent="0.15">
      <c r="A3930" s="67"/>
      <c r="B3930" s="16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9"/>
      <c r="N3930" s="12"/>
      <c r="O3930" s="12"/>
      <c r="P3930" s="19"/>
      <c r="Q3930" s="14"/>
      <c r="R3930" s="28"/>
      <c r="S3930" s="14"/>
      <c r="T3930" s="14"/>
      <c r="U3930" s="14"/>
      <c r="V3930" s="4"/>
      <c r="W3930" s="5"/>
      <c r="X3930" s="14"/>
      <c r="Y3930" s="153"/>
      <c r="Z3930" s="10"/>
      <c r="AA3930" s="51"/>
      <c r="AB3930" s="3"/>
      <c r="AC3930" s="1"/>
      <c r="AD3930" s="10"/>
      <c r="AE3930" s="3"/>
      <c r="AF3930" s="3"/>
      <c r="AG3930" s="3"/>
      <c r="AH3930" s="10"/>
      <c r="AI3930" s="11"/>
      <c r="AJ3930" s="10"/>
      <c r="AK3930" s="2"/>
      <c r="AL3930" s="2"/>
      <c r="AM3930" s="2"/>
      <c r="AN3930" s="2"/>
      <c r="AO3930" s="2"/>
      <c r="AP3930" s="2"/>
      <c r="AQ3930" s="1"/>
      <c r="AR3930" s="15"/>
      <c r="AS3930" s="15"/>
      <c r="AT3930" s="15"/>
      <c r="AU3930" s="1"/>
      <c r="AV3930" s="1"/>
      <c r="AW3930" s="15"/>
      <c r="AX3930" s="15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  <c r="EZ3930" s="1"/>
      <c r="FA3930" s="1"/>
      <c r="FB3930" s="1"/>
      <c r="FC3930" s="1"/>
      <c r="FD3930" s="1"/>
      <c r="FE3930" s="1"/>
      <c r="FF3930" s="1"/>
      <c r="FG3930" s="1"/>
      <c r="FH3930" s="1"/>
    </row>
    <row r="3931" spans="1:164" x14ac:dyDescent="0.15">
      <c r="A3931" s="67"/>
      <c r="B3931" s="16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9"/>
      <c r="N3931" s="12"/>
      <c r="O3931" s="12"/>
      <c r="P3931" s="19"/>
      <c r="Q3931" s="14"/>
      <c r="R3931" s="28"/>
      <c r="S3931" s="14"/>
      <c r="T3931" s="14"/>
      <c r="U3931" s="14"/>
      <c r="V3931" s="4"/>
      <c r="W3931" s="5"/>
      <c r="X3931" s="14"/>
      <c r="Y3931" s="153"/>
      <c r="Z3931" s="10"/>
      <c r="AA3931" s="51"/>
      <c r="AB3931" s="3"/>
      <c r="AC3931" s="1"/>
      <c r="AD3931" s="10"/>
      <c r="AE3931" s="3"/>
      <c r="AF3931" s="3"/>
      <c r="AG3931" s="3"/>
      <c r="AH3931" s="10"/>
      <c r="AI3931" s="11"/>
      <c r="AJ3931" s="10"/>
      <c r="AK3931" s="2"/>
      <c r="AL3931" s="2"/>
      <c r="AM3931" s="2"/>
      <c r="AN3931" s="2"/>
      <c r="AO3931" s="2"/>
      <c r="AP3931" s="2"/>
      <c r="AQ3931" s="1"/>
      <c r="AR3931" s="15"/>
      <c r="AS3931" s="15"/>
      <c r="AT3931" s="15"/>
      <c r="AU3931" s="1"/>
      <c r="AV3931" s="1"/>
      <c r="AW3931" s="15"/>
      <c r="AX3931" s="15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  <c r="EZ3931" s="1"/>
      <c r="FA3931" s="1"/>
      <c r="FB3931" s="1"/>
      <c r="FC3931" s="1"/>
      <c r="FD3931" s="1"/>
      <c r="FE3931" s="1"/>
      <c r="FF3931" s="1"/>
      <c r="FG3931" s="1"/>
      <c r="FH3931" s="1"/>
    </row>
    <row r="3932" spans="1:164" x14ac:dyDescent="0.15">
      <c r="A3932" s="67"/>
      <c r="B3932" s="16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9"/>
      <c r="N3932" s="12"/>
      <c r="O3932" s="12"/>
      <c r="P3932" s="19"/>
      <c r="Q3932" s="14"/>
      <c r="R3932" s="28"/>
      <c r="S3932" s="14"/>
      <c r="T3932" s="14"/>
      <c r="U3932" s="14"/>
      <c r="V3932" s="4"/>
      <c r="W3932" s="5"/>
      <c r="X3932" s="14"/>
      <c r="Y3932" s="153"/>
      <c r="Z3932" s="10"/>
      <c r="AA3932" s="51"/>
      <c r="AB3932" s="3"/>
      <c r="AC3932" s="1"/>
      <c r="AD3932" s="10"/>
      <c r="AE3932" s="3"/>
      <c r="AF3932" s="3"/>
      <c r="AG3932" s="3"/>
      <c r="AH3932" s="10"/>
      <c r="AI3932" s="11"/>
      <c r="AJ3932" s="10"/>
      <c r="AK3932" s="2"/>
      <c r="AL3932" s="2"/>
      <c r="AM3932" s="2"/>
      <c r="AN3932" s="2"/>
      <c r="AO3932" s="2"/>
      <c r="AP3932" s="2"/>
      <c r="AQ3932" s="1"/>
      <c r="AR3932" s="15"/>
      <c r="AS3932" s="15"/>
      <c r="AT3932" s="15"/>
      <c r="AU3932" s="1"/>
      <c r="AV3932" s="1"/>
      <c r="AW3932" s="15"/>
      <c r="AX3932" s="15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  <c r="EZ3932" s="1"/>
      <c r="FA3932" s="1"/>
      <c r="FB3932" s="1"/>
      <c r="FC3932" s="1"/>
      <c r="FD3932" s="1"/>
      <c r="FE3932" s="1"/>
      <c r="FF3932" s="1"/>
      <c r="FG3932" s="1"/>
      <c r="FH3932" s="1"/>
    </row>
    <row r="3933" spans="1:164" x14ac:dyDescent="0.15">
      <c r="A3933" s="67"/>
      <c r="B3933" s="16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9"/>
      <c r="N3933" s="12"/>
      <c r="O3933" s="12"/>
      <c r="P3933" s="19"/>
      <c r="Q3933" s="14"/>
      <c r="R3933" s="28"/>
      <c r="S3933" s="14"/>
      <c r="T3933" s="14"/>
      <c r="U3933" s="14"/>
      <c r="V3933" s="4"/>
      <c r="W3933" s="5"/>
      <c r="X3933" s="14"/>
      <c r="Y3933" s="153"/>
      <c r="Z3933" s="10"/>
      <c r="AA3933" s="51"/>
      <c r="AB3933" s="3"/>
      <c r="AC3933" s="1"/>
      <c r="AD3933" s="10"/>
      <c r="AE3933" s="3"/>
      <c r="AF3933" s="3"/>
      <c r="AG3933" s="3"/>
      <c r="AH3933" s="10"/>
      <c r="AI3933" s="11"/>
      <c r="AJ3933" s="10"/>
      <c r="AK3933" s="2"/>
      <c r="AL3933" s="2"/>
      <c r="AM3933" s="2"/>
      <c r="AN3933" s="2"/>
      <c r="AO3933" s="2"/>
      <c r="AP3933" s="2"/>
      <c r="AQ3933" s="1"/>
      <c r="AR3933" s="15"/>
      <c r="AS3933" s="15"/>
      <c r="AT3933" s="15"/>
      <c r="AU3933" s="1"/>
      <c r="AV3933" s="1"/>
      <c r="AW3933" s="15"/>
      <c r="AX3933" s="15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  <c r="EZ3933" s="1"/>
      <c r="FA3933" s="1"/>
      <c r="FB3933" s="1"/>
      <c r="FC3933" s="1"/>
      <c r="FD3933" s="1"/>
      <c r="FE3933" s="1"/>
      <c r="FF3933" s="1"/>
      <c r="FG3933" s="1"/>
      <c r="FH3933" s="1"/>
    </row>
    <row r="3934" spans="1:164" x14ac:dyDescent="0.15">
      <c r="A3934" s="67"/>
      <c r="B3934" s="16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9"/>
      <c r="N3934" s="12"/>
      <c r="O3934" s="12"/>
      <c r="P3934" s="19"/>
      <c r="Q3934" s="14"/>
      <c r="R3934" s="28"/>
      <c r="S3934" s="14"/>
      <c r="T3934" s="14"/>
      <c r="U3934" s="14"/>
      <c r="V3934" s="4"/>
      <c r="W3934" s="5"/>
      <c r="X3934" s="14"/>
      <c r="Y3934" s="153"/>
      <c r="Z3934" s="10"/>
      <c r="AA3934" s="51"/>
      <c r="AB3934" s="3"/>
      <c r="AC3934" s="1"/>
      <c r="AD3934" s="10"/>
      <c r="AE3934" s="3"/>
      <c r="AF3934" s="3"/>
      <c r="AG3934" s="3"/>
      <c r="AH3934" s="10"/>
      <c r="AI3934" s="11"/>
      <c r="AJ3934" s="10"/>
      <c r="AK3934" s="2"/>
      <c r="AL3934" s="2"/>
      <c r="AM3934" s="2"/>
      <c r="AN3934" s="2"/>
      <c r="AO3934" s="2"/>
      <c r="AP3934" s="2"/>
      <c r="AQ3934" s="1"/>
      <c r="AR3934" s="15"/>
      <c r="AS3934" s="15"/>
      <c r="AT3934" s="15"/>
      <c r="AU3934" s="1"/>
      <c r="AV3934" s="1"/>
      <c r="AW3934" s="15"/>
      <c r="AX3934" s="15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  <c r="EZ3934" s="1"/>
      <c r="FA3934" s="1"/>
      <c r="FB3934" s="1"/>
      <c r="FC3934" s="1"/>
      <c r="FD3934" s="1"/>
      <c r="FE3934" s="1"/>
      <c r="FF3934" s="1"/>
      <c r="FG3934" s="1"/>
      <c r="FH3934" s="1"/>
    </row>
    <row r="3935" spans="1:164" x14ac:dyDescent="0.15">
      <c r="A3935" s="67"/>
      <c r="B3935" s="16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9"/>
      <c r="N3935" s="12"/>
      <c r="O3935" s="12"/>
      <c r="P3935" s="19"/>
      <c r="Q3935" s="14"/>
      <c r="R3935" s="28"/>
      <c r="S3935" s="14"/>
      <c r="T3935" s="14"/>
      <c r="U3935" s="14"/>
      <c r="V3935" s="4"/>
      <c r="W3935" s="5"/>
      <c r="X3935" s="14"/>
      <c r="Y3935" s="153"/>
      <c r="Z3935" s="10"/>
      <c r="AA3935" s="51"/>
      <c r="AB3935" s="3"/>
      <c r="AC3935" s="1"/>
      <c r="AD3935" s="10"/>
      <c r="AE3935" s="3"/>
      <c r="AF3935" s="3"/>
      <c r="AG3935" s="3"/>
      <c r="AH3935" s="10"/>
      <c r="AI3935" s="11"/>
      <c r="AJ3935" s="10"/>
      <c r="AK3935" s="2"/>
      <c r="AL3935" s="2"/>
      <c r="AM3935" s="2"/>
      <c r="AN3935" s="2"/>
      <c r="AO3935" s="2"/>
      <c r="AP3935" s="2"/>
      <c r="AQ3935" s="1"/>
      <c r="AR3935" s="15"/>
      <c r="AS3935" s="15"/>
      <c r="AT3935" s="15"/>
      <c r="AU3935" s="1"/>
      <c r="AV3935" s="1"/>
      <c r="AW3935" s="15"/>
      <c r="AX3935" s="15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  <c r="EZ3935" s="1"/>
      <c r="FA3935" s="1"/>
      <c r="FB3935" s="1"/>
      <c r="FC3935" s="1"/>
      <c r="FD3935" s="1"/>
      <c r="FE3935" s="1"/>
      <c r="FF3935" s="1"/>
      <c r="FG3935" s="1"/>
      <c r="FH3935" s="1"/>
    </row>
    <row r="3936" spans="1:164" x14ac:dyDescent="0.15">
      <c r="A3936" s="67"/>
      <c r="B3936" s="16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9"/>
      <c r="N3936" s="12"/>
      <c r="O3936" s="12"/>
      <c r="P3936" s="19"/>
      <c r="Q3936" s="14"/>
      <c r="R3936" s="28"/>
      <c r="S3936" s="14"/>
      <c r="T3936" s="14"/>
      <c r="U3936" s="14"/>
      <c r="V3936" s="4"/>
      <c r="W3936" s="5"/>
      <c r="X3936" s="14"/>
      <c r="Y3936" s="153"/>
      <c r="Z3936" s="10"/>
      <c r="AA3936" s="51"/>
      <c r="AB3936" s="3"/>
      <c r="AC3936" s="1"/>
      <c r="AD3936" s="10"/>
      <c r="AE3936" s="3"/>
      <c r="AF3936" s="3"/>
      <c r="AG3936" s="3"/>
      <c r="AH3936" s="10"/>
      <c r="AI3936" s="11"/>
      <c r="AJ3936" s="10"/>
      <c r="AK3936" s="2"/>
      <c r="AL3936" s="2"/>
      <c r="AM3936" s="2"/>
      <c r="AN3936" s="2"/>
      <c r="AO3936" s="2"/>
      <c r="AP3936" s="2"/>
      <c r="AQ3936" s="1"/>
      <c r="AR3936" s="15"/>
      <c r="AS3936" s="15"/>
      <c r="AT3936" s="15"/>
      <c r="AU3936" s="1"/>
      <c r="AV3936" s="1"/>
      <c r="AW3936" s="15"/>
      <c r="AX3936" s="15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  <c r="EZ3936" s="1"/>
      <c r="FA3936" s="1"/>
      <c r="FB3936" s="1"/>
      <c r="FC3936" s="1"/>
      <c r="FD3936" s="1"/>
      <c r="FE3936" s="1"/>
      <c r="FF3936" s="1"/>
      <c r="FG3936" s="1"/>
      <c r="FH3936" s="1"/>
    </row>
    <row r="3937" spans="1:164" x14ac:dyDescent="0.15">
      <c r="A3937" s="67"/>
      <c r="B3937" s="16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9"/>
      <c r="N3937" s="12"/>
      <c r="O3937" s="12"/>
      <c r="P3937" s="19"/>
      <c r="Q3937" s="14"/>
      <c r="R3937" s="28"/>
      <c r="S3937" s="14"/>
      <c r="T3937" s="14"/>
      <c r="U3937" s="14"/>
      <c r="V3937" s="4"/>
      <c r="W3937" s="5"/>
      <c r="X3937" s="14"/>
      <c r="Y3937" s="153"/>
      <c r="Z3937" s="10"/>
      <c r="AA3937" s="51"/>
      <c r="AB3937" s="3"/>
      <c r="AC3937" s="1"/>
      <c r="AD3937" s="10"/>
      <c r="AE3937" s="3"/>
      <c r="AF3937" s="3"/>
      <c r="AG3937" s="3"/>
      <c r="AH3937" s="10"/>
      <c r="AI3937" s="11"/>
      <c r="AJ3937" s="10"/>
      <c r="AK3937" s="2"/>
      <c r="AL3937" s="2"/>
      <c r="AM3937" s="2"/>
      <c r="AN3937" s="2"/>
      <c r="AO3937" s="2"/>
      <c r="AP3937" s="2"/>
      <c r="AQ3937" s="1"/>
      <c r="AR3937" s="15"/>
      <c r="AS3937" s="15"/>
      <c r="AT3937" s="15"/>
      <c r="AU3937" s="1"/>
      <c r="AV3937" s="1"/>
      <c r="AW3937" s="15"/>
      <c r="AX3937" s="15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  <c r="EZ3937" s="1"/>
      <c r="FA3937" s="1"/>
      <c r="FB3937" s="1"/>
      <c r="FC3937" s="1"/>
      <c r="FD3937" s="1"/>
      <c r="FE3937" s="1"/>
      <c r="FF3937" s="1"/>
      <c r="FG3937" s="1"/>
      <c r="FH3937" s="1"/>
    </row>
    <row r="3938" spans="1:164" x14ac:dyDescent="0.15">
      <c r="A3938" s="67"/>
      <c r="B3938" s="16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9"/>
      <c r="N3938" s="12"/>
      <c r="O3938" s="12"/>
      <c r="P3938" s="19"/>
      <c r="Q3938" s="14"/>
      <c r="R3938" s="28"/>
      <c r="S3938" s="14"/>
      <c r="T3938" s="14"/>
      <c r="U3938" s="14"/>
      <c r="V3938" s="4"/>
      <c r="W3938" s="5"/>
      <c r="X3938" s="14"/>
      <c r="Y3938" s="153"/>
      <c r="Z3938" s="10"/>
      <c r="AA3938" s="51"/>
      <c r="AB3938" s="3"/>
      <c r="AC3938" s="1"/>
      <c r="AD3938" s="10"/>
      <c r="AE3938" s="3"/>
      <c r="AF3938" s="3"/>
      <c r="AG3938" s="3"/>
      <c r="AH3938" s="10"/>
      <c r="AI3938" s="11"/>
      <c r="AJ3938" s="10"/>
      <c r="AK3938" s="2"/>
      <c r="AL3938" s="2"/>
      <c r="AM3938" s="2"/>
      <c r="AN3938" s="2"/>
      <c r="AO3938" s="2"/>
      <c r="AP3938" s="2"/>
      <c r="AQ3938" s="1"/>
      <c r="AR3938" s="15"/>
      <c r="AS3938" s="15"/>
      <c r="AT3938" s="15"/>
      <c r="AU3938" s="1"/>
      <c r="AV3938" s="1"/>
      <c r="AW3938" s="15"/>
      <c r="AX3938" s="15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  <c r="EZ3938" s="1"/>
      <c r="FA3938" s="1"/>
      <c r="FB3938" s="1"/>
      <c r="FC3938" s="1"/>
      <c r="FD3938" s="1"/>
      <c r="FE3938" s="1"/>
      <c r="FF3938" s="1"/>
      <c r="FG3938" s="1"/>
      <c r="FH3938" s="1"/>
    </row>
    <row r="3939" spans="1:164" x14ac:dyDescent="0.15">
      <c r="A3939" s="67"/>
      <c r="B3939" s="16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9"/>
      <c r="N3939" s="12"/>
      <c r="O3939" s="12"/>
      <c r="P3939" s="19"/>
      <c r="Q3939" s="14"/>
      <c r="R3939" s="28"/>
      <c r="S3939" s="14"/>
      <c r="T3939" s="14"/>
      <c r="U3939" s="14"/>
      <c r="V3939" s="4"/>
      <c r="W3939" s="5"/>
      <c r="X3939" s="14"/>
      <c r="Y3939" s="153"/>
      <c r="Z3939" s="10"/>
      <c r="AA3939" s="51"/>
      <c r="AB3939" s="3"/>
      <c r="AC3939" s="1"/>
      <c r="AD3939" s="10"/>
      <c r="AE3939" s="3"/>
      <c r="AF3939" s="3"/>
      <c r="AG3939" s="3"/>
      <c r="AH3939" s="10"/>
      <c r="AI3939" s="11"/>
      <c r="AJ3939" s="10"/>
      <c r="AK3939" s="2"/>
      <c r="AL3939" s="2"/>
      <c r="AM3939" s="2"/>
      <c r="AN3939" s="2"/>
      <c r="AO3939" s="2"/>
      <c r="AP3939" s="2"/>
      <c r="AQ3939" s="1"/>
      <c r="AR3939" s="15"/>
      <c r="AS3939" s="15"/>
      <c r="AT3939" s="15"/>
      <c r="AU3939" s="1"/>
      <c r="AV3939" s="1"/>
      <c r="AW3939" s="15"/>
      <c r="AX3939" s="15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  <c r="EZ3939" s="1"/>
      <c r="FA3939" s="1"/>
      <c r="FB3939" s="1"/>
      <c r="FC3939" s="1"/>
      <c r="FD3939" s="1"/>
      <c r="FE3939" s="1"/>
      <c r="FF3939" s="1"/>
      <c r="FG3939" s="1"/>
      <c r="FH3939" s="1"/>
    </row>
    <row r="3940" spans="1:164" x14ac:dyDescent="0.15">
      <c r="A3940" s="67"/>
      <c r="B3940" s="16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9"/>
      <c r="N3940" s="12"/>
      <c r="O3940" s="12"/>
      <c r="P3940" s="19"/>
      <c r="Q3940" s="14"/>
      <c r="R3940" s="28"/>
      <c r="S3940" s="14"/>
      <c r="T3940" s="14"/>
      <c r="U3940" s="14"/>
      <c r="V3940" s="4"/>
      <c r="W3940" s="5"/>
      <c r="X3940" s="14"/>
      <c r="Y3940" s="153"/>
      <c r="Z3940" s="10"/>
      <c r="AA3940" s="51"/>
      <c r="AB3940" s="3"/>
      <c r="AC3940" s="1"/>
      <c r="AD3940" s="10"/>
      <c r="AE3940" s="3"/>
      <c r="AF3940" s="3"/>
      <c r="AG3940" s="3"/>
      <c r="AH3940" s="10"/>
      <c r="AI3940" s="11"/>
      <c r="AJ3940" s="10"/>
      <c r="AK3940" s="2"/>
      <c r="AL3940" s="2"/>
      <c r="AM3940" s="2"/>
      <c r="AN3940" s="2"/>
      <c r="AO3940" s="2"/>
      <c r="AP3940" s="2"/>
      <c r="AQ3940" s="1"/>
      <c r="AR3940" s="15"/>
      <c r="AS3940" s="15"/>
      <c r="AT3940" s="15"/>
      <c r="AU3940" s="1"/>
      <c r="AV3940" s="1"/>
      <c r="AW3940" s="15"/>
      <c r="AX3940" s="15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  <c r="EZ3940" s="1"/>
      <c r="FA3940" s="1"/>
      <c r="FB3940" s="1"/>
      <c r="FC3940" s="1"/>
      <c r="FD3940" s="1"/>
      <c r="FE3940" s="1"/>
      <c r="FF3940" s="1"/>
      <c r="FG3940" s="1"/>
      <c r="FH3940" s="1"/>
    </row>
    <row r="3941" spans="1:164" x14ac:dyDescent="0.15">
      <c r="A3941" s="67"/>
      <c r="B3941" s="16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9"/>
      <c r="N3941" s="12"/>
      <c r="O3941" s="12"/>
      <c r="P3941" s="19"/>
      <c r="Q3941" s="14"/>
      <c r="R3941" s="28"/>
      <c r="S3941" s="14"/>
      <c r="T3941" s="14"/>
      <c r="U3941" s="14"/>
      <c r="V3941" s="4"/>
      <c r="W3941" s="5"/>
      <c r="X3941" s="14"/>
      <c r="Y3941" s="153"/>
      <c r="Z3941" s="10"/>
      <c r="AA3941" s="51"/>
      <c r="AB3941" s="3"/>
      <c r="AC3941" s="1"/>
      <c r="AD3941" s="10"/>
      <c r="AE3941" s="3"/>
      <c r="AF3941" s="3"/>
      <c r="AG3941" s="3"/>
      <c r="AH3941" s="10"/>
      <c r="AI3941" s="11"/>
      <c r="AJ3941" s="10"/>
      <c r="AK3941" s="2"/>
      <c r="AL3941" s="2"/>
      <c r="AM3941" s="2"/>
      <c r="AN3941" s="2"/>
      <c r="AO3941" s="2"/>
      <c r="AP3941" s="2"/>
      <c r="AQ3941" s="1"/>
      <c r="AR3941" s="15"/>
      <c r="AS3941" s="15"/>
      <c r="AT3941" s="15"/>
      <c r="AU3941" s="1"/>
      <c r="AV3941" s="1"/>
      <c r="AW3941" s="15"/>
      <c r="AX3941" s="15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  <c r="EZ3941" s="1"/>
      <c r="FA3941" s="1"/>
      <c r="FB3941" s="1"/>
      <c r="FC3941" s="1"/>
      <c r="FD3941" s="1"/>
      <c r="FE3941" s="1"/>
      <c r="FF3941" s="1"/>
      <c r="FG3941" s="1"/>
      <c r="FH3941" s="1"/>
    </row>
    <row r="3942" spans="1:164" x14ac:dyDescent="0.15">
      <c r="A3942" s="67"/>
      <c r="B3942" s="16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9"/>
      <c r="N3942" s="12"/>
      <c r="O3942" s="12"/>
      <c r="P3942" s="19"/>
      <c r="Q3942" s="14"/>
      <c r="R3942" s="28"/>
      <c r="S3942" s="14"/>
      <c r="T3942" s="14"/>
      <c r="U3942" s="14"/>
      <c r="V3942" s="4"/>
      <c r="W3942" s="5"/>
      <c r="X3942" s="14"/>
      <c r="Y3942" s="153"/>
      <c r="Z3942" s="10"/>
      <c r="AA3942" s="51"/>
      <c r="AB3942" s="3"/>
      <c r="AC3942" s="1"/>
      <c r="AD3942" s="10"/>
      <c r="AE3942" s="3"/>
      <c r="AF3942" s="3"/>
      <c r="AG3942" s="3"/>
      <c r="AH3942" s="10"/>
      <c r="AI3942" s="11"/>
      <c r="AJ3942" s="10"/>
      <c r="AK3942" s="2"/>
      <c r="AL3942" s="2"/>
      <c r="AM3942" s="2"/>
      <c r="AN3942" s="2"/>
      <c r="AO3942" s="2"/>
      <c r="AP3942" s="2"/>
      <c r="AQ3942" s="1"/>
      <c r="AR3942" s="15"/>
      <c r="AS3942" s="15"/>
      <c r="AT3942" s="15"/>
      <c r="AU3942" s="1"/>
      <c r="AV3942" s="1"/>
      <c r="AW3942" s="15"/>
      <c r="AX3942" s="15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  <c r="EZ3942" s="1"/>
      <c r="FA3942" s="1"/>
      <c r="FB3942" s="1"/>
      <c r="FC3942" s="1"/>
      <c r="FD3942" s="1"/>
      <c r="FE3942" s="1"/>
      <c r="FF3942" s="1"/>
      <c r="FG3942" s="1"/>
      <c r="FH3942" s="1"/>
    </row>
    <row r="3943" spans="1:164" x14ac:dyDescent="0.15">
      <c r="A3943" s="67"/>
      <c r="B3943" s="16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9"/>
      <c r="N3943" s="12"/>
      <c r="O3943" s="12"/>
      <c r="P3943" s="19"/>
      <c r="Q3943" s="14"/>
      <c r="R3943" s="28"/>
      <c r="S3943" s="14"/>
      <c r="T3943" s="14"/>
      <c r="U3943" s="14"/>
      <c r="V3943" s="4"/>
      <c r="W3943" s="5"/>
      <c r="X3943" s="14"/>
      <c r="Y3943" s="153"/>
      <c r="Z3943" s="10"/>
      <c r="AA3943" s="51"/>
      <c r="AB3943" s="3"/>
      <c r="AC3943" s="1"/>
      <c r="AD3943" s="10"/>
      <c r="AE3943" s="3"/>
      <c r="AF3943" s="3"/>
      <c r="AG3943" s="3"/>
      <c r="AH3943" s="10"/>
      <c r="AI3943" s="11"/>
      <c r="AJ3943" s="10"/>
      <c r="AK3943" s="2"/>
      <c r="AL3943" s="2"/>
      <c r="AM3943" s="2"/>
      <c r="AN3943" s="2"/>
      <c r="AO3943" s="2"/>
      <c r="AP3943" s="2"/>
      <c r="AQ3943" s="1"/>
      <c r="AR3943" s="15"/>
      <c r="AS3943" s="15"/>
      <c r="AT3943" s="15"/>
      <c r="AU3943" s="1"/>
      <c r="AV3943" s="1"/>
      <c r="AW3943" s="15"/>
      <c r="AX3943" s="15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  <c r="EZ3943" s="1"/>
      <c r="FA3943" s="1"/>
      <c r="FB3943" s="1"/>
      <c r="FC3943" s="1"/>
      <c r="FD3943" s="1"/>
      <c r="FE3943" s="1"/>
      <c r="FF3943" s="1"/>
      <c r="FG3943" s="1"/>
      <c r="FH3943" s="1"/>
    </row>
    <row r="3944" spans="1:164" x14ac:dyDescent="0.15">
      <c r="A3944" s="67"/>
      <c r="B3944" s="16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9"/>
      <c r="N3944" s="12"/>
      <c r="O3944" s="12"/>
      <c r="P3944" s="19"/>
      <c r="Q3944" s="14"/>
      <c r="R3944" s="28"/>
      <c r="S3944" s="14"/>
      <c r="T3944" s="14"/>
      <c r="U3944" s="14"/>
      <c r="V3944" s="4"/>
      <c r="W3944" s="5"/>
      <c r="X3944" s="14"/>
      <c r="Y3944" s="153"/>
      <c r="Z3944" s="10"/>
      <c r="AA3944" s="51"/>
      <c r="AB3944" s="3"/>
      <c r="AC3944" s="1"/>
      <c r="AD3944" s="10"/>
      <c r="AE3944" s="3"/>
      <c r="AF3944" s="3"/>
      <c r="AG3944" s="3"/>
      <c r="AH3944" s="10"/>
      <c r="AI3944" s="11"/>
      <c r="AJ3944" s="10"/>
      <c r="AK3944" s="2"/>
      <c r="AL3944" s="2"/>
      <c r="AM3944" s="2"/>
      <c r="AN3944" s="2"/>
      <c r="AO3944" s="2"/>
      <c r="AP3944" s="2"/>
      <c r="AQ3944" s="1"/>
      <c r="AR3944" s="15"/>
      <c r="AS3944" s="15"/>
      <c r="AT3944" s="15"/>
      <c r="AU3944" s="1"/>
      <c r="AV3944" s="1"/>
      <c r="AW3944" s="15"/>
      <c r="AX3944" s="15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  <c r="EZ3944" s="1"/>
      <c r="FA3944" s="1"/>
      <c r="FB3944" s="1"/>
      <c r="FC3944" s="1"/>
      <c r="FD3944" s="1"/>
      <c r="FE3944" s="1"/>
      <c r="FF3944" s="1"/>
      <c r="FG3944" s="1"/>
      <c r="FH3944" s="1"/>
    </row>
    <row r="3945" spans="1:164" x14ac:dyDescent="0.15">
      <c r="A3945" s="67"/>
      <c r="B3945" s="16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9"/>
      <c r="N3945" s="12"/>
      <c r="O3945" s="12"/>
      <c r="P3945" s="19"/>
      <c r="Q3945" s="14"/>
      <c r="R3945" s="28"/>
      <c r="S3945" s="14"/>
      <c r="T3945" s="14"/>
      <c r="U3945" s="14"/>
      <c r="V3945" s="4"/>
      <c r="W3945" s="5"/>
      <c r="X3945" s="14"/>
      <c r="Y3945" s="153"/>
      <c r="Z3945" s="10"/>
      <c r="AA3945" s="51"/>
      <c r="AB3945" s="3"/>
      <c r="AC3945" s="1"/>
      <c r="AD3945" s="10"/>
      <c r="AE3945" s="3"/>
      <c r="AF3945" s="3"/>
      <c r="AG3945" s="3"/>
      <c r="AH3945" s="10"/>
      <c r="AI3945" s="11"/>
      <c r="AJ3945" s="10"/>
      <c r="AK3945" s="2"/>
      <c r="AL3945" s="2"/>
      <c r="AM3945" s="2"/>
      <c r="AN3945" s="2"/>
      <c r="AO3945" s="2"/>
      <c r="AP3945" s="2"/>
      <c r="AQ3945" s="1"/>
      <c r="AR3945" s="15"/>
      <c r="AS3945" s="15"/>
      <c r="AT3945" s="15"/>
      <c r="AU3945" s="1"/>
      <c r="AV3945" s="1"/>
      <c r="AW3945" s="15"/>
      <c r="AX3945" s="15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  <c r="EZ3945" s="1"/>
      <c r="FA3945" s="1"/>
      <c r="FB3945" s="1"/>
      <c r="FC3945" s="1"/>
      <c r="FD3945" s="1"/>
      <c r="FE3945" s="1"/>
      <c r="FF3945" s="1"/>
      <c r="FG3945" s="1"/>
      <c r="FH3945" s="1"/>
    </row>
    <row r="3946" spans="1:164" x14ac:dyDescent="0.15">
      <c r="A3946" s="67"/>
      <c r="B3946" s="16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9"/>
      <c r="N3946" s="12"/>
      <c r="O3946" s="12"/>
      <c r="P3946" s="19"/>
      <c r="Q3946" s="14"/>
      <c r="R3946" s="28"/>
      <c r="S3946" s="14"/>
      <c r="T3946" s="14"/>
      <c r="U3946" s="14"/>
      <c r="V3946" s="4"/>
      <c r="W3946" s="5"/>
      <c r="X3946" s="14"/>
      <c r="Y3946" s="153"/>
      <c r="Z3946" s="10"/>
      <c r="AA3946" s="51"/>
      <c r="AB3946" s="3"/>
      <c r="AC3946" s="1"/>
      <c r="AD3946" s="10"/>
      <c r="AE3946" s="3"/>
      <c r="AF3946" s="3"/>
      <c r="AG3946" s="3"/>
      <c r="AH3946" s="10"/>
      <c r="AI3946" s="11"/>
      <c r="AJ3946" s="10"/>
      <c r="AK3946" s="2"/>
      <c r="AL3946" s="2"/>
      <c r="AM3946" s="2"/>
      <c r="AN3946" s="2"/>
      <c r="AO3946" s="2"/>
      <c r="AP3946" s="2"/>
      <c r="AQ3946" s="1"/>
      <c r="AR3946" s="15"/>
      <c r="AS3946" s="15"/>
      <c r="AT3946" s="15"/>
      <c r="AU3946" s="1"/>
      <c r="AV3946" s="1"/>
      <c r="AW3946" s="15"/>
      <c r="AX3946" s="15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  <c r="EZ3946" s="1"/>
      <c r="FA3946" s="1"/>
      <c r="FB3946" s="1"/>
      <c r="FC3946" s="1"/>
      <c r="FD3946" s="1"/>
      <c r="FE3946" s="1"/>
      <c r="FF3946" s="1"/>
      <c r="FG3946" s="1"/>
      <c r="FH3946" s="1"/>
    </row>
    <row r="3947" spans="1:164" x14ac:dyDescent="0.15">
      <c r="A3947" s="67"/>
      <c r="B3947" s="16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9"/>
      <c r="N3947" s="12"/>
      <c r="O3947" s="12"/>
      <c r="P3947" s="19"/>
      <c r="Q3947" s="14"/>
      <c r="R3947" s="28"/>
      <c r="S3947" s="14"/>
      <c r="T3947" s="14"/>
      <c r="U3947" s="14"/>
      <c r="V3947" s="4"/>
      <c r="W3947" s="5"/>
      <c r="X3947" s="14"/>
      <c r="Y3947" s="153"/>
      <c r="Z3947" s="10"/>
      <c r="AA3947" s="51"/>
      <c r="AB3947" s="3"/>
      <c r="AC3947" s="1"/>
      <c r="AD3947" s="10"/>
      <c r="AE3947" s="3"/>
      <c r="AF3947" s="3"/>
      <c r="AG3947" s="3"/>
      <c r="AH3947" s="10"/>
      <c r="AI3947" s="11"/>
      <c r="AJ3947" s="10"/>
      <c r="AK3947" s="2"/>
      <c r="AL3947" s="2"/>
      <c r="AM3947" s="2"/>
      <c r="AN3947" s="2"/>
      <c r="AO3947" s="2"/>
      <c r="AP3947" s="2"/>
      <c r="AQ3947" s="1"/>
      <c r="AR3947" s="15"/>
      <c r="AS3947" s="15"/>
      <c r="AT3947" s="15"/>
      <c r="AU3947" s="1"/>
      <c r="AV3947" s="1"/>
      <c r="AW3947" s="15"/>
      <c r="AX3947" s="15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  <c r="EZ3947" s="1"/>
      <c r="FA3947" s="1"/>
      <c r="FB3947" s="1"/>
      <c r="FC3947" s="1"/>
      <c r="FD3947" s="1"/>
      <c r="FE3947" s="1"/>
      <c r="FF3947" s="1"/>
      <c r="FG3947" s="1"/>
      <c r="FH3947" s="1"/>
    </row>
    <row r="3948" spans="1:164" x14ac:dyDescent="0.15">
      <c r="A3948" s="67"/>
      <c r="B3948" s="16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9"/>
      <c r="N3948" s="12"/>
      <c r="O3948" s="12"/>
      <c r="P3948" s="19"/>
      <c r="Q3948" s="14"/>
      <c r="R3948" s="28"/>
      <c r="S3948" s="14"/>
      <c r="T3948" s="14"/>
      <c r="U3948" s="14"/>
      <c r="V3948" s="4"/>
      <c r="W3948" s="5"/>
      <c r="X3948" s="14"/>
      <c r="Y3948" s="153"/>
      <c r="Z3948" s="10"/>
      <c r="AA3948" s="51"/>
      <c r="AB3948" s="3"/>
      <c r="AC3948" s="1"/>
      <c r="AD3948" s="10"/>
      <c r="AE3948" s="3"/>
      <c r="AF3948" s="3"/>
      <c r="AG3948" s="3"/>
      <c r="AH3948" s="10"/>
      <c r="AI3948" s="11"/>
      <c r="AJ3948" s="10"/>
      <c r="AK3948" s="2"/>
      <c r="AL3948" s="2"/>
      <c r="AM3948" s="2"/>
      <c r="AN3948" s="2"/>
      <c r="AO3948" s="2"/>
      <c r="AP3948" s="2"/>
      <c r="AQ3948" s="1"/>
      <c r="AR3948" s="15"/>
      <c r="AS3948" s="15"/>
      <c r="AT3948" s="15"/>
      <c r="AU3948" s="1"/>
      <c r="AV3948" s="1"/>
      <c r="AW3948" s="15"/>
      <c r="AX3948" s="15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  <c r="EZ3948" s="1"/>
      <c r="FA3948" s="1"/>
      <c r="FB3948" s="1"/>
      <c r="FC3948" s="1"/>
      <c r="FD3948" s="1"/>
      <c r="FE3948" s="1"/>
      <c r="FF3948" s="1"/>
      <c r="FG3948" s="1"/>
      <c r="FH3948" s="1"/>
    </row>
    <row r="3949" spans="1:164" x14ac:dyDescent="0.15">
      <c r="A3949" s="67"/>
      <c r="B3949" s="16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9"/>
      <c r="N3949" s="12"/>
      <c r="O3949" s="12"/>
      <c r="P3949" s="19"/>
      <c r="Q3949" s="14"/>
      <c r="R3949" s="28"/>
      <c r="S3949" s="14"/>
      <c r="T3949" s="14"/>
      <c r="U3949" s="14"/>
      <c r="V3949" s="4"/>
      <c r="W3949" s="5"/>
      <c r="X3949" s="14"/>
      <c r="Y3949" s="153"/>
      <c r="Z3949" s="10"/>
      <c r="AA3949" s="51"/>
      <c r="AB3949" s="3"/>
      <c r="AC3949" s="1"/>
      <c r="AD3949" s="10"/>
      <c r="AE3949" s="3"/>
      <c r="AF3949" s="3"/>
      <c r="AG3949" s="3"/>
      <c r="AH3949" s="10"/>
      <c r="AI3949" s="11"/>
      <c r="AJ3949" s="10"/>
      <c r="AK3949" s="2"/>
      <c r="AL3949" s="2"/>
      <c r="AM3949" s="2"/>
      <c r="AN3949" s="2"/>
      <c r="AO3949" s="2"/>
      <c r="AP3949" s="2"/>
      <c r="AQ3949" s="1"/>
      <c r="AR3949" s="15"/>
      <c r="AS3949" s="15"/>
      <c r="AT3949" s="15"/>
      <c r="AU3949" s="1"/>
      <c r="AV3949" s="1"/>
      <c r="AW3949" s="15"/>
      <c r="AX3949" s="15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  <c r="EZ3949" s="1"/>
      <c r="FA3949" s="1"/>
      <c r="FB3949" s="1"/>
      <c r="FC3949" s="1"/>
      <c r="FD3949" s="1"/>
      <c r="FE3949" s="1"/>
      <c r="FF3949" s="1"/>
      <c r="FG3949" s="1"/>
      <c r="FH3949" s="1"/>
    </row>
    <row r="3950" spans="1:164" x14ac:dyDescent="0.15">
      <c r="A3950" s="67"/>
      <c r="B3950" s="16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9"/>
      <c r="N3950" s="12"/>
      <c r="O3950" s="12"/>
      <c r="P3950" s="19"/>
      <c r="Q3950" s="14"/>
      <c r="R3950" s="28"/>
      <c r="S3950" s="14"/>
      <c r="T3950" s="14"/>
      <c r="U3950" s="14"/>
      <c r="V3950" s="4"/>
      <c r="W3950" s="5"/>
      <c r="X3950" s="14"/>
      <c r="Y3950" s="153"/>
      <c r="Z3950" s="10"/>
      <c r="AA3950" s="51"/>
      <c r="AB3950" s="3"/>
      <c r="AC3950" s="1"/>
      <c r="AD3950" s="10"/>
      <c r="AE3950" s="3"/>
      <c r="AF3950" s="3"/>
      <c r="AG3950" s="3"/>
      <c r="AH3950" s="10"/>
      <c r="AI3950" s="11"/>
      <c r="AJ3950" s="10"/>
      <c r="AK3950" s="2"/>
      <c r="AL3950" s="2"/>
      <c r="AM3950" s="2"/>
      <c r="AN3950" s="2"/>
      <c r="AO3950" s="2"/>
      <c r="AP3950" s="2"/>
      <c r="AQ3950" s="1"/>
      <c r="AR3950" s="15"/>
      <c r="AS3950" s="15"/>
      <c r="AT3950" s="15"/>
      <c r="AU3950" s="1"/>
      <c r="AV3950" s="1"/>
      <c r="AW3950" s="15"/>
      <c r="AX3950" s="15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  <c r="EZ3950" s="1"/>
      <c r="FA3950" s="1"/>
      <c r="FB3950" s="1"/>
      <c r="FC3950" s="1"/>
      <c r="FD3950" s="1"/>
      <c r="FE3950" s="1"/>
      <c r="FF3950" s="1"/>
      <c r="FG3950" s="1"/>
      <c r="FH3950" s="1"/>
    </row>
    <row r="3951" spans="1:164" x14ac:dyDescent="0.15">
      <c r="A3951" s="67"/>
      <c r="B3951" s="16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9"/>
      <c r="N3951" s="12"/>
      <c r="O3951" s="12"/>
      <c r="P3951" s="19"/>
      <c r="Q3951" s="14"/>
      <c r="R3951" s="28"/>
      <c r="S3951" s="14"/>
      <c r="T3951" s="14"/>
      <c r="U3951" s="14"/>
      <c r="V3951" s="4"/>
      <c r="W3951" s="5"/>
      <c r="X3951" s="14"/>
      <c r="Y3951" s="153"/>
      <c r="Z3951" s="10"/>
      <c r="AA3951" s="51"/>
      <c r="AB3951" s="3"/>
      <c r="AC3951" s="1"/>
      <c r="AD3951" s="10"/>
      <c r="AE3951" s="3"/>
      <c r="AF3951" s="3"/>
      <c r="AG3951" s="3"/>
      <c r="AH3951" s="10"/>
      <c r="AI3951" s="11"/>
      <c r="AJ3951" s="10"/>
      <c r="AK3951" s="2"/>
      <c r="AL3951" s="2"/>
      <c r="AM3951" s="2"/>
      <c r="AN3951" s="2"/>
      <c r="AO3951" s="2"/>
      <c r="AP3951" s="2"/>
      <c r="AQ3951" s="1"/>
      <c r="AR3951" s="15"/>
      <c r="AS3951" s="15"/>
      <c r="AT3951" s="15"/>
      <c r="AU3951" s="1"/>
      <c r="AV3951" s="1"/>
      <c r="AW3951" s="15"/>
      <c r="AX3951" s="15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  <c r="EZ3951" s="1"/>
      <c r="FA3951" s="1"/>
      <c r="FB3951" s="1"/>
      <c r="FC3951" s="1"/>
      <c r="FD3951" s="1"/>
      <c r="FE3951" s="1"/>
      <c r="FF3951" s="1"/>
      <c r="FG3951" s="1"/>
      <c r="FH3951" s="1"/>
    </row>
    <row r="3952" spans="1:164" x14ac:dyDescent="0.15">
      <c r="A3952" s="67"/>
      <c r="B3952" s="16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9"/>
      <c r="N3952" s="12"/>
      <c r="O3952" s="12"/>
      <c r="P3952" s="19"/>
      <c r="Q3952" s="14"/>
      <c r="R3952" s="28"/>
      <c r="S3952" s="14"/>
      <c r="T3952" s="14"/>
      <c r="U3952" s="14"/>
      <c r="V3952" s="4"/>
      <c r="W3952" s="5"/>
      <c r="X3952" s="14"/>
      <c r="Y3952" s="153"/>
      <c r="Z3952" s="10"/>
      <c r="AA3952" s="51"/>
      <c r="AB3952" s="3"/>
      <c r="AC3952" s="1"/>
      <c r="AD3952" s="10"/>
      <c r="AE3952" s="3"/>
      <c r="AF3952" s="3"/>
      <c r="AG3952" s="3"/>
      <c r="AH3952" s="10"/>
      <c r="AI3952" s="11"/>
      <c r="AJ3952" s="10"/>
      <c r="AK3952" s="2"/>
      <c r="AL3952" s="2"/>
      <c r="AM3952" s="2"/>
      <c r="AN3952" s="2"/>
      <c r="AO3952" s="2"/>
      <c r="AP3952" s="2"/>
      <c r="AQ3952" s="1"/>
      <c r="AR3952" s="15"/>
      <c r="AS3952" s="15"/>
      <c r="AT3952" s="15"/>
      <c r="AU3952" s="1"/>
      <c r="AV3952" s="1"/>
      <c r="AW3952" s="15"/>
      <c r="AX3952" s="15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  <c r="EZ3952" s="1"/>
      <c r="FA3952" s="1"/>
      <c r="FB3952" s="1"/>
      <c r="FC3952" s="1"/>
      <c r="FD3952" s="1"/>
      <c r="FE3952" s="1"/>
      <c r="FF3952" s="1"/>
      <c r="FG3952" s="1"/>
      <c r="FH3952" s="1"/>
    </row>
    <row r="3953" spans="1:164" x14ac:dyDescent="0.15">
      <c r="A3953" s="67"/>
      <c r="B3953" s="16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9"/>
      <c r="N3953" s="12"/>
      <c r="O3953" s="12"/>
      <c r="P3953" s="19"/>
      <c r="Q3953" s="14"/>
      <c r="R3953" s="28"/>
      <c r="S3953" s="14"/>
      <c r="T3953" s="14"/>
      <c r="U3953" s="14"/>
      <c r="V3953" s="4"/>
      <c r="W3953" s="5"/>
      <c r="X3953" s="14"/>
      <c r="Y3953" s="153"/>
      <c r="Z3953" s="10"/>
      <c r="AA3953" s="51"/>
      <c r="AB3953" s="3"/>
      <c r="AC3953" s="1"/>
      <c r="AD3953" s="10"/>
      <c r="AE3953" s="3"/>
      <c r="AF3953" s="3"/>
      <c r="AG3953" s="3"/>
      <c r="AH3953" s="10"/>
      <c r="AI3953" s="11"/>
      <c r="AJ3953" s="10"/>
      <c r="AK3953" s="2"/>
      <c r="AL3953" s="2"/>
      <c r="AM3953" s="2"/>
      <c r="AN3953" s="2"/>
      <c r="AO3953" s="2"/>
      <c r="AP3953" s="2"/>
      <c r="AQ3953" s="1"/>
      <c r="AR3953" s="15"/>
      <c r="AS3953" s="15"/>
      <c r="AT3953" s="15"/>
      <c r="AU3953" s="1"/>
      <c r="AV3953" s="1"/>
      <c r="AW3953" s="15"/>
      <c r="AX3953" s="15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  <c r="EZ3953" s="1"/>
      <c r="FA3953" s="1"/>
      <c r="FB3953" s="1"/>
      <c r="FC3953" s="1"/>
      <c r="FD3953" s="1"/>
      <c r="FE3953" s="1"/>
      <c r="FF3953" s="1"/>
      <c r="FG3953" s="1"/>
      <c r="FH3953" s="1"/>
    </row>
    <row r="3954" spans="1:164" x14ac:dyDescent="0.15">
      <c r="A3954" s="67"/>
      <c r="B3954" s="16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9"/>
      <c r="N3954" s="12"/>
      <c r="O3954" s="12"/>
      <c r="P3954" s="19"/>
      <c r="Q3954" s="14"/>
      <c r="R3954" s="28"/>
      <c r="S3954" s="14"/>
      <c r="T3954" s="14"/>
      <c r="U3954" s="14"/>
      <c r="V3954" s="4"/>
      <c r="W3954" s="5"/>
      <c r="X3954" s="14"/>
      <c r="Y3954" s="153"/>
      <c r="Z3954" s="10"/>
      <c r="AA3954" s="51"/>
      <c r="AB3954" s="3"/>
      <c r="AC3954" s="1"/>
      <c r="AD3954" s="10"/>
      <c r="AE3954" s="3"/>
      <c r="AF3954" s="3"/>
      <c r="AG3954" s="3"/>
      <c r="AH3954" s="10"/>
      <c r="AI3954" s="11"/>
      <c r="AJ3954" s="10"/>
      <c r="AK3954" s="2"/>
      <c r="AL3954" s="2"/>
      <c r="AM3954" s="2"/>
      <c r="AN3954" s="2"/>
      <c r="AO3954" s="2"/>
      <c r="AP3954" s="2"/>
      <c r="AQ3954" s="1"/>
      <c r="AR3954" s="15"/>
      <c r="AS3954" s="15"/>
      <c r="AT3954" s="15"/>
      <c r="AU3954" s="1"/>
      <c r="AV3954" s="1"/>
      <c r="AW3954" s="15"/>
      <c r="AX3954" s="15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  <c r="EZ3954" s="1"/>
      <c r="FA3954" s="1"/>
      <c r="FB3954" s="1"/>
      <c r="FC3954" s="1"/>
      <c r="FD3954" s="1"/>
      <c r="FE3954" s="1"/>
      <c r="FF3954" s="1"/>
      <c r="FG3954" s="1"/>
      <c r="FH3954" s="1"/>
    </row>
    <row r="3955" spans="1:164" x14ac:dyDescent="0.15">
      <c r="A3955" s="67"/>
      <c r="B3955" s="16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9"/>
      <c r="N3955" s="12"/>
      <c r="O3955" s="12"/>
      <c r="P3955" s="19"/>
      <c r="Q3955" s="14"/>
      <c r="R3955" s="28"/>
      <c r="S3955" s="14"/>
      <c r="T3955" s="14"/>
      <c r="U3955" s="14"/>
      <c r="V3955" s="4"/>
      <c r="W3955" s="5"/>
      <c r="X3955" s="14"/>
      <c r="Y3955" s="153"/>
      <c r="Z3955" s="10"/>
      <c r="AA3955" s="51"/>
      <c r="AB3955" s="3"/>
      <c r="AC3955" s="1"/>
      <c r="AD3955" s="10"/>
      <c r="AE3955" s="3"/>
      <c r="AF3955" s="3"/>
      <c r="AG3955" s="3"/>
      <c r="AH3955" s="10"/>
      <c r="AI3955" s="11"/>
      <c r="AJ3955" s="10"/>
      <c r="AK3955" s="2"/>
      <c r="AL3955" s="2"/>
      <c r="AM3955" s="2"/>
      <c r="AN3955" s="2"/>
      <c r="AO3955" s="2"/>
      <c r="AP3955" s="2"/>
      <c r="AQ3955" s="1"/>
      <c r="AR3955" s="15"/>
      <c r="AS3955" s="15"/>
      <c r="AT3955" s="15"/>
      <c r="AU3955" s="1"/>
      <c r="AV3955" s="1"/>
      <c r="AW3955" s="15"/>
      <c r="AX3955" s="15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  <c r="EZ3955" s="1"/>
      <c r="FA3955" s="1"/>
      <c r="FB3955" s="1"/>
      <c r="FC3955" s="1"/>
      <c r="FD3955" s="1"/>
      <c r="FE3955" s="1"/>
      <c r="FF3955" s="1"/>
      <c r="FG3955" s="1"/>
      <c r="FH3955" s="1"/>
    </row>
    <row r="3956" spans="1:164" x14ac:dyDescent="0.15">
      <c r="A3956" s="67"/>
      <c r="B3956" s="16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9"/>
      <c r="N3956" s="12"/>
      <c r="O3956" s="12"/>
      <c r="P3956" s="19"/>
      <c r="Q3956" s="14"/>
      <c r="R3956" s="28"/>
      <c r="S3956" s="14"/>
      <c r="T3956" s="14"/>
      <c r="U3956" s="14"/>
      <c r="V3956" s="4"/>
      <c r="W3956" s="5"/>
      <c r="X3956" s="14"/>
      <c r="Y3956" s="153"/>
      <c r="Z3956" s="10"/>
      <c r="AA3956" s="51"/>
      <c r="AB3956" s="3"/>
      <c r="AC3956" s="1"/>
      <c r="AD3956" s="10"/>
      <c r="AE3956" s="3"/>
      <c r="AF3956" s="3"/>
      <c r="AG3956" s="3"/>
      <c r="AH3956" s="10"/>
      <c r="AI3956" s="11"/>
      <c r="AJ3956" s="10"/>
      <c r="AK3956" s="2"/>
      <c r="AL3956" s="2"/>
      <c r="AM3956" s="2"/>
      <c r="AN3956" s="2"/>
      <c r="AO3956" s="2"/>
      <c r="AP3956" s="2"/>
      <c r="AQ3956" s="1"/>
      <c r="AR3956" s="15"/>
      <c r="AS3956" s="15"/>
      <c r="AT3956" s="15"/>
      <c r="AU3956" s="1"/>
      <c r="AV3956" s="1"/>
      <c r="AW3956" s="15"/>
      <c r="AX3956" s="15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  <c r="EZ3956" s="1"/>
      <c r="FA3956" s="1"/>
      <c r="FB3956" s="1"/>
      <c r="FC3956" s="1"/>
      <c r="FD3956" s="1"/>
      <c r="FE3956" s="1"/>
      <c r="FF3956" s="1"/>
      <c r="FG3956" s="1"/>
      <c r="FH3956" s="1"/>
    </row>
    <row r="3957" spans="1:164" x14ac:dyDescent="0.15">
      <c r="A3957" s="67"/>
      <c r="B3957" s="16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9"/>
      <c r="N3957" s="12"/>
      <c r="O3957" s="12"/>
      <c r="P3957" s="19"/>
      <c r="Q3957" s="14"/>
      <c r="R3957" s="28"/>
      <c r="S3957" s="14"/>
      <c r="T3957" s="14"/>
      <c r="U3957" s="14"/>
      <c r="V3957" s="4"/>
      <c r="W3957" s="5"/>
      <c r="X3957" s="14"/>
      <c r="Y3957" s="153"/>
      <c r="Z3957" s="10"/>
      <c r="AA3957" s="51"/>
      <c r="AB3957" s="3"/>
      <c r="AC3957" s="1"/>
      <c r="AD3957" s="10"/>
      <c r="AE3957" s="3"/>
      <c r="AF3957" s="3"/>
      <c r="AG3957" s="3"/>
      <c r="AH3957" s="10"/>
      <c r="AI3957" s="11"/>
      <c r="AJ3957" s="10"/>
      <c r="AK3957" s="2"/>
      <c r="AL3957" s="2"/>
      <c r="AM3957" s="2"/>
      <c r="AN3957" s="2"/>
      <c r="AO3957" s="2"/>
      <c r="AP3957" s="2"/>
      <c r="AQ3957" s="1"/>
      <c r="AR3957" s="15"/>
      <c r="AS3957" s="15"/>
      <c r="AT3957" s="15"/>
      <c r="AU3957" s="1"/>
      <c r="AV3957" s="1"/>
      <c r="AW3957" s="15"/>
      <c r="AX3957" s="15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  <c r="EZ3957" s="1"/>
      <c r="FA3957" s="1"/>
      <c r="FB3957" s="1"/>
      <c r="FC3957" s="1"/>
      <c r="FD3957" s="1"/>
      <c r="FE3957" s="1"/>
      <c r="FF3957" s="1"/>
      <c r="FG3957" s="1"/>
      <c r="FH3957" s="1"/>
    </row>
    <row r="3958" spans="1:164" x14ac:dyDescent="0.15">
      <c r="A3958" s="67"/>
      <c r="B3958" s="16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9"/>
      <c r="N3958" s="12"/>
      <c r="O3958" s="12"/>
      <c r="P3958" s="19"/>
      <c r="Q3958" s="14"/>
      <c r="R3958" s="28"/>
      <c r="S3958" s="14"/>
      <c r="T3958" s="14"/>
      <c r="U3958" s="14"/>
      <c r="V3958" s="4"/>
      <c r="W3958" s="5"/>
      <c r="X3958" s="14"/>
      <c r="Y3958" s="153"/>
      <c r="Z3958" s="10"/>
      <c r="AA3958" s="51"/>
      <c r="AB3958" s="3"/>
      <c r="AC3958" s="1"/>
      <c r="AD3958" s="10"/>
      <c r="AE3958" s="3"/>
      <c r="AF3958" s="3"/>
      <c r="AG3958" s="3"/>
      <c r="AH3958" s="10"/>
      <c r="AI3958" s="11"/>
      <c r="AJ3958" s="10"/>
      <c r="AK3958" s="2"/>
      <c r="AL3958" s="2"/>
      <c r="AM3958" s="2"/>
      <c r="AN3958" s="2"/>
      <c r="AO3958" s="2"/>
      <c r="AP3958" s="2"/>
      <c r="AQ3958" s="1"/>
      <c r="AR3958" s="15"/>
      <c r="AS3958" s="15"/>
      <c r="AT3958" s="15"/>
      <c r="AU3958" s="1"/>
      <c r="AV3958" s="1"/>
      <c r="AW3958" s="15"/>
      <c r="AX3958" s="15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  <c r="EZ3958" s="1"/>
      <c r="FA3958" s="1"/>
      <c r="FB3958" s="1"/>
      <c r="FC3958" s="1"/>
      <c r="FD3958" s="1"/>
      <c r="FE3958" s="1"/>
      <c r="FF3958" s="1"/>
      <c r="FG3958" s="1"/>
      <c r="FH3958" s="1"/>
    </row>
    <row r="3959" spans="1:164" x14ac:dyDescent="0.15">
      <c r="A3959" s="67"/>
      <c r="B3959" s="16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9"/>
      <c r="N3959" s="12"/>
      <c r="O3959" s="12"/>
      <c r="P3959" s="19"/>
      <c r="Q3959" s="14"/>
      <c r="R3959" s="28"/>
      <c r="S3959" s="14"/>
      <c r="T3959" s="14"/>
      <c r="U3959" s="14"/>
      <c r="V3959" s="4"/>
      <c r="W3959" s="5"/>
      <c r="X3959" s="14"/>
      <c r="Y3959" s="153"/>
      <c r="Z3959" s="10"/>
      <c r="AA3959" s="51"/>
      <c r="AB3959" s="3"/>
      <c r="AC3959" s="1"/>
      <c r="AD3959" s="10"/>
      <c r="AE3959" s="3"/>
      <c r="AF3959" s="3"/>
      <c r="AG3959" s="3"/>
      <c r="AH3959" s="10"/>
      <c r="AI3959" s="11"/>
      <c r="AJ3959" s="10"/>
      <c r="AK3959" s="2"/>
      <c r="AL3959" s="2"/>
      <c r="AM3959" s="2"/>
      <c r="AN3959" s="2"/>
      <c r="AO3959" s="2"/>
      <c r="AP3959" s="2"/>
      <c r="AQ3959" s="1"/>
      <c r="AR3959" s="15"/>
      <c r="AS3959" s="15"/>
      <c r="AT3959" s="15"/>
      <c r="AU3959" s="1"/>
      <c r="AV3959" s="1"/>
      <c r="AW3959" s="15"/>
      <c r="AX3959" s="15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  <c r="EZ3959" s="1"/>
      <c r="FA3959" s="1"/>
      <c r="FB3959" s="1"/>
      <c r="FC3959" s="1"/>
      <c r="FD3959" s="1"/>
      <c r="FE3959" s="1"/>
      <c r="FF3959" s="1"/>
      <c r="FG3959" s="1"/>
      <c r="FH3959" s="1"/>
    </row>
    <row r="3960" spans="1:164" x14ac:dyDescent="0.15">
      <c r="A3960" s="67"/>
      <c r="B3960" s="16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9"/>
      <c r="N3960" s="12"/>
      <c r="O3960" s="12"/>
      <c r="P3960" s="19"/>
      <c r="Q3960" s="14"/>
      <c r="R3960" s="28"/>
      <c r="S3960" s="14"/>
      <c r="T3960" s="14"/>
      <c r="U3960" s="14"/>
      <c r="V3960" s="4"/>
      <c r="W3960" s="5"/>
      <c r="X3960" s="14"/>
      <c r="Y3960" s="153"/>
      <c r="Z3960" s="10"/>
      <c r="AA3960" s="51"/>
      <c r="AB3960" s="3"/>
      <c r="AC3960" s="1"/>
      <c r="AD3960" s="10"/>
      <c r="AE3960" s="3"/>
      <c r="AF3960" s="3"/>
      <c r="AG3960" s="3"/>
      <c r="AH3960" s="10"/>
      <c r="AI3960" s="11"/>
      <c r="AJ3960" s="10"/>
      <c r="AK3960" s="2"/>
      <c r="AL3960" s="2"/>
      <c r="AM3960" s="2"/>
      <c r="AN3960" s="2"/>
      <c r="AO3960" s="2"/>
      <c r="AP3960" s="2"/>
      <c r="AQ3960" s="1"/>
      <c r="AR3960" s="15"/>
      <c r="AS3960" s="15"/>
      <c r="AT3960" s="15"/>
      <c r="AU3960" s="1"/>
      <c r="AV3960" s="1"/>
      <c r="AW3960" s="15"/>
      <c r="AX3960" s="15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  <c r="EZ3960" s="1"/>
      <c r="FA3960" s="1"/>
      <c r="FB3960" s="1"/>
      <c r="FC3960" s="1"/>
      <c r="FD3960" s="1"/>
      <c r="FE3960" s="1"/>
      <c r="FF3960" s="1"/>
      <c r="FG3960" s="1"/>
      <c r="FH3960" s="1"/>
    </row>
    <row r="3961" spans="1:164" x14ac:dyDescent="0.15">
      <c r="A3961" s="67"/>
      <c r="B3961" s="16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9"/>
      <c r="N3961" s="12"/>
      <c r="O3961" s="12"/>
      <c r="P3961" s="19"/>
      <c r="Q3961" s="14"/>
      <c r="R3961" s="28"/>
      <c r="S3961" s="14"/>
      <c r="T3961" s="14"/>
      <c r="U3961" s="14"/>
      <c r="V3961" s="4"/>
      <c r="W3961" s="5"/>
      <c r="X3961" s="14"/>
      <c r="Y3961" s="153"/>
      <c r="Z3961" s="10"/>
      <c r="AA3961" s="51"/>
      <c r="AB3961" s="3"/>
      <c r="AC3961" s="1"/>
      <c r="AD3961" s="10"/>
      <c r="AE3961" s="3"/>
      <c r="AF3961" s="3"/>
      <c r="AG3961" s="3"/>
      <c r="AH3961" s="10"/>
      <c r="AI3961" s="11"/>
      <c r="AJ3961" s="10"/>
      <c r="AK3961" s="2"/>
      <c r="AL3961" s="2"/>
      <c r="AM3961" s="2"/>
      <c r="AN3961" s="2"/>
      <c r="AO3961" s="2"/>
      <c r="AP3961" s="2"/>
      <c r="AQ3961" s="1"/>
      <c r="AR3961" s="15"/>
      <c r="AS3961" s="15"/>
      <c r="AT3961" s="15"/>
      <c r="AU3961" s="1"/>
      <c r="AV3961" s="1"/>
      <c r="AW3961" s="15"/>
      <c r="AX3961" s="15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  <c r="EZ3961" s="1"/>
      <c r="FA3961" s="1"/>
      <c r="FB3961" s="1"/>
      <c r="FC3961" s="1"/>
      <c r="FD3961" s="1"/>
      <c r="FE3961" s="1"/>
      <c r="FF3961" s="1"/>
      <c r="FG3961" s="1"/>
      <c r="FH3961" s="1"/>
    </row>
    <row r="3962" spans="1:164" x14ac:dyDescent="0.15">
      <c r="A3962" s="67"/>
      <c r="B3962" s="16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9"/>
      <c r="N3962" s="12"/>
      <c r="O3962" s="12"/>
      <c r="P3962" s="19"/>
      <c r="Q3962" s="14"/>
      <c r="R3962" s="28"/>
      <c r="S3962" s="14"/>
      <c r="T3962" s="14"/>
      <c r="U3962" s="14"/>
      <c r="V3962" s="4"/>
      <c r="W3962" s="5"/>
      <c r="X3962" s="14"/>
      <c r="Y3962" s="153"/>
      <c r="Z3962" s="10"/>
      <c r="AA3962" s="51"/>
      <c r="AB3962" s="3"/>
      <c r="AC3962" s="1"/>
      <c r="AD3962" s="10"/>
      <c r="AE3962" s="3"/>
      <c r="AF3962" s="3"/>
      <c r="AG3962" s="3"/>
      <c r="AH3962" s="10"/>
      <c r="AI3962" s="11"/>
      <c r="AJ3962" s="10"/>
      <c r="AK3962" s="2"/>
      <c r="AL3962" s="2"/>
      <c r="AM3962" s="2"/>
      <c r="AN3962" s="2"/>
      <c r="AO3962" s="2"/>
      <c r="AP3962" s="2"/>
      <c r="AQ3962" s="1"/>
      <c r="AR3962" s="15"/>
      <c r="AS3962" s="15"/>
      <c r="AT3962" s="15"/>
      <c r="AU3962" s="1"/>
      <c r="AV3962" s="1"/>
      <c r="AW3962" s="15"/>
      <c r="AX3962" s="15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  <c r="EZ3962" s="1"/>
      <c r="FA3962" s="1"/>
      <c r="FB3962" s="1"/>
      <c r="FC3962" s="1"/>
      <c r="FD3962" s="1"/>
      <c r="FE3962" s="1"/>
      <c r="FF3962" s="1"/>
      <c r="FG3962" s="1"/>
      <c r="FH3962" s="1"/>
    </row>
    <row r="3963" spans="1:164" x14ac:dyDescent="0.15">
      <c r="A3963" s="67"/>
      <c r="B3963" s="16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9"/>
      <c r="N3963" s="12"/>
      <c r="O3963" s="12"/>
      <c r="P3963" s="19"/>
      <c r="Q3963" s="14"/>
      <c r="R3963" s="28"/>
      <c r="S3963" s="14"/>
      <c r="T3963" s="14"/>
      <c r="U3963" s="14"/>
      <c r="V3963" s="4"/>
      <c r="W3963" s="5"/>
      <c r="X3963" s="14"/>
      <c r="Y3963" s="153"/>
      <c r="Z3963" s="10"/>
      <c r="AA3963" s="51"/>
      <c r="AB3963" s="3"/>
      <c r="AC3963" s="1"/>
      <c r="AD3963" s="10"/>
      <c r="AE3963" s="3"/>
      <c r="AF3963" s="3"/>
      <c r="AG3963" s="3"/>
      <c r="AH3963" s="10"/>
      <c r="AI3963" s="11"/>
      <c r="AJ3963" s="10"/>
      <c r="AK3963" s="2"/>
      <c r="AL3963" s="2"/>
      <c r="AM3963" s="2"/>
      <c r="AN3963" s="2"/>
      <c r="AO3963" s="2"/>
      <c r="AP3963" s="2"/>
      <c r="AQ3963" s="1"/>
      <c r="AR3963" s="15"/>
      <c r="AS3963" s="15"/>
      <c r="AT3963" s="15"/>
      <c r="AU3963" s="1"/>
      <c r="AV3963" s="1"/>
      <c r="AW3963" s="15"/>
      <c r="AX3963" s="15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  <c r="EZ3963" s="1"/>
      <c r="FA3963" s="1"/>
      <c r="FB3963" s="1"/>
      <c r="FC3963" s="1"/>
      <c r="FD3963" s="1"/>
      <c r="FE3963" s="1"/>
      <c r="FF3963" s="1"/>
      <c r="FG3963" s="1"/>
      <c r="FH3963" s="1"/>
    </row>
    <row r="3964" spans="1:164" x14ac:dyDescent="0.15">
      <c r="A3964" s="67"/>
      <c r="B3964" s="16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9"/>
      <c r="N3964" s="12"/>
      <c r="O3964" s="12"/>
      <c r="P3964" s="19"/>
      <c r="Q3964" s="14"/>
      <c r="R3964" s="28"/>
      <c r="S3964" s="14"/>
      <c r="T3964" s="14"/>
      <c r="U3964" s="14"/>
      <c r="V3964" s="4"/>
      <c r="W3964" s="5"/>
      <c r="X3964" s="14"/>
      <c r="Y3964" s="153"/>
      <c r="Z3964" s="10"/>
      <c r="AA3964" s="51"/>
      <c r="AB3964" s="3"/>
      <c r="AC3964" s="1"/>
      <c r="AD3964" s="10"/>
      <c r="AE3964" s="3"/>
      <c r="AF3964" s="3"/>
      <c r="AG3964" s="3"/>
      <c r="AH3964" s="10"/>
      <c r="AI3964" s="11"/>
      <c r="AJ3964" s="10"/>
      <c r="AK3964" s="2"/>
      <c r="AL3964" s="2"/>
      <c r="AM3964" s="2"/>
      <c r="AN3964" s="2"/>
      <c r="AO3964" s="2"/>
      <c r="AP3964" s="2"/>
      <c r="AQ3964" s="1"/>
      <c r="AR3964" s="15"/>
      <c r="AS3964" s="15"/>
      <c r="AT3964" s="15"/>
      <c r="AU3964" s="1"/>
      <c r="AV3964" s="1"/>
      <c r="AW3964" s="15"/>
      <c r="AX3964" s="15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  <c r="EZ3964" s="1"/>
      <c r="FA3964" s="1"/>
      <c r="FB3964" s="1"/>
      <c r="FC3964" s="1"/>
      <c r="FD3964" s="1"/>
      <c r="FE3964" s="1"/>
      <c r="FF3964" s="1"/>
      <c r="FG3964" s="1"/>
      <c r="FH3964" s="1"/>
    </row>
    <row r="3965" spans="1:164" x14ac:dyDescent="0.15">
      <c r="A3965" s="67"/>
      <c r="B3965" s="16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9"/>
      <c r="N3965" s="12"/>
      <c r="O3965" s="12"/>
      <c r="P3965" s="19"/>
      <c r="Q3965" s="14"/>
      <c r="R3965" s="28"/>
      <c r="S3965" s="14"/>
      <c r="T3965" s="14"/>
      <c r="U3965" s="14"/>
      <c r="V3965" s="4"/>
      <c r="W3965" s="5"/>
      <c r="X3965" s="14"/>
      <c r="Y3965" s="153"/>
      <c r="Z3965" s="10"/>
      <c r="AA3965" s="51"/>
      <c r="AB3965" s="3"/>
      <c r="AC3965" s="1"/>
      <c r="AD3965" s="10"/>
      <c r="AE3965" s="3"/>
      <c r="AF3965" s="3"/>
      <c r="AG3965" s="3"/>
      <c r="AH3965" s="10"/>
      <c r="AI3965" s="11"/>
      <c r="AJ3965" s="10"/>
      <c r="AK3965" s="2"/>
      <c r="AL3965" s="2"/>
      <c r="AM3965" s="2"/>
      <c r="AN3965" s="2"/>
      <c r="AO3965" s="2"/>
      <c r="AP3965" s="2"/>
      <c r="AQ3965" s="1"/>
      <c r="AR3965" s="15"/>
      <c r="AS3965" s="15"/>
      <c r="AT3965" s="15"/>
      <c r="AU3965" s="1"/>
      <c r="AV3965" s="1"/>
      <c r="AW3965" s="15"/>
      <c r="AX3965" s="15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  <c r="EZ3965" s="1"/>
      <c r="FA3965" s="1"/>
      <c r="FB3965" s="1"/>
      <c r="FC3965" s="1"/>
      <c r="FD3965" s="1"/>
      <c r="FE3965" s="1"/>
      <c r="FF3965" s="1"/>
      <c r="FG3965" s="1"/>
      <c r="FH3965" s="1"/>
    </row>
    <row r="3966" spans="1:164" x14ac:dyDescent="0.15">
      <c r="A3966" s="67"/>
      <c r="B3966" s="16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9"/>
      <c r="N3966" s="12"/>
      <c r="O3966" s="12"/>
      <c r="P3966" s="19"/>
      <c r="Q3966" s="14"/>
      <c r="R3966" s="28"/>
      <c r="S3966" s="14"/>
      <c r="T3966" s="14"/>
      <c r="U3966" s="14"/>
      <c r="V3966" s="4"/>
      <c r="W3966" s="5"/>
      <c r="X3966" s="14"/>
      <c r="Y3966" s="153"/>
      <c r="Z3966" s="10"/>
      <c r="AA3966" s="51"/>
      <c r="AB3966" s="3"/>
      <c r="AC3966" s="1"/>
      <c r="AD3966" s="10"/>
      <c r="AE3966" s="3"/>
      <c r="AF3966" s="3"/>
      <c r="AG3966" s="3"/>
      <c r="AH3966" s="10"/>
      <c r="AI3966" s="11"/>
      <c r="AJ3966" s="10"/>
      <c r="AK3966" s="2"/>
      <c r="AL3966" s="2"/>
      <c r="AM3966" s="2"/>
      <c r="AN3966" s="2"/>
      <c r="AO3966" s="2"/>
      <c r="AP3966" s="2"/>
      <c r="AQ3966" s="1"/>
      <c r="AR3966" s="15"/>
      <c r="AS3966" s="15"/>
      <c r="AT3966" s="15"/>
      <c r="AU3966" s="1"/>
      <c r="AV3966" s="1"/>
      <c r="AW3966" s="15"/>
      <c r="AX3966" s="15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  <c r="EZ3966" s="1"/>
      <c r="FA3966" s="1"/>
      <c r="FB3966" s="1"/>
      <c r="FC3966" s="1"/>
      <c r="FD3966" s="1"/>
      <c r="FE3966" s="1"/>
      <c r="FF3966" s="1"/>
      <c r="FG3966" s="1"/>
      <c r="FH3966" s="1"/>
    </row>
    <row r="3967" spans="1:164" x14ac:dyDescent="0.15">
      <c r="A3967" s="67"/>
      <c r="B3967" s="16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9"/>
      <c r="N3967" s="12"/>
      <c r="O3967" s="12"/>
      <c r="P3967" s="19"/>
      <c r="Q3967" s="14"/>
      <c r="R3967" s="28"/>
      <c r="S3967" s="14"/>
      <c r="T3967" s="14"/>
      <c r="U3967" s="14"/>
      <c r="V3967" s="4"/>
      <c r="W3967" s="5"/>
      <c r="X3967" s="14"/>
      <c r="Y3967" s="153"/>
      <c r="Z3967" s="10"/>
      <c r="AA3967" s="51"/>
      <c r="AB3967" s="3"/>
      <c r="AC3967" s="1"/>
      <c r="AD3967" s="10"/>
      <c r="AE3967" s="3"/>
      <c r="AF3967" s="3"/>
      <c r="AG3967" s="3"/>
      <c r="AH3967" s="10"/>
      <c r="AI3967" s="11"/>
      <c r="AJ3967" s="10"/>
      <c r="AK3967" s="2"/>
      <c r="AL3967" s="2"/>
      <c r="AM3967" s="2"/>
      <c r="AN3967" s="2"/>
      <c r="AO3967" s="2"/>
      <c r="AP3967" s="2"/>
      <c r="AQ3967" s="1"/>
      <c r="AR3967" s="15"/>
      <c r="AS3967" s="15"/>
      <c r="AT3967" s="15"/>
      <c r="AU3967" s="1"/>
      <c r="AV3967" s="1"/>
      <c r="AW3967" s="15"/>
      <c r="AX3967" s="15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  <c r="EZ3967" s="1"/>
      <c r="FA3967" s="1"/>
      <c r="FB3967" s="1"/>
      <c r="FC3967" s="1"/>
      <c r="FD3967" s="1"/>
      <c r="FE3967" s="1"/>
      <c r="FF3967" s="1"/>
      <c r="FG3967" s="1"/>
      <c r="FH3967" s="1"/>
    </row>
    <row r="3968" spans="1:164" x14ac:dyDescent="0.15">
      <c r="A3968" s="67"/>
      <c r="B3968" s="16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9"/>
      <c r="N3968" s="12"/>
      <c r="O3968" s="12"/>
      <c r="P3968" s="19"/>
      <c r="Q3968" s="14"/>
      <c r="R3968" s="28"/>
      <c r="S3968" s="14"/>
      <c r="T3968" s="14"/>
      <c r="U3968" s="14"/>
      <c r="V3968" s="4"/>
      <c r="W3968" s="5"/>
      <c r="X3968" s="14"/>
      <c r="Y3968" s="153"/>
      <c r="Z3968" s="10"/>
      <c r="AA3968" s="51"/>
      <c r="AB3968" s="3"/>
      <c r="AC3968" s="1"/>
      <c r="AD3968" s="10"/>
      <c r="AE3968" s="3"/>
      <c r="AF3968" s="3"/>
      <c r="AG3968" s="3"/>
      <c r="AH3968" s="10"/>
      <c r="AI3968" s="11"/>
      <c r="AJ3968" s="10"/>
      <c r="AK3968" s="2"/>
      <c r="AL3968" s="2"/>
      <c r="AM3968" s="2"/>
      <c r="AN3968" s="2"/>
      <c r="AO3968" s="2"/>
      <c r="AP3968" s="2"/>
      <c r="AQ3968" s="1"/>
      <c r="AR3968" s="15"/>
      <c r="AS3968" s="15"/>
      <c r="AT3968" s="15"/>
      <c r="AU3968" s="1"/>
      <c r="AV3968" s="1"/>
      <c r="AW3968" s="15"/>
      <c r="AX3968" s="15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  <c r="EZ3968" s="1"/>
      <c r="FA3968" s="1"/>
      <c r="FB3968" s="1"/>
      <c r="FC3968" s="1"/>
      <c r="FD3968" s="1"/>
      <c r="FE3968" s="1"/>
      <c r="FF3968" s="1"/>
      <c r="FG3968" s="1"/>
      <c r="FH3968" s="1"/>
    </row>
    <row r="3969" spans="1:164" x14ac:dyDescent="0.15">
      <c r="A3969" s="67"/>
      <c r="B3969" s="16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9"/>
      <c r="N3969" s="12"/>
      <c r="O3969" s="12"/>
      <c r="P3969" s="19"/>
      <c r="Q3969" s="14"/>
      <c r="R3969" s="28"/>
      <c r="S3969" s="14"/>
      <c r="T3969" s="14"/>
      <c r="U3969" s="14"/>
      <c r="V3969" s="4"/>
      <c r="W3969" s="5"/>
      <c r="X3969" s="14"/>
      <c r="Y3969" s="153"/>
      <c r="Z3969" s="10"/>
      <c r="AA3969" s="51"/>
      <c r="AB3969" s="3"/>
      <c r="AC3969" s="1"/>
      <c r="AD3969" s="10"/>
      <c r="AE3969" s="3"/>
      <c r="AF3969" s="3"/>
      <c r="AG3969" s="3"/>
      <c r="AH3969" s="10"/>
      <c r="AI3969" s="11"/>
      <c r="AJ3969" s="10"/>
      <c r="AK3969" s="2"/>
      <c r="AL3969" s="2"/>
      <c r="AM3969" s="2"/>
      <c r="AN3969" s="2"/>
      <c r="AO3969" s="2"/>
      <c r="AP3969" s="2"/>
      <c r="AQ3969" s="1"/>
      <c r="AR3969" s="15"/>
      <c r="AS3969" s="15"/>
      <c r="AT3969" s="15"/>
      <c r="AU3969" s="1"/>
      <c r="AV3969" s="1"/>
      <c r="AW3969" s="15"/>
      <c r="AX3969" s="15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  <c r="EZ3969" s="1"/>
      <c r="FA3969" s="1"/>
      <c r="FB3969" s="1"/>
      <c r="FC3969" s="1"/>
      <c r="FD3969" s="1"/>
      <c r="FE3969" s="1"/>
      <c r="FF3969" s="1"/>
      <c r="FG3969" s="1"/>
      <c r="FH3969" s="1"/>
    </row>
    <row r="3970" spans="1:164" x14ac:dyDescent="0.15">
      <c r="A3970" s="67"/>
      <c r="B3970" s="16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9"/>
      <c r="N3970" s="12"/>
      <c r="O3970" s="12"/>
      <c r="P3970" s="19"/>
      <c r="Q3970" s="14"/>
      <c r="R3970" s="28"/>
      <c r="S3970" s="14"/>
      <c r="T3970" s="14"/>
      <c r="U3970" s="14"/>
      <c r="V3970" s="4"/>
      <c r="W3970" s="5"/>
      <c r="X3970" s="14"/>
      <c r="Y3970" s="153"/>
      <c r="Z3970" s="10"/>
      <c r="AA3970" s="51"/>
      <c r="AB3970" s="3"/>
      <c r="AC3970" s="1"/>
      <c r="AD3970" s="10"/>
      <c r="AE3970" s="3"/>
      <c r="AF3970" s="3"/>
      <c r="AG3970" s="3"/>
      <c r="AH3970" s="10"/>
      <c r="AI3970" s="11"/>
      <c r="AJ3970" s="10"/>
      <c r="AK3970" s="2"/>
      <c r="AL3970" s="2"/>
      <c r="AM3970" s="2"/>
      <c r="AN3970" s="2"/>
      <c r="AO3970" s="2"/>
      <c r="AP3970" s="2"/>
      <c r="AQ3970" s="1"/>
      <c r="AR3970" s="15"/>
      <c r="AS3970" s="15"/>
      <c r="AT3970" s="15"/>
      <c r="AU3970" s="1"/>
      <c r="AV3970" s="1"/>
      <c r="AW3970" s="15"/>
      <c r="AX3970" s="15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  <c r="EZ3970" s="1"/>
      <c r="FA3970" s="1"/>
      <c r="FB3970" s="1"/>
      <c r="FC3970" s="1"/>
      <c r="FD3970" s="1"/>
      <c r="FE3970" s="1"/>
      <c r="FF3970" s="1"/>
      <c r="FG3970" s="1"/>
      <c r="FH3970" s="1"/>
    </row>
    <row r="3971" spans="1:164" x14ac:dyDescent="0.15">
      <c r="A3971" s="67"/>
      <c r="B3971" s="16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9"/>
      <c r="N3971" s="12"/>
      <c r="O3971" s="12"/>
      <c r="P3971" s="19"/>
      <c r="Q3971" s="14"/>
      <c r="R3971" s="28"/>
      <c r="S3971" s="14"/>
      <c r="T3971" s="14"/>
      <c r="U3971" s="14"/>
      <c r="V3971" s="4"/>
      <c r="W3971" s="5"/>
      <c r="X3971" s="14"/>
      <c r="Y3971" s="153"/>
      <c r="Z3971" s="10"/>
      <c r="AA3971" s="51"/>
      <c r="AB3971" s="3"/>
      <c r="AC3971" s="1"/>
      <c r="AD3971" s="10"/>
      <c r="AE3971" s="3"/>
      <c r="AF3971" s="3"/>
      <c r="AG3971" s="3"/>
      <c r="AH3971" s="10"/>
      <c r="AI3971" s="11"/>
      <c r="AJ3971" s="10"/>
      <c r="AK3971" s="2"/>
      <c r="AL3971" s="2"/>
      <c r="AM3971" s="2"/>
      <c r="AN3971" s="2"/>
      <c r="AO3971" s="2"/>
      <c r="AP3971" s="2"/>
      <c r="AQ3971" s="1"/>
      <c r="AR3971" s="15"/>
      <c r="AS3971" s="15"/>
      <c r="AT3971" s="15"/>
      <c r="AU3971" s="1"/>
      <c r="AV3971" s="1"/>
      <c r="AW3971" s="15"/>
      <c r="AX3971" s="15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  <c r="EZ3971" s="1"/>
      <c r="FA3971" s="1"/>
      <c r="FB3971" s="1"/>
      <c r="FC3971" s="1"/>
      <c r="FD3971" s="1"/>
      <c r="FE3971" s="1"/>
      <c r="FF3971" s="1"/>
      <c r="FG3971" s="1"/>
      <c r="FH3971" s="1"/>
    </row>
    <row r="3972" spans="1:164" x14ac:dyDescent="0.15">
      <c r="A3972" s="67"/>
      <c r="B3972" s="16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9"/>
      <c r="N3972" s="12"/>
      <c r="O3972" s="12"/>
      <c r="P3972" s="19"/>
      <c r="Q3972" s="14"/>
      <c r="R3972" s="28"/>
      <c r="S3972" s="14"/>
      <c r="T3972" s="14"/>
      <c r="U3972" s="14"/>
      <c r="V3972" s="4"/>
      <c r="W3972" s="5"/>
      <c r="X3972" s="14"/>
      <c r="Y3972" s="153"/>
      <c r="Z3972" s="10"/>
      <c r="AA3972" s="51"/>
      <c r="AB3972" s="3"/>
      <c r="AC3972" s="1"/>
      <c r="AD3972" s="10"/>
      <c r="AE3972" s="3"/>
      <c r="AF3972" s="3"/>
      <c r="AG3972" s="3"/>
      <c r="AH3972" s="10"/>
      <c r="AI3972" s="11"/>
      <c r="AJ3972" s="10"/>
      <c r="AK3972" s="2"/>
      <c r="AL3972" s="2"/>
      <c r="AM3972" s="2"/>
      <c r="AN3972" s="2"/>
      <c r="AO3972" s="2"/>
      <c r="AP3972" s="2"/>
      <c r="AQ3972" s="1"/>
      <c r="AR3972" s="15"/>
      <c r="AS3972" s="15"/>
      <c r="AT3972" s="15"/>
      <c r="AU3972" s="1"/>
      <c r="AV3972" s="1"/>
      <c r="AW3972" s="15"/>
      <c r="AX3972" s="15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  <c r="EZ3972" s="1"/>
      <c r="FA3972" s="1"/>
      <c r="FB3972" s="1"/>
      <c r="FC3972" s="1"/>
      <c r="FD3972" s="1"/>
      <c r="FE3972" s="1"/>
      <c r="FF3972" s="1"/>
      <c r="FG3972" s="1"/>
      <c r="FH3972" s="1"/>
    </row>
    <row r="3973" spans="1:164" x14ac:dyDescent="0.15">
      <c r="A3973" s="67"/>
      <c r="B3973" s="16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9"/>
      <c r="N3973" s="12"/>
      <c r="O3973" s="12"/>
      <c r="P3973" s="19"/>
      <c r="Q3973" s="14"/>
      <c r="R3973" s="28"/>
      <c r="S3973" s="14"/>
      <c r="T3973" s="14"/>
      <c r="U3973" s="14"/>
      <c r="V3973" s="4"/>
      <c r="W3973" s="5"/>
      <c r="X3973" s="14"/>
      <c r="Y3973" s="153"/>
      <c r="Z3973" s="10"/>
      <c r="AA3973" s="51"/>
      <c r="AB3973" s="3"/>
      <c r="AC3973" s="1"/>
      <c r="AD3973" s="10"/>
      <c r="AE3973" s="3"/>
      <c r="AF3973" s="3"/>
      <c r="AG3973" s="3"/>
      <c r="AH3973" s="10"/>
      <c r="AI3973" s="11"/>
      <c r="AJ3973" s="10"/>
      <c r="AK3973" s="2"/>
      <c r="AL3973" s="2"/>
      <c r="AM3973" s="2"/>
      <c r="AN3973" s="2"/>
      <c r="AO3973" s="2"/>
      <c r="AP3973" s="2"/>
      <c r="AQ3973" s="1"/>
      <c r="AR3973" s="15"/>
      <c r="AS3973" s="15"/>
      <c r="AT3973" s="15"/>
      <c r="AU3973" s="1"/>
      <c r="AV3973" s="1"/>
      <c r="AW3973" s="15"/>
      <c r="AX3973" s="15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  <c r="EZ3973" s="1"/>
      <c r="FA3973" s="1"/>
      <c r="FB3973" s="1"/>
      <c r="FC3973" s="1"/>
      <c r="FD3973" s="1"/>
      <c r="FE3973" s="1"/>
      <c r="FF3973" s="1"/>
      <c r="FG3973" s="1"/>
      <c r="FH3973" s="1"/>
    </row>
    <row r="3974" spans="1:164" x14ac:dyDescent="0.15">
      <c r="A3974" s="67"/>
      <c r="B3974" s="16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9"/>
      <c r="N3974" s="12"/>
      <c r="O3974" s="12"/>
      <c r="P3974" s="19"/>
      <c r="Q3974" s="14"/>
      <c r="R3974" s="28"/>
      <c r="S3974" s="14"/>
      <c r="T3974" s="14"/>
      <c r="U3974" s="14"/>
      <c r="V3974" s="4"/>
      <c r="W3974" s="5"/>
      <c r="X3974" s="14"/>
      <c r="Y3974" s="153"/>
      <c r="Z3974" s="10"/>
      <c r="AA3974" s="51"/>
      <c r="AB3974" s="3"/>
      <c r="AC3974" s="1"/>
      <c r="AD3974" s="10"/>
      <c r="AE3974" s="3"/>
      <c r="AF3974" s="3"/>
      <c r="AG3974" s="3"/>
      <c r="AH3974" s="10"/>
      <c r="AI3974" s="11"/>
      <c r="AJ3974" s="10"/>
      <c r="AK3974" s="2"/>
      <c r="AL3974" s="2"/>
      <c r="AM3974" s="2"/>
      <c r="AN3974" s="2"/>
      <c r="AO3974" s="2"/>
      <c r="AP3974" s="2"/>
      <c r="AQ3974" s="1"/>
      <c r="AR3974" s="15"/>
      <c r="AS3974" s="15"/>
      <c r="AT3974" s="15"/>
      <c r="AU3974" s="1"/>
      <c r="AV3974" s="1"/>
      <c r="AW3974" s="15"/>
      <c r="AX3974" s="15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  <c r="EZ3974" s="1"/>
      <c r="FA3974" s="1"/>
      <c r="FB3974" s="1"/>
      <c r="FC3974" s="1"/>
      <c r="FD3974" s="1"/>
      <c r="FE3974" s="1"/>
      <c r="FF3974" s="1"/>
      <c r="FG3974" s="1"/>
      <c r="FH3974" s="1"/>
    </row>
    <row r="3975" spans="1:164" x14ac:dyDescent="0.15">
      <c r="A3975" s="67"/>
      <c r="B3975" s="16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9"/>
      <c r="N3975" s="12"/>
      <c r="O3975" s="12"/>
      <c r="P3975" s="19"/>
      <c r="Q3975" s="14"/>
      <c r="R3975" s="28"/>
      <c r="S3975" s="14"/>
      <c r="T3975" s="14"/>
      <c r="U3975" s="14"/>
      <c r="V3975" s="4"/>
      <c r="W3975" s="5"/>
      <c r="X3975" s="14"/>
      <c r="Y3975" s="153"/>
      <c r="Z3975" s="10"/>
      <c r="AA3975" s="51"/>
      <c r="AB3975" s="3"/>
      <c r="AC3975" s="1"/>
      <c r="AD3975" s="10"/>
      <c r="AE3975" s="3"/>
      <c r="AF3975" s="3"/>
      <c r="AG3975" s="3"/>
      <c r="AH3975" s="10"/>
      <c r="AI3975" s="11"/>
      <c r="AJ3975" s="10"/>
      <c r="AK3975" s="2"/>
      <c r="AL3975" s="2"/>
      <c r="AM3975" s="2"/>
      <c r="AN3975" s="2"/>
      <c r="AO3975" s="2"/>
      <c r="AP3975" s="2"/>
      <c r="AQ3975" s="1"/>
      <c r="AR3975" s="15"/>
      <c r="AS3975" s="15"/>
      <c r="AT3975" s="15"/>
      <c r="AU3975" s="1"/>
      <c r="AV3975" s="1"/>
      <c r="AW3975" s="15"/>
      <c r="AX3975" s="15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  <c r="EZ3975" s="1"/>
      <c r="FA3975" s="1"/>
      <c r="FB3975" s="1"/>
      <c r="FC3975" s="1"/>
      <c r="FD3975" s="1"/>
      <c r="FE3975" s="1"/>
      <c r="FF3975" s="1"/>
      <c r="FG3975" s="1"/>
      <c r="FH3975" s="1"/>
    </row>
    <row r="3976" spans="1:164" x14ac:dyDescent="0.15">
      <c r="A3976" s="67"/>
      <c r="B3976" s="16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9"/>
      <c r="N3976" s="12"/>
      <c r="O3976" s="12"/>
      <c r="P3976" s="19"/>
      <c r="Q3976" s="14"/>
      <c r="R3976" s="28"/>
      <c r="S3976" s="14"/>
      <c r="T3976" s="14"/>
      <c r="U3976" s="14"/>
      <c r="V3976" s="4"/>
      <c r="W3976" s="5"/>
      <c r="X3976" s="14"/>
      <c r="Y3976" s="153"/>
      <c r="Z3976" s="10"/>
      <c r="AA3976" s="51"/>
      <c r="AB3976" s="3"/>
      <c r="AC3976" s="1"/>
      <c r="AD3976" s="10"/>
      <c r="AE3976" s="3"/>
      <c r="AF3976" s="3"/>
      <c r="AG3976" s="3"/>
      <c r="AH3976" s="10"/>
      <c r="AI3976" s="11"/>
      <c r="AJ3976" s="10"/>
      <c r="AK3976" s="2"/>
      <c r="AL3976" s="2"/>
      <c r="AM3976" s="2"/>
      <c r="AN3976" s="2"/>
      <c r="AO3976" s="2"/>
      <c r="AP3976" s="2"/>
      <c r="AQ3976" s="1"/>
      <c r="AR3976" s="15"/>
      <c r="AS3976" s="15"/>
      <c r="AT3976" s="15"/>
      <c r="AU3976" s="1"/>
      <c r="AV3976" s="1"/>
      <c r="AW3976" s="15"/>
      <c r="AX3976" s="15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  <c r="EZ3976" s="1"/>
      <c r="FA3976" s="1"/>
      <c r="FB3976" s="1"/>
      <c r="FC3976" s="1"/>
      <c r="FD3976" s="1"/>
      <c r="FE3976" s="1"/>
      <c r="FF3976" s="1"/>
      <c r="FG3976" s="1"/>
      <c r="FH3976" s="1"/>
    </row>
    <row r="3977" spans="1:164" x14ac:dyDescent="0.15">
      <c r="A3977" s="67"/>
      <c r="B3977" s="16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9"/>
      <c r="N3977" s="12"/>
      <c r="O3977" s="12"/>
      <c r="P3977" s="19"/>
      <c r="Q3977" s="14"/>
      <c r="R3977" s="28"/>
      <c r="S3977" s="14"/>
      <c r="T3977" s="14"/>
      <c r="U3977" s="14"/>
      <c r="V3977" s="4"/>
      <c r="W3977" s="5"/>
      <c r="X3977" s="14"/>
      <c r="Y3977" s="153"/>
      <c r="Z3977" s="10"/>
      <c r="AA3977" s="51"/>
      <c r="AB3977" s="3"/>
      <c r="AC3977" s="1"/>
      <c r="AD3977" s="10"/>
      <c r="AE3977" s="3"/>
      <c r="AF3977" s="3"/>
      <c r="AG3977" s="3"/>
      <c r="AH3977" s="10"/>
      <c r="AI3977" s="11"/>
      <c r="AJ3977" s="10"/>
      <c r="AK3977" s="2"/>
      <c r="AL3977" s="2"/>
      <c r="AM3977" s="2"/>
      <c r="AN3977" s="2"/>
      <c r="AO3977" s="2"/>
      <c r="AP3977" s="2"/>
      <c r="AQ3977" s="1"/>
      <c r="AR3977" s="15"/>
      <c r="AS3977" s="15"/>
      <c r="AT3977" s="15"/>
      <c r="AU3977" s="1"/>
      <c r="AV3977" s="1"/>
      <c r="AW3977" s="15"/>
      <c r="AX3977" s="15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  <c r="EZ3977" s="1"/>
      <c r="FA3977" s="1"/>
      <c r="FB3977" s="1"/>
      <c r="FC3977" s="1"/>
      <c r="FD3977" s="1"/>
      <c r="FE3977" s="1"/>
      <c r="FF3977" s="1"/>
      <c r="FG3977" s="1"/>
      <c r="FH3977" s="1"/>
    </row>
    <row r="3978" spans="1:164" x14ac:dyDescent="0.15">
      <c r="A3978" s="67"/>
      <c r="B3978" s="16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9"/>
      <c r="N3978" s="12"/>
      <c r="O3978" s="12"/>
      <c r="P3978" s="19"/>
      <c r="Q3978" s="14"/>
      <c r="R3978" s="28"/>
      <c r="S3978" s="14"/>
      <c r="T3978" s="14"/>
      <c r="U3978" s="14"/>
      <c r="V3978" s="4"/>
      <c r="W3978" s="5"/>
      <c r="X3978" s="14"/>
      <c r="Y3978" s="153"/>
      <c r="Z3978" s="10"/>
      <c r="AA3978" s="51"/>
      <c r="AB3978" s="3"/>
      <c r="AC3978" s="1"/>
      <c r="AD3978" s="10"/>
      <c r="AE3978" s="3"/>
      <c r="AF3978" s="3"/>
      <c r="AG3978" s="3"/>
      <c r="AH3978" s="10"/>
      <c r="AI3978" s="11"/>
      <c r="AJ3978" s="10"/>
      <c r="AK3978" s="2"/>
      <c r="AL3978" s="2"/>
      <c r="AM3978" s="2"/>
      <c r="AN3978" s="2"/>
      <c r="AO3978" s="2"/>
      <c r="AP3978" s="2"/>
      <c r="AQ3978" s="1"/>
      <c r="AR3978" s="15"/>
      <c r="AS3978" s="15"/>
      <c r="AT3978" s="15"/>
      <c r="AU3978" s="1"/>
      <c r="AV3978" s="1"/>
      <c r="AW3978" s="15"/>
      <c r="AX3978" s="15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  <c r="EZ3978" s="1"/>
      <c r="FA3978" s="1"/>
      <c r="FB3978" s="1"/>
      <c r="FC3978" s="1"/>
      <c r="FD3978" s="1"/>
      <c r="FE3978" s="1"/>
      <c r="FF3978" s="1"/>
      <c r="FG3978" s="1"/>
      <c r="FH3978" s="1"/>
    </row>
    <row r="3979" spans="1:164" x14ac:dyDescent="0.15">
      <c r="A3979" s="67"/>
      <c r="B3979" s="16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9"/>
      <c r="N3979" s="12"/>
      <c r="O3979" s="12"/>
      <c r="P3979" s="19"/>
      <c r="Q3979" s="14"/>
      <c r="R3979" s="28"/>
      <c r="S3979" s="14"/>
      <c r="T3979" s="14"/>
      <c r="U3979" s="14"/>
      <c r="V3979" s="4"/>
      <c r="W3979" s="5"/>
      <c r="X3979" s="14"/>
      <c r="Y3979" s="153"/>
      <c r="Z3979" s="10"/>
      <c r="AA3979" s="51"/>
      <c r="AB3979" s="3"/>
      <c r="AC3979" s="1"/>
      <c r="AD3979" s="10"/>
      <c r="AE3979" s="3"/>
      <c r="AF3979" s="3"/>
      <c r="AG3979" s="3"/>
      <c r="AH3979" s="10"/>
      <c r="AI3979" s="11"/>
      <c r="AJ3979" s="10"/>
      <c r="AK3979" s="2"/>
      <c r="AL3979" s="2"/>
      <c r="AM3979" s="2"/>
      <c r="AN3979" s="2"/>
      <c r="AO3979" s="2"/>
      <c r="AP3979" s="2"/>
      <c r="AQ3979" s="1"/>
      <c r="AR3979" s="15"/>
      <c r="AS3979" s="15"/>
      <c r="AT3979" s="15"/>
      <c r="AU3979" s="1"/>
      <c r="AV3979" s="1"/>
      <c r="AW3979" s="15"/>
      <c r="AX3979" s="15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  <c r="EZ3979" s="1"/>
      <c r="FA3979" s="1"/>
      <c r="FB3979" s="1"/>
      <c r="FC3979" s="1"/>
      <c r="FD3979" s="1"/>
      <c r="FE3979" s="1"/>
      <c r="FF3979" s="1"/>
      <c r="FG3979" s="1"/>
      <c r="FH3979" s="1"/>
    </row>
    <row r="3980" spans="1:164" x14ac:dyDescent="0.15">
      <c r="A3980" s="67"/>
      <c r="B3980" s="16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9"/>
      <c r="N3980" s="12"/>
      <c r="O3980" s="12"/>
      <c r="P3980" s="19"/>
      <c r="Q3980" s="14"/>
      <c r="R3980" s="28"/>
      <c r="S3980" s="14"/>
      <c r="T3980" s="14"/>
      <c r="U3980" s="14"/>
      <c r="V3980" s="4"/>
      <c r="W3980" s="5"/>
      <c r="X3980" s="14"/>
      <c r="Y3980" s="153"/>
      <c r="Z3980" s="10"/>
      <c r="AA3980" s="51"/>
      <c r="AB3980" s="3"/>
      <c r="AC3980" s="1"/>
      <c r="AD3980" s="10"/>
      <c r="AE3980" s="3"/>
      <c r="AF3980" s="3"/>
      <c r="AG3980" s="3"/>
      <c r="AH3980" s="10"/>
      <c r="AI3980" s="11"/>
      <c r="AJ3980" s="10"/>
      <c r="AK3980" s="2"/>
      <c r="AL3980" s="2"/>
      <c r="AM3980" s="2"/>
      <c r="AN3980" s="2"/>
      <c r="AO3980" s="2"/>
      <c r="AP3980" s="2"/>
      <c r="AQ3980" s="1"/>
      <c r="AR3980" s="15"/>
      <c r="AS3980" s="15"/>
      <c r="AT3980" s="15"/>
      <c r="AU3980" s="1"/>
      <c r="AV3980" s="1"/>
      <c r="AW3980" s="15"/>
      <c r="AX3980" s="15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  <c r="EZ3980" s="1"/>
      <c r="FA3980" s="1"/>
      <c r="FB3980" s="1"/>
      <c r="FC3980" s="1"/>
      <c r="FD3980" s="1"/>
      <c r="FE3980" s="1"/>
      <c r="FF3980" s="1"/>
      <c r="FG3980" s="1"/>
      <c r="FH3980" s="1"/>
    </row>
    <row r="3981" spans="1:164" x14ac:dyDescent="0.15">
      <c r="A3981" s="67"/>
      <c r="B3981" s="16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9"/>
      <c r="N3981" s="12"/>
      <c r="O3981" s="12"/>
      <c r="P3981" s="19"/>
      <c r="Q3981" s="14"/>
      <c r="R3981" s="28"/>
      <c r="S3981" s="14"/>
      <c r="T3981" s="14"/>
      <c r="U3981" s="14"/>
      <c r="V3981" s="4"/>
      <c r="W3981" s="5"/>
      <c r="X3981" s="14"/>
      <c r="Y3981" s="153"/>
      <c r="Z3981" s="10"/>
      <c r="AA3981" s="51"/>
      <c r="AB3981" s="3"/>
      <c r="AC3981" s="1"/>
      <c r="AD3981" s="10"/>
      <c r="AE3981" s="3"/>
      <c r="AF3981" s="3"/>
      <c r="AG3981" s="3"/>
      <c r="AH3981" s="10"/>
      <c r="AI3981" s="11"/>
      <c r="AJ3981" s="10"/>
      <c r="AK3981" s="2"/>
      <c r="AL3981" s="2"/>
      <c r="AM3981" s="2"/>
      <c r="AN3981" s="2"/>
      <c r="AO3981" s="2"/>
      <c r="AP3981" s="2"/>
      <c r="AQ3981" s="1"/>
      <c r="AR3981" s="15"/>
      <c r="AS3981" s="15"/>
      <c r="AT3981" s="15"/>
      <c r="AU3981" s="1"/>
      <c r="AV3981" s="1"/>
      <c r="AW3981" s="15"/>
      <c r="AX3981" s="15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  <c r="EZ3981" s="1"/>
      <c r="FA3981" s="1"/>
      <c r="FB3981" s="1"/>
      <c r="FC3981" s="1"/>
      <c r="FD3981" s="1"/>
      <c r="FE3981" s="1"/>
      <c r="FF3981" s="1"/>
      <c r="FG3981" s="1"/>
      <c r="FH3981" s="1"/>
    </row>
    <row r="3982" spans="1:164" x14ac:dyDescent="0.15">
      <c r="A3982" s="67"/>
      <c r="B3982" s="16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9"/>
      <c r="N3982" s="12"/>
      <c r="O3982" s="12"/>
      <c r="P3982" s="19"/>
      <c r="Q3982" s="14"/>
      <c r="R3982" s="28"/>
      <c r="S3982" s="14"/>
      <c r="T3982" s="14"/>
      <c r="U3982" s="14"/>
      <c r="V3982" s="4"/>
      <c r="W3982" s="5"/>
      <c r="X3982" s="14"/>
      <c r="Y3982" s="153"/>
      <c r="Z3982" s="10"/>
      <c r="AA3982" s="51"/>
      <c r="AB3982" s="3"/>
      <c r="AC3982" s="1"/>
      <c r="AD3982" s="10"/>
      <c r="AE3982" s="3"/>
      <c r="AF3982" s="3"/>
      <c r="AG3982" s="3"/>
      <c r="AH3982" s="10"/>
      <c r="AI3982" s="11"/>
      <c r="AJ3982" s="10"/>
      <c r="AK3982" s="2"/>
      <c r="AL3982" s="2"/>
      <c r="AM3982" s="2"/>
      <c r="AN3982" s="2"/>
      <c r="AO3982" s="2"/>
      <c r="AP3982" s="2"/>
      <c r="AQ3982" s="1"/>
      <c r="AR3982" s="15"/>
      <c r="AS3982" s="15"/>
      <c r="AT3982" s="15"/>
      <c r="AU3982" s="1"/>
      <c r="AV3982" s="1"/>
      <c r="AW3982" s="15"/>
      <c r="AX3982" s="15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  <c r="EZ3982" s="1"/>
      <c r="FA3982" s="1"/>
      <c r="FB3982" s="1"/>
      <c r="FC3982" s="1"/>
      <c r="FD3982" s="1"/>
      <c r="FE3982" s="1"/>
      <c r="FF3982" s="1"/>
      <c r="FG3982" s="1"/>
      <c r="FH3982" s="1"/>
    </row>
    <row r="3983" spans="1:164" x14ac:dyDescent="0.15">
      <c r="A3983" s="67"/>
      <c r="B3983" s="16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9"/>
      <c r="N3983" s="12"/>
      <c r="O3983" s="12"/>
      <c r="P3983" s="19"/>
      <c r="Q3983" s="14"/>
      <c r="R3983" s="28"/>
      <c r="S3983" s="14"/>
      <c r="T3983" s="14"/>
      <c r="U3983" s="14"/>
      <c r="V3983" s="4"/>
      <c r="W3983" s="5"/>
      <c r="X3983" s="14"/>
      <c r="Y3983" s="153"/>
      <c r="Z3983" s="10"/>
      <c r="AA3983" s="51"/>
      <c r="AB3983" s="3"/>
      <c r="AC3983" s="1"/>
      <c r="AD3983" s="10"/>
      <c r="AE3983" s="3"/>
      <c r="AF3983" s="3"/>
      <c r="AG3983" s="3"/>
      <c r="AH3983" s="10"/>
      <c r="AI3983" s="11"/>
      <c r="AJ3983" s="10"/>
      <c r="AK3983" s="2"/>
      <c r="AL3983" s="2"/>
      <c r="AM3983" s="2"/>
      <c r="AN3983" s="2"/>
      <c r="AO3983" s="2"/>
      <c r="AP3983" s="2"/>
      <c r="AQ3983" s="1"/>
      <c r="AR3983" s="15"/>
      <c r="AS3983" s="15"/>
      <c r="AT3983" s="15"/>
      <c r="AU3983" s="1"/>
      <c r="AV3983" s="1"/>
      <c r="AW3983" s="15"/>
      <c r="AX3983" s="15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  <c r="EZ3983" s="1"/>
      <c r="FA3983" s="1"/>
      <c r="FB3983" s="1"/>
      <c r="FC3983" s="1"/>
      <c r="FD3983" s="1"/>
      <c r="FE3983" s="1"/>
      <c r="FF3983" s="1"/>
      <c r="FG3983" s="1"/>
      <c r="FH3983" s="1"/>
    </row>
    <row r="3984" spans="1:164" x14ac:dyDescent="0.15">
      <c r="A3984" s="67"/>
      <c r="B3984" s="16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9"/>
      <c r="N3984" s="12"/>
      <c r="O3984" s="12"/>
      <c r="P3984" s="19"/>
      <c r="Q3984" s="14"/>
      <c r="R3984" s="28"/>
      <c r="S3984" s="14"/>
      <c r="T3984" s="14"/>
      <c r="U3984" s="14"/>
      <c r="V3984" s="4"/>
      <c r="W3984" s="5"/>
      <c r="X3984" s="14"/>
      <c r="Y3984" s="153"/>
      <c r="Z3984" s="10"/>
      <c r="AA3984" s="51"/>
      <c r="AB3984" s="3"/>
      <c r="AC3984" s="1"/>
      <c r="AD3984" s="10"/>
      <c r="AE3984" s="3"/>
      <c r="AF3984" s="3"/>
      <c r="AG3984" s="3"/>
      <c r="AH3984" s="10"/>
      <c r="AI3984" s="11"/>
      <c r="AJ3984" s="10"/>
      <c r="AK3984" s="2"/>
      <c r="AL3984" s="2"/>
      <c r="AM3984" s="2"/>
      <c r="AN3984" s="2"/>
      <c r="AO3984" s="2"/>
      <c r="AP3984" s="2"/>
      <c r="AQ3984" s="1"/>
      <c r="AR3984" s="15"/>
      <c r="AS3984" s="15"/>
      <c r="AT3984" s="15"/>
      <c r="AU3984" s="1"/>
      <c r="AV3984" s="1"/>
      <c r="AW3984" s="15"/>
      <c r="AX3984" s="15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  <c r="EZ3984" s="1"/>
      <c r="FA3984" s="1"/>
      <c r="FB3984" s="1"/>
      <c r="FC3984" s="1"/>
      <c r="FD3984" s="1"/>
      <c r="FE3984" s="1"/>
      <c r="FF3984" s="1"/>
      <c r="FG3984" s="1"/>
      <c r="FH3984" s="1"/>
    </row>
    <row r="3985" spans="1:164" x14ac:dyDescent="0.15">
      <c r="A3985" s="67"/>
      <c r="B3985" s="16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9"/>
      <c r="N3985" s="12"/>
      <c r="O3985" s="12"/>
      <c r="P3985" s="19"/>
      <c r="Q3985" s="14"/>
      <c r="R3985" s="28"/>
      <c r="S3985" s="14"/>
      <c r="T3985" s="14"/>
      <c r="U3985" s="14"/>
      <c r="V3985" s="4"/>
      <c r="W3985" s="5"/>
      <c r="X3985" s="14"/>
      <c r="Y3985" s="153"/>
      <c r="Z3985" s="10"/>
      <c r="AA3985" s="51"/>
      <c r="AB3985" s="3"/>
      <c r="AC3985" s="1"/>
      <c r="AD3985" s="10"/>
      <c r="AE3985" s="3"/>
      <c r="AF3985" s="3"/>
      <c r="AG3985" s="3"/>
      <c r="AH3985" s="10"/>
      <c r="AI3985" s="11"/>
      <c r="AJ3985" s="10"/>
      <c r="AK3985" s="2"/>
      <c r="AL3985" s="2"/>
      <c r="AM3985" s="2"/>
      <c r="AN3985" s="2"/>
      <c r="AO3985" s="2"/>
      <c r="AP3985" s="2"/>
      <c r="AQ3985" s="1"/>
      <c r="AR3985" s="15"/>
      <c r="AS3985" s="15"/>
      <c r="AT3985" s="15"/>
      <c r="AU3985" s="1"/>
      <c r="AV3985" s="1"/>
      <c r="AW3985" s="15"/>
      <c r="AX3985" s="15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  <c r="EZ3985" s="1"/>
      <c r="FA3985" s="1"/>
      <c r="FB3985" s="1"/>
      <c r="FC3985" s="1"/>
      <c r="FD3985" s="1"/>
      <c r="FE3985" s="1"/>
      <c r="FF3985" s="1"/>
      <c r="FG3985" s="1"/>
      <c r="FH3985" s="1"/>
    </row>
    <row r="3986" spans="1:164" x14ac:dyDescent="0.15">
      <c r="A3986" s="67"/>
      <c r="B3986" s="16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9"/>
      <c r="N3986" s="12"/>
      <c r="O3986" s="12"/>
      <c r="P3986" s="19"/>
      <c r="Q3986" s="14"/>
      <c r="R3986" s="28"/>
      <c r="S3986" s="14"/>
      <c r="T3986" s="14"/>
      <c r="U3986" s="14"/>
      <c r="V3986" s="4"/>
      <c r="W3986" s="5"/>
      <c r="X3986" s="14"/>
      <c r="Y3986" s="153"/>
      <c r="Z3986" s="10"/>
      <c r="AA3986" s="51"/>
      <c r="AB3986" s="3"/>
      <c r="AC3986" s="1"/>
      <c r="AD3986" s="10"/>
      <c r="AE3986" s="3"/>
      <c r="AF3986" s="3"/>
      <c r="AG3986" s="3"/>
      <c r="AH3986" s="10"/>
      <c r="AI3986" s="11"/>
      <c r="AJ3986" s="10"/>
      <c r="AK3986" s="2"/>
      <c r="AL3986" s="2"/>
      <c r="AM3986" s="2"/>
      <c r="AN3986" s="2"/>
      <c r="AO3986" s="2"/>
      <c r="AP3986" s="2"/>
      <c r="AQ3986" s="1"/>
      <c r="AR3986" s="15"/>
      <c r="AS3986" s="15"/>
      <c r="AT3986" s="15"/>
      <c r="AU3986" s="1"/>
      <c r="AV3986" s="1"/>
      <c r="AW3986" s="15"/>
      <c r="AX3986" s="15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  <c r="EZ3986" s="1"/>
      <c r="FA3986" s="1"/>
      <c r="FB3986" s="1"/>
      <c r="FC3986" s="1"/>
      <c r="FD3986" s="1"/>
      <c r="FE3986" s="1"/>
      <c r="FF3986" s="1"/>
      <c r="FG3986" s="1"/>
      <c r="FH3986" s="1"/>
    </row>
    <row r="3987" spans="1:164" x14ac:dyDescent="0.15">
      <c r="A3987" s="67"/>
      <c r="B3987" s="16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9"/>
      <c r="N3987" s="12"/>
      <c r="O3987" s="12"/>
      <c r="P3987" s="19"/>
      <c r="Q3987" s="14"/>
      <c r="R3987" s="28"/>
      <c r="S3987" s="14"/>
      <c r="T3987" s="14"/>
      <c r="U3987" s="14"/>
      <c r="V3987" s="4"/>
      <c r="W3987" s="5"/>
      <c r="X3987" s="14"/>
      <c r="Y3987" s="153"/>
      <c r="Z3987" s="10"/>
      <c r="AA3987" s="51"/>
      <c r="AB3987" s="3"/>
      <c r="AC3987" s="1"/>
      <c r="AD3987" s="10"/>
      <c r="AE3987" s="3"/>
      <c r="AF3987" s="3"/>
      <c r="AG3987" s="3"/>
      <c r="AH3987" s="10"/>
      <c r="AI3987" s="11"/>
      <c r="AJ3987" s="10"/>
      <c r="AK3987" s="2"/>
      <c r="AL3987" s="2"/>
      <c r="AM3987" s="2"/>
      <c r="AN3987" s="2"/>
      <c r="AO3987" s="2"/>
      <c r="AP3987" s="2"/>
      <c r="AQ3987" s="1"/>
      <c r="AR3987" s="15"/>
      <c r="AS3987" s="15"/>
      <c r="AT3987" s="15"/>
      <c r="AU3987" s="1"/>
      <c r="AV3987" s="1"/>
      <c r="AW3987" s="15"/>
      <c r="AX3987" s="15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  <c r="EZ3987" s="1"/>
      <c r="FA3987" s="1"/>
      <c r="FB3987" s="1"/>
      <c r="FC3987" s="1"/>
      <c r="FD3987" s="1"/>
      <c r="FE3987" s="1"/>
      <c r="FF3987" s="1"/>
      <c r="FG3987" s="1"/>
      <c r="FH3987" s="1"/>
    </row>
    <row r="3988" spans="1:164" x14ac:dyDescent="0.15">
      <c r="A3988" s="67"/>
      <c r="B3988" s="16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9"/>
      <c r="N3988" s="12"/>
      <c r="O3988" s="12"/>
      <c r="P3988" s="19"/>
      <c r="Q3988" s="14"/>
      <c r="R3988" s="28"/>
      <c r="S3988" s="14"/>
      <c r="T3988" s="14"/>
      <c r="U3988" s="14"/>
      <c r="V3988" s="4"/>
      <c r="W3988" s="5"/>
      <c r="X3988" s="14"/>
      <c r="Y3988" s="153"/>
      <c r="Z3988" s="10"/>
      <c r="AA3988" s="51"/>
      <c r="AB3988" s="3"/>
      <c r="AC3988" s="1"/>
      <c r="AD3988" s="10"/>
      <c r="AE3988" s="3"/>
      <c r="AF3988" s="3"/>
      <c r="AG3988" s="3"/>
      <c r="AH3988" s="10"/>
      <c r="AI3988" s="11"/>
      <c r="AJ3988" s="10"/>
      <c r="AK3988" s="2"/>
      <c r="AL3988" s="2"/>
      <c r="AM3988" s="2"/>
      <c r="AN3988" s="2"/>
      <c r="AO3988" s="2"/>
      <c r="AP3988" s="2"/>
      <c r="AQ3988" s="1"/>
      <c r="AR3988" s="15"/>
      <c r="AS3988" s="15"/>
      <c r="AT3988" s="15"/>
      <c r="AU3988" s="1"/>
      <c r="AV3988" s="1"/>
      <c r="AW3988" s="15"/>
      <c r="AX3988" s="15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  <c r="EZ3988" s="1"/>
      <c r="FA3988" s="1"/>
      <c r="FB3988" s="1"/>
      <c r="FC3988" s="1"/>
      <c r="FD3988" s="1"/>
      <c r="FE3988" s="1"/>
      <c r="FF3988" s="1"/>
      <c r="FG3988" s="1"/>
      <c r="FH3988" s="1"/>
    </row>
    <row r="3989" spans="1:164" x14ac:dyDescent="0.15">
      <c r="A3989" s="67"/>
      <c r="B3989" s="16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9"/>
      <c r="N3989" s="12"/>
      <c r="O3989" s="12"/>
      <c r="P3989" s="19"/>
      <c r="Q3989" s="14"/>
      <c r="R3989" s="28"/>
      <c r="S3989" s="14"/>
      <c r="T3989" s="14"/>
      <c r="U3989" s="14"/>
      <c r="V3989" s="4"/>
      <c r="W3989" s="5"/>
      <c r="X3989" s="14"/>
      <c r="Y3989" s="153"/>
      <c r="Z3989" s="10"/>
      <c r="AA3989" s="51"/>
      <c r="AB3989" s="3"/>
      <c r="AC3989" s="1"/>
      <c r="AD3989" s="10"/>
      <c r="AE3989" s="3"/>
      <c r="AF3989" s="3"/>
      <c r="AG3989" s="3"/>
      <c r="AH3989" s="10"/>
      <c r="AI3989" s="11"/>
      <c r="AJ3989" s="10"/>
      <c r="AK3989" s="2"/>
      <c r="AL3989" s="2"/>
      <c r="AM3989" s="2"/>
      <c r="AN3989" s="2"/>
      <c r="AO3989" s="2"/>
      <c r="AP3989" s="2"/>
      <c r="AQ3989" s="1"/>
      <c r="AR3989" s="15"/>
      <c r="AS3989" s="15"/>
      <c r="AT3989" s="15"/>
      <c r="AU3989" s="1"/>
      <c r="AV3989" s="1"/>
      <c r="AW3989" s="15"/>
      <c r="AX3989" s="15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  <c r="EZ3989" s="1"/>
      <c r="FA3989" s="1"/>
      <c r="FB3989" s="1"/>
      <c r="FC3989" s="1"/>
      <c r="FD3989" s="1"/>
      <c r="FE3989" s="1"/>
      <c r="FF3989" s="1"/>
      <c r="FG3989" s="1"/>
      <c r="FH3989" s="1"/>
    </row>
    <row r="3990" spans="1:164" x14ac:dyDescent="0.15">
      <c r="A3990" s="67"/>
      <c r="B3990" s="16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9"/>
      <c r="N3990" s="12"/>
      <c r="O3990" s="12"/>
      <c r="P3990" s="19"/>
      <c r="Q3990" s="14"/>
      <c r="R3990" s="28"/>
      <c r="S3990" s="14"/>
      <c r="T3990" s="14"/>
      <c r="U3990" s="14"/>
      <c r="V3990" s="4"/>
      <c r="W3990" s="5"/>
      <c r="X3990" s="14"/>
      <c r="Y3990" s="153"/>
      <c r="Z3990" s="10"/>
      <c r="AA3990" s="51"/>
      <c r="AB3990" s="3"/>
      <c r="AC3990" s="1"/>
      <c r="AD3990" s="10"/>
      <c r="AE3990" s="3"/>
      <c r="AF3990" s="3"/>
      <c r="AG3990" s="3"/>
      <c r="AH3990" s="10"/>
      <c r="AI3990" s="11"/>
      <c r="AJ3990" s="10"/>
      <c r="AK3990" s="2"/>
      <c r="AL3990" s="2"/>
      <c r="AM3990" s="2"/>
      <c r="AN3990" s="2"/>
      <c r="AO3990" s="2"/>
      <c r="AP3990" s="2"/>
      <c r="AQ3990" s="1"/>
      <c r="AR3990" s="15"/>
      <c r="AS3990" s="15"/>
      <c r="AT3990" s="15"/>
      <c r="AU3990" s="1"/>
      <c r="AV3990" s="1"/>
      <c r="AW3990" s="15"/>
      <c r="AX3990" s="15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  <c r="EZ3990" s="1"/>
      <c r="FA3990" s="1"/>
      <c r="FB3990" s="1"/>
      <c r="FC3990" s="1"/>
      <c r="FD3990" s="1"/>
      <c r="FE3990" s="1"/>
      <c r="FF3990" s="1"/>
      <c r="FG3990" s="1"/>
      <c r="FH3990" s="1"/>
    </row>
    <row r="3991" spans="1:164" x14ac:dyDescent="0.15">
      <c r="A3991" s="67"/>
      <c r="B3991" s="16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9"/>
      <c r="N3991" s="12"/>
      <c r="O3991" s="12"/>
      <c r="P3991" s="19"/>
      <c r="Q3991" s="14"/>
      <c r="R3991" s="28"/>
      <c r="S3991" s="14"/>
      <c r="T3991" s="14"/>
      <c r="U3991" s="14"/>
      <c r="V3991" s="4"/>
      <c r="W3991" s="5"/>
      <c r="X3991" s="14"/>
      <c r="Y3991" s="153"/>
      <c r="Z3991" s="10"/>
      <c r="AA3991" s="51"/>
      <c r="AB3991" s="3"/>
      <c r="AC3991" s="1"/>
      <c r="AD3991" s="10"/>
      <c r="AE3991" s="3"/>
      <c r="AF3991" s="3"/>
      <c r="AG3991" s="3"/>
      <c r="AH3991" s="10"/>
      <c r="AI3991" s="11"/>
      <c r="AJ3991" s="10"/>
      <c r="AK3991" s="2"/>
      <c r="AL3991" s="2"/>
      <c r="AM3991" s="2"/>
      <c r="AN3991" s="2"/>
      <c r="AO3991" s="2"/>
      <c r="AP3991" s="2"/>
      <c r="AQ3991" s="1"/>
      <c r="AR3991" s="15"/>
      <c r="AS3991" s="15"/>
      <c r="AT3991" s="15"/>
      <c r="AU3991" s="1"/>
      <c r="AV3991" s="1"/>
      <c r="AW3991" s="15"/>
      <c r="AX3991" s="15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  <c r="EZ3991" s="1"/>
      <c r="FA3991" s="1"/>
      <c r="FB3991" s="1"/>
      <c r="FC3991" s="1"/>
      <c r="FD3991" s="1"/>
      <c r="FE3991" s="1"/>
      <c r="FF3991" s="1"/>
      <c r="FG3991" s="1"/>
      <c r="FH3991" s="1"/>
    </row>
    <row r="3992" spans="1:164" x14ac:dyDescent="0.15">
      <c r="A3992" s="67"/>
      <c r="B3992" s="16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9"/>
      <c r="N3992" s="12"/>
      <c r="O3992" s="12"/>
      <c r="P3992" s="19"/>
      <c r="Q3992" s="14"/>
      <c r="R3992" s="28"/>
      <c r="S3992" s="14"/>
      <c r="T3992" s="14"/>
      <c r="U3992" s="14"/>
      <c r="V3992" s="4"/>
      <c r="W3992" s="5"/>
      <c r="X3992" s="14"/>
      <c r="Y3992" s="153"/>
      <c r="Z3992" s="10"/>
      <c r="AA3992" s="51"/>
      <c r="AB3992" s="3"/>
      <c r="AC3992" s="1"/>
      <c r="AD3992" s="10"/>
      <c r="AE3992" s="3"/>
      <c r="AF3992" s="3"/>
      <c r="AG3992" s="3"/>
      <c r="AH3992" s="10"/>
      <c r="AI3992" s="11"/>
      <c r="AJ3992" s="10"/>
      <c r="AK3992" s="2"/>
      <c r="AL3992" s="2"/>
      <c r="AM3992" s="2"/>
      <c r="AN3992" s="2"/>
      <c r="AO3992" s="2"/>
      <c r="AP3992" s="2"/>
      <c r="AQ3992" s="1"/>
      <c r="AR3992" s="15"/>
      <c r="AS3992" s="15"/>
      <c r="AT3992" s="15"/>
      <c r="AU3992" s="1"/>
      <c r="AV3992" s="1"/>
      <c r="AW3992" s="15"/>
      <c r="AX3992" s="15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  <c r="EZ3992" s="1"/>
      <c r="FA3992" s="1"/>
      <c r="FB3992" s="1"/>
      <c r="FC3992" s="1"/>
      <c r="FD3992" s="1"/>
      <c r="FE3992" s="1"/>
      <c r="FF3992" s="1"/>
      <c r="FG3992" s="1"/>
      <c r="FH3992" s="1"/>
    </row>
    <row r="3993" spans="1:164" x14ac:dyDescent="0.15">
      <c r="A3993" s="67"/>
      <c r="B3993" s="16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9"/>
      <c r="N3993" s="12"/>
      <c r="O3993" s="12"/>
      <c r="P3993" s="19"/>
      <c r="Q3993" s="14"/>
      <c r="R3993" s="28"/>
      <c r="S3993" s="14"/>
      <c r="T3993" s="14"/>
      <c r="U3993" s="14"/>
      <c r="V3993" s="4"/>
      <c r="W3993" s="5"/>
      <c r="X3993" s="14"/>
      <c r="Y3993" s="153"/>
      <c r="Z3993" s="10"/>
      <c r="AA3993" s="51"/>
      <c r="AB3993" s="3"/>
      <c r="AC3993" s="1"/>
      <c r="AD3993" s="10"/>
      <c r="AE3993" s="3"/>
      <c r="AF3993" s="3"/>
      <c r="AG3993" s="3"/>
      <c r="AH3993" s="10"/>
      <c r="AI3993" s="11"/>
      <c r="AJ3993" s="10"/>
      <c r="AK3993" s="2"/>
      <c r="AL3993" s="2"/>
      <c r="AM3993" s="2"/>
      <c r="AN3993" s="2"/>
      <c r="AO3993" s="2"/>
      <c r="AP3993" s="2"/>
      <c r="AQ3993" s="1"/>
      <c r="AR3993" s="15"/>
      <c r="AS3993" s="15"/>
      <c r="AT3993" s="15"/>
      <c r="AU3993" s="1"/>
      <c r="AV3993" s="1"/>
      <c r="AW3993" s="15"/>
      <c r="AX3993" s="15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  <c r="EZ3993" s="1"/>
      <c r="FA3993" s="1"/>
      <c r="FB3993" s="1"/>
      <c r="FC3993" s="1"/>
      <c r="FD3993" s="1"/>
      <c r="FE3993" s="1"/>
      <c r="FF3993" s="1"/>
      <c r="FG3993" s="1"/>
      <c r="FH3993" s="1"/>
    </row>
    <row r="3994" spans="1:164" x14ac:dyDescent="0.15">
      <c r="A3994" s="67"/>
      <c r="B3994" s="16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9"/>
      <c r="N3994" s="12"/>
      <c r="O3994" s="12"/>
      <c r="P3994" s="19"/>
      <c r="Q3994" s="14"/>
      <c r="R3994" s="28"/>
      <c r="S3994" s="14"/>
      <c r="T3994" s="14"/>
      <c r="U3994" s="14"/>
      <c r="V3994" s="4"/>
      <c r="W3994" s="5"/>
      <c r="X3994" s="14"/>
      <c r="Y3994" s="153"/>
      <c r="Z3994" s="10"/>
      <c r="AA3994" s="51"/>
      <c r="AB3994" s="3"/>
      <c r="AC3994" s="1"/>
      <c r="AD3994" s="10"/>
      <c r="AE3994" s="3"/>
      <c r="AF3994" s="3"/>
      <c r="AG3994" s="3"/>
      <c r="AH3994" s="10"/>
      <c r="AI3994" s="11"/>
      <c r="AJ3994" s="10"/>
      <c r="AK3994" s="2"/>
      <c r="AL3994" s="2"/>
      <c r="AM3994" s="2"/>
      <c r="AN3994" s="2"/>
      <c r="AO3994" s="2"/>
      <c r="AP3994" s="2"/>
      <c r="AQ3994" s="1"/>
      <c r="AR3994" s="15"/>
      <c r="AS3994" s="15"/>
      <c r="AT3994" s="15"/>
      <c r="AU3994" s="1"/>
      <c r="AV3994" s="1"/>
      <c r="AW3994" s="15"/>
      <c r="AX3994" s="15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  <c r="EZ3994" s="1"/>
      <c r="FA3994" s="1"/>
      <c r="FB3994" s="1"/>
      <c r="FC3994" s="1"/>
      <c r="FD3994" s="1"/>
      <c r="FE3994" s="1"/>
      <c r="FF3994" s="1"/>
      <c r="FG3994" s="1"/>
      <c r="FH3994" s="1"/>
    </row>
    <row r="3995" spans="1:164" x14ac:dyDescent="0.15">
      <c r="A3995" s="67"/>
      <c r="B3995" s="16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9"/>
      <c r="N3995" s="12"/>
      <c r="O3995" s="12"/>
      <c r="P3995" s="19"/>
      <c r="Q3995" s="14"/>
      <c r="R3995" s="28"/>
      <c r="S3995" s="14"/>
      <c r="T3995" s="14"/>
      <c r="U3995" s="14"/>
      <c r="V3995" s="4"/>
      <c r="W3995" s="5"/>
      <c r="X3995" s="14"/>
      <c r="Y3995" s="153"/>
      <c r="Z3995" s="10"/>
      <c r="AA3995" s="51"/>
      <c r="AB3995" s="3"/>
      <c r="AC3995" s="1"/>
      <c r="AD3995" s="10"/>
      <c r="AE3995" s="3"/>
      <c r="AF3995" s="3"/>
      <c r="AG3995" s="3"/>
      <c r="AH3995" s="10"/>
      <c r="AI3995" s="11"/>
      <c r="AJ3995" s="10"/>
      <c r="AK3995" s="2"/>
      <c r="AL3995" s="2"/>
      <c r="AM3995" s="2"/>
      <c r="AN3995" s="2"/>
      <c r="AO3995" s="2"/>
      <c r="AP3995" s="2"/>
      <c r="AQ3995" s="1"/>
      <c r="AR3995" s="15"/>
      <c r="AS3995" s="15"/>
      <c r="AT3995" s="15"/>
      <c r="AU3995" s="1"/>
      <c r="AV3995" s="1"/>
      <c r="AW3995" s="15"/>
      <c r="AX3995" s="15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  <c r="EZ3995" s="1"/>
      <c r="FA3995" s="1"/>
      <c r="FB3995" s="1"/>
      <c r="FC3995" s="1"/>
      <c r="FD3995" s="1"/>
      <c r="FE3995" s="1"/>
      <c r="FF3995" s="1"/>
      <c r="FG3995" s="1"/>
      <c r="FH3995" s="1"/>
    </row>
    <row r="3996" spans="1:164" x14ac:dyDescent="0.15">
      <c r="A3996" s="67"/>
      <c r="B3996" s="16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9"/>
      <c r="N3996" s="12"/>
      <c r="O3996" s="12"/>
      <c r="P3996" s="19"/>
      <c r="Q3996" s="14"/>
      <c r="R3996" s="28"/>
      <c r="S3996" s="14"/>
      <c r="T3996" s="14"/>
      <c r="U3996" s="14"/>
      <c r="V3996" s="4"/>
      <c r="W3996" s="5"/>
      <c r="X3996" s="14"/>
      <c r="Y3996" s="153"/>
      <c r="Z3996" s="10"/>
      <c r="AA3996" s="51"/>
      <c r="AB3996" s="3"/>
      <c r="AC3996" s="1"/>
      <c r="AD3996" s="10"/>
      <c r="AE3996" s="3"/>
      <c r="AF3996" s="3"/>
      <c r="AG3996" s="3"/>
      <c r="AH3996" s="10"/>
      <c r="AI3996" s="11"/>
      <c r="AJ3996" s="10"/>
      <c r="AK3996" s="2"/>
      <c r="AL3996" s="2"/>
      <c r="AM3996" s="2"/>
      <c r="AN3996" s="2"/>
      <c r="AO3996" s="2"/>
      <c r="AP3996" s="2"/>
      <c r="AQ3996" s="1"/>
      <c r="AR3996" s="15"/>
      <c r="AS3996" s="15"/>
      <c r="AT3996" s="15"/>
      <c r="AU3996" s="1"/>
      <c r="AV3996" s="1"/>
      <c r="AW3996" s="15"/>
      <c r="AX3996" s="15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  <c r="EZ3996" s="1"/>
      <c r="FA3996" s="1"/>
      <c r="FB3996" s="1"/>
      <c r="FC3996" s="1"/>
      <c r="FD3996" s="1"/>
      <c r="FE3996" s="1"/>
      <c r="FF3996" s="1"/>
      <c r="FG3996" s="1"/>
      <c r="FH3996" s="1"/>
    </row>
    <row r="3997" spans="1:164" x14ac:dyDescent="0.15">
      <c r="A3997" s="67"/>
      <c r="B3997" s="16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9"/>
      <c r="N3997" s="12"/>
      <c r="O3997" s="12"/>
      <c r="P3997" s="19"/>
      <c r="Q3997" s="14"/>
      <c r="R3997" s="28"/>
      <c r="S3997" s="14"/>
      <c r="T3997" s="14"/>
      <c r="U3997" s="14"/>
      <c r="V3997" s="4"/>
      <c r="W3997" s="5"/>
      <c r="X3997" s="14"/>
      <c r="Y3997" s="153"/>
      <c r="Z3997" s="10"/>
      <c r="AA3997" s="51"/>
      <c r="AB3997" s="3"/>
      <c r="AC3997" s="1"/>
      <c r="AD3997" s="10"/>
      <c r="AE3997" s="3"/>
      <c r="AF3997" s="3"/>
      <c r="AG3997" s="3"/>
      <c r="AH3997" s="10"/>
      <c r="AI3997" s="11"/>
      <c r="AJ3997" s="10"/>
      <c r="AK3997" s="2"/>
      <c r="AL3997" s="2"/>
      <c r="AM3997" s="2"/>
      <c r="AN3997" s="2"/>
      <c r="AO3997" s="2"/>
      <c r="AP3997" s="2"/>
      <c r="AQ3997" s="1"/>
      <c r="AR3997" s="15"/>
      <c r="AS3997" s="15"/>
      <c r="AT3997" s="15"/>
      <c r="AU3997" s="1"/>
      <c r="AV3997" s="1"/>
      <c r="AW3997" s="15"/>
      <c r="AX3997" s="15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  <c r="EZ3997" s="1"/>
      <c r="FA3997" s="1"/>
      <c r="FB3997" s="1"/>
      <c r="FC3997" s="1"/>
      <c r="FD3997" s="1"/>
      <c r="FE3997" s="1"/>
      <c r="FF3997" s="1"/>
      <c r="FG3997" s="1"/>
      <c r="FH3997" s="1"/>
    </row>
    <row r="3998" spans="1:164" x14ac:dyDescent="0.15">
      <c r="A3998" s="67"/>
      <c r="B3998" s="16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9"/>
      <c r="N3998" s="12"/>
      <c r="O3998" s="12"/>
      <c r="P3998" s="19"/>
      <c r="Q3998" s="14"/>
      <c r="R3998" s="28"/>
      <c r="S3998" s="14"/>
      <c r="T3998" s="14"/>
      <c r="U3998" s="14"/>
      <c r="V3998" s="4"/>
      <c r="W3998" s="5"/>
      <c r="X3998" s="14"/>
      <c r="Y3998" s="153"/>
      <c r="Z3998" s="10"/>
      <c r="AA3998" s="51"/>
      <c r="AB3998" s="3"/>
      <c r="AC3998" s="1"/>
      <c r="AD3998" s="10"/>
      <c r="AE3998" s="3"/>
      <c r="AF3998" s="3"/>
      <c r="AG3998" s="3"/>
      <c r="AH3998" s="10"/>
      <c r="AI3998" s="11"/>
      <c r="AJ3998" s="10"/>
      <c r="AK3998" s="2"/>
      <c r="AL3998" s="2"/>
      <c r="AM3998" s="2"/>
      <c r="AN3998" s="2"/>
      <c r="AO3998" s="2"/>
      <c r="AP3998" s="2"/>
      <c r="AQ3998" s="1"/>
      <c r="AR3998" s="15"/>
      <c r="AS3998" s="15"/>
      <c r="AT3998" s="15"/>
      <c r="AU3998" s="1"/>
      <c r="AV3998" s="1"/>
      <c r="AW3998" s="15"/>
      <c r="AX3998" s="15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  <c r="EZ3998" s="1"/>
      <c r="FA3998" s="1"/>
      <c r="FB3998" s="1"/>
      <c r="FC3998" s="1"/>
      <c r="FD3998" s="1"/>
      <c r="FE3998" s="1"/>
      <c r="FF3998" s="1"/>
      <c r="FG3998" s="1"/>
      <c r="FH3998" s="1"/>
    </row>
    <row r="3999" spans="1:164" x14ac:dyDescent="0.15">
      <c r="A3999" s="67"/>
      <c r="B3999" s="16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9"/>
      <c r="N3999" s="12"/>
      <c r="O3999" s="12"/>
      <c r="P3999" s="19"/>
      <c r="Q3999" s="14"/>
      <c r="R3999" s="28"/>
      <c r="S3999" s="14"/>
      <c r="T3999" s="14"/>
      <c r="U3999" s="14"/>
      <c r="V3999" s="4"/>
      <c r="W3999" s="5"/>
      <c r="X3999" s="14"/>
      <c r="Y3999" s="153"/>
      <c r="Z3999" s="10"/>
      <c r="AA3999" s="51"/>
      <c r="AB3999" s="3"/>
      <c r="AC3999" s="1"/>
      <c r="AD3999" s="10"/>
      <c r="AE3999" s="3"/>
      <c r="AF3999" s="3"/>
      <c r="AG3999" s="3"/>
      <c r="AH3999" s="10"/>
      <c r="AI3999" s="11"/>
      <c r="AJ3999" s="10"/>
      <c r="AK3999" s="2"/>
      <c r="AL3999" s="2"/>
      <c r="AM3999" s="2"/>
      <c r="AN3999" s="2"/>
      <c r="AO3999" s="2"/>
      <c r="AP3999" s="2"/>
      <c r="AQ3999" s="1"/>
      <c r="AR3999" s="15"/>
      <c r="AS3999" s="15"/>
      <c r="AT3999" s="15"/>
      <c r="AU3999" s="1"/>
      <c r="AV3999" s="1"/>
      <c r="AW3999" s="15"/>
      <c r="AX3999" s="15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  <c r="EZ3999" s="1"/>
      <c r="FA3999" s="1"/>
      <c r="FB3999" s="1"/>
      <c r="FC3999" s="1"/>
      <c r="FD3999" s="1"/>
      <c r="FE3999" s="1"/>
      <c r="FF3999" s="1"/>
      <c r="FG3999" s="1"/>
      <c r="FH3999" s="1"/>
    </row>
    <row r="4000" spans="1:164" x14ac:dyDescent="0.15">
      <c r="A4000" s="67"/>
      <c r="B4000" s="16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9"/>
      <c r="N4000" s="12"/>
      <c r="O4000" s="12"/>
      <c r="P4000" s="19"/>
      <c r="Q4000" s="14"/>
      <c r="R4000" s="28"/>
      <c r="S4000" s="14"/>
      <c r="T4000" s="14"/>
      <c r="U4000" s="14"/>
      <c r="V4000" s="4"/>
      <c r="W4000" s="5"/>
      <c r="X4000" s="14"/>
      <c r="Y4000" s="153"/>
      <c r="Z4000" s="10"/>
      <c r="AA4000" s="51"/>
      <c r="AB4000" s="3"/>
      <c r="AC4000" s="1"/>
      <c r="AD4000" s="10"/>
      <c r="AE4000" s="3"/>
      <c r="AF4000" s="3"/>
      <c r="AG4000" s="3"/>
      <c r="AH4000" s="10"/>
      <c r="AI4000" s="11"/>
      <c r="AJ4000" s="10"/>
      <c r="AK4000" s="2"/>
      <c r="AL4000" s="2"/>
      <c r="AM4000" s="2"/>
      <c r="AN4000" s="2"/>
      <c r="AO4000" s="2"/>
      <c r="AP4000" s="2"/>
      <c r="AQ4000" s="1"/>
      <c r="AR4000" s="15"/>
      <c r="AS4000" s="15"/>
      <c r="AT4000" s="15"/>
      <c r="AU4000" s="1"/>
      <c r="AV4000" s="1"/>
      <c r="AW4000" s="15"/>
      <c r="AX4000" s="15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  <c r="EZ4000" s="1"/>
      <c r="FA4000" s="1"/>
      <c r="FB4000" s="1"/>
      <c r="FC4000" s="1"/>
      <c r="FD4000" s="1"/>
      <c r="FE4000" s="1"/>
      <c r="FF4000" s="1"/>
      <c r="FG4000" s="1"/>
      <c r="FH4000" s="1"/>
    </row>
    <row r="4001" spans="1:164" x14ac:dyDescent="0.15">
      <c r="A4001" s="67"/>
      <c r="B4001" s="16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9"/>
      <c r="N4001" s="12"/>
      <c r="O4001" s="12"/>
      <c r="P4001" s="19"/>
      <c r="Q4001" s="14"/>
      <c r="R4001" s="28"/>
      <c r="S4001" s="14"/>
      <c r="T4001" s="14"/>
      <c r="U4001" s="14"/>
      <c r="V4001" s="4"/>
      <c r="W4001" s="5"/>
      <c r="X4001" s="14"/>
      <c r="Y4001" s="153"/>
      <c r="Z4001" s="10"/>
      <c r="AA4001" s="51"/>
      <c r="AB4001" s="3"/>
      <c r="AC4001" s="1"/>
      <c r="AD4001" s="10"/>
      <c r="AE4001" s="3"/>
      <c r="AF4001" s="3"/>
      <c r="AG4001" s="3"/>
      <c r="AH4001" s="10"/>
      <c r="AI4001" s="11"/>
      <c r="AJ4001" s="10"/>
      <c r="AK4001" s="2"/>
      <c r="AL4001" s="2"/>
      <c r="AM4001" s="2"/>
      <c r="AN4001" s="2"/>
      <c r="AO4001" s="2"/>
      <c r="AP4001" s="2"/>
      <c r="AQ4001" s="1"/>
      <c r="AR4001" s="15"/>
      <c r="AS4001" s="15"/>
      <c r="AT4001" s="15"/>
      <c r="AU4001" s="1"/>
      <c r="AV4001" s="1"/>
      <c r="AW4001" s="15"/>
      <c r="AX4001" s="15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  <c r="EZ4001" s="1"/>
      <c r="FA4001" s="1"/>
      <c r="FB4001" s="1"/>
      <c r="FC4001" s="1"/>
      <c r="FD4001" s="1"/>
      <c r="FE4001" s="1"/>
      <c r="FF4001" s="1"/>
      <c r="FG4001" s="1"/>
      <c r="FH4001" s="1"/>
    </row>
    <row r="4002" spans="1:164" x14ac:dyDescent="0.15">
      <c r="A4002" s="67"/>
      <c r="B4002" s="16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9"/>
      <c r="N4002" s="12"/>
      <c r="O4002" s="12"/>
      <c r="P4002" s="19"/>
      <c r="Q4002" s="14"/>
      <c r="R4002" s="28"/>
      <c r="S4002" s="14"/>
      <c r="T4002" s="14"/>
      <c r="U4002" s="14"/>
      <c r="V4002" s="4"/>
      <c r="W4002" s="5"/>
      <c r="X4002" s="14"/>
      <c r="Y4002" s="153"/>
      <c r="Z4002" s="10"/>
      <c r="AA4002" s="51"/>
      <c r="AB4002" s="3"/>
      <c r="AC4002" s="1"/>
      <c r="AD4002" s="10"/>
      <c r="AE4002" s="3"/>
      <c r="AF4002" s="3"/>
      <c r="AG4002" s="3"/>
      <c r="AH4002" s="10"/>
      <c r="AI4002" s="11"/>
      <c r="AJ4002" s="10"/>
      <c r="AK4002" s="2"/>
      <c r="AL4002" s="2"/>
      <c r="AM4002" s="2"/>
      <c r="AN4002" s="2"/>
      <c r="AO4002" s="2"/>
      <c r="AP4002" s="2"/>
      <c r="AQ4002" s="1"/>
      <c r="AR4002" s="15"/>
      <c r="AS4002" s="15"/>
      <c r="AT4002" s="15"/>
      <c r="AU4002" s="1"/>
      <c r="AV4002" s="1"/>
      <c r="AW4002" s="15"/>
      <c r="AX4002" s="15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  <c r="EZ4002" s="1"/>
      <c r="FA4002" s="1"/>
      <c r="FB4002" s="1"/>
      <c r="FC4002" s="1"/>
      <c r="FD4002" s="1"/>
      <c r="FE4002" s="1"/>
      <c r="FF4002" s="1"/>
      <c r="FG4002" s="1"/>
      <c r="FH4002" s="1"/>
    </row>
    <row r="4003" spans="1:164" x14ac:dyDescent="0.15">
      <c r="A4003" s="67"/>
      <c r="B4003" s="16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9"/>
      <c r="N4003" s="12"/>
      <c r="O4003" s="12"/>
      <c r="P4003" s="19"/>
      <c r="Q4003" s="14"/>
      <c r="R4003" s="28"/>
      <c r="S4003" s="14"/>
      <c r="T4003" s="14"/>
      <c r="U4003" s="14"/>
      <c r="V4003" s="4"/>
      <c r="W4003" s="5"/>
      <c r="X4003" s="14"/>
      <c r="Y4003" s="153"/>
      <c r="Z4003" s="10"/>
      <c r="AA4003" s="51"/>
      <c r="AB4003" s="3"/>
      <c r="AC4003" s="1"/>
      <c r="AD4003" s="10"/>
      <c r="AE4003" s="3"/>
      <c r="AF4003" s="3"/>
      <c r="AG4003" s="3"/>
      <c r="AH4003" s="10"/>
      <c r="AI4003" s="11"/>
      <c r="AJ4003" s="10"/>
      <c r="AK4003" s="2"/>
      <c r="AL4003" s="2"/>
      <c r="AM4003" s="2"/>
      <c r="AN4003" s="2"/>
      <c r="AO4003" s="2"/>
      <c r="AP4003" s="2"/>
      <c r="AQ4003" s="1"/>
      <c r="AR4003" s="15"/>
      <c r="AS4003" s="15"/>
      <c r="AT4003" s="15"/>
      <c r="AU4003" s="1"/>
      <c r="AV4003" s="1"/>
      <c r="AW4003" s="15"/>
      <c r="AX4003" s="15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  <c r="EZ4003" s="1"/>
      <c r="FA4003" s="1"/>
      <c r="FB4003" s="1"/>
      <c r="FC4003" s="1"/>
      <c r="FD4003" s="1"/>
      <c r="FE4003" s="1"/>
      <c r="FF4003" s="1"/>
      <c r="FG4003" s="1"/>
      <c r="FH4003" s="1"/>
    </row>
    <row r="4004" spans="1:164" x14ac:dyDescent="0.15">
      <c r="A4004" s="67"/>
      <c r="B4004" s="16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9"/>
      <c r="N4004" s="12"/>
      <c r="O4004" s="12"/>
      <c r="P4004" s="19"/>
      <c r="Q4004" s="14"/>
      <c r="R4004" s="28"/>
      <c r="S4004" s="14"/>
      <c r="T4004" s="14"/>
      <c r="U4004" s="14"/>
      <c r="V4004" s="4"/>
      <c r="W4004" s="5"/>
      <c r="X4004" s="14"/>
      <c r="Y4004" s="153"/>
      <c r="Z4004" s="10"/>
      <c r="AA4004" s="51"/>
      <c r="AB4004" s="3"/>
      <c r="AC4004" s="1"/>
      <c r="AD4004" s="10"/>
      <c r="AE4004" s="3"/>
      <c r="AF4004" s="3"/>
      <c r="AG4004" s="3"/>
      <c r="AH4004" s="10"/>
      <c r="AI4004" s="11"/>
      <c r="AJ4004" s="10"/>
      <c r="AK4004" s="2"/>
      <c r="AL4004" s="2"/>
      <c r="AM4004" s="2"/>
      <c r="AN4004" s="2"/>
      <c r="AO4004" s="2"/>
      <c r="AP4004" s="2"/>
      <c r="AQ4004" s="1"/>
      <c r="AR4004" s="15"/>
      <c r="AS4004" s="15"/>
      <c r="AT4004" s="15"/>
      <c r="AU4004" s="1"/>
      <c r="AV4004" s="1"/>
      <c r="AW4004" s="15"/>
      <c r="AX4004" s="15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  <c r="EZ4004" s="1"/>
      <c r="FA4004" s="1"/>
      <c r="FB4004" s="1"/>
      <c r="FC4004" s="1"/>
      <c r="FD4004" s="1"/>
      <c r="FE4004" s="1"/>
      <c r="FF4004" s="1"/>
      <c r="FG4004" s="1"/>
      <c r="FH4004" s="1"/>
    </row>
    <row r="4005" spans="1:164" x14ac:dyDescent="0.15">
      <c r="A4005" s="67"/>
      <c r="B4005" s="16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9"/>
      <c r="N4005" s="12"/>
      <c r="O4005" s="12"/>
      <c r="P4005" s="19"/>
      <c r="Q4005" s="14"/>
      <c r="R4005" s="28"/>
      <c r="S4005" s="14"/>
      <c r="T4005" s="14"/>
      <c r="U4005" s="14"/>
      <c r="V4005" s="4"/>
      <c r="W4005" s="5"/>
      <c r="X4005" s="14"/>
      <c r="Y4005" s="153"/>
      <c r="Z4005" s="10"/>
      <c r="AA4005" s="51"/>
      <c r="AB4005" s="3"/>
      <c r="AC4005" s="1"/>
      <c r="AD4005" s="10"/>
      <c r="AE4005" s="3"/>
      <c r="AF4005" s="3"/>
      <c r="AG4005" s="3"/>
      <c r="AH4005" s="10"/>
      <c r="AI4005" s="11"/>
      <c r="AJ4005" s="10"/>
      <c r="AK4005" s="2"/>
      <c r="AL4005" s="2"/>
      <c r="AM4005" s="2"/>
      <c r="AN4005" s="2"/>
      <c r="AO4005" s="2"/>
      <c r="AP4005" s="2"/>
      <c r="AQ4005" s="1"/>
      <c r="AR4005" s="15"/>
      <c r="AS4005" s="15"/>
      <c r="AT4005" s="15"/>
      <c r="AU4005" s="1"/>
      <c r="AV4005" s="1"/>
      <c r="AW4005" s="15"/>
      <c r="AX4005" s="15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  <c r="EZ4005" s="1"/>
      <c r="FA4005" s="1"/>
      <c r="FB4005" s="1"/>
      <c r="FC4005" s="1"/>
      <c r="FD4005" s="1"/>
      <c r="FE4005" s="1"/>
      <c r="FF4005" s="1"/>
      <c r="FG4005" s="1"/>
      <c r="FH4005" s="1"/>
    </row>
    <row r="4006" spans="1:164" x14ac:dyDescent="0.15">
      <c r="A4006" s="67"/>
      <c r="B4006" s="16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9"/>
      <c r="N4006" s="12"/>
      <c r="O4006" s="12"/>
      <c r="P4006" s="19"/>
      <c r="Q4006" s="14"/>
      <c r="R4006" s="28"/>
      <c r="S4006" s="14"/>
      <c r="T4006" s="14"/>
      <c r="U4006" s="14"/>
      <c r="V4006" s="4"/>
      <c r="W4006" s="5"/>
      <c r="X4006" s="14"/>
      <c r="Y4006" s="153"/>
      <c r="Z4006" s="10"/>
      <c r="AA4006" s="51"/>
      <c r="AB4006" s="3"/>
      <c r="AC4006" s="1"/>
      <c r="AD4006" s="10"/>
      <c r="AE4006" s="3"/>
      <c r="AF4006" s="3"/>
      <c r="AG4006" s="3"/>
      <c r="AH4006" s="10"/>
      <c r="AI4006" s="11"/>
      <c r="AJ4006" s="10"/>
      <c r="AK4006" s="2"/>
      <c r="AL4006" s="2"/>
      <c r="AM4006" s="2"/>
      <c r="AN4006" s="2"/>
      <c r="AO4006" s="2"/>
      <c r="AP4006" s="2"/>
      <c r="AQ4006" s="1"/>
      <c r="AR4006" s="15"/>
      <c r="AS4006" s="15"/>
      <c r="AT4006" s="15"/>
      <c r="AU4006" s="1"/>
      <c r="AV4006" s="1"/>
      <c r="AW4006" s="15"/>
      <c r="AX4006" s="15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  <c r="EZ4006" s="1"/>
      <c r="FA4006" s="1"/>
      <c r="FB4006" s="1"/>
      <c r="FC4006" s="1"/>
      <c r="FD4006" s="1"/>
      <c r="FE4006" s="1"/>
      <c r="FF4006" s="1"/>
      <c r="FG4006" s="1"/>
      <c r="FH4006" s="1"/>
    </row>
    <row r="4007" spans="1:164" x14ac:dyDescent="0.15">
      <c r="A4007" s="67"/>
      <c r="B4007" s="16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9"/>
      <c r="N4007" s="12"/>
      <c r="O4007" s="12"/>
      <c r="P4007" s="19"/>
      <c r="Q4007" s="14"/>
      <c r="R4007" s="28"/>
      <c r="S4007" s="14"/>
      <c r="T4007" s="14"/>
      <c r="U4007" s="14"/>
      <c r="V4007" s="4"/>
      <c r="W4007" s="5"/>
      <c r="X4007" s="14"/>
      <c r="Y4007" s="153"/>
      <c r="Z4007" s="10"/>
      <c r="AA4007" s="51"/>
      <c r="AB4007" s="3"/>
      <c r="AC4007" s="1"/>
      <c r="AD4007" s="10"/>
      <c r="AE4007" s="3"/>
      <c r="AF4007" s="3"/>
      <c r="AG4007" s="3"/>
      <c r="AH4007" s="10"/>
      <c r="AI4007" s="11"/>
      <c r="AJ4007" s="10"/>
      <c r="AK4007" s="2"/>
      <c r="AL4007" s="2"/>
      <c r="AM4007" s="2"/>
      <c r="AN4007" s="2"/>
      <c r="AO4007" s="2"/>
      <c r="AP4007" s="2"/>
      <c r="AQ4007" s="1"/>
      <c r="AR4007" s="15"/>
      <c r="AS4007" s="15"/>
      <c r="AT4007" s="15"/>
      <c r="AU4007" s="1"/>
      <c r="AV4007" s="1"/>
      <c r="AW4007" s="15"/>
      <c r="AX4007" s="15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  <c r="EZ4007" s="1"/>
      <c r="FA4007" s="1"/>
      <c r="FB4007" s="1"/>
      <c r="FC4007" s="1"/>
      <c r="FD4007" s="1"/>
      <c r="FE4007" s="1"/>
      <c r="FF4007" s="1"/>
      <c r="FG4007" s="1"/>
      <c r="FH4007" s="1"/>
    </row>
    <row r="4008" spans="1:164" x14ac:dyDescent="0.15">
      <c r="A4008" s="67"/>
      <c r="B4008" s="16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9"/>
      <c r="N4008" s="12"/>
      <c r="O4008" s="12"/>
      <c r="P4008" s="19"/>
      <c r="Q4008" s="14"/>
      <c r="R4008" s="28"/>
      <c r="S4008" s="14"/>
      <c r="T4008" s="14"/>
      <c r="U4008" s="14"/>
      <c r="V4008" s="4"/>
      <c r="W4008" s="5"/>
      <c r="X4008" s="14"/>
      <c r="Y4008" s="153"/>
      <c r="Z4008" s="10"/>
      <c r="AA4008" s="51"/>
      <c r="AB4008" s="3"/>
      <c r="AC4008" s="1"/>
      <c r="AD4008" s="10"/>
      <c r="AE4008" s="3"/>
      <c r="AF4008" s="3"/>
      <c r="AG4008" s="3"/>
      <c r="AH4008" s="10"/>
      <c r="AI4008" s="11"/>
      <c r="AJ4008" s="10"/>
      <c r="AK4008" s="2"/>
      <c r="AL4008" s="2"/>
      <c r="AM4008" s="2"/>
      <c r="AN4008" s="2"/>
      <c r="AO4008" s="2"/>
      <c r="AP4008" s="2"/>
      <c r="AQ4008" s="1"/>
      <c r="AR4008" s="15"/>
      <c r="AS4008" s="15"/>
      <c r="AT4008" s="15"/>
      <c r="AU4008" s="1"/>
      <c r="AV4008" s="1"/>
      <c r="AW4008" s="15"/>
      <c r="AX4008" s="15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  <c r="EZ4008" s="1"/>
      <c r="FA4008" s="1"/>
      <c r="FB4008" s="1"/>
      <c r="FC4008" s="1"/>
      <c r="FD4008" s="1"/>
      <c r="FE4008" s="1"/>
      <c r="FF4008" s="1"/>
      <c r="FG4008" s="1"/>
      <c r="FH4008" s="1"/>
    </row>
    <row r="4009" spans="1:164" x14ac:dyDescent="0.15">
      <c r="A4009" s="67"/>
      <c r="B4009" s="16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9"/>
      <c r="N4009" s="12"/>
      <c r="O4009" s="12"/>
      <c r="P4009" s="19"/>
      <c r="Q4009" s="14"/>
      <c r="R4009" s="28"/>
      <c r="S4009" s="14"/>
      <c r="T4009" s="14"/>
      <c r="U4009" s="14"/>
      <c r="V4009" s="4"/>
      <c r="W4009" s="5"/>
      <c r="X4009" s="14"/>
      <c r="Y4009" s="153"/>
      <c r="Z4009" s="10"/>
      <c r="AA4009" s="51"/>
      <c r="AB4009" s="3"/>
      <c r="AC4009" s="1"/>
      <c r="AD4009" s="10"/>
      <c r="AE4009" s="3"/>
      <c r="AF4009" s="3"/>
      <c r="AG4009" s="3"/>
      <c r="AH4009" s="10"/>
      <c r="AI4009" s="11"/>
      <c r="AJ4009" s="10"/>
      <c r="AK4009" s="2"/>
      <c r="AL4009" s="2"/>
      <c r="AM4009" s="2"/>
      <c r="AN4009" s="2"/>
      <c r="AO4009" s="2"/>
      <c r="AP4009" s="2"/>
      <c r="AQ4009" s="1"/>
      <c r="AR4009" s="15"/>
      <c r="AS4009" s="15"/>
      <c r="AT4009" s="15"/>
      <c r="AU4009" s="1"/>
      <c r="AV4009" s="1"/>
      <c r="AW4009" s="15"/>
      <c r="AX4009" s="15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  <c r="EZ4009" s="1"/>
      <c r="FA4009" s="1"/>
      <c r="FB4009" s="1"/>
      <c r="FC4009" s="1"/>
      <c r="FD4009" s="1"/>
      <c r="FE4009" s="1"/>
      <c r="FF4009" s="1"/>
      <c r="FG4009" s="1"/>
      <c r="FH4009" s="1"/>
    </row>
    <row r="4010" spans="1:164" x14ac:dyDescent="0.15">
      <c r="A4010" s="67"/>
      <c r="B4010" s="16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9"/>
      <c r="N4010" s="12"/>
      <c r="O4010" s="12"/>
      <c r="P4010" s="19"/>
      <c r="Q4010" s="14"/>
      <c r="R4010" s="28"/>
      <c r="S4010" s="14"/>
      <c r="T4010" s="14"/>
      <c r="U4010" s="14"/>
      <c r="V4010" s="4"/>
      <c r="W4010" s="5"/>
      <c r="X4010" s="14"/>
      <c r="Y4010" s="153"/>
      <c r="Z4010" s="10"/>
      <c r="AA4010" s="51"/>
      <c r="AB4010" s="3"/>
      <c r="AC4010" s="1"/>
      <c r="AD4010" s="10"/>
      <c r="AE4010" s="3"/>
      <c r="AF4010" s="3"/>
      <c r="AG4010" s="3"/>
      <c r="AH4010" s="10"/>
      <c r="AI4010" s="11"/>
      <c r="AJ4010" s="10"/>
      <c r="AK4010" s="2"/>
      <c r="AL4010" s="2"/>
      <c r="AM4010" s="2"/>
      <c r="AN4010" s="2"/>
      <c r="AO4010" s="2"/>
      <c r="AP4010" s="2"/>
      <c r="AQ4010" s="1"/>
      <c r="AR4010" s="15"/>
      <c r="AS4010" s="15"/>
      <c r="AT4010" s="15"/>
      <c r="AU4010" s="1"/>
      <c r="AV4010" s="1"/>
      <c r="AW4010" s="15"/>
      <c r="AX4010" s="15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  <c r="EZ4010" s="1"/>
      <c r="FA4010" s="1"/>
      <c r="FB4010" s="1"/>
      <c r="FC4010" s="1"/>
      <c r="FD4010" s="1"/>
      <c r="FE4010" s="1"/>
      <c r="FF4010" s="1"/>
      <c r="FG4010" s="1"/>
      <c r="FH4010" s="1"/>
    </row>
    <row r="4011" spans="1:164" x14ac:dyDescent="0.15">
      <c r="A4011" s="67"/>
      <c r="B4011" s="16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9"/>
      <c r="N4011" s="12"/>
      <c r="O4011" s="12"/>
      <c r="P4011" s="19"/>
      <c r="Q4011" s="14"/>
      <c r="R4011" s="28"/>
      <c r="S4011" s="14"/>
      <c r="T4011" s="14"/>
      <c r="U4011" s="14"/>
      <c r="V4011" s="4"/>
      <c r="W4011" s="5"/>
      <c r="X4011" s="14"/>
      <c r="Y4011" s="153"/>
      <c r="Z4011" s="10"/>
      <c r="AA4011" s="51"/>
      <c r="AB4011" s="3"/>
      <c r="AC4011" s="1"/>
      <c r="AD4011" s="10"/>
      <c r="AE4011" s="3"/>
      <c r="AF4011" s="3"/>
      <c r="AG4011" s="3"/>
      <c r="AH4011" s="10"/>
      <c r="AI4011" s="11"/>
      <c r="AJ4011" s="10"/>
      <c r="AK4011" s="2"/>
      <c r="AL4011" s="2"/>
      <c r="AM4011" s="2"/>
      <c r="AN4011" s="2"/>
      <c r="AO4011" s="2"/>
      <c r="AP4011" s="2"/>
      <c r="AQ4011" s="1"/>
      <c r="AR4011" s="15"/>
      <c r="AS4011" s="15"/>
      <c r="AT4011" s="15"/>
      <c r="AU4011" s="1"/>
      <c r="AV4011" s="1"/>
      <c r="AW4011" s="15"/>
      <c r="AX4011" s="15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  <c r="EZ4011" s="1"/>
      <c r="FA4011" s="1"/>
      <c r="FB4011" s="1"/>
      <c r="FC4011" s="1"/>
      <c r="FD4011" s="1"/>
      <c r="FE4011" s="1"/>
      <c r="FF4011" s="1"/>
      <c r="FG4011" s="1"/>
      <c r="FH4011" s="1"/>
    </row>
    <row r="4012" spans="1:164" x14ac:dyDescent="0.15">
      <c r="A4012" s="67"/>
      <c r="B4012" s="16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9"/>
      <c r="N4012" s="12"/>
      <c r="O4012" s="12"/>
      <c r="P4012" s="19"/>
      <c r="Q4012" s="14"/>
      <c r="R4012" s="28"/>
      <c r="S4012" s="14"/>
      <c r="T4012" s="14"/>
      <c r="U4012" s="14"/>
      <c r="V4012" s="4"/>
      <c r="W4012" s="5"/>
      <c r="X4012" s="14"/>
      <c r="Y4012" s="153"/>
      <c r="Z4012" s="10"/>
      <c r="AA4012" s="51"/>
      <c r="AB4012" s="3"/>
      <c r="AC4012" s="1"/>
      <c r="AD4012" s="10"/>
      <c r="AE4012" s="3"/>
      <c r="AF4012" s="3"/>
      <c r="AG4012" s="3"/>
      <c r="AH4012" s="10"/>
      <c r="AI4012" s="11"/>
      <c r="AJ4012" s="10"/>
      <c r="AK4012" s="2"/>
      <c r="AL4012" s="2"/>
      <c r="AM4012" s="2"/>
      <c r="AN4012" s="2"/>
      <c r="AO4012" s="2"/>
      <c r="AP4012" s="2"/>
      <c r="AQ4012" s="1"/>
      <c r="AR4012" s="15"/>
      <c r="AS4012" s="15"/>
      <c r="AT4012" s="15"/>
      <c r="AU4012" s="1"/>
      <c r="AV4012" s="1"/>
      <c r="AW4012" s="15"/>
      <c r="AX4012" s="15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  <c r="EZ4012" s="1"/>
      <c r="FA4012" s="1"/>
      <c r="FB4012" s="1"/>
      <c r="FC4012" s="1"/>
      <c r="FD4012" s="1"/>
      <c r="FE4012" s="1"/>
      <c r="FF4012" s="1"/>
      <c r="FG4012" s="1"/>
      <c r="FH4012" s="1"/>
    </row>
    <row r="4013" spans="1:164" x14ac:dyDescent="0.15">
      <c r="A4013" s="67"/>
      <c r="B4013" s="16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9"/>
      <c r="N4013" s="12"/>
      <c r="O4013" s="12"/>
      <c r="P4013" s="19"/>
      <c r="Q4013" s="14"/>
      <c r="R4013" s="28"/>
      <c r="S4013" s="14"/>
      <c r="T4013" s="14"/>
      <c r="U4013" s="14"/>
      <c r="V4013" s="4"/>
      <c r="W4013" s="5"/>
      <c r="X4013" s="14"/>
      <c r="Y4013" s="153"/>
      <c r="Z4013" s="10"/>
      <c r="AA4013" s="51"/>
      <c r="AB4013" s="3"/>
      <c r="AC4013" s="1"/>
      <c r="AD4013" s="10"/>
      <c r="AE4013" s="3"/>
      <c r="AF4013" s="3"/>
      <c r="AG4013" s="3"/>
      <c r="AH4013" s="10"/>
      <c r="AI4013" s="11"/>
      <c r="AJ4013" s="10"/>
      <c r="AK4013" s="2"/>
      <c r="AL4013" s="2"/>
      <c r="AM4013" s="2"/>
      <c r="AN4013" s="2"/>
      <c r="AO4013" s="2"/>
      <c r="AP4013" s="2"/>
      <c r="AQ4013" s="1"/>
      <c r="AR4013" s="15"/>
      <c r="AS4013" s="15"/>
      <c r="AT4013" s="15"/>
      <c r="AU4013" s="1"/>
      <c r="AV4013" s="1"/>
      <c r="AW4013" s="15"/>
      <c r="AX4013" s="15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  <c r="EZ4013" s="1"/>
      <c r="FA4013" s="1"/>
      <c r="FB4013" s="1"/>
      <c r="FC4013" s="1"/>
      <c r="FD4013" s="1"/>
      <c r="FE4013" s="1"/>
      <c r="FF4013" s="1"/>
      <c r="FG4013" s="1"/>
      <c r="FH4013" s="1"/>
    </row>
    <row r="4014" spans="1:164" x14ac:dyDescent="0.15">
      <c r="A4014" s="67"/>
      <c r="B4014" s="16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9"/>
      <c r="N4014" s="12"/>
      <c r="O4014" s="12"/>
      <c r="P4014" s="19"/>
      <c r="Q4014" s="14"/>
      <c r="R4014" s="28"/>
      <c r="S4014" s="14"/>
      <c r="T4014" s="14"/>
      <c r="U4014" s="14"/>
      <c r="V4014" s="4"/>
      <c r="W4014" s="5"/>
      <c r="X4014" s="14"/>
      <c r="Y4014" s="153"/>
      <c r="Z4014" s="10"/>
      <c r="AA4014" s="51"/>
      <c r="AB4014" s="3"/>
      <c r="AC4014" s="1"/>
      <c r="AD4014" s="10"/>
      <c r="AE4014" s="3"/>
      <c r="AF4014" s="3"/>
      <c r="AG4014" s="3"/>
      <c r="AH4014" s="10"/>
      <c r="AI4014" s="11"/>
      <c r="AJ4014" s="10"/>
      <c r="AK4014" s="2"/>
      <c r="AL4014" s="2"/>
      <c r="AM4014" s="2"/>
      <c r="AN4014" s="2"/>
      <c r="AO4014" s="2"/>
      <c r="AP4014" s="2"/>
      <c r="AQ4014" s="1"/>
      <c r="AR4014" s="15"/>
      <c r="AS4014" s="15"/>
      <c r="AT4014" s="15"/>
      <c r="AU4014" s="1"/>
      <c r="AV4014" s="1"/>
      <c r="AW4014" s="15"/>
      <c r="AX4014" s="15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  <c r="EZ4014" s="1"/>
      <c r="FA4014" s="1"/>
      <c r="FB4014" s="1"/>
      <c r="FC4014" s="1"/>
      <c r="FD4014" s="1"/>
      <c r="FE4014" s="1"/>
      <c r="FF4014" s="1"/>
      <c r="FG4014" s="1"/>
      <c r="FH4014" s="1"/>
    </row>
    <row r="4015" spans="1:164" x14ac:dyDescent="0.15">
      <c r="A4015" s="67"/>
      <c r="B4015" s="16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9"/>
      <c r="N4015" s="12"/>
      <c r="O4015" s="12"/>
      <c r="P4015" s="19"/>
      <c r="Q4015" s="14"/>
      <c r="R4015" s="28"/>
      <c r="S4015" s="14"/>
      <c r="T4015" s="14"/>
      <c r="U4015" s="14"/>
      <c r="V4015" s="4"/>
      <c r="W4015" s="5"/>
      <c r="X4015" s="14"/>
      <c r="Y4015" s="153"/>
      <c r="Z4015" s="10"/>
      <c r="AA4015" s="51"/>
      <c r="AB4015" s="3"/>
      <c r="AC4015" s="1"/>
      <c r="AD4015" s="10"/>
      <c r="AE4015" s="3"/>
      <c r="AF4015" s="3"/>
      <c r="AG4015" s="3"/>
      <c r="AH4015" s="10"/>
      <c r="AI4015" s="11"/>
      <c r="AJ4015" s="10"/>
      <c r="AK4015" s="2"/>
      <c r="AL4015" s="2"/>
      <c r="AM4015" s="2"/>
      <c r="AN4015" s="2"/>
      <c r="AO4015" s="2"/>
      <c r="AP4015" s="2"/>
      <c r="AQ4015" s="1"/>
      <c r="AR4015" s="15"/>
      <c r="AS4015" s="15"/>
      <c r="AT4015" s="15"/>
      <c r="AU4015" s="1"/>
      <c r="AV4015" s="1"/>
      <c r="AW4015" s="15"/>
      <c r="AX4015" s="15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  <c r="EZ4015" s="1"/>
      <c r="FA4015" s="1"/>
      <c r="FB4015" s="1"/>
      <c r="FC4015" s="1"/>
      <c r="FD4015" s="1"/>
      <c r="FE4015" s="1"/>
      <c r="FF4015" s="1"/>
      <c r="FG4015" s="1"/>
      <c r="FH4015" s="1"/>
    </row>
    <row r="4016" spans="1:164" x14ac:dyDescent="0.15">
      <c r="A4016" s="67"/>
      <c r="B4016" s="16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9"/>
      <c r="N4016" s="12"/>
      <c r="O4016" s="12"/>
      <c r="P4016" s="19"/>
      <c r="Q4016" s="14"/>
      <c r="R4016" s="28"/>
      <c r="S4016" s="14"/>
      <c r="T4016" s="14"/>
      <c r="U4016" s="14"/>
      <c r="V4016" s="4"/>
      <c r="W4016" s="5"/>
      <c r="X4016" s="14"/>
      <c r="Y4016" s="153"/>
      <c r="Z4016" s="10"/>
      <c r="AA4016" s="51"/>
      <c r="AB4016" s="3"/>
      <c r="AC4016" s="1"/>
      <c r="AD4016" s="10"/>
      <c r="AE4016" s="3"/>
      <c r="AF4016" s="3"/>
      <c r="AG4016" s="3"/>
      <c r="AH4016" s="10"/>
      <c r="AI4016" s="11"/>
      <c r="AJ4016" s="10"/>
      <c r="AK4016" s="2"/>
      <c r="AL4016" s="2"/>
      <c r="AM4016" s="2"/>
      <c r="AN4016" s="2"/>
      <c r="AO4016" s="2"/>
      <c r="AP4016" s="2"/>
      <c r="AQ4016" s="1"/>
      <c r="AR4016" s="15"/>
      <c r="AS4016" s="15"/>
      <c r="AT4016" s="15"/>
      <c r="AU4016" s="1"/>
      <c r="AV4016" s="1"/>
      <c r="AW4016" s="15"/>
      <c r="AX4016" s="15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  <c r="EZ4016" s="1"/>
      <c r="FA4016" s="1"/>
      <c r="FB4016" s="1"/>
      <c r="FC4016" s="1"/>
      <c r="FD4016" s="1"/>
      <c r="FE4016" s="1"/>
      <c r="FF4016" s="1"/>
      <c r="FG4016" s="1"/>
      <c r="FH4016" s="1"/>
    </row>
    <row r="4017" spans="1:164" x14ac:dyDescent="0.15">
      <c r="A4017" s="67"/>
      <c r="B4017" s="16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9"/>
      <c r="N4017" s="12"/>
      <c r="O4017" s="12"/>
      <c r="P4017" s="19"/>
      <c r="Q4017" s="14"/>
      <c r="R4017" s="28"/>
      <c r="S4017" s="14"/>
      <c r="T4017" s="14"/>
      <c r="U4017" s="14"/>
      <c r="V4017" s="4"/>
      <c r="W4017" s="5"/>
      <c r="X4017" s="14"/>
      <c r="Y4017" s="153"/>
      <c r="Z4017" s="10"/>
      <c r="AA4017" s="51"/>
      <c r="AB4017" s="3"/>
      <c r="AC4017" s="1"/>
      <c r="AD4017" s="10"/>
      <c r="AE4017" s="3"/>
      <c r="AF4017" s="3"/>
      <c r="AG4017" s="3"/>
      <c r="AH4017" s="10"/>
      <c r="AI4017" s="11"/>
      <c r="AJ4017" s="10"/>
      <c r="AK4017" s="2"/>
      <c r="AL4017" s="2"/>
      <c r="AM4017" s="2"/>
      <c r="AN4017" s="2"/>
      <c r="AO4017" s="2"/>
      <c r="AP4017" s="2"/>
      <c r="AQ4017" s="1"/>
      <c r="AR4017" s="15"/>
      <c r="AS4017" s="15"/>
      <c r="AT4017" s="15"/>
      <c r="AU4017" s="1"/>
      <c r="AV4017" s="1"/>
      <c r="AW4017" s="15"/>
      <c r="AX4017" s="15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  <c r="EZ4017" s="1"/>
      <c r="FA4017" s="1"/>
      <c r="FB4017" s="1"/>
      <c r="FC4017" s="1"/>
      <c r="FD4017" s="1"/>
      <c r="FE4017" s="1"/>
      <c r="FF4017" s="1"/>
      <c r="FG4017" s="1"/>
      <c r="FH4017" s="1"/>
    </row>
    <row r="4018" spans="1:164" x14ac:dyDescent="0.15">
      <c r="A4018" s="67"/>
      <c r="B4018" s="16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9"/>
      <c r="N4018" s="12"/>
      <c r="O4018" s="12"/>
      <c r="P4018" s="19"/>
      <c r="Q4018" s="14"/>
      <c r="R4018" s="28"/>
      <c r="S4018" s="14"/>
      <c r="T4018" s="14"/>
      <c r="U4018" s="14"/>
      <c r="V4018" s="4"/>
      <c r="W4018" s="5"/>
      <c r="X4018" s="14"/>
      <c r="Y4018" s="153"/>
      <c r="Z4018" s="10"/>
      <c r="AA4018" s="51"/>
      <c r="AB4018" s="3"/>
      <c r="AC4018" s="1"/>
      <c r="AD4018" s="10"/>
      <c r="AE4018" s="3"/>
      <c r="AF4018" s="3"/>
      <c r="AG4018" s="3"/>
      <c r="AH4018" s="10"/>
      <c r="AI4018" s="11"/>
      <c r="AJ4018" s="10"/>
      <c r="AK4018" s="2"/>
      <c r="AL4018" s="2"/>
      <c r="AM4018" s="2"/>
      <c r="AN4018" s="2"/>
      <c r="AO4018" s="2"/>
      <c r="AP4018" s="2"/>
      <c r="AQ4018" s="1"/>
      <c r="AR4018" s="15"/>
      <c r="AS4018" s="15"/>
      <c r="AT4018" s="15"/>
      <c r="AU4018" s="1"/>
      <c r="AV4018" s="1"/>
      <c r="AW4018" s="15"/>
      <c r="AX4018" s="15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  <c r="EZ4018" s="1"/>
      <c r="FA4018" s="1"/>
      <c r="FB4018" s="1"/>
      <c r="FC4018" s="1"/>
      <c r="FD4018" s="1"/>
      <c r="FE4018" s="1"/>
      <c r="FF4018" s="1"/>
      <c r="FG4018" s="1"/>
      <c r="FH4018" s="1"/>
    </row>
    <row r="4019" spans="1:164" x14ac:dyDescent="0.15">
      <c r="A4019" s="67"/>
      <c r="B4019" s="16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9"/>
      <c r="N4019" s="12"/>
      <c r="O4019" s="12"/>
      <c r="P4019" s="19"/>
      <c r="Q4019" s="14"/>
      <c r="R4019" s="28"/>
      <c r="S4019" s="14"/>
      <c r="T4019" s="14"/>
      <c r="U4019" s="14"/>
      <c r="V4019" s="4"/>
      <c r="W4019" s="5"/>
      <c r="X4019" s="14"/>
      <c r="Y4019" s="153"/>
      <c r="Z4019" s="10"/>
      <c r="AA4019" s="51"/>
      <c r="AB4019" s="3"/>
      <c r="AC4019" s="1"/>
      <c r="AD4019" s="10"/>
      <c r="AE4019" s="3"/>
      <c r="AF4019" s="3"/>
      <c r="AG4019" s="3"/>
      <c r="AH4019" s="10"/>
      <c r="AI4019" s="11"/>
      <c r="AJ4019" s="10"/>
      <c r="AK4019" s="2"/>
      <c r="AL4019" s="2"/>
      <c r="AM4019" s="2"/>
      <c r="AN4019" s="2"/>
      <c r="AO4019" s="2"/>
      <c r="AP4019" s="2"/>
      <c r="AQ4019" s="1"/>
      <c r="AR4019" s="15"/>
      <c r="AS4019" s="15"/>
      <c r="AT4019" s="15"/>
      <c r="AU4019" s="1"/>
      <c r="AV4019" s="1"/>
      <c r="AW4019" s="15"/>
      <c r="AX4019" s="15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  <c r="EZ4019" s="1"/>
      <c r="FA4019" s="1"/>
      <c r="FB4019" s="1"/>
      <c r="FC4019" s="1"/>
      <c r="FD4019" s="1"/>
      <c r="FE4019" s="1"/>
      <c r="FF4019" s="1"/>
      <c r="FG4019" s="1"/>
      <c r="FH4019" s="1"/>
    </row>
    <row r="4020" spans="1:164" x14ac:dyDescent="0.15">
      <c r="A4020" s="67"/>
      <c r="B4020" s="16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9"/>
      <c r="N4020" s="12"/>
      <c r="O4020" s="12"/>
      <c r="P4020" s="19"/>
      <c r="Q4020" s="14"/>
      <c r="R4020" s="28"/>
      <c r="S4020" s="14"/>
      <c r="T4020" s="14"/>
      <c r="U4020" s="14"/>
      <c r="V4020" s="4"/>
      <c r="W4020" s="5"/>
      <c r="X4020" s="14"/>
      <c r="Y4020" s="153"/>
      <c r="Z4020" s="10"/>
      <c r="AA4020" s="51"/>
      <c r="AB4020" s="3"/>
      <c r="AC4020" s="1"/>
      <c r="AD4020" s="10"/>
      <c r="AE4020" s="3"/>
      <c r="AF4020" s="3"/>
      <c r="AG4020" s="3"/>
      <c r="AH4020" s="10"/>
      <c r="AI4020" s="11"/>
      <c r="AJ4020" s="10"/>
      <c r="AK4020" s="2"/>
      <c r="AL4020" s="2"/>
      <c r="AM4020" s="2"/>
      <c r="AN4020" s="2"/>
      <c r="AO4020" s="2"/>
      <c r="AP4020" s="2"/>
      <c r="AQ4020" s="1"/>
      <c r="AR4020" s="15"/>
      <c r="AS4020" s="15"/>
      <c r="AT4020" s="15"/>
      <c r="AU4020" s="1"/>
      <c r="AV4020" s="1"/>
      <c r="AW4020" s="15"/>
      <c r="AX4020" s="15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  <c r="EZ4020" s="1"/>
      <c r="FA4020" s="1"/>
      <c r="FB4020" s="1"/>
      <c r="FC4020" s="1"/>
      <c r="FD4020" s="1"/>
      <c r="FE4020" s="1"/>
      <c r="FF4020" s="1"/>
      <c r="FG4020" s="1"/>
      <c r="FH4020" s="1"/>
    </row>
    <row r="4021" spans="1:164" x14ac:dyDescent="0.15">
      <c r="A4021" s="67"/>
      <c r="B4021" s="16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9"/>
      <c r="N4021" s="12"/>
      <c r="O4021" s="12"/>
      <c r="P4021" s="19"/>
      <c r="Q4021" s="14"/>
      <c r="R4021" s="28"/>
      <c r="S4021" s="14"/>
      <c r="T4021" s="14"/>
      <c r="U4021" s="14"/>
      <c r="V4021" s="4"/>
      <c r="W4021" s="5"/>
      <c r="X4021" s="14"/>
      <c r="Y4021" s="153"/>
      <c r="Z4021" s="10"/>
      <c r="AA4021" s="51"/>
      <c r="AB4021" s="3"/>
      <c r="AC4021" s="1"/>
      <c r="AD4021" s="10"/>
      <c r="AE4021" s="3"/>
      <c r="AF4021" s="3"/>
      <c r="AG4021" s="3"/>
      <c r="AH4021" s="10"/>
      <c r="AI4021" s="11"/>
      <c r="AJ4021" s="10"/>
      <c r="AK4021" s="2"/>
      <c r="AL4021" s="2"/>
      <c r="AM4021" s="2"/>
      <c r="AN4021" s="2"/>
      <c r="AO4021" s="2"/>
      <c r="AP4021" s="2"/>
      <c r="AQ4021" s="1"/>
      <c r="AR4021" s="15"/>
      <c r="AS4021" s="15"/>
      <c r="AT4021" s="15"/>
      <c r="AU4021" s="1"/>
      <c r="AV4021" s="1"/>
      <c r="AW4021" s="15"/>
      <c r="AX4021" s="15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  <c r="EZ4021" s="1"/>
      <c r="FA4021" s="1"/>
      <c r="FB4021" s="1"/>
      <c r="FC4021" s="1"/>
      <c r="FD4021" s="1"/>
      <c r="FE4021" s="1"/>
      <c r="FF4021" s="1"/>
      <c r="FG4021" s="1"/>
      <c r="FH4021" s="1"/>
    </row>
    <row r="4022" spans="1:164" x14ac:dyDescent="0.15">
      <c r="A4022" s="67"/>
      <c r="B4022" s="16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9"/>
      <c r="N4022" s="12"/>
      <c r="O4022" s="12"/>
      <c r="P4022" s="19"/>
      <c r="Q4022" s="14"/>
      <c r="R4022" s="28"/>
      <c r="S4022" s="14"/>
      <c r="T4022" s="14"/>
      <c r="U4022" s="14"/>
      <c r="V4022" s="4"/>
      <c r="W4022" s="5"/>
      <c r="X4022" s="14"/>
      <c r="Y4022" s="153"/>
      <c r="Z4022" s="10"/>
      <c r="AA4022" s="51"/>
      <c r="AB4022" s="3"/>
      <c r="AC4022" s="1"/>
      <c r="AD4022" s="10"/>
      <c r="AE4022" s="3"/>
      <c r="AF4022" s="3"/>
      <c r="AG4022" s="3"/>
      <c r="AH4022" s="10"/>
      <c r="AI4022" s="11"/>
      <c r="AJ4022" s="10"/>
      <c r="AK4022" s="2"/>
      <c r="AL4022" s="2"/>
      <c r="AM4022" s="2"/>
      <c r="AN4022" s="2"/>
      <c r="AO4022" s="2"/>
      <c r="AP4022" s="2"/>
      <c r="AQ4022" s="1"/>
      <c r="AR4022" s="15"/>
      <c r="AS4022" s="15"/>
      <c r="AT4022" s="15"/>
      <c r="AU4022" s="1"/>
      <c r="AV4022" s="1"/>
      <c r="AW4022" s="15"/>
      <c r="AX4022" s="15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  <c r="EZ4022" s="1"/>
      <c r="FA4022" s="1"/>
      <c r="FB4022" s="1"/>
      <c r="FC4022" s="1"/>
      <c r="FD4022" s="1"/>
      <c r="FE4022" s="1"/>
      <c r="FF4022" s="1"/>
      <c r="FG4022" s="1"/>
      <c r="FH4022" s="1"/>
    </row>
    <row r="4023" spans="1:164" x14ac:dyDescent="0.15">
      <c r="A4023" s="67"/>
      <c r="B4023" s="16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9"/>
      <c r="N4023" s="12"/>
      <c r="O4023" s="12"/>
      <c r="P4023" s="19"/>
      <c r="Q4023" s="14"/>
      <c r="R4023" s="28"/>
      <c r="S4023" s="14"/>
      <c r="T4023" s="14"/>
      <c r="U4023" s="14"/>
      <c r="V4023" s="4"/>
      <c r="W4023" s="5"/>
      <c r="X4023" s="14"/>
      <c r="Y4023" s="153"/>
      <c r="Z4023" s="10"/>
      <c r="AA4023" s="51"/>
      <c r="AB4023" s="3"/>
      <c r="AC4023" s="1"/>
      <c r="AD4023" s="10"/>
      <c r="AE4023" s="3"/>
      <c r="AF4023" s="3"/>
      <c r="AG4023" s="3"/>
      <c r="AH4023" s="10"/>
      <c r="AI4023" s="11"/>
      <c r="AJ4023" s="10"/>
      <c r="AK4023" s="2"/>
      <c r="AL4023" s="2"/>
      <c r="AM4023" s="2"/>
      <c r="AN4023" s="2"/>
      <c r="AO4023" s="2"/>
      <c r="AP4023" s="2"/>
      <c r="AQ4023" s="1"/>
      <c r="AR4023" s="15"/>
      <c r="AS4023" s="15"/>
      <c r="AT4023" s="15"/>
      <c r="AU4023" s="1"/>
      <c r="AV4023" s="1"/>
      <c r="AW4023" s="15"/>
      <c r="AX4023" s="15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  <c r="EZ4023" s="1"/>
      <c r="FA4023" s="1"/>
      <c r="FB4023" s="1"/>
      <c r="FC4023" s="1"/>
      <c r="FD4023" s="1"/>
      <c r="FE4023" s="1"/>
      <c r="FF4023" s="1"/>
      <c r="FG4023" s="1"/>
      <c r="FH4023" s="1"/>
    </row>
    <row r="4024" spans="1:164" x14ac:dyDescent="0.15">
      <c r="A4024" s="67"/>
      <c r="B4024" s="16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9"/>
      <c r="N4024" s="12"/>
      <c r="O4024" s="12"/>
      <c r="P4024" s="19"/>
      <c r="Q4024" s="14"/>
      <c r="R4024" s="28"/>
      <c r="S4024" s="14"/>
      <c r="T4024" s="14"/>
      <c r="U4024" s="14"/>
      <c r="V4024" s="4"/>
      <c r="W4024" s="5"/>
      <c r="X4024" s="14"/>
      <c r="Y4024" s="153"/>
      <c r="Z4024" s="10"/>
      <c r="AA4024" s="51"/>
      <c r="AB4024" s="3"/>
      <c r="AC4024" s="1"/>
      <c r="AD4024" s="10"/>
      <c r="AE4024" s="3"/>
      <c r="AF4024" s="3"/>
      <c r="AG4024" s="3"/>
      <c r="AH4024" s="10"/>
      <c r="AI4024" s="11"/>
      <c r="AJ4024" s="10"/>
      <c r="AK4024" s="2"/>
      <c r="AL4024" s="2"/>
      <c r="AM4024" s="2"/>
      <c r="AN4024" s="2"/>
      <c r="AO4024" s="2"/>
      <c r="AP4024" s="2"/>
      <c r="AQ4024" s="1"/>
      <c r="AR4024" s="15"/>
      <c r="AS4024" s="15"/>
      <c r="AT4024" s="15"/>
      <c r="AU4024" s="1"/>
      <c r="AV4024" s="1"/>
      <c r="AW4024" s="15"/>
      <c r="AX4024" s="15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  <c r="EZ4024" s="1"/>
      <c r="FA4024" s="1"/>
      <c r="FB4024" s="1"/>
      <c r="FC4024" s="1"/>
      <c r="FD4024" s="1"/>
      <c r="FE4024" s="1"/>
      <c r="FF4024" s="1"/>
      <c r="FG4024" s="1"/>
      <c r="FH4024" s="1"/>
    </row>
    <row r="4025" spans="1:164" x14ac:dyDescent="0.15">
      <c r="A4025" s="67"/>
      <c r="B4025" s="16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9"/>
      <c r="N4025" s="12"/>
      <c r="O4025" s="12"/>
      <c r="P4025" s="19"/>
      <c r="Q4025" s="14"/>
      <c r="R4025" s="28"/>
      <c r="S4025" s="14"/>
      <c r="T4025" s="14"/>
      <c r="U4025" s="14"/>
      <c r="V4025" s="4"/>
      <c r="W4025" s="5"/>
      <c r="X4025" s="14"/>
      <c r="Y4025" s="153"/>
      <c r="Z4025" s="10"/>
      <c r="AA4025" s="51"/>
      <c r="AB4025" s="3"/>
      <c r="AC4025" s="1"/>
      <c r="AD4025" s="10"/>
      <c r="AE4025" s="3"/>
      <c r="AF4025" s="3"/>
      <c r="AG4025" s="3"/>
      <c r="AH4025" s="10"/>
      <c r="AI4025" s="11"/>
      <c r="AJ4025" s="10"/>
      <c r="AK4025" s="2"/>
      <c r="AL4025" s="2"/>
      <c r="AM4025" s="2"/>
      <c r="AN4025" s="2"/>
      <c r="AO4025" s="2"/>
      <c r="AP4025" s="2"/>
      <c r="AQ4025" s="1"/>
      <c r="AR4025" s="15"/>
      <c r="AS4025" s="15"/>
      <c r="AT4025" s="15"/>
      <c r="AU4025" s="1"/>
      <c r="AV4025" s="1"/>
      <c r="AW4025" s="15"/>
      <c r="AX4025" s="15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  <c r="EZ4025" s="1"/>
      <c r="FA4025" s="1"/>
      <c r="FB4025" s="1"/>
      <c r="FC4025" s="1"/>
      <c r="FD4025" s="1"/>
      <c r="FE4025" s="1"/>
      <c r="FF4025" s="1"/>
      <c r="FG4025" s="1"/>
      <c r="FH4025" s="1"/>
    </row>
    <row r="4026" spans="1:164" x14ac:dyDescent="0.15">
      <c r="A4026" s="67"/>
      <c r="B4026" s="16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9"/>
      <c r="N4026" s="12"/>
      <c r="O4026" s="12"/>
      <c r="P4026" s="19"/>
      <c r="Q4026" s="14"/>
      <c r="R4026" s="28"/>
      <c r="S4026" s="14"/>
      <c r="T4026" s="14"/>
      <c r="U4026" s="14"/>
      <c r="V4026" s="4"/>
      <c r="W4026" s="5"/>
      <c r="X4026" s="14"/>
      <c r="Y4026" s="153"/>
      <c r="Z4026" s="10"/>
      <c r="AA4026" s="51"/>
      <c r="AB4026" s="3"/>
      <c r="AC4026" s="1"/>
      <c r="AD4026" s="10"/>
      <c r="AE4026" s="3"/>
      <c r="AF4026" s="3"/>
      <c r="AG4026" s="3"/>
      <c r="AH4026" s="10"/>
      <c r="AI4026" s="11"/>
      <c r="AJ4026" s="10"/>
      <c r="AK4026" s="2"/>
      <c r="AL4026" s="2"/>
      <c r="AM4026" s="2"/>
      <c r="AN4026" s="2"/>
      <c r="AO4026" s="2"/>
      <c r="AP4026" s="2"/>
      <c r="AQ4026" s="1"/>
      <c r="AR4026" s="15"/>
      <c r="AS4026" s="15"/>
      <c r="AT4026" s="15"/>
      <c r="AU4026" s="1"/>
      <c r="AV4026" s="1"/>
      <c r="AW4026" s="15"/>
      <c r="AX4026" s="15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  <c r="EZ4026" s="1"/>
      <c r="FA4026" s="1"/>
      <c r="FB4026" s="1"/>
      <c r="FC4026" s="1"/>
      <c r="FD4026" s="1"/>
      <c r="FE4026" s="1"/>
      <c r="FF4026" s="1"/>
      <c r="FG4026" s="1"/>
      <c r="FH4026" s="1"/>
    </row>
    <row r="4027" spans="1:164" x14ac:dyDescent="0.15">
      <c r="A4027" s="67"/>
      <c r="B4027" s="16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9"/>
      <c r="N4027" s="12"/>
      <c r="O4027" s="12"/>
      <c r="P4027" s="19"/>
      <c r="Q4027" s="14"/>
      <c r="R4027" s="28"/>
      <c r="S4027" s="14"/>
      <c r="T4027" s="14"/>
      <c r="U4027" s="14"/>
      <c r="V4027" s="4"/>
      <c r="W4027" s="5"/>
      <c r="X4027" s="14"/>
      <c r="Y4027" s="153"/>
      <c r="Z4027" s="10"/>
      <c r="AA4027" s="51"/>
      <c r="AB4027" s="3"/>
      <c r="AC4027" s="1"/>
      <c r="AD4027" s="10"/>
      <c r="AE4027" s="3"/>
      <c r="AF4027" s="3"/>
      <c r="AG4027" s="3"/>
      <c r="AH4027" s="10"/>
      <c r="AI4027" s="11"/>
      <c r="AJ4027" s="10"/>
      <c r="AK4027" s="2"/>
      <c r="AL4027" s="2"/>
      <c r="AM4027" s="2"/>
      <c r="AN4027" s="2"/>
      <c r="AO4027" s="2"/>
      <c r="AP4027" s="2"/>
      <c r="AQ4027" s="1"/>
      <c r="AR4027" s="15"/>
      <c r="AS4027" s="15"/>
      <c r="AT4027" s="15"/>
      <c r="AU4027" s="1"/>
      <c r="AV4027" s="1"/>
      <c r="AW4027" s="15"/>
      <c r="AX4027" s="15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  <c r="EZ4027" s="1"/>
      <c r="FA4027" s="1"/>
      <c r="FB4027" s="1"/>
      <c r="FC4027" s="1"/>
      <c r="FD4027" s="1"/>
      <c r="FE4027" s="1"/>
      <c r="FF4027" s="1"/>
      <c r="FG4027" s="1"/>
      <c r="FH4027" s="1"/>
    </row>
    <row r="4028" spans="1:164" x14ac:dyDescent="0.15">
      <c r="A4028" s="67"/>
      <c r="B4028" s="16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9"/>
      <c r="N4028" s="12"/>
      <c r="O4028" s="12"/>
      <c r="P4028" s="19"/>
      <c r="Q4028" s="14"/>
      <c r="R4028" s="28"/>
      <c r="S4028" s="14"/>
      <c r="T4028" s="14"/>
      <c r="U4028" s="14"/>
      <c r="V4028" s="4"/>
      <c r="W4028" s="5"/>
      <c r="X4028" s="14"/>
      <c r="Y4028" s="153"/>
      <c r="Z4028" s="10"/>
      <c r="AA4028" s="51"/>
      <c r="AB4028" s="3"/>
      <c r="AC4028" s="1"/>
      <c r="AD4028" s="10"/>
      <c r="AE4028" s="3"/>
      <c r="AF4028" s="3"/>
      <c r="AG4028" s="3"/>
      <c r="AH4028" s="10"/>
      <c r="AI4028" s="11"/>
      <c r="AJ4028" s="10"/>
      <c r="AK4028" s="2"/>
      <c r="AL4028" s="2"/>
      <c r="AM4028" s="2"/>
      <c r="AN4028" s="2"/>
      <c r="AO4028" s="2"/>
      <c r="AP4028" s="2"/>
      <c r="AQ4028" s="1"/>
      <c r="AR4028" s="15"/>
      <c r="AS4028" s="15"/>
      <c r="AT4028" s="15"/>
      <c r="AU4028" s="1"/>
      <c r="AV4028" s="1"/>
      <c r="AW4028" s="15"/>
      <c r="AX4028" s="15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  <c r="EZ4028" s="1"/>
      <c r="FA4028" s="1"/>
      <c r="FB4028" s="1"/>
      <c r="FC4028" s="1"/>
      <c r="FD4028" s="1"/>
      <c r="FE4028" s="1"/>
      <c r="FF4028" s="1"/>
      <c r="FG4028" s="1"/>
      <c r="FH4028" s="1"/>
    </row>
    <row r="4029" spans="1:164" x14ac:dyDescent="0.15">
      <c r="A4029" s="67"/>
      <c r="B4029" s="16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9"/>
      <c r="N4029" s="12"/>
      <c r="O4029" s="12"/>
      <c r="P4029" s="19"/>
      <c r="Q4029" s="14"/>
      <c r="R4029" s="28"/>
      <c r="S4029" s="14"/>
      <c r="T4029" s="14"/>
      <c r="U4029" s="14"/>
      <c r="V4029" s="4"/>
      <c r="W4029" s="5"/>
      <c r="X4029" s="37"/>
      <c r="Y4029" s="156"/>
      <c r="Z4029" s="47"/>
      <c r="AA4029" s="60"/>
      <c r="AB4029" s="35"/>
      <c r="AC4029" s="40"/>
      <c r="AD4029" s="47"/>
      <c r="AE4029" s="35"/>
      <c r="AF4029" s="35"/>
      <c r="AG4029" s="35"/>
      <c r="AH4029" s="47"/>
      <c r="AI4029" s="36"/>
      <c r="AJ4029" s="47"/>
      <c r="AK4029" s="38"/>
      <c r="AL4029" s="38"/>
      <c r="AM4029" s="38"/>
      <c r="AN4029" s="38"/>
      <c r="AO4029" s="38"/>
      <c r="AP4029" s="38"/>
      <c r="AQ4029" s="40"/>
      <c r="AR4029" s="41"/>
      <c r="AS4029" s="41"/>
      <c r="AT4029" s="41"/>
      <c r="AU4029" s="40"/>
      <c r="AV4029" s="40"/>
      <c r="AW4029" s="41"/>
      <c r="AX4029" s="41"/>
      <c r="AY4029" s="40"/>
      <c r="AZ4029" s="40"/>
      <c r="BA4029" s="40"/>
      <c r="BB4029" s="40"/>
      <c r="BC4029" s="40"/>
      <c r="BD4029" s="40"/>
      <c r="BE4029" s="40"/>
      <c r="BF4029" s="40"/>
      <c r="BG4029" s="40"/>
      <c r="BH4029" s="40"/>
      <c r="BI4029" s="40"/>
      <c r="BJ4029" s="40"/>
      <c r="BK4029" s="40"/>
      <c r="BL4029" s="40"/>
      <c r="BM4029" s="40"/>
      <c r="BN4029" s="40"/>
      <c r="BO4029" s="40"/>
      <c r="BP4029" s="40"/>
      <c r="BQ4029" s="40"/>
      <c r="BR4029" s="40"/>
      <c r="BS4029" s="40"/>
      <c r="BT4029" s="40"/>
      <c r="BU4029" s="40"/>
      <c r="BV4029" s="40"/>
      <c r="BW4029" s="40"/>
      <c r="BX4029" s="40"/>
      <c r="BY4029" s="40"/>
      <c r="BZ4029" s="40"/>
      <c r="CA4029" s="40"/>
      <c r="CB4029" s="40"/>
      <c r="CC4029" s="40"/>
      <c r="CD4029" s="40"/>
      <c r="CE4029" s="40"/>
      <c r="CF4029" s="40"/>
      <c r="CG4029" s="40"/>
      <c r="CH4029" s="40"/>
      <c r="CI4029" s="40"/>
      <c r="CJ4029" s="40"/>
      <c r="CK4029" s="40"/>
      <c r="CL4029" s="40"/>
      <c r="CM4029" s="40"/>
      <c r="CN4029" s="40"/>
      <c r="CO4029" s="40"/>
      <c r="CP4029" s="40"/>
      <c r="CQ4029" s="40"/>
      <c r="CR4029" s="40"/>
      <c r="CS4029" s="40"/>
      <c r="CT4029" s="40"/>
      <c r="CU4029" s="40"/>
      <c r="CV4029" s="40"/>
      <c r="CW4029" s="40"/>
      <c r="CX4029" s="40"/>
      <c r="CY4029" s="40"/>
      <c r="CZ4029" s="40"/>
      <c r="DA4029" s="40"/>
      <c r="DB4029" s="40"/>
      <c r="DC4029" s="40"/>
      <c r="DD4029" s="40"/>
      <c r="DE4029" s="40"/>
      <c r="DF4029" s="40"/>
      <c r="DG4029" s="40"/>
      <c r="DH4029" s="40"/>
      <c r="DI4029" s="40"/>
      <c r="DJ4029" s="40"/>
      <c r="DK4029" s="40"/>
      <c r="DL4029" s="40"/>
      <c r="DM4029" s="40"/>
      <c r="DN4029" s="40"/>
      <c r="DO4029" s="40"/>
      <c r="DP4029" s="40"/>
      <c r="DQ4029" s="40"/>
      <c r="DR4029" s="40"/>
      <c r="DS4029" s="40"/>
      <c r="DT4029" s="40"/>
      <c r="DU4029" s="40"/>
      <c r="DV4029" s="40"/>
      <c r="DW4029" s="40"/>
      <c r="DX4029" s="40"/>
      <c r="DY4029" s="40"/>
      <c r="DZ4029" s="40"/>
      <c r="EA4029" s="40"/>
      <c r="EB4029" s="40"/>
      <c r="EC4029" s="40"/>
      <c r="ED4029" s="40"/>
      <c r="EE4029" s="40"/>
      <c r="EF4029" s="40"/>
      <c r="EG4029" s="40"/>
      <c r="EH4029" s="40"/>
      <c r="EI4029" s="40"/>
      <c r="EJ4029" s="40"/>
      <c r="EK4029" s="40"/>
      <c r="EL4029" s="40"/>
      <c r="EM4029" s="40"/>
      <c r="EN4029" s="40"/>
      <c r="EO4029" s="40"/>
      <c r="EP4029" s="40"/>
      <c r="EQ4029" s="40"/>
      <c r="ER4029" s="40"/>
      <c r="ES4029" s="40"/>
      <c r="ET4029" s="40"/>
      <c r="EU4029" s="40"/>
      <c r="EV4029" s="40"/>
      <c r="EW4029" s="40"/>
      <c r="EX4029" s="40"/>
      <c r="EY4029" s="40"/>
      <c r="EZ4029" s="40"/>
      <c r="FA4029" s="40"/>
      <c r="FB4029" s="40"/>
      <c r="FC4029" s="40"/>
      <c r="FD4029" s="40"/>
      <c r="FE4029" s="40"/>
      <c r="FF4029" s="40"/>
      <c r="FG4029" s="40"/>
      <c r="FH4029" s="40"/>
    </row>
    <row r="4030" spans="1:164" x14ac:dyDescent="0.15">
      <c r="A4030" s="67"/>
      <c r="B4030" s="16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9"/>
      <c r="N4030" s="12"/>
      <c r="O4030" s="12"/>
      <c r="P4030" s="19"/>
      <c r="Q4030" s="14"/>
      <c r="R4030" s="28"/>
      <c r="S4030" s="14"/>
      <c r="T4030" s="14"/>
      <c r="U4030" s="14"/>
      <c r="V4030" s="4"/>
      <c r="W4030" s="5"/>
      <c r="X4030" s="14"/>
      <c r="Y4030" s="153"/>
      <c r="Z4030" s="10"/>
      <c r="AA4030" s="51"/>
      <c r="AB4030" s="3"/>
      <c r="AC4030" s="1"/>
      <c r="AD4030" s="10"/>
      <c r="AE4030" s="3"/>
      <c r="AF4030" s="3"/>
      <c r="AG4030" s="3"/>
      <c r="AH4030" s="10"/>
      <c r="AI4030" s="11"/>
      <c r="AJ4030" s="10"/>
      <c r="AK4030" s="2"/>
      <c r="AL4030" s="2"/>
      <c r="AM4030" s="2"/>
      <c r="AN4030" s="2"/>
      <c r="AO4030" s="2"/>
      <c r="AP4030" s="2"/>
      <c r="AQ4030" s="1"/>
      <c r="AR4030" s="15"/>
      <c r="AS4030" s="15"/>
      <c r="AT4030" s="15"/>
      <c r="AU4030" s="1"/>
      <c r="AV4030" s="1"/>
      <c r="AW4030" s="15"/>
      <c r="AX4030" s="15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  <c r="EZ4030" s="1"/>
      <c r="FA4030" s="1"/>
      <c r="FB4030" s="1"/>
      <c r="FC4030" s="1"/>
      <c r="FD4030" s="1"/>
      <c r="FE4030" s="1"/>
      <c r="FF4030" s="1"/>
      <c r="FG4030" s="1"/>
      <c r="FH4030" s="1"/>
    </row>
    <row r="4031" spans="1:164" x14ac:dyDescent="0.15">
      <c r="A4031" s="67"/>
      <c r="B4031" s="16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9"/>
      <c r="N4031" s="12"/>
      <c r="O4031" s="12"/>
      <c r="P4031" s="19"/>
      <c r="Q4031" s="14"/>
      <c r="R4031" s="28"/>
      <c r="S4031" s="14"/>
      <c r="T4031" s="14"/>
      <c r="U4031" s="14"/>
      <c r="V4031" s="4"/>
      <c r="W4031" s="5"/>
      <c r="X4031" s="14"/>
      <c r="Y4031" s="153"/>
      <c r="Z4031" s="10"/>
      <c r="AA4031" s="51"/>
      <c r="AB4031" s="3"/>
      <c r="AC4031" s="1"/>
      <c r="AD4031" s="10"/>
      <c r="AE4031" s="3"/>
      <c r="AF4031" s="3"/>
      <c r="AG4031" s="3"/>
      <c r="AH4031" s="10"/>
      <c r="AI4031" s="11"/>
      <c r="AJ4031" s="10"/>
      <c r="AK4031" s="2"/>
      <c r="AL4031" s="2"/>
      <c r="AM4031" s="2"/>
      <c r="AN4031" s="2"/>
      <c r="AO4031" s="2"/>
      <c r="AP4031" s="2"/>
      <c r="AQ4031" s="1"/>
      <c r="AR4031" s="15"/>
      <c r="AS4031" s="15"/>
      <c r="AT4031" s="15"/>
      <c r="AU4031" s="1"/>
      <c r="AV4031" s="1"/>
      <c r="AW4031" s="15"/>
      <c r="AX4031" s="15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  <c r="EZ4031" s="1"/>
      <c r="FA4031" s="1"/>
      <c r="FB4031" s="1"/>
      <c r="FC4031" s="1"/>
      <c r="FD4031" s="1"/>
      <c r="FE4031" s="1"/>
      <c r="FF4031" s="1"/>
      <c r="FG4031" s="1"/>
      <c r="FH4031" s="1"/>
    </row>
    <row r="4032" spans="1:164" x14ac:dyDescent="0.15">
      <c r="A4032" s="67"/>
      <c r="B4032" s="16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9"/>
      <c r="N4032" s="12"/>
      <c r="O4032" s="12"/>
      <c r="P4032" s="19"/>
      <c r="Q4032" s="14"/>
      <c r="R4032" s="28"/>
      <c r="S4032" s="14"/>
      <c r="T4032" s="14"/>
      <c r="U4032" s="14"/>
      <c r="V4032" s="4"/>
      <c r="W4032" s="5"/>
      <c r="X4032" s="14"/>
      <c r="Y4032" s="153"/>
      <c r="Z4032" s="10"/>
      <c r="AA4032" s="51"/>
      <c r="AB4032" s="3"/>
      <c r="AC4032" s="1"/>
      <c r="AD4032" s="10"/>
      <c r="AE4032" s="3"/>
      <c r="AF4032" s="3"/>
      <c r="AG4032" s="3"/>
      <c r="AH4032" s="10"/>
      <c r="AI4032" s="11"/>
      <c r="AJ4032" s="10"/>
      <c r="AK4032" s="2"/>
      <c r="AL4032" s="2"/>
      <c r="AM4032" s="2"/>
      <c r="AN4032" s="2"/>
      <c r="AO4032" s="2"/>
      <c r="AP4032" s="2"/>
      <c r="AQ4032" s="1"/>
      <c r="AR4032" s="15"/>
      <c r="AS4032" s="15"/>
      <c r="AT4032" s="15"/>
      <c r="AU4032" s="1"/>
      <c r="AV4032" s="1"/>
      <c r="AW4032" s="15"/>
      <c r="AX4032" s="15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  <c r="EZ4032" s="1"/>
      <c r="FA4032" s="1"/>
      <c r="FB4032" s="1"/>
      <c r="FC4032" s="1"/>
      <c r="FD4032" s="1"/>
      <c r="FE4032" s="1"/>
      <c r="FF4032" s="1"/>
      <c r="FG4032" s="1"/>
      <c r="FH4032" s="1"/>
    </row>
    <row r="4033" spans="1:164" x14ac:dyDescent="0.15">
      <c r="A4033" s="67"/>
      <c r="B4033" s="16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9"/>
      <c r="N4033" s="12"/>
      <c r="O4033" s="12"/>
      <c r="P4033" s="19"/>
      <c r="Q4033" s="14"/>
      <c r="R4033" s="28"/>
      <c r="S4033" s="14"/>
      <c r="T4033" s="14"/>
      <c r="U4033" s="14"/>
      <c r="V4033" s="4"/>
      <c r="W4033" s="5"/>
      <c r="X4033" s="14"/>
      <c r="Y4033" s="153"/>
      <c r="Z4033" s="10"/>
      <c r="AA4033" s="51"/>
      <c r="AB4033" s="3"/>
      <c r="AC4033" s="1"/>
      <c r="AD4033" s="10"/>
      <c r="AE4033" s="3"/>
      <c r="AF4033" s="3"/>
      <c r="AG4033" s="3"/>
      <c r="AH4033" s="10"/>
      <c r="AI4033" s="11"/>
      <c r="AJ4033" s="10"/>
      <c r="AK4033" s="2"/>
      <c r="AL4033" s="2"/>
      <c r="AM4033" s="2"/>
      <c r="AN4033" s="2"/>
      <c r="AO4033" s="2"/>
      <c r="AP4033" s="2"/>
      <c r="AQ4033" s="1"/>
      <c r="AR4033" s="15"/>
      <c r="AS4033" s="15"/>
      <c r="AT4033" s="15"/>
      <c r="AU4033" s="1"/>
      <c r="AV4033" s="1"/>
      <c r="AW4033" s="15"/>
      <c r="AX4033" s="15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  <c r="EZ4033" s="1"/>
      <c r="FA4033" s="1"/>
      <c r="FB4033" s="1"/>
      <c r="FC4033" s="1"/>
      <c r="FD4033" s="1"/>
      <c r="FE4033" s="1"/>
      <c r="FF4033" s="1"/>
      <c r="FG4033" s="1"/>
      <c r="FH4033" s="1"/>
    </row>
    <row r="4034" spans="1:164" x14ac:dyDescent="0.15">
      <c r="A4034" s="67"/>
      <c r="B4034" s="16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9"/>
      <c r="N4034" s="12"/>
      <c r="O4034" s="12"/>
      <c r="P4034" s="19"/>
      <c r="Q4034" s="14"/>
      <c r="R4034" s="28"/>
      <c r="S4034" s="14"/>
      <c r="T4034" s="14"/>
      <c r="U4034" s="14"/>
      <c r="V4034" s="4"/>
      <c r="W4034" s="5"/>
      <c r="X4034" s="14"/>
      <c r="Y4034" s="153"/>
      <c r="Z4034" s="10"/>
      <c r="AA4034" s="51"/>
      <c r="AB4034" s="3"/>
      <c r="AC4034" s="1"/>
      <c r="AD4034" s="10"/>
      <c r="AE4034" s="3"/>
      <c r="AF4034" s="3"/>
      <c r="AG4034" s="3"/>
      <c r="AH4034" s="10"/>
      <c r="AI4034" s="11"/>
      <c r="AJ4034" s="10"/>
      <c r="AK4034" s="2"/>
      <c r="AL4034" s="2"/>
      <c r="AM4034" s="2"/>
      <c r="AN4034" s="2"/>
      <c r="AO4034" s="2"/>
      <c r="AP4034" s="2"/>
      <c r="AQ4034" s="1"/>
      <c r="AR4034" s="15"/>
      <c r="AS4034" s="15"/>
      <c r="AT4034" s="15"/>
      <c r="AU4034" s="1"/>
      <c r="AV4034" s="1"/>
      <c r="AW4034" s="15"/>
      <c r="AX4034" s="15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  <c r="EZ4034" s="1"/>
      <c r="FA4034" s="1"/>
      <c r="FB4034" s="1"/>
      <c r="FC4034" s="1"/>
      <c r="FD4034" s="1"/>
      <c r="FE4034" s="1"/>
      <c r="FF4034" s="1"/>
      <c r="FG4034" s="1"/>
      <c r="FH4034" s="1"/>
    </row>
    <row r="4035" spans="1:164" x14ac:dyDescent="0.15">
      <c r="A4035" s="67"/>
      <c r="B4035" s="16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9"/>
      <c r="N4035" s="12"/>
      <c r="O4035" s="12"/>
      <c r="P4035" s="19"/>
      <c r="Q4035" s="14"/>
      <c r="R4035" s="28"/>
      <c r="S4035" s="14"/>
      <c r="T4035" s="14"/>
      <c r="U4035" s="14"/>
      <c r="V4035" s="4"/>
      <c r="W4035" s="5"/>
      <c r="X4035" s="14"/>
      <c r="Y4035" s="153"/>
      <c r="Z4035" s="10"/>
      <c r="AA4035" s="51"/>
      <c r="AB4035" s="3"/>
      <c r="AC4035" s="1"/>
      <c r="AD4035" s="10"/>
      <c r="AE4035" s="3"/>
      <c r="AF4035" s="3"/>
      <c r="AG4035" s="3"/>
      <c r="AH4035" s="10"/>
      <c r="AI4035" s="11"/>
      <c r="AJ4035" s="10"/>
      <c r="AK4035" s="2"/>
      <c r="AL4035" s="2"/>
      <c r="AM4035" s="2"/>
      <c r="AN4035" s="2"/>
      <c r="AO4035" s="2"/>
      <c r="AP4035" s="2"/>
      <c r="AQ4035" s="1"/>
      <c r="AR4035" s="15"/>
      <c r="AS4035" s="15"/>
      <c r="AT4035" s="15"/>
      <c r="AU4035" s="1"/>
      <c r="AV4035" s="1"/>
      <c r="AW4035" s="15"/>
      <c r="AX4035" s="15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  <c r="EZ4035" s="1"/>
      <c r="FA4035" s="1"/>
      <c r="FB4035" s="1"/>
      <c r="FC4035" s="1"/>
      <c r="FD4035" s="1"/>
      <c r="FE4035" s="1"/>
      <c r="FF4035" s="1"/>
      <c r="FG4035" s="1"/>
      <c r="FH4035" s="1"/>
    </row>
    <row r="4036" spans="1:164" x14ac:dyDescent="0.15">
      <c r="A4036" s="67"/>
      <c r="B4036" s="16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9"/>
      <c r="N4036" s="12"/>
      <c r="O4036" s="12"/>
      <c r="P4036" s="19"/>
      <c r="Q4036" s="14"/>
      <c r="R4036" s="28"/>
      <c r="S4036" s="14"/>
      <c r="T4036" s="14"/>
      <c r="U4036" s="14"/>
      <c r="V4036" s="4"/>
      <c r="W4036" s="5"/>
      <c r="X4036" s="14"/>
      <c r="Y4036" s="153"/>
      <c r="Z4036" s="10"/>
      <c r="AA4036" s="51"/>
      <c r="AB4036" s="3"/>
      <c r="AC4036" s="1"/>
      <c r="AD4036" s="10"/>
      <c r="AE4036" s="3"/>
      <c r="AF4036" s="3"/>
      <c r="AG4036" s="3"/>
      <c r="AH4036" s="10"/>
      <c r="AI4036" s="11"/>
      <c r="AJ4036" s="10"/>
      <c r="AK4036" s="2"/>
      <c r="AL4036" s="2"/>
      <c r="AM4036" s="2"/>
      <c r="AN4036" s="2"/>
      <c r="AO4036" s="2"/>
      <c r="AP4036" s="2"/>
      <c r="AQ4036" s="1"/>
      <c r="AR4036" s="15"/>
      <c r="AS4036" s="15"/>
      <c r="AT4036" s="15"/>
      <c r="AU4036" s="1"/>
      <c r="AV4036" s="1"/>
      <c r="AW4036" s="15"/>
      <c r="AX4036" s="15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  <c r="EZ4036" s="1"/>
      <c r="FA4036" s="1"/>
      <c r="FB4036" s="1"/>
      <c r="FC4036" s="1"/>
      <c r="FD4036" s="1"/>
      <c r="FE4036" s="1"/>
      <c r="FF4036" s="1"/>
      <c r="FG4036" s="1"/>
      <c r="FH4036" s="1"/>
    </row>
    <row r="4037" spans="1:164" x14ac:dyDescent="0.15">
      <c r="A4037" s="67"/>
      <c r="B4037" s="16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9"/>
      <c r="N4037" s="12"/>
      <c r="O4037" s="12"/>
      <c r="P4037" s="19"/>
      <c r="Q4037" s="14"/>
      <c r="R4037" s="28"/>
      <c r="S4037" s="14"/>
      <c r="T4037" s="14"/>
      <c r="U4037" s="14"/>
      <c r="V4037" s="4"/>
      <c r="W4037" s="5"/>
      <c r="X4037" s="14"/>
      <c r="Y4037" s="153"/>
      <c r="Z4037" s="10"/>
      <c r="AA4037" s="51"/>
      <c r="AB4037" s="3"/>
      <c r="AC4037" s="1"/>
      <c r="AD4037" s="10"/>
      <c r="AE4037" s="3"/>
      <c r="AF4037" s="3"/>
      <c r="AG4037" s="3"/>
      <c r="AH4037" s="10"/>
      <c r="AI4037" s="11"/>
      <c r="AJ4037" s="10"/>
      <c r="AK4037" s="2"/>
      <c r="AL4037" s="2"/>
      <c r="AM4037" s="2"/>
      <c r="AN4037" s="2"/>
      <c r="AO4037" s="2"/>
      <c r="AP4037" s="2"/>
      <c r="AQ4037" s="1"/>
      <c r="AR4037" s="15"/>
      <c r="AS4037" s="15"/>
      <c r="AT4037" s="15"/>
      <c r="AU4037" s="1"/>
      <c r="AV4037" s="1"/>
      <c r="AW4037" s="15"/>
      <c r="AX4037" s="15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  <c r="EZ4037" s="1"/>
      <c r="FA4037" s="1"/>
      <c r="FB4037" s="1"/>
      <c r="FC4037" s="1"/>
      <c r="FD4037" s="1"/>
      <c r="FE4037" s="1"/>
      <c r="FF4037" s="1"/>
      <c r="FG4037" s="1"/>
      <c r="FH4037" s="1"/>
    </row>
    <row r="4038" spans="1:164" x14ac:dyDescent="0.15">
      <c r="A4038" s="67"/>
      <c r="B4038" s="16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9"/>
      <c r="N4038" s="12"/>
      <c r="O4038" s="12"/>
      <c r="P4038" s="19"/>
      <c r="Q4038" s="14"/>
      <c r="R4038" s="28"/>
      <c r="S4038" s="14"/>
      <c r="T4038" s="14"/>
      <c r="U4038" s="14"/>
      <c r="V4038" s="4"/>
      <c r="W4038" s="5"/>
      <c r="X4038" s="14"/>
      <c r="Y4038" s="153"/>
      <c r="Z4038" s="10"/>
      <c r="AA4038" s="51"/>
      <c r="AB4038" s="3"/>
      <c r="AC4038" s="1"/>
      <c r="AD4038" s="10"/>
      <c r="AE4038" s="3"/>
      <c r="AF4038" s="3"/>
      <c r="AG4038" s="3"/>
      <c r="AH4038" s="10"/>
      <c r="AI4038" s="11"/>
      <c r="AJ4038" s="10"/>
      <c r="AK4038" s="2"/>
      <c r="AL4038" s="2"/>
      <c r="AM4038" s="2"/>
      <c r="AN4038" s="2"/>
      <c r="AO4038" s="2"/>
      <c r="AP4038" s="2"/>
      <c r="AQ4038" s="1"/>
      <c r="AR4038" s="15"/>
      <c r="AS4038" s="15"/>
      <c r="AT4038" s="15"/>
      <c r="AU4038" s="1"/>
      <c r="AV4038" s="1"/>
      <c r="AW4038" s="15"/>
      <c r="AX4038" s="15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  <c r="EZ4038" s="1"/>
      <c r="FA4038" s="1"/>
      <c r="FB4038" s="1"/>
      <c r="FC4038" s="1"/>
      <c r="FD4038" s="1"/>
      <c r="FE4038" s="1"/>
      <c r="FF4038" s="1"/>
      <c r="FG4038" s="1"/>
      <c r="FH4038" s="1"/>
    </row>
    <row r="4039" spans="1:164" x14ac:dyDescent="0.15">
      <c r="A4039" s="67"/>
      <c r="B4039" s="16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9"/>
      <c r="N4039" s="12"/>
      <c r="O4039" s="12"/>
      <c r="P4039" s="19"/>
      <c r="Q4039" s="14"/>
      <c r="R4039" s="28"/>
      <c r="S4039" s="14"/>
      <c r="T4039" s="14"/>
      <c r="U4039" s="14"/>
      <c r="V4039" s="4"/>
      <c r="W4039" s="5"/>
      <c r="X4039" s="14"/>
      <c r="Y4039" s="153"/>
      <c r="Z4039" s="10"/>
      <c r="AA4039" s="51"/>
      <c r="AB4039" s="3"/>
      <c r="AC4039" s="1"/>
      <c r="AD4039" s="10"/>
      <c r="AE4039" s="3"/>
      <c r="AF4039" s="3"/>
      <c r="AG4039" s="3"/>
      <c r="AH4039" s="10"/>
      <c r="AI4039" s="11"/>
      <c r="AJ4039" s="10"/>
      <c r="AK4039" s="2"/>
      <c r="AL4039" s="2"/>
      <c r="AM4039" s="2"/>
      <c r="AN4039" s="2"/>
      <c r="AO4039" s="2"/>
      <c r="AP4039" s="2"/>
      <c r="AQ4039" s="1"/>
      <c r="AR4039" s="15"/>
      <c r="AS4039" s="15"/>
      <c r="AT4039" s="15"/>
      <c r="AU4039" s="1"/>
      <c r="AV4039" s="1"/>
      <c r="AW4039" s="15"/>
      <c r="AX4039" s="15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  <c r="EZ4039" s="1"/>
      <c r="FA4039" s="1"/>
      <c r="FB4039" s="1"/>
      <c r="FC4039" s="1"/>
      <c r="FD4039" s="1"/>
      <c r="FE4039" s="1"/>
      <c r="FF4039" s="1"/>
      <c r="FG4039" s="1"/>
      <c r="FH4039" s="1"/>
    </row>
    <row r="4040" spans="1:164" x14ac:dyDescent="0.15">
      <c r="A4040" s="67"/>
      <c r="B4040" s="16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9"/>
      <c r="N4040" s="12"/>
      <c r="O4040" s="12"/>
      <c r="P4040" s="19"/>
      <c r="Q4040" s="14"/>
      <c r="R4040" s="28"/>
      <c r="S4040" s="14"/>
      <c r="T4040" s="14"/>
      <c r="U4040" s="14"/>
      <c r="V4040" s="4"/>
      <c r="W4040" s="5"/>
      <c r="X4040" s="14"/>
      <c r="Y4040" s="153"/>
      <c r="Z4040" s="10"/>
      <c r="AA4040" s="51"/>
      <c r="AB4040" s="3"/>
      <c r="AC4040" s="1"/>
      <c r="AD4040" s="10"/>
      <c r="AE4040" s="3"/>
      <c r="AF4040" s="3"/>
      <c r="AG4040" s="3"/>
      <c r="AH4040" s="10"/>
      <c r="AI4040" s="11"/>
      <c r="AJ4040" s="10"/>
      <c r="AK4040" s="2"/>
      <c r="AL4040" s="2"/>
      <c r="AM4040" s="2"/>
      <c r="AN4040" s="2"/>
      <c r="AO4040" s="2"/>
      <c r="AP4040" s="2"/>
      <c r="AQ4040" s="1"/>
      <c r="AR4040" s="15"/>
      <c r="AS4040" s="15"/>
      <c r="AT4040" s="15"/>
      <c r="AU4040" s="1"/>
      <c r="AV4040" s="1"/>
      <c r="AW4040" s="15"/>
      <c r="AX4040" s="15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  <c r="EZ4040" s="1"/>
      <c r="FA4040" s="1"/>
      <c r="FB4040" s="1"/>
      <c r="FC4040" s="1"/>
      <c r="FD4040" s="1"/>
      <c r="FE4040" s="1"/>
      <c r="FF4040" s="1"/>
      <c r="FG4040" s="1"/>
      <c r="FH4040" s="1"/>
    </row>
    <row r="4041" spans="1:164" x14ac:dyDescent="0.15">
      <c r="A4041" s="67"/>
      <c r="B4041" s="16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9"/>
      <c r="N4041" s="12"/>
      <c r="O4041" s="12"/>
      <c r="P4041" s="19"/>
      <c r="Q4041" s="14"/>
      <c r="R4041" s="28"/>
      <c r="S4041" s="14"/>
      <c r="T4041" s="14"/>
      <c r="U4041" s="14"/>
      <c r="V4041" s="4"/>
      <c r="W4041" s="5"/>
      <c r="X4041" s="14"/>
      <c r="Y4041" s="153"/>
      <c r="Z4041" s="10"/>
      <c r="AA4041" s="51"/>
      <c r="AB4041" s="3"/>
      <c r="AC4041" s="1"/>
      <c r="AD4041" s="10"/>
      <c r="AE4041" s="3"/>
      <c r="AF4041" s="3"/>
      <c r="AG4041" s="3"/>
      <c r="AH4041" s="10"/>
      <c r="AI4041" s="11"/>
      <c r="AJ4041" s="10"/>
      <c r="AK4041" s="2"/>
      <c r="AL4041" s="2"/>
      <c r="AM4041" s="2"/>
      <c r="AN4041" s="2"/>
      <c r="AO4041" s="2"/>
      <c r="AP4041" s="2"/>
      <c r="AQ4041" s="1"/>
      <c r="AR4041" s="15"/>
      <c r="AS4041" s="15"/>
      <c r="AT4041" s="15"/>
      <c r="AU4041" s="1"/>
      <c r="AV4041" s="1"/>
      <c r="AW4041" s="15"/>
      <c r="AX4041" s="15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  <c r="EZ4041" s="1"/>
      <c r="FA4041" s="1"/>
      <c r="FB4041" s="1"/>
      <c r="FC4041" s="1"/>
      <c r="FD4041" s="1"/>
      <c r="FE4041" s="1"/>
      <c r="FF4041" s="1"/>
      <c r="FG4041" s="1"/>
      <c r="FH4041" s="1"/>
    </row>
    <row r="4042" spans="1:164" x14ac:dyDescent="0.15">
      <c r="A4042" s="67"/>
      <c r="B4042" s="16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9"/>
      <c r="N4042" s="12"/>
      <c r="O4042" s="12"/>
      <c r="P4042" s="19"/>
      <c r="Q4042" s="14"/>
      <c r="R4042" s="28"/>
      <c r="S4042" s="14"/>
      <c r="T4042" s="14"/>
      <c r="U4042" s="14"/>
      <c r="V4042" s="4"/>
      <c r="W4042" s="5"/>
      <c r="X4042" s="14"/>
      <c r="Y4042" s="153"/>
      <c r="Z4042" s="10"/>
      <c r="AA4042" s="51"/>
      <c r="AB4042" s="3"/>
      <c r="AC4042" s="1"/>
      <c r="AD4042" s="10"/>
      <c r="AE4042" s="3"/>
      <c r="AF4042" s="3"/>
      <c r="AG4042" s="3"/>
      <c r="AH4042" s="10"/>
      <c r="AI4042" s="11"/>
      <c r="AJ4042" s="10"/>
      <c r="AK4042" s="2"/>
      <c r="AL4042" s="2"/>
      <c r="AM4042" s="2"/>
      <c r="AN4042" s="2"/>
      <c r="AO4042" s="2"/>
      <c r="AP4042" s="2"/>
      <c r="AQ4042" s="1"/>
      <c r="AR4042" s="15"/>
      <c r="AS4042" s="15"/>
      <c r="AT4042" s="15"/>
      <c r="AU4042" s="1"/>
      <c r="AV4042" s="1"/>
      <c r="AW4042" s="15"/>
      <c r="AX4042" s="15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  <c r="EZ4042" s="1"/>
      <c r="FA4042" s="1"/>
      <c r="FB4042" s="1"/>
      <c r="FC4042" s="1"/>
      <c r="FD4042" s="1"/>
      <c r="FE4042" s="1"/>
      <c r="FF4042" s="1"/>
      <c r="FG4042" s="1"/>
      <c r="FH4042" s="1"/>
    </row>
    <row r="4043" spans="1:164" x14ac:dyDescent="0.15">
      <c r="A4043" s="67"/>
      <c r="B4043" s="16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9"/>
      <c r="N4043" s="12"/>
      <c r="O4043" s="12"/>
      <c r="P4043" s="19"/>
      <c r="Q4043" s="14"/>
      <c r="R4043" s="28"/>
      <c r="S4043" s="14"/>
      <c r="T4043" s="14"/>
      <c r="U4043" s="14"/>
      <c r="V4043" s="4"/>
      <c r="W4043" s="5"/>
      <c r="X4043" s="14"/>
      <c r="Y4043" s="153"/>
      <c r="Z4043" s="10"/>
      <c r="AA4043" s="51"/>
      <c r="AB4043" s="3"/>
      <c r="AC4043" s="1"/>
      <c r="AD4043" s="10"/>
      <c r="AE4043" s="3"/>
      <c r="AF4043" s="3"/>
      <c r="AG4043" s="3"/>
      <c r="AH4043" s="10"/>
      <c r="AI4043" s="11"/>
      <c r="AJ4043" s="10"/>
      <c r="AK4043" s="2"/>
      <c r="AL4043" s="2"/>
      <c r="AM4043" s="2"/>
      <c r="AN4043" s="2"/>
      <c r="AO4043" s="2"/>
      <c r="AP4043" s="2"/>
      <c r="AQ4043" s="1"/>
      <c r="AR4043" s="15"/>
      <c r="AS4043" s="15"/>
      <c r="AT4043" s="15"/>
      <c r="AU4043" s="1"/>
      <c r="AV4043" s="1"/>
      <c r="AW4043" s="15"/>
      <c r="AX4043" s="15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  <c r="EZ4043" s="1"/>
      <c r="FA4043" s="1"/>
      <c r="FB4043" s="1"/>
      <c r="FC4043" s="1"/>
      <c r="FD4043" s="1"/>
      <c r="FE4043" s="1"/>
      <c r="FF4043" s="1"/>
      <c r="FG4043" s="1"/>
      <c r="FH4043" s="1"/>
    </row>
    <row r="4044" spans="1:164" x14ac:dyDescent="0.15">
      <c r="A4044" s="67"/>
      <c r="B4044" s="16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9"/>
      <c r="N4044" s="12"/>
      <c r="O4044" s="12"/>
      <c r="P4044" s="19"/>
      <c r="Q4044" s="14"/>
      <c r="R4044" s="28"/>
      <c r="S4044" s="14"/>
      <c r="T4044" s="14"/>
      <c r="U4044" s="14"/>
      <c r="V4044" s="4"/>
      <c r="W4044" s="5"/>
      <c r="X4044" s="14"/>
      <c r="Y4044" s="153"/>
      <c r="Z4044" s="10"/>
      <c r="AA4044" s="51"/>
      <c r="AB4044" s="3"/>
      <c r="AC4044" s="1"/>
      <c r="AD4044" s="10"/>
      <c r="AE4044" s="3"/>
      <c r="AF4044" s="3"/>
      <c r="AG4044" s="3"/>
      <c r="AH4044" s="10"/>
      <c r="AI4044" s="11"/>
      <c r="AJ4044" s="10"/>
      <c r="AK4044" s="2"/>
      <c r="AL4044" s="2"/>
      <c r="AM4044" s="2"/>
      <c r="AN4044" s="2"/>
      <c r="AO4044" s="2"/>
      <c r="AP4044" s="2"/>
      <c r="AQ4044" s="1"/>
      <c r="AR4044" s="15"/>
      <c r="AS4044" s="15"/>
      <c r="AT4044" s="15"/>
      <c r="AU4044" s="1"/>
      <c r="AV4044" s="1"/>
      <c r="AW4044" s="15"/>
      <c r="AX4044" s="15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  <c r="EZ4044" s="1"/>
      <c r="FA4044" s="1"/>
      <c r="FB4044" s="1"/>
      <c r="FC4044" s="1"/>
      <c r="FD4044" s="1"/>
      <c r="FE4044" s="1"/>
      <c r="FF4044" s="1"/>
      <c r="FG4044" s="1"/>
      <c r="FH4044" s="1"/>
    </row>
    <row r="4045" spans="1:164" x14ac:dyDescent="0.15">
      <c r="A4045" s="67"/>
      <c r="B4045" s="16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9"/>
      <c r="N4045" s="12"/>
      <c r="O4045" s="12"/>
      <c r="P4045" s="19"/>
      <c r="Q4045" s="14"/>
      <c r="R4045" s="28"/>
      <c r="S4045" s="14"/>
      <c r="T4045" s="14"/>
      <c r="U4045" s="14"/>
      <c r="V4045" s="4"/>
      <c r="W4045" s="5"/>
      <c r="X4045" s="14"/>
      <c r="Y4045" s="153"/>
      <c r="Z4045" s="10"/>
      <c r="AA4045" s="51"/>
      <c r="AB4045" s="3"/>
      <c r="AC4045" s="1"/>
      <c r="AD4045" s="10"/>
      <c r="AE4045" s="3"/>
      <c r="AF4045" s="3"/>
      <c r="AG4045" s="3"/>
      <c r="AH4045" s="10"/>
      <c r="AI4045" s="11"/>
      <c r="AJ4045" s="10"/>
      <c r="AK4045" s="2"/>
      <c r="AL4045" s="2"/>
      <c r="AM4045" s="2"/>
      <c r="AN4045" s="2"/>
      <c r="AO4045" s="2"/>
      <c r="AP4045" s="2"/>
      <c r="AQ4045" s="1"/>
      <c r="AR4045" s="15"/>
      <c r="AS4045" s="15"/>
      <c r="AT4045" s="15"/>
      <c r="AU4045" s="1"/>
      <c r="AV4045" s="1"/>
      <c r="AW4045" s="15"/>
      <c r="AX4045" s="15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  <c r="EZ4045" s="1"/>
      <c r="FA4045" s="1"/>
      <c r="FB4045" s="1"/>
      <c r="FC4045" s="1"/>
      <c r="FD4045" s="1"/>
      <c r="FE4045" s="1"/>
      <c r="FF4045" s="1"/>
      <c r="FG4045" s="1"/>
      <c r="FH4045" s="1"/>
    </row>
    <row r="4046" spans="1:164" x14ac:dyDescent="0.15">
      <c r="A4046" s="67"/>
      <c r="B4046" s="16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9"/>
      <c r="N4046" s="12"/>
      <c r="O4046" s="12"/>
      <c r="P4046" s="19"/>
      <c r="Q4046" s="14"/>
      <c r="R4046" s="28"/>
      <c r="S4046" s="14"/>
      <c r="T4046" s="14"/>
      <c r="U4046" s="14"/>
      <c r="V4046" s="4"/>
      <c r="W4046" s="5"/>
      <c r="X4046" s="14"/>
      <c r="Y4046" s="153"/>
      <c r="Z4046" s="10"/>
      <c r="AA4046" s="51"/>
      <c r="AB4046" s="3"/>
      <c r="AC4046" s="1"/>
      <c r="AD4046" s="10"/>
      <c r="AE4046" s="3"/>
      <c r="AF4046" s="3"/>
      <c r="AG4046" s="3"/>
      <c r="AH4046" s="10"/>
      <c r="AI4046" s="11"/>
      <c r="AJ4046" s="10"/>
      <c r="AK4046" s="2"/>
      <c r="AL4046" s="2"/>
      <c r="AM4046" s="2"/>
      <c r="AN4046" s="2"/>
      <c r="AO4046" s="2"/>
      <c r="AP4046" s="2"/>
      <c r="AQ4046" s="1"/>
      <c r="AR4046" s="15"/>
      <c r="AS4046" s="15"/>
      <c r="AT4046" s="15"/>
      <c r="AU4046" s="1"/>
      <c r="AV4046" s="1"/>
      <c r="AW4046" s="15"/>
      <c r="AX4046" s="15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  <c r="EZ4046" s="1"/>
      <c r="FA4046" s="1"/>
      <c r="FB4046" s="1"/>
      <c r="FC4046" s="1"/>
      <c r="FD4046" s="1"/>
      <c r="FE4046" s="1"/>
      <c r="FF4046" s="1"/>
      <c r="FG4046" s="1"/>
      <c r="FH4046" s="1"/>
    </row>
    <row r="4047" spans="1:164" x14ac:dyDescent="0.15">
      <c r="A4047" s="67"/>
      <c r="B4047" s="16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9"/>
      <c r="N4047" s="12"/>
      <c r="O4047" s="12"/>
      <c r="P4047" s="19"/>
      <c r="Q4047" s="14"/>
      <c r="R4047" s="28"/>
      <c r="S4047" s="14"/>
      <c r="T4047" s="14"/>
      <c r="U4047" s="14"/>
      <c r="V4047" s="4"/>
      <c r="W4047" s="5"/>
      <c r="X4047" s="14"/>
      <c r="Y4047" s="153"/>
      <c r="Z4047" s="10"/>
      <c r="AA4047" s="51"/>
      <c r="AB4047" s="3"/>
      <c r="AC4047" s="1"/>
      <c r="AD4047" s="10"/>
      <c r="AE4047" s="3"/>
      <c r="AF4047" s="3"/>
      <c r="AG4047" s="3"/>
      <c r="AH4047" s="10"/>
      <c r="AI4047" s="11"/>
      <c r="AJ4047" s="10"/>
      <c r="AK4047" s="2"/>
      <c r="AL4047" s="2"/>
      <c r="AM4047" s="2"/>
      <c r="AN4047" s="2"/>
      <c r="AO4047" s="2"/>
      <c r="AP4047" s="2"/>
      <c r="AQ4047" s="1"/>
      <c r="AR4047" s="15"/>
      <c r="AS4047" s="15"/>
      <c r="AT4047" s="15"/>
      <c r="AU4047" s="1"/>
      <c r="AV4047" s="1"/>
      <c r="AW4047" s="15"/>
      <c r="AX4047" s="15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  <c r="EZ4047" s="1"/>
      <c r="FA4047" s="1"/>
      <c r="FB4047" s="1"/>
      <c r="FC4047" s="1"/>
      <c r="FD4047" s="1"/>
      <c r="FE4047" s="1"/>
      <c r="FF4047" s="1"/>
      <c r="FG4047" s="1"/>
      <c r="FH4047" s="1"/>
    </row>
    <row r="4048" spans="1:164" x14ac:dyDescent="0.15">
      <c r="A4048" s="67"/>
      <c r="B4048" s="16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9"/>
      <c r="N4048" s="12"/>
      <c r="O4048" s="12"/>
      <c r="P4048" s="19"/>
      <c r="Q4048" s="14"/>
      <c r="R4048" s="28"/>
      <c r="S4048" s="14"/>
      <c r="T4048" s="14"/>
      <c r="U4048" s="14"/>
      <c r="V4048" s="4"/>
      <c r="W4048" s="5"/>
      <c r="X4048" s="14"/>
      <c r="Y4048" s="153"/>
      <c r="Z4048" s="10"/>
      <c r="AA4048" s="51"/>
      <c r="AB4048" s="3"/>
      <c r="AC4048" s="1"/>
      <c r="AD4048" s="10"/>
      <c r="AE4048" s="3"/>
      <c r="AF4048" s="3"/>
      <c r="AG4048" s="3"/>
      <c r="AH4048" s="10"/>
      <c r="AI4048" s="11"/>
      <c r="AJ4048" s="10"/>
      <c r="AK4048" s="2"/>
      <c r="AL4048" s="2"/>
      <c r="AM4048" s="2"/>
      <c r="AN4048" s="2"/>
      <c r="AO4048" s="2"/>
      <c r="AP4048" s="2"/>
      <c r="AQ4048" s="1"/>
      <c r="AR4048" s="15"/>
      <c r="AS4048" s="15"/>
      <c r="AT4048" s="15"/>
      <c r="AU4048" s="1"/>
      <c r="AV4048" s="1"/>
      <c r="AW4048" s="15"/>
      <c r="AX4048" s="15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  <c r="EZ4048" s="1"/>
      <c r="FA4048" s="1"/>
      <c r="FB4048" s="1"/>
      <c r="FC4048" s="1"/>
      <c r="FD4048" s="1"/>
      <c r="FE4048" s="1"/>
      <c r="FF4048" s="1"/>
      <c r="FG4048" s="1"/>
      <c r="FH4048" s="1"/>
    </row>
    <row r="4049" spans="1:164" x14ac:dyDescent="0.15">
      <c r="A4049" s="67"/>
      <c r="B4049" s="16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9"/>
      <c r="N4049" s="12"/>
      <c r="O4049" s="12"/>
      <c r="P4049" s="19"/>
      <c r="Q4049" s="14"/>
      <c r="R4049" s="28"/>
      <c r="S4049" s="14"/>
      <c r="T4049" s="14"/>
      <c r="U4049" s="14"/>
      <c r="V4049" s="4"/>
      <c r="W4049" s="5"/>
      <c r="X4049" s="14"/>
      <c r="Y4049" s="153"/>
      <c r="Z4049" s="10"/>
      <c r="AA4049" s="51"/>
      <c r="AB4049" s="3"/>
      <c r="AC4049" s="1"/>
      <c r="AD4049" s="10"/>
      <c r="AE4049" s="3"/>
      <c r="AF4049" s="3"/>
      <c r="AG4049" s="3"/>
      <c r="AH4049" s="10"/>
      <c r="AI4049" s="11"/>
      <c r="AJ4049" s="10"/>
      <c r="AK4049" s="2"/>
      <c r="AL4049" s="2"/>
      <c r="AM4049" s="2"/>
      <c r="AN4049" s="2"/>
      <c r="AO4049" s="2"/>
      <c r="AP4049" s="2"/>
      <c r="AQ4049" s="1"/>
      <c r="AR4049" s="15"/>
      <c r="AS4049" s="15"/>
      <c r="AT4049" s="15"/>
      <c r="AU4049" s="1"/>
      <c r="AV4049" s="1"/>
      <c r="AW4049" s="15"/>
      <c r="AX4049" s="15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  <c r="EZ4049" s="1"/>
      <c r="FA4049" s="1"/>
      <c r="FB4049" s="1"/>
      <c r="FC4049" s="1"/>
      <c r="FD4049" s="1"/>
      <c r="FE4049" s="1"/>
      <c r="FF4049" s="1"/>
      <c r="FG4049" s="1"/>
      <c r="FH4049" s="1"/>
    </row>
    <row r="4050" spans="1:164" x14ac:dyDescent="0.15">
      <c r="A4050" s="67"/>
      <c r="B4050" s="16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9"/>
      <c r="N4050" s="12"/>
      <c r="O4050" s="12"/>
      <c r="P4050" s="19"/>
      <c r="Q4050" s="14"/>
      <c r="R4050" s="28"/>
      <c r="S4050" s="14"/>
      <c r="T4050" s="14"/>
      <c r="U4050" s="14"/>
      <c r="V4050" s="4"/>
      <c r="W4050" s="5"/>
      <c r="X4050" s="14"/>
      <c r="Y4050" s="153"/>
      <c r="Z4050" s="10"/>
      <c r="AA4050" s="51"/>
      <c r="AB4050" s="3"/>
      <c r="AC4050" s="1"/>
      <c r="AD4050" s="10"/>
      <c r="AE4050" s="3"/>
      <c r="AF4050" s="3"/>
      <c r="AG4050" s="3"/>
      <c r="AH4050" s="10"/>
      <c r="AI4050" s="11"/>
      <c r="AJ4050" s="10"/>
      <c r="AK4050" s="2"/>
      <c r="AL4050" s="2"/>
      <c r="AM4050" s="2"/>
      <c r="AN4050" s="2"/>
      <c r="AO4050" s="2"/>
      <c r="AP4050" s="2"/>
      <c r="AQ4050" s="1"/>
      <c r="AR4050" s="15"/>
      <c r="AS4050" s="15"/>
      <c r="AT4050" s="15"/>
      <c r="AU4050" s="1"/>
      <c r="AV4050" s="1"/>
      <c r="AW4050" s="15"/>
      <c r="AX4050" s="15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  <c r="EZ4050" s="1"/>
      <c r="FA4050" s="1"/>
      <c r="FB4050" s="1"/>
      <c r="FC4050" s="1"/>
      <c r="FD4050" s="1"/>
      <c r="FE4050" s="1"/>
      <c r="FF4050" s="1"/>
      <c r="FG4050" s="1"/>
      <c r="FH4050" s="1"/>
    </row>
    <row r="4051" spans="1:164" x14ac:dyDescent="0.15">
      <c r="A4051" s="67"/>
      <c r="B4051" s="16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9"/>
      <c r="N4051" s="12"/>
      <c r="O4051" s="12"/>
      <c r="P4051" s="19"/>
      <c r="Q4051" s="14"/>
      <c r="R4051" s="28"/>
      <c r="S4051" s="14"/>
      <c r="T4051" s="14"/>
      <c r="U4051" s="14"/>
      <c r="V4051" s="4"/>
      <c r="W4051" s="5"/>
      <c r="X4051" s="14"/>
      <c r="Y4051" s="153"/>
      <c r="Z4051" s="10"/>
      <c r="AA4051" s="51"/>
      <c r="AB4051" s="3"/>
      <c r="AC4051" s="1"/>
      <c r="AD4051" s="10"/>
      <c r="AE4051" s="3"/>
      <c r="AF4051" s="3"/>
      <c r="AG4051" s="3"/>
      <c r="AH4051" s="10"/>
      <c r="AI4051" s="11"/>
      <c r="AJ4051" s="10"/>
      <c r="AK4051" s="2"/>
      <c r="AL4051" s="2"/>
      <c r="AM4051" s="2"/>
      <c r="AN4051" s="2"/>
      <c r="AO4051" s="2"/>
      <c r="AP4051" s="2"/>
      <c r="AQ4051" s="1"/>
      <c r="AR4051" s="15"/>
      <c r="AS4051" s="15"/>
      <c r="AT4051" s="15"/>
      <c r="AU4051" s="1"/>
      <c r="AV4051" s="1"/>
      <c r="AW4051" s="15"/>
      <c r="AX4051" s="15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  <c r="EZ4051" s="1"/>
      <c r="FA4051" s="1"/>
      <c r="FB4051" s="1"/>
      <c r="FC4051" s="1"/>
      <c r="FD4051" s="1"/>
      <c r="FE4051" s="1"/>
      <c r="FF4051" s="1"/>
      <c r="FG4051" s="1"/>
      <c r="FH4051" s="1"/>
    </row>
    <row r="4052" spans="1:164" x14ac:dyDescent="0.15">
      <c r="A4052" s="67"/>
      <c r="B4052" s="16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9"/>
      <c r="N4052" s="12"/>
      <c r="O4052" s="12"/>
      <c r="P4052" s="19"/>
      <c r="Q4052" s="14"/>
      <c r="R4052" s="28"/>
      <c r="S4052" s="14"/>
      <c r="T4052" s="14"/>
      <c r="U4052" s="14"/>
      <c r="V4052" s="4"/>
      <c r="W4052" s="5"/>
      <c r="X4052" s="14"/>
      <c r="Y4052" s="153"/>
      <c r="Z4052" s="10"/>
      <c r="AA4052" s="51"/>
      <c r="AB4052" s="3"/>
      <c r="AC4052" s="1"/>
      <c r="AD4052" s="10"/>
      <c r="AE4052" s="3"/>
      <c r="AF4052" s="3"/>
      <c r="AG4052" s="3"/>
      <c r="AH4052" s="10"/>
      <c r="AI4052" s="11"/>
      <c r="AJ4052" s="10"/>
      <c r="AK4052" s="2"/>
      <c r="AL4052" s="2"/>
      <c r="AM4052" s="2"/>
      <c r="AN4052" s="2"/>
      <c r="AO4052" s="2"/>
      <c r="AP4052" s="2"/>
      <c r="AQ4052" s="1"/>
      <c r="AR4052" s="15"/>
      <c r="AS4052" s="15"/>
      <c r="AT4052" s="15"/>
      <c r="AU4052" s="1"/>
      <c r="AV4052" s="1"/>
      <c r="AW4052" s="15"/>
      <c r="AX4052" s="15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  <c r="EZ4052" s="1"/>
      <c r="FA4052" s="1"/>
      <c r="FB4052" s="1"/>
      <c r="FC4052" s="1"/>
      <c r="FD4052" s="1"/>
      <c r="FE4052" s="1"/>
      <c r="FF4052" s="1"/>
      <c r="FG4052" s="1"/>
      <c r="FH4052" s="1"/>
    </row>
    <row r="4053" spans="1:164" x14ac:dyDescent="0.15">
      <c r="A4053" s="67"/>
      <c r="B4053" s="16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9"/>
      <c r="N4053" s="12"/>
      <c r="O4053" s="12"/>
      <c r="P4053" s="19"/>
      <c r="Q4053" s="14"/>
      <c r="R4053" s="28"/>
      <c r="S4053" s="14"/>
      <c r="T4053" s="14"/>
      <c r="U4053" s="14"/>
      <c r="V4053" s="4"/>
      <c r="W4053" s="5"/>
      <c r="X4053" s="14"/>
      <c r="Y4053" s="153"/>
      <c r="Z4053" s="10"/>
      <c r="AA4053" s="51"/>
      <c r="AB4053" s="3"/>
      <c r="AC4053" s="1"/>
      <c r="AD4053" s="10"/>
      <c r="AE4053" s="3"/>
      <c r="AF4053" s="3"/>
      <c r="AG4053" s="3"/>
      <c r="AH4053" s="10"/>
      <c r="AI4053" s="11"/>
      <c r="AJ4053" s="10"/>
      <c r="AK4053" s="2"/>
      <c r="AL4053" s="2"/>
      <c r="AM4053" s="2"/>
      <c r="AN4053" s="2"/>
      <c r="AO4053" s="2"/>
      <c r="AP4053" s="2"/>
      <c r="AQ4053" s="1"/>
      <c r="AR4053" s="15"/>
      <c r="AS4053" s="15"/>
      <c r="AT4053" s="15"/>
      <c r="AU4053" s="1"/>
      <c r="AV4053" s="1"/>
      <c r="AW4053" s="15"/>
      <c r="AX4053" s="15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  <c r="EZ4053" s="1"/>
      <c r="FA4053" s="1"/>
      <c r="FB4053" s="1"/>
      <c r="FC4053" s="1"/>
      <c r="FD4053" s="1"/>
      <c r="FE4053" s="1"/>
      <c r="FF4053" s="1"/>
      <c r="FG4053" s="1"/>
      <c r="FH4053" s="1"/>
    </row>
    <row r="4054" spans="1:164" x14ac:dyDescent="0.15">
      <c r="A4054" s="67"/>
      <c r="B4054" s="16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9"/>
      <c r="N4054" s="12"/>
      <c r="O4054" s="12"/>
      <c r="P4054" s="19"/>
      <c r="Q4054" s="14"/>
      <c r="R4054" s="28"/>
      <c r="S4054" s="14"/>
      <c r="T4054" s="14"/>
      <c r="U4054" s="14"/>
      <c r="V4054" s="4"/>
      <c r="W4054" s="5"/>
      <c r="X4054" s="14"/>
      <c r="Y4054" s="153"/>
      <c r="Z4054" s="10"/>
      <c r="AA4054" s="51"/>
      <c r="AB4054" s="3"/>
      <c r="AC4054" s="1"/>
      <c r="AD4054" s="10"/>
      <c r="AE4054" s="3"/>
      <c r="AF4054" s="3"/>
      <c r="AG4054" s="3"/>
      <c r="AH4054" s="10"/>
      <c r="AI4054" s="11"/>
      <c r="AJ4054" s="10"/>
      <c r="AK4054" s="2"/>
      <c r="AL4054" s="2"/>
      <c r="AM4054" s="2"/>
      <c r="AN4054" s="2"/>
      <c r="AO4054" s="2"/>
      <c r="AP4054" s="2"/>
      <c r="AQ4054" s="1"/>
      <c r="AR4054" s="15"/>
      <c r="AS4054" s="15"/>
      <c r="AT4054" s="15"/>
      <c r="AU4054" s="1"/>
      <c r="AV4054" s="1"/>
      <c r="AW4054" s="15"/>
      <c r="AX4054" s="15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  <c r="EZ4054" s="1"/>
      <c r="FA4054" s="1"/>
      <c r="FB4054" s="1"/>
      <c r="FC4054" s="1"/>
      <c r="FD4054" s="1"/>
      <c r="FE4054" s="1"/>
      <c r="FF4054" s="1"/>
      <c r="FG4054" s="1"/>
      <c r="FH4054" s="1"/>
    </row>
    <row r="4055" spans="1:164" x14ac:dyDescent="0.15">
      <c r="A4055" s="67"/>
      <c r="B4055" s="16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9"/>
      <c r="N4055" s="12"/>
      <c r="O4055" s="12"/>
      <c r="P4055" s="19"/>
      <c r="Q4055" s="14"/>
      <c r="R4055" s="28"/>
      <c r="S4055" s="14"/>
      <c r="T4055" s="14"/>
      <c r="U4055" s="14"/>
      <c r="V4055" s="4"/>
      <c r="W4055" s="5"/>
      <c r="X4055" s="14"/>
      <c r="Y4055" s="153"/>
      <c r="Z4055" s="10"/>
      <c r="AA4055" s="51"/>
      <c r="AB4055" s="3"/>
      <c r="AC4055" s="1"/>
      <c r="AD4055" s="10"/>
      <c r="AE4055" s="3"/>
      <c r="AF4055" s="3"/>
      <c r="AG4055" s="3"/>
      <c r="AH4055" s="10"/>
      <c r="AI4055" s="11"/>
      <c r="AJ4055" s="10"/>
      <c r="AK4055" s="2"/>
      <c r="AL4055" s="2"/>
      <c r="AM4055" s="2"/>
      <c r="AN4055" s="2"/>
      <c r="AO4055" s="2"/>
      <c r="AP4055" s="2"/>
      <c r="AQ4055" s="1"/>
      <c r="AR4055" s="15"/>
      <c r="AS4055" s="15"/>
      <c r="AT4055" s="15"/>
      <c r="AU4055" s="1"/>
      <c r="AV4055" s="1"/>
      <c r="AW4055" s="15"/>
      <c r="AX4055" s="15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  <c r="EZ4055" s="1"/>
      <c r="FA4055" s="1"/>
      <c r="FB4055" s="1"/>
      <c r="FC4055" s="1"/>
      <c r="FD4055" s="1"/>
      <c r="FE4055" s="1"/>
      <c r="FF4055" s="1"/>
      <c r="FG4055" s="1"/>
      <c r="FH4055" s="1"/>
    </row>
    <row r="4056" spans="1:164" x14ac:dyDescent="0.15">
      <c r="A4056" s="67"/>
      <c r="B4056" s="16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9"/>
      <c r="N4056" s="12"/>
      <c r="O4056" s="12"/>
      <c r="P4056" s="19"/>
      <c r="Q4056" s="14"/>
      <c r="R4056" s="28"/>
      <c r="S4056" s="14"/>
      <c r="T4056" s="14"/>
      <c r="U4056" s="14"/>
      <c r="V4056" s="4"/>
      <c r="W4056" s="5"/>
      <c r="X4056" s="14"/>
      <c r="Y4056" s="153"/>
      <c r="Z4056" s="10"/>
      <c r="AA4056" s="51"/>
      <c r="AB4056" s="3"/>
      <c r="AC4056" s="1"/>
      <c r="AD4056" s="10"/>
      <c r="AE4056" s="3"/>
      <c r="AF4056" s="3"/>
      <c r="AG4056" s="3"/>
      <c r="AH4056" s="10"/>
      <c r="AI4056" s="11"/>
      <c r="AJ4056" s="10"/>
      <c r="AK4056" s="2"/>
      <c r="AL4056" s="2"/>
      <c r="AM4056" s="2"/>
      <c r="AN4056" s="2"/>
      <c r="AO4056" s="2"/>
      <c r="AP4056" s="2"/>
      <c r="AQ4056" s="1"/>
      <c r="AR4056" s="15"/>
      <c r="AS4056" s="15"/>
      <c r="AT4056" s="15"/>
      <c r="AU4056" s="1"/>
      <c r="AV4056" s="1"/>
      <c r="AW4056" s="15"/>
      <c r="AX4056" s="15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  <c r="EZ4056" s="1"/>
      <c r="FA4056" s="1"/>
      <c r="FB4056" s="1"/>
      <c r="FC4056" s="1"/>
      <c r="FD4056" s="1"/>
      <c r="FE4056" s="1"/>
      <c r="FF4056" s="1"/>
      <c r="FG4056" s="1"/>
      <c r="FH4056" s="1"/>
    </row>
    <row r="4057" spans="1:164" x14ac:dyDescent="0.15">
      <c r="A4057" s="67"/>
      <c r="B4057" s="16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9"/>
      <c r="N4057" s="12"/>
      <c r="O4057" s="12"/>
      <c r="P4057" s="19"/>
      <c r="Q4057" s="14"/>
      <c r="R4057" s="28"/>
      <c r="S4057" s="14"/>
      <c r="T4057" s="14"/>
      <c r="U4057" s="14"/>
      <c r="V4057" s="4"/>
      <c r="W4057" s="5"/>
      <c r="X4057" s="14"/>
      <c r="Y4057" s="153"/>
      <c r="Z4057" s="10"/>
      <c r="AA4057" s="51"/>
      <c r="AB4057" s="3"/>
      <c r="AC4057" s="1"/>
      <c r="AD4057" s="10"/>
      <c r="AE4057" s="3"/>
      <c r="AF4057" s="3"/>
      <c r="AG4057" s="3"/>
      <c r="AH4057" s="10"/>
      <c r="AI4057" s="11"/>
      <c r="AJ4057" s="10"/>
      <c r="AK4057" s="2"/>
      <c r="AL4057" s="2"/>
      <c r="AM4057" s="2"/>
      <c r="AN4057" s="2"/>
      <c r="AO4057" s="2"/>
      <c r="AP4057" s="2"/>
      <c r="AQ4057" s="1"/>
      <c r="AR4057" s="15"/>
      <c r="AS4057" s="15"/>
      <c r="AT4057" s="15"/>
      <c r="AU4057" s="1"/>
      <c r="AV4057" s="1"/>
      <c r="AW4057" s="15"/>
      <c r="AX4057" s="15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  <c r="EZ4057" s="1"/>
      <c r="FA4057" s="1"/>
      <c r="FB4057" s="1"/>
      <c r="FC4057" s="1"/>
      <c r="FD4057" s="1"/>
      <c r="FE4057" s="1"/>
      <c r="FF4057" s="1"/>
      <c r="FG4057" s="1"/>
      <c r="FH4057" s="1"/>
    </row>
    <row r="4058" spans="1:164" x14ac:dyDescent="0.15">
      <c r="A4058" s="67"/>
      <c r="B4058" s="16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9"/>
      <c r="N4058" s="12"/>
      <c r="O4058" s="12"/>
      <c r="P4058" s="19"/>
      <c r="Q4058" s="14"/>
      <c r="R4058" s="28"/>
      <c r="S4058" s="14"/>
      <c r="T4058" s="14"/>
      <c r="U4058" s="14"/>
      <c r="V4058" s="4"/>
      <c r="W4058" s="5"/>
      <c r="X4058" s="14"/>
      <c r="Y4058" s="153"/>
      <c r="Z4058" s="10"/>
      <c r="AA4058" s="51"/>
      <c r="AB4058" s="3"/>
      <c r="AC4058" s="1"/>
      <c r="AD4058" s="10"/>
      <c r="AE4058" s="3"/>
      <c r="AF4058" s="3"/>
      <c r="AG4058" s="3"/>
      <c r="AH4058" s="10"/>
      <c r="AI4058" s="11"/>
      <c r="AJ4058" s="10"/>
      <c r="AK4058" s="2"/>
      <c r="AL4058" s="2"/>
      <c r="AM4058" s="2"/>
      <c r="AN4058" s="2"/>
      <c r="AO4058" s="2"/>
      <c r="AP4058" s="2"/>
      <c r="AQ4058" s="1"/>
      <c r="AR4058" s="15"/>
      <c r="AS4058" s="15"/>
      <c r="AT4058" s="15"/>
      <c r="AU4058" s="1"/>
      <c r="AV4058" s="1"/>
      <c r="AW4058" s="15"/>
      <c r="AX4058" s="15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  <c r="EZ4058" s="1"/>
      <c r="FA4058" s="1"/>
      <c r="FB4058" s="1"/>
      <c r="FC4058" s="1"/>
      <c r="FD4058" s="1"/>
      <c r="FE4058" s="1"/>
      <c r="FF4058" s="1"/>
      <c r="FG4058" s="1"/>
      <c r="FH4058" s="1"/>
    </row>
    <row r="4059" spans="1:164" x14ac:dyDescent="0.15">
      <c r="A4059" s="67"/>
      <c r="B4059" s="16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9"/>
      <c r="N4059" s="12"/>
      <c r="O4059" s="12"/>
      <c r="P4059" s="19"/>
      <c r="Q4059" s="14"/>
      <c r="R4059" s="28"/>
      <c r="S4059" s="14"/>
      <c r="T4059" s="14"/>
      <c r="U4059" s="14"/>
      <c r="V4059" s="4"/>
      <c r="W4059" s="5"/>
      <c r="X4059" s="14"/>
      <c r="Y4059" s="153"/>
      <c r="Z4059" s="10"/>
      <c r="AA4059" s="51"/>
      <c r="AB4059" s="3"/>
      <c r="AC4059" s="1"/>
      <c r="AD4059" s="10"/>
      <c r="AE4059" s="3"/>
      <c r="AF4059" s="3"/>
      <c r="AG4059" s="3"/>
      <c r="AH4059" s="10"/>
      <c r="AI4059" s="11"/>
      <c r="AJ4059" s="10"/>
      <c r="AK4059" s="2"/>
      <c r="AL4059" s="2"/>
      <c r="AM4059" s="2"/>
      <c r="AN4059" s="2"/>
      <c r="AO4059" s="2"/>
      <c r="AP4059" s="2"/>
      <c r="AQ4059" s="1"/>
      <c r="AR4059" s="15"/>
      <c r="AS4059" s="15"/>
      <c r="AT4059" s="15"/>
      <c r="AU4059" s="1"/>
      <c r="AV4059" s="1"/>
      <c r="AW4059" s="15"/>
      <c r="AX4059" s="15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  <c r="EZ4059" s="1"/>
      <c r="FA4059" s="1"/>
      <c r="FB4059" s="1"/>
      <c r="FC4059" s="1"/>
      <c r="FD4059" s="1"/>
      <c r="FE4059" s="1"/>
      <c r="FF4059" s="1"/>
      <c r="FG4059" s="1"/>
      <c r="FH4059" s="1"/>
    </row>
    <row r="4060" spans="1:164" x14ac:dyDescent="0.15">
      <c r="A4060" s="67"/>
      <c r="B4060" s="16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9"/>
      <c r="N4060" s="12"/>
      <c r="O4060" s="12"/>
      <c r="P4060" s="19"/>
      <c r="Q4060" s="14"/>
      <c r="R4060" s="28"/>
      <c r="S4060" s="14"/>
      <c r="T4060" s="14"/>
      <c r="U4060" s="14"/>
      <c r="V4060" s="4"/>
      <c r="W4060" s="5"/>
      <c r="X4060" s="14"/>
      <c r="Y4060" s="153"/>
      <c r="Z4060" s="10"/>
      <c r="AA4060" s="51"/>
      <c r="AB4060" s="3"/>
      <c r="AC4060" s="1"/>
      <c r="AD4060" s="10"/>
      <c r="AE4060" s="3"/>
      <c r="AF4060" s="3"/>
      <c r="AG4060" s="3"/>
      <c r="AH4060" s="10"/>
      <c r="AI4060" s="11"/>
      <c r="AJ4060" s="10"/>
      <c r="AK4060" s="2"/>
      <c r="AL4060" s="2"/>
      <c r="AM4060" s="2"/>
      <c r="AN4060" s="2"/>
      <c r="AO4060" s="2"/>
      <c r="AP4060" s="2"/>
      <c r="AQ4060" s="1"/>
      <c r="AR4060" s="15"/>
      <c r="AS4060" s="15"/>
      <c r="AT4060" s="15"/>
      <c r="AU4060" s="1"/>
      <c r="AV4060" s="1"/>
      <c r="AW4060" s="15"/>
      <c r="AX4060" s="15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  <c r="EZ4060" s="1"/>
      <c r="FA4060" s="1"/>
      <c r="FB4060" s="1"/>
      <c r="FC4060" s="1"/>
      <c r="FD4060" s="1"/>
      <c r="FE4060" s="1"/>
      <c r="FF4060" s="1"/>
      <c r="FG4060" s="1"/>
      <c r="FH4060" s="1"/>
    </row>
    <row r="4061" spans="1:164" x14ac:dyDescent="0.15">
      <c r="A4061" s="67"/>
      <c r="B4061" s="16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9"/>
      <c r="N4061" s="12"/>
      <c r="O4061" s="12"/>
      <c r="P4061" s="19"/>
      <c r="Q4061" s="14"/>
      <c r="R4061" s="28"/>
      <c r="S4061" s="14"/>
      <c r="T4061" s="14"/>
      <c r="U4061" s="14"/>
      <c r="V4061" s="4"/>
      <c r="W4061" s="5"/>
      <c r="X4061" s="14"/>
      <c r="Y4061" s="153"/>
      <c r="Z4061" s="10"/>
      <c r="AA4061" s="51"/>
      <c r="AB4061" s="3"/>
      <c r="AC4061" s="1"/>
      <c r="AD4061" s="10"/>
      <c r="AE4061" s="3"/>
      <c r="AF4061" s="3"/>
      <c r="AG4061" s="3"/>
      <c r="AH4061" s="10"/>
      <c r="AI4061" s="11"/>
      <c r="AJ4061" s="10"/>
      <c r="AK4061" s="2"/>
      <c r="AL4061" s="2"/>
      <c r="AM4061" s="2"/>
      <c r="AN4061" s="2"/>
      <c r="AO4061" s="2"/>
      <c r="AP4061" s="2"/>
      <c r="AQ4061" s="1"/>
      <c r="AR4061" s="15"/>
      <c r="AS4061" s="15"/>
      <c r="AT4061" s="15"/>
      <c r="AU4061" s="1"/>
      <c r="AV4061" s="1"/>
      <c r="AW4061" s="15"/>
      <c r="AX4061" s="15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  <c r="EZ4061" s="1"/>
      <c r="FA4061" s="1"/>
      <c r="FB4061" s="1"/>
      <c r="FC4061" s="1"/>
      <c r="FD4061" s="1"/>
      <c r="FE4061" s="1"/>
      <c r="FF4061" s="1"/>
      <c r="FG4061" s="1"/>
      <c r="FH4061" s="1"/>
    </row>
    <row r="4062" spans="1:164" x14ac:dyDescent="0.15">
      <c r="A4062" s="67"/>
      <c r="B4062" s="16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9"/>
      <c r="N4062" s="12"/>
      <c r="O4062" s="12"/>
      <c r="P4062" s="19"/>
      <c r="Q4062" s="14"/>
      <c r="R4062" s="28"/>
      <c r="S4062" s="14"/>
      <c r="T4062" s="14"/>
      <c r="U4062" s="14"/>
      <c r="V4062" s="4"/>
      <c r="W4062" s="5"/>
      <c r="X4062" s="14"/>
      <c r="Y4062" s="153"/>
      <c r="Z4062" s="10"/>
      <c r="AA4062" s="51"/>
      <c r="AB4062" s="3"/>
      <c r="AC4062" s="1"/>
      <c r="AD4062" s="10"/>
      <c r="AE4062" s="3"/>
      <c r="AF4062" s="3"/>
      <c r="AG4062" s="3"/>
      <c r="AH4062" s="10"/>
      <c r="AI4062" s="11"/>
      <c r="AJ4062" s="10"/>
      <c r="AK4062" s="2"/>
      <c r="AL4062" s="2"/>
      <c r="AM4062" s="2"/>
      <c r="AN4062" s="2"/>
      <c r="AO4062" s="2"/>
      <c r="AP4062" s="2"/>
      <c r="AQ4062" s="1"/>
      <c r="AR4062" s="15"/>
      <c r="AS4062" s="15"/>
      <c r="AT4062" s="15"/>
      <c r="AU4062" s="1"/>
      <c r="AV4062" s="1"/>
      <c r="AW4062" s="15"/>
      <c r="AX4062" s="15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  <c r="EZ4062" s="1"/>
      <c r="FA4062" s="1"/>
      <c r="FB4062" s="1"/>
      <c r="FC4062" s="1"/>
      <c r="FD4062" s="1"/>
      <c r="FE4062" s="1"/>
      <c r="FF4062" s="1"/>
      <c r="FG4062" s="1"/>
      <c r="FH4062" s="1"/>
    </row>
    <row r="4063" spans="1:164" x14ac:dyDescent="0.15">
      <c r="A4063" s="67"/>
      <c r="B4063" s="16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9"/>
      <c r="N4063" s="12"/>
      <c r="O4063" s="12"/>
      <c r="P4063" s="19"/>
      <c r="Q4063" s="14"/>
      <c r="R4063" s="28"/>
      <c r="S4063" s="14"/>
      <c r="T4063" s="14"/>
      <c r="U4063" s="14"/>
      <c r="V4063" s="4"/>
      <c r="W4063" s="5"/>
      <c r="X4063" s="14"/>
      <c r="Y4063" s="153"/>
      <c r="Z4063" s="10"/>
      <c r="AA4063" s="51"/>
      <c r="AB4063" s="3"/>
      <c r="AC4063" s="1"/>
      <c r="AD4063" s="10"/>
      <c r="AE4063" s="3"/>
      <c r="AF4063" s="3"/>
      <c r="AG4063" s="3"/>
      <c r="AH4063" s="10"/>
      <c r="AI4063" s="11"/>
      <c r="AJ4063" s="10"/>
      <c r="AK4063" s="2"/>
      <c r="AL4063" s="2"/>
      <c r="AM4063" s="2"/>
      <c r="AN4063" s="2"/>
      <c r="AO4063" s="2"/>
      <c r="AP4063" s="2"/>
      <c r="AQ4063" s="1"/>
      <c r="AR4063" s="15"/>
      <c r="AS4063" s="15"/>
      <c r="AT4063" s="15"/>
      <c r="AU4063" s="1"/>
      <c r="AV4063" s="1"/>
      <c r="AW4063" s="15"/>
      <c r="AX4063" s="15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  <c r="EZ4063" s="1"/>
      <c r="FA4063" s="1"/>
      <c r="FB4063" s="1"/>
      <c r="FC4063" s="1"/>
      <c r="FD4063" s="1"/>
      <c r="FE4063" s="1"/>
      <c r="FF4063" s="1"/>
      <c r="FG4063" s="1"/>
      <c r="FH4063" s="1"/>
    </row>
    <row r="4064" spans="1:164" x14ac:dyDescent="0.15">
      <c r="A4064" s="67"/>
      <c r="B4064" s="16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9"/>
      <c r="N4064" s="12"/>
      <c r="O4064" s="12"/>
      <c r="P4064" s="19"/>
      <c r="Q4064" s="14"/>
      <c r="R4064" s="28"/>
      <c r="S4064" s="14"/>
      <c r="T4064" s="14"/>
      <c r="U4064" s="14"/>
      <c r="V4064" s="4"/>
      <c r="W4064" s="5"/>
      <c r="X4064" s="14"/>
      <c r="Y4064" s="153"/>
      <c r="Z4064" s="10"/>
      <c r="AA4064" s="51"/>
      <c r="AB4064" s="3"/>
      <c r="AC4064" s="1"/>
      <c r="AD4064" s="10"/>
      <c r="AE4064" s="3"/>
      <c r="AF4064" s="3"/>
      <c r="AG4064" s="3"/>
      <c r="AH4064" s="10"/>
      <c r="AI4064" s="11"/>
      <c r="AJ4064" s="10"/>
      <c r="AK4064" s="2"/>
      <c r="AL4064" s="2"/>
      <c r="AM4064" s="2"/>
      <c r="AN4064" s="2"/>
      <c r="AO4064" s="2"/>
      <c r="AP4064" s="2"/>
      <c r="AQ4064" s="1"/>
      <c r="AR4064" s="15"/>
      <c r="AS4064" s="15"/>
      <c r="AT4064" s="15"/>
      <c r="AU4064" s="1"/>
      <c r="AV4064" s="1"/>
      <c r="AW4064" s="15"/>
      <c r="AX4064" s="15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  <c r="EZ4064" s="1"/>
      <c r="FA4064" s="1"/>
      <c r="FB4064" s="1"/>
      <c r="FC4064" s="1"/>
      <c r="FD4064" s="1"/>
      <c r="FE4064" s="1"/>
      <c r="FF4064" s="1"/>
      <c r="FG4064" s="1"/>
      <c r="FH4064" s="1"/>
    </row>
    <row r="4065" spans="1:164" x14ac:dyDescent="0.15">
      <c r="A4065" s="67"/>
      <c r="B4065" s="16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9"/>
      <c r="N4065" s="12"/>
      <c r="O4065" s="12"/>
      <c r="P4065" s="19"/>
      <c r="Q4065" s="14"/>
      <c r="R4065" s="28"/>
      <c r="S4065" s="14"/>
      <c r="T4065" s="14"/>
      <c r="U4065" s="14"/>
      <c r="V4065" s="4"/>
      <c r="W4065" s="5"/>
      <c r="X4065" s="14"/>
      <c r="Y4065" s="153"/>
      <c r="Z4065" s="10"/>
      <c r="AA4065" s="51"/>
      <c r="AB4065" s="3"/>
      <c r="AC4065" s="1"/>
      <c r="AD4065" s="10"/>
      <c r="AE4065" s="3"/>
      <c r="AF4065" s="3"/>
      <c r="AG4065" s="3"/>
      <c r="AH4065" s="10"/>
      <c r="AI4065" s="11"/>
      <c r="AJ4065" s="10"/>
      <c r="AK4065" s="2"/>
      <c r="AL4065" s="2"/>
      <c r="AM4065" s="2"/>
      <c r="AN4065" s="2"/>
      <c r="AO4065" s="2"/>
      <c r="AP4065" s="2"/>
      <c r="AQ4065" s="1"/>
      <c r="AR4065" s="15"/>
      <c r="AS4065" s="15"/>
      <c r="AT4065" s="15"/>
      <c r="AU4065" s="1"/>
      <c r="AV4065" s="1"/>
      <c r="AW4065" s="15"/>
      <c r="AX4065" s="15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  <c r="EZ4065" s="1"/>
      <c r="FA4065" s="1"/>
      <c r="FB4065" s="1"/>
      <c r="FC4065" s="1"/>
      <c r="FD4065" s="1"/>
      <c r="FE4065" s="1"/>
      <c r="FF4065" s="1"/>
      <c r="FG4065" s="1"/>
      <c r="FH4065" s="1"/>
    </row>
    <row r="4066" spans="1:164" x14ac:dyDescent="0.15">
      <c r="A4066" s="67"/>
      <c r="B4066" s="16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9"/>
      <c r="N4066" s="12"/>
      <c r="O4066" s="12"/>
      <c r="P4066" s="19"/>
      <c r="Q4066" s="14"/>
      <c r="R4066" s="28"/>
      <c r="S4066" s="14"/>
      <c r="T4066" s="14"/>
      <c r="U4066" s="14"/>
      <c r="V4066" s="4"/>
      <c r="W4066" s="5"/>
      <c r="X4066" s="14"/>
      <c r="Y4066" s="153"/>
      <c r="Z4066" s="10"/>
      <c r="AA4066" s="51"/>
      <c r="AB4066" s="3"/>
      <c r="AC4066" s="1"/>
      <c r="AD4066" s="10"/>
      <c r="AE4066" s="3"/>
      <c r="AF4066" s="3"/>
      <c r="AG4066" s="3"/>
      <c r="AH4066" s="10"/>
      <c r="AI4066" s="11"/>
      <c r="AJ4066" s="10"/>
      <c r="AK4066" s="2"/>
      <c r="AL4066" s="2"/>
      <c r="AM4066" s="2"/>
      <c r="AN4066" s="2"/>
      <c r="AO4066" s="2"/>
      <c r="AP4066" s="2"/>
      <c r="AQ4066" s="1"/>
      <c r="AR4066" s="15"/>
      <c r="AS4066" s="15"/>
      <c r="AT4066" s="15"/>
      <c r="AU4066" s="1"/>
      <c r="AV4066" s="1"/>
      <c r="AW4066" s="15"/>
      <c r="AX4066" s="15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  <c r="EZ4066" s="1"/>
      <c r="FA4066" s="1"/>
      <c r="FB4066" s="1"/>
      <c r="FC4066" s="1"/>
      <c r="FD4066" s="1"/>
      <c r="FE4066" s="1"/>
      <c r="FF4066" s="1"/>
      <c r="FG4066" s="1"/>
      <c r="FH4066" s="1"/>
    </row>
    <row r="4067" spans="1:164" x14ac:dyDescent="0.15">
      <c r="A4067" s="67"/>
      <c r="B4067" s="16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9"/>
      <c r="N4067" s="12"/>
      <c r="O4067" s="12"/>
      <c r="P4067" s="19"/>
      <c r="Q4067" s="14"/>
      <c r="R4067" s="28"/>
      <c r="S4067" s="14"/>
      <c r="T4067" s="14"/>
      <c r="U4067" s="14"/>
      <c r="V4067" s="4"/>
      <c r="W4067" s="5"/>
      <c r="X4067" s="14"/>
      <c r="Y4067" s="153"/>
      <c r="Z4067" s="10"/>
      <c r="AA4067" s="51"/>
      <c r="AB4067" s="3"/>
      <c r="AC4067" s="1"/>
      <c r="AD4067" s="10"/>
      <c r="AE4067" s="3"/>
      <c r="AF4067" s="3"/>
      <c r="AG4067" s="3"/>
      <c r="AH4067" s="10"/>
      <c r="AI4067" s="11"/>
      <c r="AJ4067" s="10"/>
      <c r="AK4067" s="2"/>
      <c r="AL4067" s="2"/>
      <c r="AM4067" s="2"/>
      <c r="AN4067" s="2"/>
      <c r="AO4067" s="2"/>
      <c r="AP4067" s="2"/>
      <c r="AQ4067" s="1"/>
      <c r="AR4067" s="15"/>
      <c r="AS4067" s="15"/>
      <c r="AT4067" s="15"/>
      <c r="AU4067" s="1"/>
      <c r="AV4067" s="1"/>
      <c r="AW4067" s="15"/>
      <c r="AX4067" s="15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  <c r="EZ4067" s="1"/>
      <c r="FA4067" s="1"/>
      <c r="FB4067" s="1"/>
      <c r="FC4067" s="1"/>
      <c r="FD4067" s="1"/>
      <c r="FE4067" s="1"/>
      <c r="FF4067" s="1"/>
      <c r="FG4067" s="1"/>
      <c r="FH4067" s="1"/>
    </row>
    <row r="4068" spans="1:164" x14ac:dyDescent="0.15">
      <c r="A4068" s="67"/>
      <c r="B4068" s="16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9"/>
      <c r="N4068" s="12"/>
      <c r="O4068" s="12"/>
      <c r="P4068" s="19"/>
      <c r="Q4068" s="14"/>
      <c r="R4068" s="28"/>
      <c r="S4068" s="14"/>
      <c r="T4068" s="14"/>
      <c r="U4068" s="14"/>
      <c r="V4068" s="4"/>
      <c r="W4068" s="5"/>
      <c r="X4068" s="14"/>
      <c r="Y4068" s="153"/>
      <c r="Z4068" s="10"/>
      <c r="AA4068" s="51"/>
      <c r="AB4068" s="3"/>
      <c r="AC4068" s="1"/>
      <c r="AD4068" s="10"/>
      <c r="AE4068" s="3"/>
      <c r="AF4068" s="3"/>
      <c r="AG4068" s="3"/>
      <c r="AH4068" s="10"/>
      <c r="AI4068" s="11"/>
      <c r="AJ4068" s="10"/>
      <c r="AK4068" s="2"/>
      <c r="AL4068" s="2"/>
      <c r="AM4068" s="2"/>
      <c r="AN4068" s="2"/>
      <c r="AO4068" s="2"/>
      <c r="AP4068" s="2"/>
      <c r="AQ4068" s="1"/>
      <c r="AR4068" s="15"/>
      <c r="AS4068" s="15"/>
      <c r="AT4068" s="15"/>
      <c r="AU4068" s="1"/>
      <c r="AV4068" s="1"/>
      <c r="AW4068" s="15"/>
      <c r="AX4068" s="15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  <c r="EZ4068" s="1"/>
      <c r="FA4068" s="1"/>
      <c r="FB4068" s="1"/>
      <c r="FC4068" s="1"/>
      <c r="FD4068" s="1"/>
      <c r="FE4068" s="1"/>
      <c r="FF4068" s="1"/>
      <c r="FG4068" s="1"/>
      <c r="FH4068" s="1"/>
    </row>
    <row r="4069" spans="1:164" x14ac:dyDescent="0.15">
      <c r="A4069" s="67"/>
      <c r="B4069" s="16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9"/>
      <c r="N4069" s="12"/>
      <c r="O4069" s="12"/>
      <c r="P4069" s="19"/>
      <c r="Q4069" s="14"/>
      <c r="R4069" s="28"/>
      <c r="S4069" s="14"/>
      <c r="T4069" s="14"/>
      <c r="U4069" s="14"/>
      <c r="V4069" s="4"/>
      <c r="W4069" s="5"/>
      <c r="X4069" s="14"/>
      <c r="Y4069" s="153"/>
      <c r="Z4069" s="10"/>
      <c r="AA4069" s="51"/>
      <c r="AB4069" s="3"/>
      <c r="AC4069" s="1"/>
      <c r="AD4069" s="10"/>
      <c r="AE4069" s="3"/>
      <c r="AF4069" s="3"/>
      <c r="AG4069" s="3"/>
      <c r="AH4069" s="10"/>
      <c r="AI4069" s="11"/>
      <c r="AJ4069" s="10"/>
      <c r="AK4069" s="2"/>
      <c r="AL4069" s="2"/>
      <c r="AM4069" s="2"/>
      <c r="AN4069" s="2"/>
      <c r="AO4069" s="2"/>
      <c r="AP4069" s="2"/>
      <c r="AQ4069" s="1"/>
      <c r="AR4069" s="15"/>
      <c r="AS4069" s="15"/>
      <c r="AT4069" s="15"/>
      <c r="AU4069" s="1"/>
      <c r="AV4069" s="1"/>
      <c r="AW4069" s="15"/>
      <c r="AX4069" s="15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  <c r="EZ4069" s="1"/>
      <c r="FA4069" s="1"/>
      <c r="FB4069" s="1"/>
      <c r="FC4069" s="1"/>
      <c r="FD4069" s="1"/>
      <c r="FE4069" s="1"/>
      <c r="FF4069" s="1"/>
      <c r="FG4069" s="1"/>
      <c r="FH4069" s="1"/>
    </row>
    <row r="4070" spans="1:164" x14ac:dyDescent="0.15">
      <c r="A4070" s="67"/>
      <c r="B4070" s="16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9"/>
      <c r="N4070" s="12"/>
      <c r="O4070" s="12"/>
      <c r="P4070" s="19"/>
      <c r="Q4070" s="14"/>
      <c r="R4070" s="28"/>
      <c r="S4070" s="14"/>
      <c r="T4070" s="14"/>
      <c r="U4070" s="14"/>
      <c r="V4070" s="4"/>
      <c r="W4070" s="5"/>
      <c r="X4070" s="14"/>
      <c r="Y4070" s="153"/>
      <c r="Z4070" s="10"/>
      <c r="AA4070" s="51"/>
      <c r="AB4070" s="3"/>
      <c r="AC4070" s="1"/>
      <c r="AD4070" s="10"/>
      <c r="AE4070" s="3"/>
      <c r="AF4070" s="3"/>
      <c r="AG4070" s="3"/>
      <c r="AH4070" s="10"/>
      <c r="AI4070" s="11"/>
      <c r="AJ4070" s="10"/>
      <c r="AK4070" s="2"/>
      <c r="AL4070" s="2"/>
      <c r="AM4070" s="2"/>
      <c r="AN4070" s="2"/>
      <c r="AO4070" s="2"/>
      <c r="AP4070" s="2"/>
      <c r="AQ4070" s="1"/>
      <c r="AR4070" s="15"/>
      <c r="AS4070" s="15"/>
      <c r="AT4070" s="15"/>
      <c r="AU4070" s="1"/>
      <c r="AV4070" s="1"/>
      <c r="AW4070" s="15"/>
      <c r="AX4070" s="15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  <c r="EZ4070" s="1"/>
      <c r="FA4070" s="1"/>
      <c r="FB4070" s="1"/>
      <c r="FC4070" s="1"/>
      <c r="FD4070" s="1"/>
      <c r="FE4070" s="1"/>
      <c r="FF4070" s="1"/>
      <c r="FG4070" s="1"/>
      <c r="FH4070" s="1"/>
    </row>
    <row r="4071" spans="1:164" x14ac:dyDescent="0.15">
      <c r="A4071" s="67"/>
      <c r="B4071" s="16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9"/>
      <c r="N4071" s="12"/>
      <c r="O4071" s="12"/>
      <c r="P4071" s="19"/>
      <c r="Q4071" s="14"/>
      <c r="R4071" s="28"/>
      <c r="S4071" s="14"/>
      <c r="T4071" s="14"/>
      <c r="U4071" s="14"/>
      <c r="V4071" s="4"/>
      <c r="W4071" s="5"/>
      <c r="X4071" s="14"/>
      <c r="Y4071" s="153"/>
      <c r="Z4071" s="10"/>
      <c r="AA4071" s="51"/>
      <c r="AB4071" s="3"/>
      <c r="AC4071" s="1"/>
      <c r="AD4071" s="10"/>
      <c r="AE4071" s="3"/>
      <c r="AF4071" s="3"/>
      <c r="AG4071" s="3"/>
      <c r="AH4071" s="10"/>
      <c r="AI4071" s="11"/>
      <c r="AJ4071" s="10"/>
      <c r="AK4071" s="2"/>
      <c r="AL4071" s="2"/>
      <c r="AM4071" s="2"/>
      <c r="AN4071" s="2"/>
      <c r="AO4071" s="2"/>
      <c r="AP4071" s="2"/>
      <c r="AQ4071" s="1"/>
      <c r="AR4071" s="15"/>
      <c r="AS4071" s="15"/>
      <c r="AT4071" s="15"/>
      <c r="AU4071" s="1"/>
      <c r="AV4071" s="1"/>
      <c r="AW4071" s="15"/>
      <c r="AX4071" s="15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  <c r="EZ4071" s="1"/>
      <c r="FA4071" s="1"/>
      <c r="FB4071" s="1"/>
      <c r="FC4071" s="1"/>
      <c r="FD4071" s="1"/>
      <c r="FE4071" s="1"/>
      <c r="FF4071" s="1"/>
      <c r="FG4071" s="1"/>
      <c r="FH4071" s="1"/>
    </row>
    <row r="4072" spans="1:164" x14ac:dyDescent="0.15">
      <c r="A4072" s="67"/>
      <c r="B4072" s="16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9"/>
      <c r="N4072" s="12"/>
      <c r="O4072" s="12"/>
      <c r="P4072" s="19"/>
      <c r="Q4072" s="14"/>
      <c r="R4072" s="28"/>
      <c r="S4072" s="14"/>
      <c r="T4072" s="14"/>
      <c r="U4072" s="14"/>
      <c r="V4072" s="4"/>
      <c r="W4072" s="5"/>
      <c r="X4072" s="14"/>
      <c r="Y4072" s="153"/>
      <c r="Z4072" s="10"/>
      <c r="AA4072" s="51"/>
      <c r="AB4072" s="3"/>
      <c r="AC4072" s="1"/>
      <c r="AD4072" s="10"/>
      <c r="AE4072" s="3"/>
      <c r="AF4072" s="3"/>
      <c r="AG4072" s="3"/>
      <c r="AH4072" s="10"/>
      <c r="AI4072" s="11"/>
      <c r="AJ4072" s="10"/>
      <c r="AK4072" s="2"/>
      <c r="AL4072" s="2"/>
      <c r="AM4072" s="2"/>
      <c r="AN4072" s="2"/>
      <c r="AO4072" s="2"/>
      <c r="AP4072" s="2"/>
      <c r="AQ4072" s="1"/>
      <c r="AR4072" s="15"/>
      <c r="AS4072" s="15"/>
      <c r="AT4072" s="15"/>
      <c r="AU4072" s="1"/>
      <c r="AV4072" s="1"/>
      <c r="AW4072" s="15"/>
      <c r="AX4072" s="15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  <c r="EZ4072" s="1"/>
      <c r="FA4072" s="1"/>
      <c r="FB4072" s="1"/>
      <c r="FC4072" s="1"/>
      <c r="FD4072" s="1"/>
      <c r="FE4072" s="1"/>
      <c r="FF4072" s="1"/>
      <c r="FG4072" s="1"/>
      <c r="FH4072" s="1"/>
    </row>
    <row r="4073" spans="1:164" x14ac:dyDescent="0.15">
      <c r="A4073" s="67"/>
      <c r="B4073" s="16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9"/>
      <c r="N4073" s="12"/>
      <c r="O4073" s="12"/>
      <c r="P4073" s="19"/>
      <c r="Q4073" s="14"/>
      <c r="R4073" s="28"/>
      <c r="S4073" s="14"/>
      <c r="T4073" s="14"/>
      <c r="U4073" s="14"/>
      <c r="V4073" s="4"/>
      <c r="W4073" s="5"/>
      <c r="X4073" s="14"/>
      <c r="Y4073" s="153"/>
      <c r="Z4073" s="10"/>
      <c r="AA4073" s="51"/>
      <c r="AB4073" s="3"/>
      <c r="AC4073" s="1"/>
      <c r="AD4073" s="10"/>
      <c r="AE4073" s="3"/>
      <c r="AF4073" s="3"/>
      <c r="AG4073" s="3"/>
      <c r="AH4073" s="10"/>
      <c r="AI4073" s="11"/>
      <c r="AJ4073" s="10"/>
      <c r="AK4073" s="2"/>
      <c r="AL4073" s="2"/>
      <c r="AM4073" s="2"/>
      <c r="AN4073" s="2"/>
      <c r="AO4073" s="2"/>
      <c r="AP4073" s="2"/>
      <c r="AQ4073" s="1"/>
      <c r="AR4073" s="15"/>
      <c r="AS4073" s="15"/>
      <c r="AT4073" s="15"/>
      <c r="AU4073" s="1"/>
      <c r="AV4073" s="1"/>
      <c r="AW4073" s="15"/>
      <c r="AX4073" s="15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  <c r="EZ4073" s="1"/>
      <c r="FA4073" s="1"/>
      <c r="FB4073" s="1"/>
      <c r="FC4073" s="1"/>
      <c r="FD4073" s="1"/>
      <c r="FE4073" s="1"/>
      <c r="FF4073" s="1"/>
      <c r="FG4073" s="1"/>
      <c r="FH4073" s="1"/>
    </row>
    <row r="4074" spans="1:164" x14ac:dyDescent="0.15">
      <c r="A4074" s="67"/>
      <c r="B4074" s="16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9"/>
      <c r="N4074" s="12"/>
      <c r="O4074" s="12"/>
      <c r="P4074" s="19"/>
      <c r="Q4074" s="14"/>
      <c r="R4074" s="28"/>
      <c r="S4074" s="14"/>
      <c r="T4074" s="14"/>
      <c r="U4074" s="14"/>
      <c r="V4074" s="4"/>
      <c r="W4074" s="5"/>
      <c r="X4074" s="14"/>
      <c r="Y4074" s="153"/>
      <c r="Z4074" s="10"/>
      <c r="AA4074" s="51"/>
      <c r="AB4074" s="3"/>
      <c r="AC4074" s="1"/>
      <c r="AD4074" s="10"/>
      <c r="AE4074" s="3"/>
      <c r="AF4074" s="3"/>
      <c r="AG4074" s="3"/>
      <c r="AH4074" s="10"/>
      <c r="AI4074" s="11"/>
      <c r="AJ4074" s="10"/>
      <c r="AK4074" s="2"/>
      <c r="AL4074" s="2"/>
      <c r="AM4074" s="2"/>
      <c r="AN4074" s="2"/>
      <c r="AO4074" s="2"/>
      <c r="AP4074" s="2"/>
      <c r="AQ4074" s="1"/>
      <c r="AR4074" s="15"/>
      <c r="AS4074" s="15"/>
      <c r="AT4074" s="15"/>
      <c r="AU4074" s="1"/>
      <c r="AV4074" s="1"/>
      <c r="AW4074" s="15"/>
      <c r="AX4074" s="15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  <c r="EZ4074" s="1"/>
      <c r="FA4074" s="1"/>
      <c r="FB4074" s="1"/>
      <c r="FC4074" s="1"/>
      <c r="FD4074" s="1"/>
      <c r="FE4074" s="1"/>
      <c r="FF4074" s="1"/>
      <c r="FG4074" s="1"/>
      <c r="FH4074" s="1"/>
    </row>
    <row r="4075" spans="1:164" x14ac:dyDescent="0.15">
      <c r="A4075" s="67"/>
      <c r="B4075" s="16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9"/>
      <c r="N4075" s="12"/>
      <c r="O4075" s="12"/>
      <c r="P4075" s="19"/>
      <c r="Q4075" s="14"/>
      <c r="R4075" s="28"/>
      <c r="S4075" s="14"/>
      <c r="T4075" s="14"/>
      <c r="U4075" s="14"/>
      <c r="V4075" s="4"/>
      <c r="W4075" s="5"/>
      <c r="X4075" s="14"/>
      <c r="Y4075" s="153"/>
      <c r="Z4075" s="10"/>
      <c r="AA4075" s="51"/>
      <c r="AB4075" s="3"/>
      <c r="AC4075" s="1"/>
      <c r="AD4075" s="10"/>
      <c r="AE4075" s="3"/>
      <c r="AF4075" s="3"/>
      <c r="AG4075" s="3"/>
      <c r="AH4075" s="10"/>
      <c r="AI4075" s="11"/>
      <c r="AJ4075" s="10"/>
      <c r="AK4075" s="2"/>
      <c r="AL4075" s="2"/>
      <c r="AM4075" s="2"/>
      <c r="AN4075" s="2"/>
      <c r="AO4075" s="2"/>
      <c r="AP4075" s="2"/>
      <c r="AQ4075" s="1"/>
      <c r="AR4075" s="15"/>
      <c r="AS4075" s="15"/>
      <c r="AT4075" s="15"/>
      <c r="AU4075" s="1"/>
      <c r="AV4075" s="1"/>
      <c r="AW4075" s="15"/>
      <c r="AX4075" s="15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  <c r="EZ4075" s="1"/>
      <c r="FA4075" s="1"/>
      <c r="FB4075" s="1"/>
      <c r="FC4075" s="1"/>
      <c r="FD4075" s="1"/>
      <c r="FE4075" s="1"/>
      <c r="FF4075" s="1"/>
      <c r="FG4075" s="1"/>
      <c r="FH4075" s="1"/>
    </row>
    <row r="4076" spans="1:164" x14ac:dyDescent="0.15">
      <c r="A4076" s="67"/>
      <c r="B4076" s="16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9"/>
      <c r="N4076" s="12"/>
      <c r="O4076" s="12"/>
      <c r="P4076" s="19"/>
      <c r="Q4076" s="14"/>
      <c r="R4076" s="28"/>
      <c r="S4076" s="14"/>
      <c r="T4076" s="14"/>
      <c r="U4076" s="14"/>
      <c r="V4076" s="4"/>
      <c r="W4076" s="5"/>
      <c r="X4076" s="14"/>
      <c r="Y4076" s="153"/>
      <c r="Z4076" s="10"/>
      <c r="AA4076" s="51"/>
      <c r="AB4076" s="3"/>
      <c r="AC4076" s="1"/>
      <c r="AD4076" s="10"/>
      <c r="AE4076" s="3"/>
      <c r="AF4076" s="3"/>
      <c r="AG4076" s="3"/>
      <c r="AH4076" s="10"/>
      <c r="AI4076" s="11"/>
      <c r="AJ4076" s="10"/>
      <c r="AK4076" s="2"/>
      <c r="AL4076" s="2"/>
      <c r="AM4076" s="2"/>
      <c r="AN4076" s="2"/>
      <c r="AO4076" s="2"/>
      <c r="AP4076" s="2"/>
      <c r="AQ4076" s="1"/>
      <c r="AR4076" s="15"/>
      <c r="AS4076" s="15"/>
      <c r="AT4076" s="15"/>
      <c r="AU4076" s="1"/>
      <c r="AV4076" s="1"/>
      <c r="AW4076" s="15"/>
      <c r="AX4076" s="15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  <c r="EZ4076" s="1"/>
      <c r="FA4076" s="1"/>
      <c r="FB4076" s="1"/>
      <c r="FC4076" s="1"/>
      <c r="FD4076" s="1"/>
      <c r="FE4076" s="1"/>
      <c r="FF4076" s="1"/>
      <c r="FG4076" s="1"/>
      <c r="FH4076" s="1"/>
    </row>
    <row r="4077" spans="1:164" x14ac:dyDescent="0.15">
      <c r="A4077" s="67"/>
      <c r="B4077" s="16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9"/>
      <c r="N4077" s="12"/>
      <c r="O4077" s="12"/>
      <c r="P4077" s="19"/>
      <c r="Q4077" s="14"/>
      <c r="R4077" s="28"/>
      <c r="S4077" s="14"/>
      <c r="T4077" s="14"/>
      <c r="U4077" s="14"/>
      <c r="V4077" s="4"/>
      <c r="W4077" s="5"/>
      <c r="X4077" s="14"/>
      <c r="Y4077" s="153"/>
      <c r="Z4077" s="10"/>
      <c r="AA4077" s="51"/>
      <c r="AB4077" s="3"/>
      <c r="AC4077" s="1"/>
      <c r="AD4077" s="10"/>
      <c r="AE4077" s="3"/>
      <c r="AF4077" s="3"/>
      <c r="AG4077" s="3"/>
      <c r="AH4077" s="10"/>
      <c r="AI4077" s="11"/>
      <c r="AJ4077" s="10"/>
      <c r="AK4077" s="2"/>
      <c r="AL4077" s="2"/>
      <c r="AM4077" s="2"/>
      <c r="AN4077" s="2"/>
      <c r="AO4077" s="2"/>
      <c r="AP4077" s="2"/>
      <c r="AQ4077" s="1"/>
      <c r="AR4077" s="15"/>
      <c r="AS4077" s="15"/>
      <c r="AT4077" s="15"/>
      <c r="AU4077" s="1"/>
      <c r="AV4077" s="1"/>
      <c r="AW4077" s="15"/>
      <c r="AX4077" s="15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  <c r="EZ4077" s="1"/>
      <c r="FA4077" s="1"/>
      <c r="FB4077" s="1"/>
      <c r="FC4077" s="1"/>
      <c r="FD4077" s="1"/>
      <c r="FE4077" s="1"/>
      <c r="FF4077" s="1"/>
      <c r="FG4077" s="1"/>
      <c r="FH4077" s="1"/>
    </row>
    <row r="4078" spans="1:164" x14ac:dyDescent="0.15">
      <c r="A4078" s="67"/>
      <c r="B4078" s="16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9"/>
      <c r="N4078" s="12"/>
      <c r="O4078" s="12"/>
      <c r="P4078" s="19"/>
      <c r="Q4078" s="14"/>
      <c r="R4078" s="28"/>
      <c r="S4078" s="14"/>
      <c r="T4078" s="14"/>
      <c r="U4078" s="14"/>
      <c r="V4078" s="4"/>
      <c r="W4078" s="5"/>
      <c r="X4078" s="14"/>
      <c r="Y4078" s="153"/>
      <c r="Z4078" s="10"/>
      <c r="AA4078" s="51"/>
      <c r="AB4078" s="3"/>
      <c r="AC4078" s="1"/>
      <c r="AD4078" s="10"/>
      <c r="AE4078" s="3"/>
      <c r="AF4078" s="3"/>
      <c r="AG4078" s="3"/>
      <c r="AH4078" s="10"/>
      <c r="AI4078" s="11"/>
      <c r="AJ4078" s="10"/>
      <c r="AK4078" s="2"/>
      <c r="AL4078" s="2"/>
      <c r="AM4078" s="2"/>
      <c r="AN4078" s="2"/>
      <c r="AO4078" s="2"/>
      <c r="AP4078" s="2"/>
      <c r="AQ4078" s="1"/>
      <c r="AR4078" s="15"/>
      <c r="AS4078" s="15"/>
      <c r="AT4078" s="15"/>
      <c r="AU4078" s="1"/>
      <c r="AV4078" s="1"/>
      <c r="AW4078" s="15"/>
      <c r="AX4078" s="15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  <c r="EZ4078" s="1"/>
      <c r="FA4078" s="1"/>
      <c r="FB4078" s="1"/>
      <c r="FC4078" s="1"/>
      <c r="FD4078" s="1"/>
      <c r="FE4078" s="1"/>
      <c r="FF4078" s="1"/>
      <c r="FG4078" s="1"/>
      <c r="FH4078" s="1"/>
    </row>
    <row r="4079" spans="1:164" x14ac:dyDescent="0.15">
      <c r="A4079" s="67"/>
      <c r="B4079" s="16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9"/>
      <c r="N4079" s="12"/>
      <c r="O4079" s="12"/>
      <c r="P4079" s="19"/>
      <c r="Q4079" s="14"/>
      <c r="R4079" s="28"/>
      <c r="S4079" s="14"/>
      <c r="T4079" s="14"/>
      <c r="U4079" s="14"/>
      <c r="V4079" s="4"/>
      <c r="W4079" s="5"/>
      <c r="X4079" s="14"/>
      <c r="Y4079" s="153"/>
      <c r="Z4079" s="10"/>
      <c r="AA4079" s="51"/>
      <c r="AB4079" s="3"/>
      <c r="AC4079" s="1"/>
      <c r="AD4079" s="10"/>
      <c r="AE4079" s="3"/>
      <c r="AF4079" s="3"/>
      <c r="AG4079" s="3"/>
      <c r="AH4079" s="10"/>
      <c r="AI4079" s="11"/>
      <c r="AJ4079" s="10"/>
      <c r="AK4079" s="2"/>
      <c r="AL4079" s="2"/>
      <c r="AM4079" s="2"/>
      <c r="AN4079" s="2"/>
      <c r="AO4079" s="2"/>
      <c r="AP4079" s="2"/>
      <c r="AQ4079" s="1"/>
      <c r="AR4079" s="15"/>
      <c r="AS4079" s="15"/>
      <c r="AT4079" s="15"/>
      <c r="AU4079" s="1"/>
      <c r="AV4079" s="1"/>
      <c r="AW4079" s="15"/>
      <c r="AX4079" s="15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  <c r="EZ4079" s="1"/>
      <c r="FA4079" s="1"/>
      <c r="FB4079" s="1"/>
      <c r="FC4079" s="1"/>
      <c r="FD4079" s="1"/>
      <c r="FE4079" s="1"/>
      <c r="FF4079" s="1"/>
      <c r="FG4079" s="1"/>
      <c r="FH4079" s="1"/>
    </row>
    <row r="4080" spans="1:164" x14ac:dyDescent="0.15">
      <c r="A4080" s="67"/>
      <c r="B4080" s="16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9"/>
      <c r="N4080" s="12"/>
      <c r="O4080" s="12"/>
      <c r="P4080" s="19"/>
      <c r="Q4080" s="14"/>
      <c r="R4080" s="28"/>
      <c r="S4080" s="14"/>
      <c r="T4080" s="14"/>
      <c r="U4080" s="14"/>
      <c r="V4080" s="4"/>
      <c r="W4080" s="5"/>
      <c r="X4080" s="14"/>
      <c r="Y4080" s="153"/>
      <c r="Z4080" s="10"/>
      <c r="AA4080" s="51"/>
      <c r="AB4080" s="3"/>
      <c r="AC4080" s="1"/>
      <c r="AD4080" s="10"/>
      <c r="AE4080" s="3"/>
      <c r="AF4080" s="3"/>
      <c r="AG4080" s="3"/>
      <c r="AH4080" s="10"/>
      <c r="AI4080" s="11"/>
      <c r="AJ4080" s="10"/>
      <c r="AK4080" s="2"/>
      <c r="AL4080" s="2"/>
      <c r="AM4080" s="2"/>
      <c r="AN4080" s="2"/>
      <c r="AO4080" s="2"/>
      <c r="AP4080" s="2"/>
      <c r="AQ4080" s="1"/>
      <c r="AR4080" s="15"/>
      <c r="AS4080" s="15"/>
      <c r="AT4080" s="15"/>
      <c r="AU4080" s="1"/>
      <c r="AV4080" s="1"/>
      <c r="AW4080" s="15"/>
      <c r="AX4080" s="15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  <c r="EZ4080" s="1"/>
      <c r="FA4080" s="1"/>
      <c r="FB4080" s="1"/>
      <c r="FC4080" s="1"/>
      <c r="FD4080" s="1"/>
      <c r="FE4080" s="1"/>
      <c r="FF4080" s="1"/>
      <c r="FG4080" s="1"/>
      <c r="FH4080" s="1"/>
    </row>
    <row r="4081" spans="1:164" x14ac:dyDescent="0.15">
      <c r="A4081" s="67"/>
      <c r="B4081" s="16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9"/>
      <c r="N4081" s="12"/>
      <c r="O4081" s="12"/>
      <c r="P4081" s="19"/>
      <c r="Q4081" s="14"/>
      <c r="R4081" s="28"/>
      <c r="S4081" s="14"/>
      <c r="T4081" s="14"/>
      <c r="U4081" s="14"/>
      <c r="V4081" s="4"/>
      <c r="W4081" s="5"/>
      <c r="X4081" s="14"/>
      <c r="Y4081" s="153"/>
      <c r="Z4081" s="10"/>
      <c r="AA4081" s="51"/>
      <c r="AB4081" s="3"/>
      <c r="AC4081" s="1"/>
      <c r="AD4081" s="10"/>
      <c r="AE4081" s="3"/>
      <c r="AF4081" s="3"/>
      <c r="AG4081" s="3"/>
      <c r="AH4081" s="10"/>
      <c r="AI4081" s="11"/>
      <c r="AJ4081" s="10"/>
      <c r="AK4081" s="2"/>
      <c r="AL4081" s="2"/>
      <c r="AM4081" s="2"/>
      <c r="AN4081" s="2"/>
      <c r="AO4081" s="2"/>
      <c r="AP4081" s="2"/>
      <c r="AQ4081" s="1"/>
      <c r="AR4081" s="15"/>
      <c r="AS4081" s="15"/>
      <c r="AT4081" s="15"/>
      <c r="AU4081" s="1"/>
      <c r="AV4081" s="1"/>
      <c r="AW4081" s="15"/>
      <c r="AX4081" s="15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  <c r="EZ4081" s="1"/>
      <c r="FA4081" s="1"/>
      <c r="FB4081" s="1"/>
      <c r="FC4081" s="1"/>
      <c r="FD4081" s="1"/>
      <c r="FE4081" s="1"/>
      <c r="FF4081" s="1"/>
      <c r="FG4081" s="1"/>
      <c r="FH4081" s="1"/>
    </row>
    <row r="4082" spans="1:164" x14ac:dyDescent="0.15">
      <c r="A4082" s="67"/>
      <c r="B4082" s="16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9"/>
      <c r="N4082" s="12"/>
      <c r="O4082" s="12"/>
      <c r="P4082" s="19"/>
      <c r="Q4082" s="14"/>
      <c r="R4082" s="28"/>
      <c r="S4082" s="14"/>
      <c r="T4082" s="14"/>
      <c r="U4082" s="14"/>
      <c r="V4082" s="4"/>
      <c r="W4082" s="5"/>
      <c r="X4082" s="14"/>
      <c r="Y4082" s="153"/>
      <c r="Z4082" s="10"/>
      <c r="AA4082" s="51"/>
      <c r="AB4082" s="3"/>
      <c r="AC4082" s="1"/>
      <c r="AD4082" s="10"/>
      <c r="AE4082" s="3"/>
      <c r="AF4082" s="3"/>
      <c r="AG4082" s="3"/>
      <c r="AH4082" s="10"/>
      <c r="AI4082" s="11"/>
      <c r="AJ4082" s="10"/>
      <c r="AK4082" s="2"/>
      <c r="AL4082" s="2"/>
      <c r="AM4082" s="2"/>
      <c r="AN4082" s="2"/>
      <c r="AO4082" s="2"/>
      <c r="AP4082" s="2"/>
      <c r="AQ4082" s="1"/>
      <c r="AR4082" s="15"/>
      <c r="AS4082" s="15"/>
      <c r="AT4082" s="15"/>
      <c r="AU4082" s="1"/>
      <c r="AV4082" s="1"/>
      <c r="AW4082" s="15"/>
      <c r="AX4082" s="15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  <c r="EZ4082" s="1"/>
      <c r="FA4082" s="1"/>
      <c r="FB4082" s="1"/>
      <c r="FC4082" s="1"/>
      <c r="FD4082" s="1"/>
      <c r="FE4082" s="1"/>
      <c r="FF4082" s="1"/>
      <c r="FG4082" s="1"/>
      <c r="FH4082" s="1"/>
    </row>
    <row r="4083" spans="1:164" x14ac:dyDescent="0.15">
      <c r="A4083" s="67"/>
      <c r="B4083" s="16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9"/>
      <c r="N4083" s="12"/>
      <c r="O4083" s="12"/>
      <c r="P4083" s="19"/>
      <c r="Q4083" s="14"/>
      <c r="R4083" s="28"/>
      <c r="S4083" s="14"/>
      <c r="T4083" s="14"/>
      <c r="U4083" s="14"/>
      <c r="V4083" s="4"/>
      <c r="W4083" s="5"/>
      <c r="X4083" s="14"/>
      <c r="Y4083" s="153"/>
      <c r="Z4083" s="10"/>
      <c r="AA4083" s="51"/>
      <c r="AB4083" s="3"/>
      <c r="AC4083" s="1"/>
      <c r="AD4083" s="10"/>
      <c r="AE4083" s="3"/>
      <c r="AF4083" s="3"/>
      <c r="AG4083" s="3"/>
      <c r="AH4083" s="10"/>
      <c r="AI4083" s="11"/>
      <c r="AJ4083" s="10"/>
      <c r="AK4083" s="2"/>
      <c r="AL4083" s="2"/>
      <c r="AM4083" s="2"/>
      <c r="AN4083" s="2"/>
      <c r="AO4083" s="2"/>
      <c r="AP4083" s="2"/>
      <c r="AQ4083" s="1"/>
      <c r="AR4083" s="15"/>
      <c r="AS4083" s="15"/>
      <c r="AT4083" s="15"/>
      <c r="AU4083" s="1"/>
      <c r="AV4083" s="1"/>
      <c r="AW4083" s="15"/>
      <c r="AX4083" s="15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  <c r="EZ4083" s="1"/>
      <c r="FA4083" s="1"/>
      <c r="FB4083" s="1"/>
      <c r="FC4083" s="1"/>
      <c r="FD4083" s="1"/>
      <c r="FE4083" s="1"/>
      <c r="FF4083" s="1"/>
      <c r="FG4083" s="1"/>
      <c r="FH4083" s="1"/>
    </row>
    <row r="4084" spans="1:164" x14ac:dyDescent="0.15">
      <c r="A4084" s="67"/>
      <c r="B4084" s="16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9"/>
      <c r="N4084" s="12"/>
      <c r="O4084" s="12"/>
      <c r="P4084" s="19"/>
      <c r="Q4084" s="14"/>
      <c r="R4084" s="28"/>
      <c r="S4084" s="14"/>
      <c r="T4084" s="14"/>
      <c r="U4084" s="14"/>
      <c r="V4084" s="4"/>
      <c r="W4084" s="5"/>
      <c r="X4084" s="14"/>
      <c r="Y4084" s="153"/>
      <c r="Z4084" s="10"/>
      <c r="AA4084" s="51"/>
      <c r="AB4084" s="3"/>
      <c r="AC4084" s="1"/>
      <c r="AD4084" s="10"/>
      <c r="AE4084" s="3"/>
      <c r="AF4084" s="3"/>
      <c r="AG4084" s="3"/>
      <c r="AH4084" s="10"/>
      <c r="AI4084" s="11"/>
      <c r="AJ4084" s="10"/>
      <c r="AK4084" s="2"/>
      <c r="AL4084" s="2"/>
      <c r="AM4084" s="2"/>
      <c r="AN4084" s="2"/>
      <c r="AO4084" s="2"/>
      <c r="AP4084" s="2"/>
      <c r="AQ4084" s="1"/>
      <c r="AR4084" s="15"/>
      <c r="AS4084" s="15"/>
      <c r="AT4084" s="15"/>
      <c r="AU4084" s="1"/>
      <c r="AV4084" s="1"/>
      <c r="AW4084" s="15"/>
      <c r="AX4084" s="15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  <c r="EZ4084" s="1"/>
      <c r="FA4084" s="1"/>
      <c r="FB4084" s="1"/>
      <c r="FC4084" s="1"/>
      <c r="FD4084" s="1"/>
      <c r="FE4084" s="1"/>
      <c r="FF4084" s="1"/>
      <c r="FG4084" s="1"/>
      <c r="FH4084" s="1"/>
    </row>
    <row r="4085" spans="1:164" x14ac:dyDescent="0.15">
      <c r="A4085" s="67"/>
      <c r="B4085" s="16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9"/>
      <c r="N4085" s="12"/>
      <c r="O4085" s="12"/>
      <c r="P4085" s="19"/>
      <c r="Q4085" s="14"/>
      <c r="R4085" s="28"/>
      <c r="S4085" s="14"/>
      <c r="T4085" s="14"/>
      <c r="U4085" s="14"/>
      <c r="V4085" s="4"/>
      <c r="W4085" s="5"/>
      <c r="X4085" s="14"/>
      <c r="Y4085" s="153"/>
      <c r="Z4085" s="10"/>
      <c r="AA4085" s="51"/>
      <c r="AB4085" s="3"/>
      <c r="AC4085" s="1"/>
      <c r="AD4085" s="10"/>
      <c r="AE4085" s="3"/>
      <c r="AF4085" s="3"/>
      <c r="AG4085" s="3"/>
      <c r="AH4085" s="10"/>
      <c r="AI4085" s="11"/>
      <c r="AJ4085" s="10"/>
      <c r="AK4085" s="2"/>
      <c r="AL4085" s="2"/>
      <c r="AM4085" s="2"/>
      <c r="AN4085" s="2"/>
      <c r="AO4085" s="2"/>
      <c r="AP4085" s="2"/>
      <c r="AQ4085" s="1"/>
      <c r="AR4085" s="15"/>
      <c r="AS4085" s="15"/>
      <c r="AT4085" s="15"/>
      <c r="AU4085" s="1"/>
      <c r="AV4085" s="1"/>
      <c r="AW4085" s="15"/>
      <c r="AX4085" s="15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  <c r="EZ4085" s="1"/>
      <c r="FA4085" s="1"/>
      <c r="FB4085" s="1"/>
      <c r="FC4085" s="1"/>
      <c r="FD4085" s="1"/>
      <c r="FE4085" s="1"/>
      <c r="FF4085" s="1"/>
      <c r="FG4085" s="1"/>
      <c r="FH4085" s="1"/>
    </row>
    <row r="4086" spans="1:164" x14ac:dyDescent="0.15">
      <c r="A4086" s="67"/>
      <c r="B4086" s="16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9"/>
      <c r="N4086" s="12"/>
      <c r="O4086" s="12"/>
      <c r="P4086" s="19"/>
      <c r="Q4086" s="14"/>
      <c r="R4086" s="28"/>
      <c r="S4086" s="14"/>
      <c r="T4086" s="14"/>
      <c r="U4086" s="14"/>
      <c r="V4086" s="4"/>
      <c r="W4086" s="5"/>
      <c r="X4086" s="14"/>
      <c r="Y4086" s="153"/>
      <c r="Z4086" s="10"/>
      <c r="AA4086" s="51"/>
      <c r="AB4086" s="3"/>
      <c r="AC4086" s="1"/>
      <c r="AD4086" s="10"/>
      <c r="AE4086" s="3"/>
      <c r="AF4086" s="3"/>
      <c r="AG4086" s="3"/>
      <c r="AH4086" s="10"/>
      <c r="AI4086" s="11"/>
      <c r="AJ4086" s="10"/>
      <c r="AK4086" s="2"/>
      <c r="AL4086" s="2"/>
      <c r="AM4086" s="2"/>
      <c r="AN4086" s="2"/>
      <c r="AO4086" s="2"/>
      <c r="AP4086" s="2"/>
      <c r="AQ4086" s="1"/>
      <c r="AR4086" s="15"/>
      <c r="AS4086" s="15"/>
      <c r="AT4086" s="15"/>
      <c r="AU4086" s="1"/>
      <c r="AV4086" s="1"/>
      <c r="AW4086" s="15"/>
      <c r="AX4086" s="15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  <c r="EZ4086" s="1"/>
      <c r="FA4086" s="1"/>
      <c r="FB4086" s="1"/>
      <c r="FC4086" s="1"/>
      <c r="FD4086" s="1"/>
      <c r="FE4086" s="1"/>
      <c r="FF4086" s="1"/>
      <c r="FG4086" s="1"/>
      <c r="FH4086" s="1"/>
    </row>
    <row r="4087" spans="1:164" x14ac:dyDescent="0.15">
      <c r="A4087" s="67"/>
      <c r="B4087" s="16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9"/>
      <c r="N4087" s="12"/>
      <c r="O4087" s="12"/>
      <c r="P4087" s="19"/>
      <c r="Q4087" s="14"/>
      <c r="R4087" s="28"/>
      <c r="S4087" s="14"/>
      <c r="T4087" s="14"/>
      <c r="U4087" s="14"/>
      <c r="V4087" s="4"/>
      <c r="W4087" s="5"/>
      <c r="X4087" s="14"/>
      <c r="Y4087" s="153"/>
      <c r="Z4087" s="10"/>
      <c r="AA4087" s="51"/>
      <c r="AB4087" s="3"/>
      <c r="AC4087" s="1"/>
      <c r="AD4087" s="10"/>
      <c r="AE4087" s="3"/>
      <c r="AF4087" s="3"/>
      <c r="AG4087" s="3"/>
      <c r="AH4087" s="10"/>
      <c r="AI4087" s="11"/>
      <c r="AJ4087" s="10"/>
      <c r="AK4087" s="2"/>
      <c r="AL4087" s="2"/>
      <c r="AM4087" s="2"/>
      <c r="AN4087" s="2"/>
      <c r="AO4087" s="2"/>
      <c r="AP4087" s="2"/>
      <c r="AQ4087" s="1"/>
      <c r="AR4087" s="15"/>
      <c r="AS4087" s="15"/>
      <c r="AT4087" s="15"/>
      <c r="AU4087" s="1"/>
      <c r="AV4087" s="1"/>
      <c r="AW4087" s="15"/>
      <c r="AX4087" s="15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  <c r="EZ4087" s="1"/>
      <c r="FA4087" s="1"/>
      <c r="FB4087" s="1"/>
      <c r="FC4087" s="1"/>
      <c r="FD4087" s="1"/>
      <c r="FE4087" s="1"/>
      <c r="FF4087" s="1"/>
      <c r="FG4087" s="1"/>
      <c r="FH4087" s="1"/>
    </row>
    <row r="4088" spans="1:164" x14ac:dyDescent="0.15">
      <c r="A4088" s="67"/>
      <c r="B4088" s="16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9"/>
      <c r="N4088" s="12"/>
      <c r="O4088" s="12"/>
      <c r="P4088" s="19"/>
      <c r="Q4088" s="14"/>
      <c r="R4088" s="28"/>
      <c r="S4088" s="14"/>
      <c r="T4088" s="14"/>
      <c r="U4088" s="14"/>
      <c r="V4088" s="4"/>
      <c r="W4088" s="5"/>
      <c r="X4088" s="14"/>
      <c r="Y4088" s="153"/>
      <c r="Z4088" s="10"/>
      <c r="AA4088" s="51"/>
      <c r="AB4088" s="3"/>
      <c r="AC4088" s="1"/>
      <c r="AD4088" s="10"/>
      <c r="AE4088" s="3"/>
      <c r="AF4088" s="3"/>
      <c r="AG4088" s="3"/>
      <c r="AH4088" s="10"/>
      <c r="AI4088" s="11"/>
      <c r="AJ4088" s="10"/>
      <c r="AK4088" s="2"/>
      <c r="AL4088" s="2"/>
      <c r="AM4088" s="2"/>
      <c r="AN4088" s="2"/>
      <c r="AO4088" s="2"/>
      <c r="AP4088" s="2"/>
      <c r="AQ4088" s="1"/>
      <c r="AR4088" s="15"/>
      <c r="AS4088" s="15"/>
      <c r="AT4088" s="15"/>
      <c r="AU4088" s="1"/>
      <c r="AV4088" s="1"/>
      <c r="AW4088" s="15"/>
      <c r="AX4088" s="15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  <c r="EZ4088" s="1"/>
      <c r="FA4088" s="1"/>
      <c r="FB4088" s="1"/>
      <c r="FC4088" s="1"/>
      <c r="FD4088" s="1"/>
      <c r="FE4088" s="1"/>
      <c r="FF4088" s="1"/>
      <c r="FG4088" s="1"/>
      <c r="FH4088" s="1"/>
    </row>
    <row r="4089" spans="1:164" x14ac:dyDescent="0.15">
      <c r="A4089" s="67"/>
      <c r="B4089" s="16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9"/>
      <c r="N4089" s="12"/>
      <c r="O4089" s="12"/>
      <c r="P4089" s="19"/>
      <c r="Q4089" s="14"/>
      <c r="R4089" s="28"/>
      <c r="S4089" s="14"/>
      <c r="T4089" s="14"/>
      <c r="U4089" s="14"/>
      <c r="V4089" s="4"/>
      <c r="W4089" s="5"/>
      <c r="X4089" s="14"/>
      <c r="Y4089" s="153"/>
      <c r="Z4089" s="10"/>
      <c r="AA4089" s="51"/>
      <c r="AB4089" s="3"/>
      <c r="AC4089" s="1"/>
      <c r="AD4089" s="10"/>
      <c r="AE4089" s="3"/>
      <c r="AF4089" s="3"/>
      <c r="AG4089" s="3"/>
      <c r="AH4089" s="10"/>
      <c r="AI4089" s="11"/>
      <c r="AJ4089" s="10"/>
      <c r="AK4089" s="2"/>
      <c r="AL4089" s="2"/>
      <c r="AM4089" s="2"/>
      <c r="AN4089" s="2"/>
      <c r="AO4089" s="2"/>
      <c r="AP4089" s="2"/>
      <c r="AQ4089" s="1"/>
      <c r="AR4089" s="15"/>
      <c r="AS4089" s="15"/>
      <c r="AT4089" s="15"/>
      <c r="AU4089" s="1"/>
      <c r="AV4089" s="1"/>
      <c r="AW4089" s="15"/>
      <c r="AX4089" s="15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  <c r="EZ4089" s="1"/>
      <c r="FA4089" s="1"/>
      <c r="FB4089" s="1"/>
      <c r="FC4089" s="1"/>
      <c r="FD4089" s="1"/>
      <c r="FE4089" s="1"/>
      <c r="FF4089" s="1"/>
      <c r="FG4089" s="1"/>
      <c r="FH4089" s="1"/>
    </row>
    <row r="4090" spans="1:164" x14ac:dyDescent="0.15">
      <c r="A4090" s="67"/>
      <c r="B4090" s="16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9"/>
      <c r="N4090" s="12"/>
      <c r="O4090" s="12"/>
      <c r="P4090" s="19"/>
      <c r="Q4090" s="14"/>
      <c r="R4090" s="28"/>
      <c r="S4090" s="14"/>
      <c r="T4090" s="14"/>
      <c r="U4090" s="14"/>
      <c r="V4090" s="4"/>
      <c r="W4090" s="5"/>
      <c r="X4090" s="14"/>
      <c r="Y4090" s="153"/>
      <c r="Z4090" s="10"/>
      <c r="AA4090" s="51"/>
      <c r="AB4090" s="3"/>
      <c r="AC4090" s="1"/>
      <c r="AD4090" s="10"/>
      <c r="AE4090" s="3"/>
      <c r="AF4090" s="3"/>
      <c r="AG4090" s="3"/>
      <c r="AH4090" s="10"/>
      <c r="AI4090" s="11"/>
      <c r="AJ4090" s="10"/>
      <c r="AK4090" s="2"/>
      <c r="AL4090" s="2"/>
      <c r="AM4090" s="2"/>
      <c r="AN4090" s="2"/>
      <c r="AO4090" s="2"/>
      <c r="AP4090" s="2"/>
      <c r="AQ4090" s="1"/>
      <c r="AR4090" s="15"/>
      <c r="AS4090" s="15"/>
      <c r="AT4090" s="15"/>
      <c r="AU4090" s="1"/>
      <c r="AV4090" s="1"/>
      <c r="AW4090" s="15"/>
      <c r="AX4090" s="15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  <c r="EZ4090" s="1"/>
      <c r="FA4090" s="1"/>
      <c r="FB4090" s="1"/>
      <c r="FC4090" s="1"/>
      <c r="FD4090" s="1"/>
      <c r="FE4090" s="1"/>
      <c r="FF4090" s="1"/>
      <c r="FG4090" s="1"/>
      <c r="FH4090" s="1"/>
    </row>
    <row r="4091" spans="1:164" x14ac:dyDescent="0.15">
      <c r="A4091" s="67"/>
      <c r="B4091" s="16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9"/>
      <c r="N4091" s="12"/>
      <c r="O4091" s="12"/>
      <c r="P4091" s="19"/>
      <c r="Q4091" s="14"/>
      <c r="R4091" s="28"/>
      <c r="S4091" s="14"/>
      <c r="T4091" s="14"/>
      <c r="U4091" s="14"/>
      <c r="V4091" s="4"/>
      <c r="W4091" s="5"/>
      <c r="X4091" s="14"/>
      <c r="Y4091" s="153"/>
      <c r="Z4091" s="10"/>
      <c r="AA4091" s="51"/>
      <c r="AB4091" s="3"/>
      <c r="AC4091" s="1"/>
      <c r="AD4091" s="10"/>
      <c r="AE4091" s="3"/>
      <c r="AF4091" s="3"/>
      <c r="AG4091" s="3"/>
      <c r="AH4091" s="10"/>
      <c r="AI4091" s="11"/>
      <c r="AJ4091" s="10"/>
      <c r="AK4091" s="2"/>
      <c r="AL4091" s="2"/>
      <c r="AM4091" s="2"/>
      <c r="AN4091" s="2"/>
      <c r="AO4091" s="2"/>
      <c r="AP4091" s="2"/>
      <c r="AQ4091" s="1"/>
      <c r="AR4091" s="15"/>
      <c r="AS4091" s="15"/>
      <c r="AT4091" s="15"/>
      <c r="AU4091" s="1"/>
      <c r="AV4091" s="1"/>
      <c r="AW4091" s="15"/>
      <c r="AX4091" s="15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  <c r="EZ4091" s="1"/>
      <c r="FA4091" s="1"/>
      <c r="FB4091" s="1"/>
      <c r="FC4091" s="1"/>
      <c r="FD4091" s="1"/>
      <c r="FE4091" s="1"/>
      <c r="FF4091" s="1"/>
      <c r="FG4091" s="1"/>
      <c r="FH4091" s="1"/>
    </row>
    <row r="4092" spans="1:164" x14ac:dyDescent="0.15">
      <c r="A4092" s="67"/>
      <c r="B4092" s="16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9"/>
      <c r="N4092" s="12"/>
      <c r="O4092" s="12"/>
      <c r="P4092" s="19"/>
      <c r="Q4092" s="14"/>
      <c r="R4092" s="28"/>
      <c r="S4092" s="14"/>
      <c r="T4092" s="14"/>
      <c r="U4092" s="14"/>
      <c r="V4092" s="4"/>
      <c r="W4092" s="5"/>
      <c r="X4092" s="14"/>
      <c r="Y4092" s="153"/>
      <c r="Z4092" s="10"/>
      <c r="AA4092" s="51"/>
      <c r="AB4092" s="3"/>
      <c r="AC4092" s="1"/>
      <c r="AD4092" s="10"/>
      <c r="AE4092" s="3"/>
      <c r="AF4092" s="3"/>
      <c r="AG4092" s="3"/>
      <c r="AH4092" s="10"/>
      <c r="AI4092" s="11"/>
      <c r="AJ4092" s="10"/>
      <c r="AK4092" s="2"/>
      <c r="AL4092" s="2"/>
      <c r="AM4092" s="2"/>
      <c r="AN4092" s="2"/>
      <c r="AO4092" s="2"/>
      <c r="AP4092" s="2"/>
      <c r="AQ4092" s="1"/>
      <c r="AR4092" s="15"/>
      <c r="AS4092" s="15"/>
      <c r="AT4092" s="15"/>
      <c r="AU4092" s="1"/>
      <c r="AV4092" s="1"/>
      <c r="AW4092" s="15"/>
      <c r="AX4092" s="15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  <c r="EZ4092" s="1"/>
      <c r="FA4092" s="1"/>
      <c r="FB4092" s="1"/>
      <c r="FC4092" s="1"/>
      <c r="FD4092" s="1"/>
      <c r="FE4092" s="1"/>
      <c r="FF4092" s="1"/>
      <c r="FG4092" s="1"/>
      <c r="FH4092" s="1"/>
    </row>
    <row r="4093" spans="1:164" x14ac:dyDescent="0.15">
      <c r="A4093" s="67"/>
      <c r="B4093" s="16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9"/>
      <c r="N4093" s="12"/>
      <c r="O4093" s="12"/>
      <c r="P4093" s="19"/>
      <c r="Q4093" s="14"/>
      <c r="R4093" s="28"/>
      <c r="S4093" s="14"/>
      <c r="T4093" s="14"/>
      <c r="U4093" s="14"/>
      <c r="V4093" s="4"/>
      <c r="W4093" s="5"/>
      <c r="X4093" s="14"/>
      <c r="Y4093" s="153"/>
      <c r="Z4093" s="10"/>
      <c r="AA4093" s="51"/>
      <c r="AB4093" s="3"/>
      <c r="AC4093" s="1"/>
      <c r="AD4093" s="10"/>
      <c r="AE4093" s="3"/>
      <c r="AF4093" s="3"/>
      <c r="AG4093" s="3"/>
      <c r="AH4093" s="10"/>
      <c r="AI4093" s="11"/>
      <c r="AJ4093" s="10"/>
      <c r="AK4093" s="2"/>
      <c r="AL4093" s="2"/>
      <c r="AM4093" s="2"/>
      <c r="AN4093" s="2"/>
      <c r="AO4093" s="2"/>
      <c r="AP4093" s="2"/>
      <c r="AQ4093" s="1"/>
      <c r="AR4093" s="15"/>
      <c r="AS4093" s="15"/>
      <c r="AT4093" s="15"/>
      <c r="AU4093" s="1"/>
      <c r="AV4093" s="1"/>
      <c r="AW4093" s="15"/>
      <c r="AX4093" s="15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  <c r="EZ4093" s="1"/>
      <c r="FA4093" s="1"/>
      <c r="FB4093" s="1"/>
      <c r="FC4093" s="1"/>
      <c r="FD4093" s="1"/>
      <c r="FE4093" s="1"/>
      <c r="FF4093" s="1"/>
      <c r="FG4093" s="1"/>
      <c r="FH4093" s="1"/>
    </row>
    <row r="4094" spans="1:164" x14ac:dyDescent="0.15">
      <c r="A4094" s="67"/>
      <c r="B4094" s="16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9"/>
      <c r="N4094" s="12"/>
      <c r="O4094" s="12"/>
      <c r="P4094" s="19"/>
      <c r="Q4094" s="14"/>
      <c r="R4094" s="28"/>
      <c r="S4094" s="14"/>
      <c r="T4094" s="14"/>
      <c r="U4094" s="14"/>
      <c r="V4094" s="4"/>
      <c r="W4094" s="5"/>
      <c r="X4094" s="14"/>
      <c r="Y4094" s="153"/>
      <c r="Z4094" s="10"/>
      <c r="AA4094" s="51"/>
      <c r="AB4094" s="3"/>
      <c r="AC4094" s="1"/>
      <c r="AD4094" s="10"/>
      <c r="AE4094" s="3"/>
      <c r="AF4094" s="3"/>
      <c r="AG4094" s="3"/>
      <c r="AH4094" s="10"/>
      <c r="AI4094" s="11"/>
      <c r="AJ4094" s="10"/>
      <c r="AK4094" s="2"/>
      <c r="AL4094" s="2"/>
      <c r="AM4094" s="2"/>
      <c r="AN4094" s="2"/>
      <c r="AO4094" s="2"/>
      <c r="AP4094" s="2"/>
      <c r="AQ4094" s="1"/>
      <c r="AR4094" s="15"/>
      <c r="AS4094" s="15"/>
      <c r="AT4094" s="15"/>
      <c r="AU4094" s="1"/>
      <c r="AV4094" s="1"/>
      <c r="AW4094" s="15"/>
      <c r="AX4094" s="15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  <c r="EZ4094" s="1"/>
      <c r="FA4094" s="1"/>
      <c r="FB4094" s="1"/>
      <c r="FC4094" s="1"/>
      <c r="FD4094" s="1"/>
      <c r="FE4094" s="1"/>
      <c r="FF4094" s="1"/>
      <c r="FG4094" s="1"/>
      <c r="FH4094" s="1"/>
    </row>
    <row r="4095" spans="1:164" x14ac:dyDescent="0.15">
      <c r="A4095" s="67"/>
      <c r="B4095" s="16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9"/>
      <c r="N4095" s="12"/>
      <c r="O4095" s="12"/>
      <c r="P4095" s="19"/>
      <c r="Q4095" s="14"/>
      <c r="R4095" s="28"/>
      <c r="S4095" s="14"/>
      <c r="T4095" s="14"/>
      <c r="U4095" s="14"/>
      <c r="V4095" s="4"/>
      <c r="W4095" s="5"/>
      <c r="X4095" s="14"/>
      <c r="Y4095" s="153"/>
      <c r="Z4095" s="10"/>
      <c r="AA4095" s="51"/>
      <c r="AB4095" s="3"/>
      <c r="AC4095" s="1"/>
      <c r="AD4095" s="10"/>
      <c r="AE4095" s="3"/>
      <c r="AF4095" s="3"/>
      <c r="AG4095" s="3"/>
      <c r="AH4095" s="10"/>
      <c r="AI4095" s="11"/>
      <c r="AJ4095" s="10"/>
      <c r="AK4095" s="2"/>
      <c r="AL4095" s="2"/>
      <c r="AM4095" s="2"/>
      <c r="AN4095" s="2"/>
      <c r="AO4095" s="2"/>
      <c r="AP4095" s="2"/>
      <c r="AQ4095" s="1"/>
      <c r="AR4095" s="15"/>
      <c r="AS4095" s="15"/>
      <c r="AT4095" s="15"/>
      <c r="AU4095" s="1"/>
      <c r="AV4095" s="1"/>
      <c r="AW4095" s="15"/>
      <c r="AX4095" s="15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  <c r="EZ4095" s="1"/>
      <c r="FA4095" s="1"/>
      <c r="FB4095" s="1"/>
      <c r="FC4095" s="1"/>
      <c r="FD4095" s="1"/>
      <c r="FE4095" s="1"/>
      <c r="FF4095" s="1"/>
      <c r="FG4095" s="1"/>
      <c r="FH4095" s="1"/>
    </row>
    <row r="4096" spans="1:164" x14ac:dyDescent="0.15">
      <c r="A4096" s="67"/>
      <c r="B4096" s="16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9"/>
      <c r="N4096" s="12"/>
      <c r="O4096" s="12"/>
      <c r="P4096" s="19"/>
      <c r="Q4096" s="14"/>
      <c r="R4096" s="28"/>
      <c r="S4096" s="14"/>
      <c r="T4096" s="14"/>
      <c r="U4096" s="14"/>
      <c r="V4096" s="4"/>
      <c r="W4096" s="5"/>
      <c r="X4096" s="14"/>
      <c r="Y4096" s="153"/>
      <c r="Z4096" s="10"/>
      <c r="AA4096" s="51"/>
      <c r="AB4096" s="3"/>
      <c r="AC4096" s="1"/>
      <c r="AD4096" s="10"/>
      <c r="AE4096" s="3"/>
      <c r="AF4096" s="3"/>
      <c r="AG4096" s="3"/>
      <c r="AH4096" s="10"/>
      <c r="AI4096" s="11"/>
      <c r="AJ4096" s="10"/>
      <c r="AK4096" s="2"/>
      <c r="AL4096" s="2"/>
      <c r="AM4096" s="2"/>
      <c r="AN4096" s="2"/>
      <c r="AO4096" s="2"/>
      <c r="AP4096" s="2"/>
      <c r="AQ4096" s="1"/>
      <c r="AR4096" s="15"/>
      <c r="AS4096" s="15"/>
      <c r="AT4096" s="15"/>
      <c r="AU4096" s="1"/>
      <c r="AV4096" s="1"/>
      <c r="AW4096" s="15"/>
      <c r="AX4096" s="15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  <c r="EZ4096" s="1"/>
      <c r="FA4096" s="1"/>
      <c r="FB4096" s="1"/>
      <c r="FC4096" s="1"/>
      <c r="FD4096" s="1"/>
      <c r="FE4096" s="1"/>
      <c r="FF4096" s="1"/>
      <c r="FG4096" s="1"/>
      <c r="FH4096" s="1"/>
    </row>
    <row r="4097" spans="1:164" x14ac:dyDescent="0.15">
      <c r="A4097" s="67"/>
      <c r="B4097" s="16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9"/>
      <c r="N4097" s="12"/>
      <c r="O4097" s="12"/>
      <c r="P4097" s="19"/>
      <c r="Q4097" s="14"/>
      <c r="R4097" s="28"/>
      <c r="S4097" s="14"/>
      <c r="T4097" s="14"/>
      <c r="U4097" s="14"/>
      <c r="V4097" s="4"/>
      <c r="W4097" s="5"/>
      <c r="X4097" s="14"/>
      <c r="Y4097" s="153"/>
      <c r="Z4097" s="10"/>
      <c r="AA4097" s="51"/>
      <c r="AB4097" s="3"/>
      <c r="AC4097" s="1"/>
      <c r="AD4097" s="10"/>
      <c r="AE4097" s="3"/>
      <c r="AF4097" s="3"/>
      <c r="AG4097" s="3"/>
      <c r="AH4097" s="10"/>
      <c r="AI4097" s="11"/>
      <c r="AJ4097" s="10"/>
      <c r="AK4097" s="2"/>
      <c r="AL4097" s="2"/>
      <c r="AM4097" s="2"/>
      <c r="AN4097" s="2"/>
      <c r="AO4097" s="2"/>
      <c r="AP4097" s="2"/>
      <c r="AQ4097" s="1"/>
      <c r="AR4097" s="15"/>
      <c r="AS4097" s="15"/>
      <c r="AT4097" s="15"/>
      <c r="AU4097" s="1"/>
      <c r="AV4097" s="1"/>
      <c r="AW4097" s="15"/>
      <c r="AX4097" s="15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  <c r="EZ4097" s="1"/>
      <c r="FA4097" s="1"/>
      <c r="FB4097" s="1"/>
      <c r="FC4097" s="1"/>
      <c r="FD4097" s="1"/>
      <c r="FE4097" s="1"/>
      <c r="FF4097" s="1"/>
      <c r="FG4097" s="1"/>
      <c r="FH4097" s="1"/>
    </row>
    <row r="4098" spans="1:164" x14ac:dyDescent="0.15">
      <c r="A4098" s="67"/>
      <c r="B4098" s="16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9"/>
      <c r="N4098" s="12"/>
      <c r="O4098" s="12"/>
      <c r="P4098" s="19"/>
      <c r="Q4098" s="14"/>
      <c r="R4098" s="28"/>
      <c r="S4098" s="14"/>
      <c r="T4098" s="14"/>
      <c r="U4098" s="14"/>
      <c r="V4098" s="4"/>
      <c r="W4098" s="5"/>
      <c r="X4098" s="14"/>
      <c r="Y4098" s="153"/>
      <c r="Z4098" s="10"/>
      <c r="AA4098" s="51"/>
      <c r="AB4098" s="3"/>
      <c r="AC4098" s="1"/>
      <c r="AD4098" s="10"/>
      <c r="AE4098" s="3"/>
      <c r="AF4098" s="3"/>
      <c r="AG4098" s="3"/>
      <c r="AH4098" s="10"/>
      <c r="AI4098" s="11"/>
      <c r="AJ4098" s="10"/>
      <c r="AK4098" s="2"/>
      <c r="AL4098" s="2"/>
      <c r="AM4098" s="2"/>
      <c r="AN4098" s="2"/>
      <c r="AO4098" s="2"/>
      <c r="AP4098" s="2"/>
      <c r="AQ4098" s="1"/>
      <c r="AR4098" s="15"/>
      <c r="AS4098" s="15"/>
      <c r="AT4098" s="15"/>
      <c r="AU4098" s="1"/>
      <c r="AV4098" s="1"/>
      <c r="AW4098" s="15"/>
      <c r="AX4098" s="15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  <c r="EZ4098" s="1"/>
      <c r="FA4098" s="1"/>
      <c r="FB4098" s="1"/>
      <c r="FC4098" s="1"/>
      <c r="FD4098" s="1"/>
      <c r="FE4098" s="1"/>
      <c r="FF4098" s="1"/>
      <c r="FG4098" s="1"/>
      <c r="FH4098" s="1"/>
    </row>
    <row r="4099" spans="1:164" x14ac:dyDescent="0.15">
      <c r="A4099" s="67"/>
      <c r="B4099" s="16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9"/>
      <c r="N4099" s="12"/>
      <c r="O4099" s="12"/>
      <c r="P4099" s="19"/>
      <c r="Q4099" s="14"/>
      <c r="R4099" s="28"/>
      <c r="S4099" s="14"/>
      <c r="T4099" s="14"/>
      <c r="U4099" s="14"/>
      <c r="V4099" s="4"/>
      <c r="W4099" s="5"/>
      <c r="X4099" s="14"/>
      <c r="Y4099" s="153"/>
      <c r="Z4099" s="10"/>
      <c r="AA4099" s="51"/>
      <c r="AB4099" s="3"/>
      <c r="AC4099" s="1"/>
      <c r="AD4099" s="10"/>
      <c r="AE4099" s="3"/>
      <c r="AF4099" s="3"/>
      <c r="AG4099" s="3"/>
      <c r="AH4099" s="10"/>
      <c r="AI4099" s="11"/>
      <c r="AJ4099" s="10"/>
      <c r="AK4099" s="2"/>
      <c r="AL4099" s="2"/>
      <c r="AM4099" s="2"/>
      <c r="AN4099" s="2"/>
      <c r="AO4099" s="2"/>
      <c r="AP4099" s="2"/>
      <c r="AQ4099" s="1"/>
      <c r="AR4099" s="15"/>
      <c r="AS4099" s="15"/>
      <c r="AT4099" s="15"/>
      <c r="AU4099" s="1"/>
      <c r="AV4099" s="1"/>
      <c r="AW4099" s="15"/>
      <c r="AX4099" s="15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  <c r="EZ4099" s="1"/>
      <c r="FA4099" s="1"/>
      <c r="FB4099" s="1"/>
      <c r="FC4099" s="1"/>
      <c r="FD4099" s="1"/>
      <c r="FE4099" s="1"/>
      <c r="FF4099" s="1"/>
      <c r="FG4099" s="1"/>
      <c r="FH4099" s="1"/>
    </row>
    <row r="4100" spans="1:164" x14ac:dyDescent="0.15">
      <c r="A4100" s="67"/>
      <c r="B4100" s="16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9"/>
      <c r="N4100" s="12"/>
      <c r="O4100" s="12"/>
      <c r="P4100" s="19"/>
      <c r="Q4100" s="14"/>
      <c r="R4100" s="28"/>
      <c r="S4100" s="14"/>
      <c r="T4100" s="14"/>
      <c r="U4100" s="14"/>
      <c r="V4100" s="4"/>
      <c r="W4100" s="5"/>
      <c r="X4100" s="14"/>
      <c r="Y4100" s="153"/>
      <c r="Z4100" s="10"/>
      <c r="AA4100" s="51"/>
      <c r="AB4100" s="3"/>
      <c r="AC4100" s="1"/>
      <c r="AD4100" s="10"/>
      <c r="AE4100" s="3"/>
      <c r="AF4100" s="3"/>
      <c r="AG4100" s="3"/>
      <c r="AH4100" s="10"/>
      <c r="AI4100" s="11"/>
      <c r="AJ4100" s="10"/>
      <c r="AK4100" s="2"/>
      <c r="AL4100" s="2"/>
      <c r="AM4100" s="2"/>
      <c r="AN4100" s="2"/>
      <c r="AO4100" s="2"/>
      <c r="AP4100" s="2"/>
      <c r="AQ4100" s="1"/>
      <c r="AR4100" s="15"/>
      <c r="AS4100" s="15"/>
      <c r="AT4100" s="15"/>
      <c r="AU4100" s="1"/>
      <c r="AV4100" s="1"/>
      <c r="AW4100" s="15"/>
      <c r="AX4100" s="15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  <c r="EZ4100" s="1"/>
      <c r="FA4100" s="1"/>
      <c r="FB4100" s="1"/>
      <c r="FC4100" s="1"/>
      <c r="FD4100" s="1"/>
      <c r="FE4100" s="1"/>
      <c r="FF4100" s="1"/>
      <c r="FG4100" s="1"/>
      <c r="FH4100" s="1"/>
    </row>
    <row r="4101" spans="1:164" x14ac:dyDescent="0.15">
      <c r="A4101" s="67"/>
      <c r="B4101" s="16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9"/>
      <c r="N4101" s="12"/>
      <c r="O4101" s="12"/>
      <c r="P4101" s="19"/>
      <c r="Q4101" s="14"/>
      <c r="R4101" s="28"/>
      <c r="S4101" s="14"/>
      <c r="T4101" s="14"/>
      <c r="U4101" s="14"/>
      <c r="V4101" s="4"/>
      <c r="W4101" s="5"/>
      <c r="X4101" s="14"/>
      <c r="Y4101" s="153"/>
      <c r="Z4101" s="10"/>
      <c r="AA4101" s="51"/>
      <c r="AB4101" s="3"/>
      <c r="AC4101" s="1"/>
      <c r="AD4101" s="10"/>
      <c r="AE4101" s="3"/>
      <c r="AF4101" s="3"/>
      <c r="AG4101" s="3"/>
      <c r="AH4101" s="10"/>
      <c r="AI4101" s="11"/>
      <c r="AJ4101" s="10"/>
      <c r="AK4101" s="2"/>
      <c r="AL4101" s="2"/>
      <c r="AM4101" s="2"/>
      <c r="AN4101" s="2"/>
      <c r="AO4101" s="2"/>
      <c r="AP4101" s="2"/>
      <c r="AQ4101" s="1"/>
      <c r="AR4101" s="15"/>
      <c r="AS4101" s="15"/>
      <c r="AT4101" s="15"/>
      <c r="AU4101" s="1"/>
      <c r="AV4101" s="1"/>
      <c r="AW4101" s="15"/>
      <c r="AX4101" s="15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  <c r="EZ4101" s="1"/>
      <c r="FA4101" s="1"/>
      <c r="FB4101" s="1"/>
      <c r="FC4101" s="1"/>
      <c r="FD4101" s="1"/>
      <c r="FE4101" s="1"/>
      <c r="FF4101" s="1"/>
      <c r="FG4101" s="1"/>
      <c r="FH4101" s="1"/>
    </row>
    <row r="4102" spans="1:164" x14ac:dyDescent="0.15">
      <c r="A4102" s="67"/>
      <c r="B4102" s="16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9"/>
      <c r="N4102" s="12"/>
      <c r="O4102" s="12"/>
      <c r="P4102" s="19"/>
      <c r="Q4102" s="14"/>
      <c r="R4102" s="28"/>
      <c r="S4102" s="14"/>
      <c r="T4102" s="14"/>
      <c r="U4102" s="14"/>
      <c r="V4102" s="4"/>
      <c r="W4102" s="5"/>
      <c r="X4102" s="14"/>
      <c r="Y4102" s="153"/>
      <c r="Z4102" s="10"/>
      <c r="AA4102" s="51"/>
      <c r="AB4102" s="3"/>
      <c r="AC4102" s="1"/>
      <c r="AD4102" s="10"/>
      <c r="AE4102" s="3"/>
      <c r="AF4102" s="3"/>
      <c r="AG4102" s="3"/>
      <c r="AH4102" s="10"/>
      <c r="AI4102" s="11"/>
      <c r="AJ4102" s="10"/>
      <c r="AK4102" s="2"/>
      <c r="AL4102" s="2"/>
      <c r="AM4102" s="2"/>
      <c r="AN4102" s="2"/>
      <c r="AO4102" s="2"/>
      <c r="AP4102" s="2"/>
      <c r="AQ4102" s="1"/>
      <c r="AR4102" s="15"/>
      <c r="AS4102" s="15"/>
      <c r="AT4102" s="15"/>
      <c r="AU4102" s="1"/>
      <c r="AV4102" s="1"/>
      <c r="AW4102" s="15"/>
      <c r="AX4102" s="15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  <c r="EZ4102" s="1"/>
      <c r="FA4102" s="1"/>
      <c r="FB4102" s="1"/>
      <c r="FC4102" s="1"/>
      <c r="FD4102" s="1"/>
      <c r="FE4102" s="1"/>
      <c r="FF4102" s="1"/>
      <c r="FG4102" s="1"/>
      <c r="FH4102" s="1"/>
    </row>
    <row r="4103" spans="1:164" x14ac:dyDescent="0.15">
      <c r="A4103" s="67"/>
      <c r="B4103" s="16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9"/>
      <c r="N4103" s="12"/>
      <c r="O4103" s="12"/>
      <c r="P4103" s="19"/>
      <c r="Q4103" s="14"/>
      <c r="R4103" s="28"/>
      <c r="S4103" s="14"/>
      <c r="T4103" s="14"/>
      <c r="U4103" s="14"/>
      <c r="V4103" s="4"/>
      <c r="W4103" s="5"/>
      <c r="X4103" s="14"/>
      <c r="Y4103" s="153"/>
      <c r="Z4103" s="10"/>
      <c r="AA4103" s="51"/>
      <c r="AB4103" s="3"/>
      <c r="AC4103" s="1"/>
      <c r="AD4103" s="10"/>
      <c r="AE4103" s="3"/>
      <c r="AF4103" s="3"/>
      <c r="AG4103" s="3"/>
      <c r="AH4103" s="10"/>
      <c r="AI4103" s="11"/>
      <c r="AJ4103" s="10"/>
      <c r="AK4103" s="2"/>
      <c r="AL4103" s="2"/>
      <c r="AM4103" s="2"/>
      <c r="AN4103" s="2"/>
      <c r="AO4103" s="2"/>
      <c r="AP4103" s="2"/>
      <c r="AQ4103" s="1"/>
      <c r="AR4103" s="15"/>
      <c r="AS4103" s="15"/>
      <c r="AT4103" s="15"/>
      <c r="AU4103" s="1"/>
      <c r="AV4103" s="1"/>
      <c r="AW4103" s="15"/>
      <c r="AX4103" s="15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  <c r="EZ4103" s="1"/>
      <c r="FA4103" s="1"/>
      <c r="FB4103" s="1"/>
      <c r="FC4103" s="1"/>
      <c r="FD4103" s="1"/>
      <c r="FE4103" s="1"/>
      <c r="FF4103" s="1"/>
      <c r="FG4103" s="1"/>
      <c r="FH4103" s="1"/>
    </row>
    <row r="4104" spans="1:164" x14ac:dyDescent="0.15">
      <c r="A4104" s="67"/>
      <c r="B4104" s="16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9"/>
      <c r="N4104" s="12"/>
      <c r="O4104" s="12"/>
      <c r="P4104" s="19"/>
      <c r="Q4104" s="14"/>
      <c r="R4104" s="28"/>
      <c r="S4104" s="14"/>
      <c r="T4104" s="14"/>
      <c r="U4104" s="14"/>
      <c r="V4104" s="4"/>
      <c r="W4104" s="5"/>
      <c r="X4104" s="14"/>
      <c r="Y4104" s="153"/>
      <c r="Z4104" s="10"/>
      <c r="AA4104" s="51"/>
      <c r="AB4104" s="3"/>
      <c r="AC4104" s="1"/>
      <c r="AD4104" s="10"/>
      <c r="AE4104" s="3"/>
      <c r="AF4104" s="3"/>
      <c r="AG4104" s="3"/>
      <c r="AH4104" s="10"/>
      <c r="AI4104" s="11"/>
      <c r="AJ4104" s="10"/>
      <c r="AK4104" s="2"/>
      <c r="AL4104" s="2"/>
      <c r="AM4104" s="2"/>
      <c r="AN4104" s="2"/>
      <c r="AO4104" s="2"/>
      <c r="AP4104" s="2"/>
      <c r="AQ4104" s="1"/>
      <c r="AR4104" s="15"/>
      <c r="AS4104" s="15"/>
      <c r="AT4104" s="15"/>
      <c r="AU4104" s="1"/>
      <c r="AV4104" s="1"/>
      <c r="AW4104" s="15"/>
      <c r="AX4104" s="15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  <c r="EZ4104" s="1"/>
      <c r="FA4104" s="1"/>
      <c r="FB4104" s="1"/>
      <c r="FC4104" s="1"/>
      <c r="FD4104" s="1"/>
      <c r="FE4104" s="1"/>
      <c r="FF4104" s="1"/>
      <c r="FG4104" s="1"/>
      <c r="FH4104" s="1"/>
    </row>
    <row r="4105" spans="1:164" x14ac:dyDescent="0.15">
      <c r="A4105" s="67"/>
      <c r="B4105" s="16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9"/>
      <c r="N4105" s="12"/>
      <c r="O4105" s="12"/>
      <c r="P4105" s="19"/>
      <c r="Q4105" s="14"/>
      <c r="R4105" s="28"/>
      <c r="S4105" s="14"/>
      <c r="T4105" s="14"/>
      <c r="U4105" s="14"/>
      <c r="V4105" s="4"/>
      <c r="W4105" s="5"/>
      <c r="X4105" s="14"/>
      <c r="Y4105" s="153"/>
      <c r="Z4105" s="10"/>
      <c r="AA4105" s="51"/>
      <c r="AB4105" s="3"/>
      <c r="AC4105" s="1"/>
      <c r="AD4105" s="10"/>
      <c r="AE4105" s="3"/>
      <c r="AF4105" s="3"/>
      <c r="AG4105" s="3"/>
      <c r="AH4105" s="10"/>
      <c r="AI4105" s="11"/>
      <c r="AJ4105" s="10"/>
      <c r="AK4105" s="2"/>
      <c r="AL4105" s="2"/>
      <c r="AM4105" s="2"/>
      <c r="AN4105" s="2"/>
      <c r="AO4105" s="2"/>
      <c r="AP4105" s="2"/>
      <c r="AQ4105" s="1"/>
      <c r="AR4105" s="15"/>
      <c r="AS4105" s="15"/>
      <c r="AT4105" s="15"/>
      <c r="AU4105" s="1"/>
      <c r="AV4105" s="1"/>
      <c r="AW4105" s="15"/>
      <c r="AX4105" s="15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  <c r="EZ4105" s="1"/>
      <c r="FA4105" s="1"/>
      <c r="FB4105" s="1"/>
      <c r="FC4105" s="1"/>
      <c r="FD4105" s="1"/>
      <c r="FE4105" s="1"/>
      <c r="FF4105" s="1"/>
      <c r="FG4105" s="1"/>
      <c r="FH4105" s="1"/>
    </row>
    <row r="4106" spans="1:164" x14ac:dyDescent="0.15">
      <c r="A4106" s="67"/>
      <c r="B4106" s="16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9"/>
      <c r="N4106" s="12"/>
      <c r="O4106" s="12"/>
      <c r="P4106" s="19"/>
      <c r="Q4106" s="14"/>
      <c r="R4106" s="28"/>
      <c r="S4106" s="14"/>
      <c r="T4106" s="14"/>
      <c r="U4106" s="14"/>
      <c r="V4106" s="4"/>
      <c r="W4106" s="5"/>
      <c r="X4106" s="14"/>
      <c r="Y4106" s="153"/>
      <c r="Z4106" s="10"/>
      <c r="AA4106" s="51"/>
      <c r="AB4106" s="3"/>
      <c r="AC4106" s="1"/>
      <c r="AD4106" s="10"/>
      <c r="AE4106" s="3"/>
      <c r="AF4106" s="3"/>
      <c r="AG4106" s="3"/>
      <c r="AH4106" s="10"/>
      <c r="AI4106" s="11"/>
      <c r="AJ4106" s="10"/>
      <c r="AK4106" s="2"/>
      <c r="AL4106" s="2"/>
      <c r="AM4106" s="2"/>
      <c r="AN4106" s="2"/>
      <c r="AO4106" s="2"/>
      <c r="AP4106" s="2"/>
      <c r="AQ4106" s="1"/>
      <c r="AR4106" s="15"/>
      <c r="AS4106" s="15"/>
      <c r="AT4106" s="15"/>
      <c r="AU4106" s="1"/>
      <c r="AV4106" s="1"/>
      <c r="AW4106" s="15"/>
      <c r="AX4106" s="15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  <c r="EZ4106" s="1"/>
      <c r="FA4106" s="1"/>
      <c r="FB4106" s="1"/>
      <c r="FC4106" s="1"/>
      <c r="FD4106" s="1"/>
      <c r="FE4106" s="1"/>
      <c r="FF4106" s="1"/>
      <c r="FG4106" s="1"/>
      <c r="FH4106" s="1"/>
    </row>
    <row r="4107" spans="1:164" x14ac:dyDescent="0.15">
      <c r="A4107" s="67"/>
      <c r="B4107" s="16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9"/>
      <c r="N4107" s="12"/>
      <c r="O4107" s="12"/>
      <c r="P4107" s="19"/>
      <c r="Q4107" s="14"/>
      <c r="R4107" s="28"/>
      <c r="S4107" s="14"/>
      <c r="T4107" s="14"/>
      <c r="U4107" s="14"/>
      <c r="V4107" s="4"/>
      <c r="W4107" s="5"/>
      <c r="X4107" s="14"/>
      <c r="Y4107" s="153"/>
      <c r="Z4107" s="10"/>
      <c r="AA4107" s="51"/>
      <c r="AB4107" s="3"/>
      <c r="AC4107" s="1"/>
      <c r="AD4107" s="10"/>
      <c r="AE4107" s="3"/>
      <c r="AF4107" s="3"/>
      <c r="AG4107" s="3"/>
      <c r="AH4107" s="10"/>
      <c r="AI4107" s="11"/>
      <c r="AJ4107" s="10"/>
      <c r="AK4107" s="2"/>
      <c r="AL4107" s="2"/>
      <c r="AM4107" s="2"/>
      <c r="AN4107" s="2"/>
      <c r="AO4107" s="2"/>
      <c r="AP4107" s="2"/>
      <c r="AQ4107" s="1"/>
      <c r="AR4107" s="15"/>
      <c r="AS4107" s="15"/>
      <c r="AT4107" s="15"/>
      <c r="AU4107" s="1"/>
      <c r="AV4107" s="1"/>
      <c r="AW4107" s="15"/>
      <c r="AX4107" s="15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  <c r="EZ4107" s="1"/>
      <c r="FA4107" s="1"/>
      <c r="FB4107" s="1"/>
      <c r="FC4107" s="1"/>
      <c r="FD4107" s="1"/>
      <c r="FE4107" s="1"/>
      <c r="FF4107" s="1"/>
      <c r="FG4107" s="1"/>
      <c r="FH4107" s="1"/>
    </row>
    <row r="4108" spans="1:164" x14ac:dyDescent="0.15">
      <c r="A4108" s="67"/>
      <c r="B4108" s="16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9"/>
      <c r="N4108" s="12"/>
      <c r="O4108" s="12"/>
      <c r="P4108" s="19"/>
      <c r="Q4108" s="14"/>
      <c r="R4108" s="28"/>
      <c r="S4108" s="14"/>
      <c r="T4108" s="14"/>
      <c r="U4108" s="14"/>
      <c r="V4108" s="4"/>
      <c r="W4108" s="5"/>
      <c r="X4108" s="14"/>
      <c r="Y4108" s="153"/>
      <c r="Z4108" s="10"/>
      <c r="AA4108" s="51"/>
      <c r="AB4108" s="3"/>
      <c r="AC4108" s="1"/>
      <c r="AD4108" s="10"/>
      <c r="AE4108" s="3"/>
      <c r="AF4108" s="3"/>
      <c r="AG4108" s="3"/>
      <c r="AH4108" s="10"/>
      <c r="AI4108" s="11"/>
      <c r="AJ4108" s="10"/>
      <c r="AK4108" s="2"/>
      <c r="AL4108" s="2"/>
      <c r="AM4108" s="2"/>
      <c r="AN4108" s="2"/>
      <c r="AO4108" s="2"/>
      <c r="AP4108" s="2"/>
      <c r="AQ4108" s="1"/>
      <c r="AR4108" s="15"/>
      <c r="AS4108" s="15"/>
      <c r="AT4108" s="15"/>
      <c r="AU4108" s="1"/>
      <c r="AV4108" s="1"/>
      <c r="AW4108" s="15"/>
      <c r="AX4108" s="15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  <c r="EZ4108" s="1"/>
      <c r="FA4108" s="1"/>
      <c r="FB4108" s="1"/>
      <c r="FC4108" s="1"/>
      <c r="FD4108" s="1"/>
      <c r="FE4108" s="1"/>
      <c r="FF4108" s="1"/>
      <c r="FG4108" s="1"/>
      <c r="FH4108" s="1"/>
    </row>
    <row r="4109" spans="1:164" x14ac:dyDescent="0.15">
      <c r="A4109" s="67"/>
      <c r="B4109" s="16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9"/>
      <c r="N4109" s="12"/>
      <c r="O4109" s="12"/>
      <c r="P4109" s="19"/>
      <c r="Q4109" s="14"/>
      <c r="R4109" s="28"/>
      <c r="S4109" s="14"/>
      <c r="T4109" s="14"/>
      <c r="U4109" s="14"/>
      <c r="V4109" s="4"/>
      <c r="W4109" s="5"/>
      <c r="X4109" s="14"/>
      <c r="Y4109" s="153"/>
      <c r="Z4109" s="10"/>
      <c r="AA4109" s="51"/>
      <c r="AB4109" s="3"/>
      <c r="AC4109" s="1"/>
      <c r="AD4109" s="10"/>
      <c r="AE4109" s="3"/>
      <c r="AF4109" s="3"/>
      <c r="AG4109" s="3"/>
      <c r="AH4109" s="10"/>
      <c r="AI4109" s="11"/>
      <c r="AJ4109" s="10"/>
      <c r="AK4109" s="2"/>
      <c r="AL4109" s="2"/>
      <c r="AM4109" s="2"/>
      <c r="AN4109" s="2"/>
      <c r="AO4109" s="2"/>
      <c r="AP4109" s="2"/>
      <c r="AQ4109" s="1"/>
      <c r="AR4109" s="15"/>
      <c r="AS4109" s="15"/>
      <c r="AT4109" s="15"/>
      <c r="AU4109" s="1"/>
      <c r="AV4109" s="1"/>
      <c r="AW4109" s="15"/>
      <c r="AX4109" s="15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  <c r="EZ4109" s="1"/>
      <c r="FA4109" s="1"/>
      <c r="FB4109" s="1"/>
      <c r="FC4109" s="1"/>
      <c r="FD4109" s="1"/>
      <c r="FE4109" s="1"/>
      <c r="FF4109" s="1"/>
      <c r="FG4109" s="1"/>
      <c r="FH4109" s="1"/>
    </row>
    <row r="4110" spans="1:164" x14ac:dyDescent="0.15">
      <c r="A4110" s="67"/>
      <c r="B4110" s="16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9"/>
      <c r="N4110" s="12"/>
      <c r="O4110" s="12"/>
      <c r="P4110" s="19"/>
      <c r="Q4110" s="14"/>
      <c r="R4110" s="28"/>
      <c r="S4110" s="14"/>
      <c r="T4110" s="14"/>
      <c r="U4110" s="14"/>
      <c r="V4110" s="4"/>
      <c r="W4110" s="5"/>
      <c r="X4110" s="14"/>
      <c r="Y4110" s="153"/>
      <c r="Z4110" s="10"/>
      <c r="AA4110" s="51"/>
      <c r="AB4110" s="3"/>
      <c r="AC4110" s="1"/>
      <c r="AD4110" s="10"/>
      <c r="AE4110" s="3"/>
      <c r="AF4110" s="3"/>
      <c r="AG4110" s="3"/>
      <c r="AH4110" s="10"/>
      <c r="AI4110" s="11"/>
      <c r="AJ4110" s="10"/>
      <c r="AK4110" s="2"/>
      <c r="AL4110" s="2"/>
      <c r="AM4110" s="2"/>
      <c r="AN4110" s="2"/>
      <c r="AO4110" s="2"/>
      <c r="AP4110" s="2"/>
      <c r="AQ4110" s="1"/>
      <c r="AR4110" s="15"/>
      <c r="AS4110" s="15"/>
      <c r="AT4110" s="15"/>
      <c r="AU4110" s="1"/>
      <c r="AV4110" s="1"/>
      <c r="AW4110" s="15"/>
      <c r="AX4110" s="15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  <c r="EZ4110" s="1"/>
      <c r="FA4110" s="1"/>
      <c r="FB4110" s="1"/>
      <c r="FC4110" s="1"/>
      <c r="FD4110" s="1"/>
      <c r="FE4110" s="1"/>
      <c r="FF4110" s="1"/>
      <c r="FG4110" s="1"/>
      <c r="FH4110" s="1"/>
    </row>
    <row r="4111" spans="1:164" x14ac:dyDescent="0.15">
      <c r="A4111" s="67"/>
      <c r="B4111" s="16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9"/>
      <c r="N4111" s="12"/>
      <c r="O4111" s="12"/>
      <c r="P4111" s="19"/>
      <c r="Q4111" s="14"/>
      <c r="R4111" s="28"/>
      <c r="S4111" s="14"/>
      <c r="T4111" s="14"/>
      <c r="U4111" s="14"/>
      <c r="V4111" s="4"/>
      <c r="W4111" s="5"/>
      <c r="X4111" s="14"/>
      <c r="Y4111" s="153"/>
      <c r="Z4111" s="10"/>
      <c r="AA4111" s="51"/>
      <c r="AB4111" s="3"/>
      <c r="AC4111" s="1"/>
      <c r="AD4111" s="10"/>
      <c r="AE4111" s="3"/>
      <c r="AF4111" s="3"/>
      <c r="AG4111" s="3"/>
      <c r="AH4111" s="10"/>
      <c r="AI4111" s="11"/>
      <c r="AJ4111" s="10"/>
      <c r="AK4111" s="2"/>
      <c r="AL4111" s="2"/>
      <c r="AM4111" s="2"/>
      <c r="AN4111" s="2"/>
      <c r="AO4111" s="2"/>
      <c r="AP4111" s="2"/>
      <c r="AQ4111" s="1"/>
      <c r="AR4111" s="15"/>
      <c r="AS4111" s="15"/>
      <c r="AT4111" s="15"/>
      <c r="AU4111" s="1"/>
      <c r="AV4111" s="1"/>
      <c r="AW4111" s="15"/>
      <c r="AX4111" s="15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  <c r="EZ4111" s="1"/>
      <c r="FA4111" s="1"/>
      <c r="FB4111" s="1"/>
      <c r="FC4111" s="1"/>
      <c r="FD4111" s="1"/>
      <c r="FE4111" s="1"/>
      <c r="FF4111" s="1"/>
      <c r="FG4111" s="1"/>
      <c r="FH4111" s="1"/>
    </row>
    <row r="4112" spans="1:164" x14ac:dyDescent="0.15">
      <c r="A4112" s="67"/>
      <c r="B4112" s="16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9"/>
      <c r="N4112" s="12"/>
      <c r="O4112" s="12"/>
      <c r="P4112" s="19"/>
      <c r="Q4112" s="14"/>
      <c r="R4112" s="28"/>
      <c r="S4112" s="14"/>
      <c r="T4112" s="14"/>
      <c r="U4112" s="14"/>
      <c r="V4112" s="4"/>
      <c r="W4112" s="5"/>
      <c r="X4112" s="14"/>
      <c r="Y4112" s="153"/>
      <c r="Z4112" s="10"/>
      <c r="AA4112" s="51"/>
      <c r="AB4112" s="3"/>
      <c r="AC4112" s="1"/>
      <c r="AD4112" s="10"/>
      <c r="AE4112" s="3"/>
      <c r="AF4112" s="3"/>
      <c r="AG4112" s="3"/>
      <c r="AH4112" s="10"/>
      <c r="AI4112" s="11"/>
      <c r="AJ4112" s="10"/>
      <c r="AK4112" s="2"/>
      <c r="AL4112" s="2"/>
      <c r="AM4112" s="2"/>
      <c r="AN4112" s="2"/>
      <c r="AO4112" s="2"/>
      <c r="AP4112" s="2"/>
      <c r="AQ4112" s="1"/>
      <c r="AR4112" s="15"/>
      <c r="AS4112" s="15"/>
      <c r="AT4112" s="15"/>
      <c r="AU4112" s="1"/>
      <c r="AV4112" s="1"/>
      <c r="AW4112" s="15"/>
      <c r="AX4112" s="15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  <c r="EZ4112" s="1"/>
      <c r="FA4112" s="1"/>
      <c r="FB4112" s="1"/>
      <c r="FC4112" s="1"/>
      <c r="FD4112" s="1"/>
      <c r="FE4112" s="1"/>
      <c r="FF4112" s="1"/>
      <c r="FG4112" s="1"/>
      <c r="FH4112" s="1"/>
    </row>
    <row r="4113" spans="1:164" x14ac:dyDescent="0.15">
      <c r="A4113" s="67"/>
      <c r="B4113" s="16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9"/>
      <c r="N4113" s="12"/>
      <c r="O4113" s="12"/>
      <c r="P4113" s="19"/>
      <c r="Q4113" s="14"/>
      <c r="R4113" s="28"/>
      <c r="S4113" s="14"/>
      <c r="T4113" s="14"/>
      <c r="U4113" s="14"/>
      <c r="V4113" s="4"/>
      <c r="W4113" s="5"/>
      <c r="X4113" s="14"/>
      <c r="Y4113" s="153"/>
      <c r="Z4113" s="10"/>
      <c r="AA4113" s="51"/>
      <c r="AB4113" s="3"/>
      <c r="AC4113" s="1"/>
      <c r="AD4113" s="10"/>
      <c r="AE4113" s="3"/>
      <c r="AF4113" s="3"/>
      <c r="AG4113" s="3"/>
      <c r="AH4113" s="10"/>
      <c r="AI4113" s="11"/>
      <c r="AJ4113" s="10"/>
      <c r="AK4113" s="2"/>
      <c r="AL4113" s="2"/>
      <c r="AM4113" s="2"/>
      <c r="AN4113" s="2"/>
      <c r="AO4113" s="2"/>
      <c r="AP4113" s="2"/>
      <c r="AQ4113" s="1"/>
      <c r="AR4113" s="15"/>
      <c r="AS4113" s="15"/>
      <c r="AT4113" s="15"/>
      <c r="AU4113" s="1"/>
      <c r="AV4113" s="1"/>
      <c r="AW4113" s="15"/>
      <c r="AX4113" s="15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  <c r="EZ4113" s="1"/>
      <c r="FA4113" s="1"/>
      <c r="FB4113" s="1"/>
      <c r="FC4113" s="1"/>
      <c r="FD4113" s="1"/>
      <c r="FE4113" s="1"/>
      <c r="FF4113" s="1"/>
      <c r="FG4113" s="1"/>
      <c r="FH4113" s="1"/>
    </row>
    <row r="4114" spans="1:164" x14ac:dyDescent="0.15">
      <c r="A4114" s="67"/>
      <c r="B4114" s="16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9"/>
      <c r="N4114" s="12"/>
      <c r="O4114" s="12"/>
      <c r="P4114" s="19"/>
      <c r="Q4114" s="14"/>
      <c r="R4114" s="28"/>
      <c r="S4114" s="14"/>
      <c r="T4114" s="14"/>
      <c r="U4114" s="14"/>
      <c r="V4114" s="4"/>
      <c r="W4114" s="5"/>
      <c r="X4114" s="14"/>
      <c r="Y4114" s="153"/>
      <c r="Z4114" s="10"/>
      <c r="AA4114" s="51"/>
      <c r="AB4114" s="3"/>
      <c r="AC4114" s="1"/>
      <c r="AD4114" s="10"/>
      <c r="AE4114" s="3"/>
      <c r="AF4114" s="3"/>
      <c r="AG4114" s="3"/>
      <c r="AH4114" s="10"/>
      <c r="AI4114" s="11"/>
      <c r="AJ4114" s="10"/>
      <c r="AK4114" s="2"/>
      <c r="AL4114" s="2"/>
      <c r="AM4114" s="2"/>
      <c r="AN4114" s="2"/>
      <c r="AO4114" s="2"/>
      <c r="AP4114" s="2"/>
      <c r="AQ4114" s="1"/>
      <c r="AR4114" s="15"/>
      <c r="AS4114" s="15"/>
      <c r="AT4114" s="15"/>
      <c r="AU4114" s="1"/>
      <c r="AV4114" s="1"/>
      <c r="AW4114" s="15"/>
      <c r="AX4114" s="15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  <c r="EZ4114" s="1"/>
      <c r="FA4114" s="1"/>
      <c r="FB4114" s="1"/>
      <c r="FC4114" s="1"/>
      <c r="FD4114" s="1"/>
      <c r="FE4114" s="1"/>
      <c r="FF4114" s="1"/>
      <c r="FG4114" s="1"/>
      <c r="FH4114" s="1"/>
    </row>
    <row r="4115" spans="1:164" x14ac:dyDescent="0.15">
      <c r="A4115" s="67"/>
      <c r="B4115" s="16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9"/>
      <c r="N4115" s="12"/>
      <c r="O4115" s="12"/>
      <c r="P4115" s="19"/>
      <c r="Q4115" s="14"/>
      <c r="R4115" s="28"/>
      <c r="S4115" s="14"/>
      <c r="T4115" s="14"/>
      <c r="U4115" s="14"/>
      <c r="V4115" s="4"/>
      <c r="W4115" s="5"/>
      <c r="X4115" s="14"/>
      <c r="Y4115" s="153"/>
      <c r="Z4115" s="10"/>
      <c r="AA4115" s="51"/>
      <c r="AB4115" s="3"/>
      <c r="AC4115" s="1"/>
      <c r="AD4115" s="10"/>
      <c r="AE4115" s="3"/>
      <c r="AF4115" s="3"/>
      <c r="AG4115" s="3"/>
      <c r="AH4115" s="10"/>
      <c r="AI4115" s="11"/>
      <c r="AJ4115" s="10"/>
      <c r="AK4115" s="2"/>
      <c r="AL4115" s="2"/>
      <c r="AM4115" s="2"/>
      <c r="AN4115" s="2"/>
      <c r="AO4115" s="2"/>
      <c r="AP4115" s="2"/>
      <c r="AQ4115" s="1"/>
      <c r="AR4115" s="15"/>
      <c r="AS4115" s="15"/>
      <c r="AT4115" s="15"/>
      <c r="AU4115" s="1"/>
      <c r="AV4115" s="1"/>
      <c r="AW4115" s="15"/>
      <c r="AX4115" s="15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  <c r="EZ4115" s="1"/>
      <c r="FA4115" s="1"/>
      <c r="FB4115" s="1"/>
      <c r="FC4115" s="1"/>
      <c r="FD4115" s="1"/>
      <c r="FE4115" s="1"/>
      <c r="FF4115" s="1"/>
      <c r="FG4115" s="1"/>
      <c r="FH4115" s="1"/>
    </row>
    <row r="4116" spans="1:164" x14ac:dyDescent="0.15">
      <c r="A4116" s="67"/>
      <c r="B4116" s="16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9"/>
      <c r="N4116" s="12"/>
      <c r="O4116" s="12"/>
      <c r="P4116" s="19"/>
      <c r="Q4116" s="14"/>
      <c r="R4116" s="28"/>
      <c r="S4116" s="14"/>
      <c r="T4116" s="14"/>
      <c r="U4116" s="14"/>
      <c r="V4116" s="4"/>
      <c r="W4116" s="5"/>
      <c r="X4116" s="14"/>
      <c r="Y4116" s="153"/>
      <c r="Z4116" s="10"/>
      <c r="AA4116" s="51"/>
      <c r="AB4116" s="3"/>
      <c r="AC4116" s="1"/>
      <c r="AD4116" s="10"/>
      <c r="AE4116" s="3"/>
      <c r="AF4116" s="3"/>
      <c r="AG4116" s="3"/>
      <c r="AH4116" s="10"/>
      <c r="AI4116" s="11"/>
      <c r="AJ4116" s="10"/>
      <c r="AK4116" s="2"/>
      <c r="AL4116" s="2"/>
      <c r="AM4116" s="2"/>
      <c r="AN4116" s="2"/>
      <c r="AO4116" s="2"/>
      <c r="AP4116" s="2"/>
      <c r="AQ4116" s="1"/>
      <c r="AR4116" s="15"/>
      <c r="AS4116" s="15"/>
      <c r="AT4116" s="15"/>
      <c r="AU4116" s="1"/>
      <c r="AV4116" s="1"/>
      <c r="AW4116" s="15"/>
      <c r="AX4116" s="15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  <c r="EZ4116" s="1"/>
      <c r="FA4116" s="1"/>
      <c r="FB4116" s="1"/>
      <c r="FC4116" s="1"/>
      <c r="FD4116" s="1"/>
      <c r="FE4116" s="1"/>
      <c r="FF4116" s="1"/>
      <c r="FG4116" s="1"/>
      <c r="FH4116" s="1"/>
    </row>
    <row r="4117" spans="1:164" x14ac:dyDescent="0.15">
      <c r="A4117" s="67"/>
      <c r="B4117" s="16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9"/>
      <c r="N4117" s="12"/>
      <c r="O4117" s="12"/>
      <c r="P4117" s="19"/>
      <c r="Q4117" s="14"/>
      <c r="R4117" s="28"/>
      <c r="S4117" s="14"/>
      <c r="T4117" s="14"/>
      <c r="U4117" s="14"/>
      <c r="V4117" s="4"/>
      <c r="W4117" s="5"/>
      <c r="X4117" s="14"/>
      <c r="Y4117" s="153"/>
      <c r="Z4117" s="10"/>
      <c r="AA4117" s="51"/>
      <c r="AB4117" s="3"/>
      <c r="AC4117" s="1"/>
      <c r="AD4117" s="10"/>
      <c r="AE4117" s="3"/>
      <c r="AF4117" s="3"/>
      <c r="AG4117" s="3"/>
      <c r="AH4117" s="10"/>
      <c r="AI4117" s="11"/>
      <c r="AJ4117" s="10"/>
      <c r="AK4117" s="2"/>
      <c r="AL4117" s="2"/>
      <c r="AM4117" s="2"/>
      <c r="AN4117" s="2"/>
      <c r="AO4117" s="2"/>
      <c r="AP4117" s="2"/>
      <c r="AQ4117" s="1"/>
      <c r="AR4117" s="15"/>
      <c r="AS4117" s="15"/>
      <c r="AT4117" s="15"/>
      <c r="AU4117" s="1"/>
      <c r="AV4117" s="1"/>
      <c r="AW4117" s="15"/>
      <c r="AX4117" s="15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  <c r="EZ4117" s="1"/>
      <c r="FA4117" s="1"/>
      <c r="FB4117" s="1"/>
      <c r="FC4117" s="1"/>
      <c r="FD4117" s="1"/>
      <c r="FE4117" s="1"/>
      <c r="FF4117" s="1"/>
      <c r="FG4117" s="1"/>
      <c r="FH4117" s="1"/>
    </row>
    <row r="4118" spans="1:164" x14ac:dyDescent="0.15">
      <c r="A4118" s="67"/>
      <c r="B4118" s="16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9"/>
      <c r="N4118" s="12"/>
      <c r="O4118" s="12"/>
      <c r="P4118" s="19"/>
      <c r="Q4118" s="14"/>
      <c r="R4118" s="28"/>
      <c r="S4118" s="14"/>
      <c r="T4118" s="14"/>
      <c r="U4118" s="14"/>
      <c r="V4118" s="4"/>
      <c r="W4118" s="5"/>
      <c r="X4118" s="14"/>
      <c r="Y4118" s="153"/>
      <c r="Z4118" s="10"/>
      <c r="AA4118" s="51"/>
      <c r="AB4118" s="3"/>
      <c r="AC4118" s="1"/>
      <c r="AD4118" s="10"/>
      <c r="AE4118" s="3"/>
      <c r="AF4118" s="3"/>
      <c r="AG4118" s="3"/>
      <c r="AH4118" s="10"/>
      <c r="AI4118" s="11"/>
      <c r="AJ4118" s="10"/>
      <c r="AK4118" s="2"/>
      <c r="AL4118" s="2"/>
      <c r="AM4118" s="2"/>
      <c r="AN4118" s="2"/>
      <c r="AO4118" s="2"/>
      <c r="AP4118" s="2"/>
      <c r="AQ4118" s="1"/>
      <c r="AR4118" s="15"/>
      <c r="AS4118" s="15"/>
      <c r="AT4118" s="15"/>
      <c r="AU4118" s="1"/>
      <c r="AV4118" s="1"/>
      <c r="AW4118" s="15"/>
      <c r="AX4118" s="15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  <c r="EZ4118" s="1"/>
      <c r="FA4118" s="1"/>
      <c r="FB4118" s="1"/>
      <c r="FC4118" s="1"/>
      <c r="FD4118" s="1"/>
      <c r="FE4118" s="1"/>
      <c r="FF4118" s="1"/>
      <c r="FG4118" s="1"/>
      <c r="FH4118" s="1"/>
    </row>
    <row r="4119" spans="1:164" x14ac:dyDescent="0.15">
      <c r="A4119" s="67"/>
      <c r="B4119" s="16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9"/>
      <c r="N4119" s="12"/>
      <c r="O4119" s="12"/>
      <c r="P4119" s="19"/>
      <c r="Q4119" s="14"/>
      <c r="R4119" s="28"/>
      <c r="S4119" s="14"/>
      <c r="T4119" s="14"/>
      <c r="U4119" s="14"/>
      <c r="V4119" s="4"/>
      <c r="W4119" s="5"/>
      <c r="X4119" s="14"/>
      <c r="Y4119" s="153"/>
      <c r="Z4119" s="10"/>
      <c r="AA4119" s="51"/>
      <c r="AB4119" s="3"/>
      <c r="AC4119" s="1"/>
      <c r="AD4119" s="10"/>
      <c r="AE4119" s="3"/>
      <c r="AF4119" s="3"/>
      <c r="AG4119" s="3"/>
      <c r="AH4119" s="10"/>
      <c r="AI4119" s="11"/>
      <c r="AJ4119" s="10"/>
      <c r="AK4119" s="2"/>
      <c r="AL4119" s="2"/>
      <c r="AM4119" s="2"/>
      <c r="AN4119" s="2"/>
      <c r="AO4119" s="2"/>
      <c r="AP4119" s="2"/>
      <c r="AQ4119" s="1"/>
      <c r="AR4119" s="15"/>
      <c r="AS4119" s="15"/>
      <c r="AT4119" s="15"/>
      <c r="AU4119" s="1"/>
      <c r="AV4119" s="1"/>
      <c r="AW4119" s="15"/>
      <c r="AX4119" s="15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  <c r="EZ4119" s="1"/>
      <c r="FA4119" s="1"/>
      <c r="FB4119" s="1"/>
      <c r="FC4119" s="1"/>
      <c r="FD4119" s="1"/>
      <c r="FE4119" s="1"/>
      <c r="FF4119" s="1"/>
      <c r="FG4119" s="1"/>
      <c r="FH4119" s="1"/>
    </row>
    <row r="4120" spans="1:164" x14ac:dyDescent="0.15">
      <c r="A4120" s="67"/>
      <c r="B4120" s="16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9"/>
      <c r="N4120" s="12"/>
      <c r="O4120" s="12"/>
      <c r="P4120" s="19"/>
      <c r="Q4120" s="14"/>
      <c r="R4120" s="28"/>
      <c r="S4120" s="14"/>
      <c r="T4120" s="14"/>
      <c r="U4120" s="14"/>
      <c r="V4120" s="4"/>
      <c r="W4120" s="5"/>
      <c r="X4120" s="14"/>
      <c r="Y4120" s="153"/>
      <c r="Z4120" s="10"/>
      <c r="AA4120" s="51"/>
      <c r="AB4120" s="3"/>
      <c r="AC4120" s="1"/>
      <c r="AD4120" s="10"/>
      <c r="AE4120" s="3"/>
      <c r="AF4120" s="3"/>
      <c r="AG4120" s="3"/>
      <c r="AH4120" s="10"/>
      <c r="AI4120" s="11"/>
      <c r="AJ4120" s="10"/>
      <c r="AK4120" s="2"/>
      <c r="AL4120" s="2"/>
      <c r="AM4120" s="2"/>
      <c r="AN4120" s="2"/>
      <c r="AO4120" s="2"/>
      <c r="AP4120" s="2"/>
      <c r="AQ4120" s="1"/>
      <c r="AR4120" s="15"/>
      <c r="AS4120" s="15"/>
      <c r="AT4120" s="15"/>
      <c r="AU4120" s="1"/>
      <c r="AV4120" s="1"/>
      <c r="AW4120" s="15"/>
      <c r="AX4120" s="15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  <c r="EZ4120" s="1"/>
      <c r="FA4120" s="1"/>
      <c r="FB4120" s="1"/>
      <c r="FC4120" s="1"/>
      <c r="FD4120" s="1"/>
      <c r="FE4120" s="1"/>
      <c r="FF4120" s="1"/>
      <c r="FG4120" s="1"/>
      <c r="FH4120" s="1"/>
    </row>
    <row r="4121" spans="1:164" x14ac:dyDescent="0.15">
      <c r="A4121" s="67"/>
      <c r="B4121" s="16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9"/>
      <c r="N4121" s="12"/>
      <c r="O4121" s="12"/>
      <c r="P4121" s="19"/>
      <c r="Q4121" s="14"/>
      <c r="R4121" s="28"/>
      <c r="S4121" s="14"/>
      <c r="T4121" s="14"/>
      <c r="U4121" s="14"/>
      <c r="V4121" s="4"/>
      <c r="W4121" s="5"/>
      <c r="X4121" s="14"/>
      <c r="Y4121" s="153"/>
      <c r="Z4121" s="10"/>
      <c r="AA4121" s="51"/>
      <c r="AB4121" s="3"/>
      <c r="AC4121" s="1"/>
      <c r="AD4121" s="10"/>
      <c r="AE4121" s="3"/>
      <c r="AF4121" s="3"/>
      <c r="AG4121" s="3"/>
      <c r="AH4121" s="10"/>
      <c r="AI4121" s="11"/>
      <c r="AJ4121" s="10"/>
      <c r="AK4121" s="2"/>
      <c r="AL4121" s="2"/>
      <c r="AM4121" s="2"/>
      <c r="AN4121" s="2"/>
      <c r="AO4121" s="2"/>
      <c r="AP4121" s="2"/>
      <c r="AQ4121" s="1"/>
      <c r="AR4121" s="15"/>
      <c r="AS4121" s="15"/>
      <c r="AT4121" s="15"/>
      <c r="AU4121" s="1"/>
      <c r="AV4121" s="1"/>
      <c r="AW4121" s="15"/>
      <c r="AX4121" s="15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  <c r="EZ4121" s="1"/>
      <c r="FA4121" s="1"/>
      <c r="FB4121" s="1"/>
      <c r="FC4121" s="1"/>
      <c r="FD4121" s="1"/>
      <c r="FE4121" s="1"/>
      <c r="FF4121" s="1"/>
      <c r="FG4121" s="1"/>
      <c r="FH4121" s="1"/>
    </row>
    <row r="4122" spans="1:164" x14ac:dyDescent="0.15">
      <c r="A4122" s="67"/>
      <c r="B4122" s="16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9"/>
      <c r="N4122" s="12"/>
      <c r="O4122" s="12"/>
      <c r="P4122" s="19"/>
      <c r="Q4122" s="14"/>
      <c r="R4122" s="28"/>
      <c r="S4122" s="14"/>
      <c r="T4122" s="14"/>
      <c r="U4122" s="14"/>
      <c r="V4122" s="4"/>
      <c r="W4122" s="5"/>
      <c r="X4122" s="14"/>
      <c r="Y4122" s="153"/>
      <c r="Z4122" s="10"/>
      <c r="AA4122" s="51"/>
      <c r="AB4122" s="3"/>
      <c r="AC4122" s="1"/>
      <c r="AD4122" s="10"/>
      <c r="AE4122" s="3"/>
      <c r="AF4122" s="3"/>
      <c r="AG4122" s="3"/>
      <c r="AH4122" s="10"/>
      <c r="AI4122" s="11"/>
      <c r="AJ4122" s="10"/>
      <c r="AK4122" s="2"/>
      <c r="AL4122" s="2"/>
      <c r="AM4122" s="2"/>
      <c r="AN4122" s="2"/>
      <c r="AO4122" s="2"/>
      <c r="AP4122" s="2"/>
      <c r="AQ4122" s="1"/>
      <c r="AR4122" s="15"/>
      <c r="AS4122" s="15"/>
      <c r="AT4122" s="15"/>
      <c r="AU4122" s="1"/>
      <c r="AV4122" s="1"/>
      <c r="AW4122" s="15"/>
      <c r="AX4122" s="15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  <c r="EZ4122" s="1"/>
      <c r="FA4122" s="1"/>
      <c r="FB4122" s="1"/>
      <c r="FC4122" s="1"/>
      <c r="FD4122" s="1"/>
      <c r="FE4122" s="1"/>
      <c r="FF4122" s="1"/>
      <c r="FG4122" s="1"/>
      <c r="FH4122" s="1"/>
    </row>
    <row r="4123" spans="1:164" x14ac:dyDescent="0.15">
      <c r="A4123" s="67"/>
      <c r="B4123" s="16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9"/>
      <c r="N4123" s="12"/>
      <c r="O4123" s="12"/>
      <c r="P4123" s="19"/>
      <c r="Q4123" s="14"/>
      <c r="R4123" s="28"/>
      <c r="S4123" s="14"/>
      <c r="T4123" s="14"/>
      <c r="U4123" s="14"/>
      <c r="V4123" s="4"/>
      <c r="W4123" s="5"/>
      <c r="X4123" s="14"/>
      <c r="Y4123" s="153"/>
      <c r="Z4123" s="10"/>
      <c r="AA4123" s="51"/>
      <c r="AB4123" s="3"/>
      <c r="AC4123" s="1"/>
      <c r="AD4123" s="10"/>
      <c r="AE4123" s="3"/>
      <c r="AF4123" s="3"/>
      <c r="AG4123" s="3"/>
      <c r="AH4123" s="10"/>
      <c r="AI4123" s="11"/>
      <c r="AJ4123" s="10"/>
      <c r="AK4123" s="2"/>
      <c r="AL4123" s="2"/>
      <c r="AM4123" s="2"/>
      <c r="AN4123" s="2"/>
      <c r="AO4123" s="2"/>
      <c r="AP4123" s="2"/>
      <c r="AQ4123" s="1"/>
      <c r="AR4123" s="15"/>
      <c r="AS4123" s="15"/>
      <c r="AT4123" s="15"/>
      <c r="AU4123" s="1"/>
      <c r="AV4123" s="1"/>
      <c r="AW4123" s="15"/>
      <c r="AX4123" s="15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  <c r="EZ4123" s="1"/>
      <c r="FA4123" s="1"/>
      <c r="FB4123" s="1"/>
      <c r="FC4123" s="1"/>
      <c r="FD4123" s="1"/>
      <c r="FE4123" s="1"/>
      <c r="FF4123" s="1"/>
      <c r="FG4123" s="1"/>
      <c r="FH4123" s="1"/>
    </row>
    <row r="4124" spans="1:164" x14ac:dyDescent="0.15">
      <c r="A4124" s="67"/>
      <c r="B4124" s="16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9"/>
      <c r="N4124" s="12"/>
      <c r="O4124" s="12"/>
      <c r="P4124" s="19"/>
      <c r="Q4124" s="14"/>
      <c r="R4124" s="28"/>
      <c r="S4124" s="14"/>
      <c r="T4124" s="14"/>
      <c r="U4124" s="14"/>
      <c r="V4124" s="4"/>
      <c r="W4124" s="5"/>
      <c r="X4124" s="14"/>
      <c r="Y4124" s="153"/>
      <c r="Z4124" s="10"/>
      <c r="AA4124" s="51"/>
      <c r="AB4124" s="3"/>
      <c r="AC4124" s="1"/>
      <c r="AD4124" s="10"/>
      <c r="AE4124" s="3"/>
      <c r="AF4124" s="3"/>
      <c r="AG4124" s="3"/>
      <c r="AH4124" s="10"/>
      <c r="AI4124" s="11"/>
      <c r="AJ4124" s="10"/>
      <c r="AK4124" s="2"/>
      <c r="AL4124" s="2"/>
      <c r="AM4124" s="2"/>
      <c r="AN4124" s="2"/>
      <c r="AO4124" s="2"/>
      <c r="AP4124" s="2"/>
      <c r="AQ4124" s="1"/>
      <c r="AR4124" s="15"/>
      <c r="AS4124" s="15"/>
      <c r="AT4124" s="15"/>
      <c r="AU4124" s="1"/>
      <c r="AV4124" s="1"/>
      <c r="AW4124" s="15"/>
      <c r="AX4124" s="15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  <c r="EZ4124" s="1"/>
      <c r="FA4124" s="1"/>
      <c r="FB4124" s="1"/>
      <c r="FC4124" s="1"/>
      <c r="FD4124" s="1"/>
      <c r="FE4124" s="1"/>
      <c r="FF4124" s="1"/>
      <c r="FG4124" s="1"/>
      <c r="FH4124" s="1"/>
    </row>
    <row r="4125" spans="1:164" x14ac:dyDescent="0.15">
      <c r="A4125" s="67"/>
      <c r="B4125" s="16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9"/>
      <c r="N4125" s="12"/>
      <c r="O4125" s="12"/>
      <c r="P4125" s="19"/>
      <c r="Q4125" s="14"/>
      <c r="R4125" s="28"/>
      <c r="S4125" s="14"/>
      <c r="T4125" s="14"/>
      <c r="U4125" s="14"/>
      <c r="V4125" s="4"/>
      <c r="W4125" s="5"/>
      <c r="X4125" s="14"/>
      <c r="Y4125" s="153"/>
      <c r="Z4125" s="10"/>
      <c r="AA4125" s="51"/>
      <c r="AB4125" s="3"/>
      <c r="AC4125" s="1"/>
      <c r="AD4125" s="10"/>
      <c r="AE4125" s="3"/>
      <c r="AF4125" s="3"/>
      <c r="AG4125" s="3"/>
      <c r="AH4125" s="10"/>
      <c r="AI4125" s="11"/>
      <c r="AJ4125" s="10"/>
      <c r="AK4125" s="2"/>
      <c r="AL4125" s="2"/>
      <c r="AM4125" s="2"/>
      <c r="AN4125" s="2"/>
      <c r="AO4125" s="2"/>
      <c r="AP4125" s="2"/>
      <c r="AQ4125" s="1"/>
      <c r="AR4125" s="15"/>
      <c r="AS4125" s="15"/>
      <c r="AT4125" s="15"/>
      <c r="AU4125" s="1"/>
      <c r="AV4125" s="1"/>
      <c r="AW4125" s="15"/>
      <c r="AX4125" s="15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  <c r="EZ4125" s="1"/>
      <c r="FA4125" s="1"/>
      <c r="FB4125" s="1"/>
      <c r="FC4125" s="1"/>
      <c r="FD4125" s="1"/>
      <c r="FE4125" s="1"/>
      <c r="FF4125" s="1"/>
      <c r="FG4125" s="1"/>
      <c r="FH4125" s="1"/>
    </row>
    <row r="4126" spans="1:164" x14ac:dyDescent="0.15">
      <c r="A4126" s="67"/>
      <c r="B4126" s="16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9"/>
      <c r="N4126" s="12"/>
      <c r="O4126" s="12"/>
      <c r="P4126" s="19"/>
      <c r="Q4126" s="14"/>
      <c r="R4126" s="28"/>
      <c r="S4126" s="14"/>
      <c r="T4126" s="14"/>
      <c r="U4126" s="14"/>
      <c r="V4126" s="4"/>
      <c r="W4126" s="5"/>
      <c r="X4126" s="14"/>
      <c r="Y4126" s="153"/>
      <c r="Z4126" s="10"/>
      <c r="AA4126" s="51"/>
      <c r="AB4126" s="3"/>
      <c r="AC4126" s="1"/>
      <c r="AD4126" s="10"/>
      <c r="AE4126" s="3"/>
      <c r="AF4126" s="3"/>
      <c r="AG4126" s="3"/>
      <c r="AH4126" s="10"/>
      <c r="AI4126" s="11"/>
      <c r="AJ4126" s="10"/>
      <c r="AK4126" s="2"/>
      <c r="AL4126" s="2"/>
      <c r="AM4126" s="2"/>
      <c r="AN4126" s="2"/>
      <c r="AO4126" s="2"/>
      <c r="AP4126" s="2"/>
      <c r="AQ4126" s="1"/>
      <c r="AR4126" s="15"/>
      <c r="AS4126" s="15"/>
      <c r="AT4126" s="15"/>
      <c r="AU4126" s="1"/>
      <c r="AV4126" s="1"/>
      <c r="AW4126" s="15"/>
      <c r="AX4126" s="15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  <c r="EZ4126" s="1"/>
      <c r="FA4126" s="1"/>
      <c r="FB4126" s="1"/>
      <c r="FC4126" s="1"/>
      <c r="FD4126" s="1"/>
      <c r="FE4126" s="1"/>
      <c r="FF4126" s="1"/>
      <c r="FG4126" s="1"/>
      <c r="FH4126" s="1"/>
    </row>
    <row r="4127" spans="1:164" x14ac:dyDescent="0.15">
      <c r="A4127" s="67"/>
      <c r="B4127" s="16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9"/>
      <c r="N4127" s="12"/>
      <c r="O4127" s="12"/>
      <c r="P4127" s="19"/>
      <c r="Q4127" s="14"/>
      <c r="R4127" s="28"/>
      <c r="S4127" s="14"/>
      <c r="T4127" s="14"/>
      <c r="U4127" s="14"/>
      <c r="V4127" s="4"/>
      <c r="W4127" s="5"/>
      <c r="X4127" s="14"/>
      <c r="Y4127" s="153"/>
      <c r="Z4127" s="10"/>
      <c r="AA4127" s="51"/>
      <c r="AB4127" s="3"/>
      <c r="AC4127" s="1"/>
      <c r="AD4127" s="10"/>
      <c r="AE4127" s="3"/>
      <c r="AF4127" s="3"/>
      <c r="AG4127" s="3"/>
      <c r="AH4127" s="10"/>
      <c r="AI4127" s="11"/>
      <c r="AJ4127" s="10"/>
      <c r="AK4127" s="2"/>
      <c r="AL4127" s="2"/>
      <c r="AM4127" s="2"/>
      <c r="AN4127" s="2"/>
      <c r="AO4127" s="2"/>
      <c r="AP4127" s="2"/>
      <c r="AQ4127" s="1"/>
      <c r="AR4127" s="15"/>
      <c r="AS4127" s="15"/>
      <c r="AT4127" s="15"/>
      <c r="AU4127" s="1"/>
      <c r="AV4127" s="1"/>
      <c r="AW4127" s="15"/>
      <c r="AX4127" s="15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  <c r="EZ4127" s="1"/>
      <c r="FA4127" s="1"/>
      <c r="FB4127" s="1"/>
      <c r="FC4127" s="1"/>
      <c r="FD4127" s="1"/>
      <c r="FE4127" s="1"/>
      <c r="FF4127" s="1"/>
      <c r="FG4127" s="1"/>
      <c r="FH4127" s="1"/>
    </row>
    <row r="4128" spans="1:164" x14ac:dyDescent="0.15">
      <c r="A4128" s="67"/>
      <c r="B4128" s="16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9"/>
      <c r="N4128" s="12"/>
      <c r="O4128" s="12"/>
      <c r="P4128" s="19"/>
      <c r="Q4128" s="14"/>
      <c r="R4128" s="28"/>
      <c r="S4128" s="14"/>
      <c r="T4128" s="14"/>
      <c r="U4128" s="14"/>
      <c r="V4128" s="4"/>
      <c r="W4128" s="5"/>
      <c r="X4128" s="14"/>
      <c r="Y4128" s="153"/>
      <c r="Z4128" s="10"/>
      <c r="AA4128" s="51"/>
      <c r="AB4128" s="3"/>
      <c r="AC4128" s="1"/>
      <c r="AD4128" s="10"/>
      <c r="AE4128" s="3"/>
      <c r="AF4128" s="3"/>
      <c r="AG4128" s="3"/>
      <c r="AH4128" s="10"/>
      <c r="AI4128" s="11"/>
      <c r="AJ4128" s="10"/>
      <c r="AK4128" s="2"/>
      <c r="AL4128" s="2"/>
      <c r="AM4128" s="2"/>
      <c r="AN4128" s="2"/>
      <c r="AO4128" s="2"/>
      <c r="AP4128" s="2"/>
      <c r="AQ4128" s="1"/>
      <c r="AR4128" s="15"/>
      <c r="AS4128" s="15"/>
      <c r="AT4128" s="15"/>
      <c r="AU4128" s="1"/>
      <c r="AV4128" s="1"/>
      <c r="AW4128" s="15"/>
      <c r="AX4128" s="15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  <c r="EZ4128" s="1"/>
      <c r="FA4128" s="1"/>
      <c r="FB4128" s="1"/>
      <c r="FC4128" s="1"/>
      <c r="FD4128" s="1"/>
      <c r="FE4128" s="1"/>
      <c r="FF4128" s="1"/>
      <c r="FG4128" s="1"/>
      <c r="FH4128" s="1"/>
    </row>
    <row r="4129" spans="1:164" x14ac:dyDescent="0.15">
      <c r="A4129" s="67"/>
      <c r="B4129" s="16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9"/>
      <c r="N4129" s="12"/>
      <c r="O4129" s="12"/>
      <c r="P4129" s="19"/>
      <c r="Q4129" s="14"/>
      <c r="R4129" s="28"/>
      <c r="S4129" s="14"/>
      <c r="T4129" s="14"/>
      <c r="U4129" s="14"/>
      <c r="V4129" s="4"/>
      <c r="W4129" s="5"/>
      <c r="X4129" s="14"/>
      <c r="Y4129" s="153"/>
      <c r="Z4129" s="10"/>
      <c r="AA4129" s="51"/>
      <c r="AB4129" s="3"/>
      <c r="AC4129" s="1"/>
      <c r="AD4129" s="10"/>
      <c r="AE4129" s="3"/>
      <c r="AF4129" s="3"/>
      <c r="AG4129" s="3"/>
      <c r="AH4129" s="10"/>
      <c r="AI4129" s="11"/>
      <c r="AJ4129" s="10"/>
      <c r="AK4129" s="2"/>
      <c r="AL4129" s="2"/>
      <c r="AM4129" s="2"/>
      <c r="AN4129" s="2"/>
      <c r="AO4129" s="2"/>
      <c r="AP4129" s="2"/>
      <c r="AQ4129" s="1"/>
      <c r="AR4129" s="15"/>
      <c r="AS4129" s="15"/>
      <c r="AT4129" s="15"/>
      <c r="AU4129" s="1"/>
      <c r="AV4129" s="1"/>
      <c r="AW4129" s="15"/>
      <c r="AX4129" s="15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  <c r="EZ4129" s="1"/>
      <c r="FA4129" s="1"/>
      <c r="FB4129" s="1"/>
      <c r="FC4129" s="1"/>
      <c r="FD4129" s="1"/>
      <c r="FE4129" s="1"/>
      <c r="FF4129" s="1"/>
      <c r="FG4129" s="1"/>
      <c r="FH4129" s="1"/>
    </row>
    <row r="4130" spans="1:164" x14ac:dyDescent="0.15">
      <c r="A4130" s="67"/>
      <c r="B4130" s="16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9"/>
      <c r="N4130" s="12"/>
      <c r="O4130" s="12"/>
      <c r="P4130" s="19"/>
      <c r="Q4130" s="14"/>
      <c r="R4130" s="28"/>
      <c r="S4130" s="14"/>
      <c r="T4130" s="14"/>
      <c r="U4130" s="14"/>
      <c r="V4130" s="4"/>
      <c r="W4130" s="5"/>
      <c r="X4130" s="14"/>
      <c r="Y4130" s="153"/>
      <c r="Z4130" s="10"/>
      <c r="AA4130" s="51"/>
      <c r="AB4130" s="3"/>
      <c r="AC4130" s="1"/>
      <c r="AD4130" s="10"/>
      <c r="AE4130" s="3"/>
      <c r="AF4130" s="3"/>
      <c r="AG4130" s="3"/>
      <c r="AH4130" s="10"/>
      <c r="AI4130" s="11"/>
      <c r="AJ4130" s="10"/>
      <c r="AK4130" s="2"/>
      <c r="AL4130" s="2"/>
      <c r="AM4130" s="2"/>
      <c r="AN4130" s="2"/>
      <c r="AO4130" s="2"/>
      <c r="AP4130" s="2"/>
      <c r="AQ4130" s="1"/>
      <c r="AR4130" s="15"/>
      <c r="AS4130" s="15"/>
      <c r="AT4130" s="15"/>
      <c r="AU4130" s="1"/>
      <c r="AV4130" s="1"/>
      <c r="AW4130" s="15"/>
      <c r="AX4130" s="15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  <c r="EZ4130" s="1"/>
      <c r="FA4130" s="1"/>
      <c r="FB4130" s="1"/>
      <c r="FC4130" s="1"/>
      <c r="FD4130" s="1"/>
      <c r="FE4130" s="1"/>
      <c r="FF4130" s="1"/>
      <c r="FG4130" s="1"/>
      <c r="FH4130" s="1"/>
    </row>
    <row r="4131" spans="1:164" x14ac:dyDescent="0.15">
      <c r="A4131" s="67"/>
      <c r="B4131" s="16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9"/>
      <c r="N4131" s="12"/>
      <c r="O4131" s="12"/>
      <c r="P4131" s="19"/>
      <c r="Q4131" s="14"/>
      <c r="R4131" s="28"/>
      <c r="S4131" s="14"/>
      <c r="T4131" s="14"/>
      <c r="U4131" s="14"/>
      <c r="V4131" s="4"/>
      <c r="W4131" s="5"/>
      <c r="X4131" s="14"/>
      <c r="Y4131" s="153"/>
      <c r="Z4131" s="10"/>
      <c r="AA4131" s="51"/>
      <c r="AB4131" s="3"/>
      <c r="AC4131" s="1"/>
      <c r="AD4131" s="10"/>
      <c r="AE4131" s="3"/>
      <c r="AF4131" s="3"/>
      <c r="AG4131" s="3"/>
      <c r="AH4131" s="10"/>
      <c r="AI4131" s="11"/>
      <c r="AJ4131" s="10"/>
      <c r="AK4131" s="2"/>
      <c r="AL4131" s="2"/>
      <c r="AM4131" s="2"/>
      <c r="AN4131" s="2"/>
      <c r="AO4131" s="2"/>
      <c r="AP4131" s="2"/>
      <c r="AQ4131" s="1"/>
      <c r="AR4131" s="15"/>
      <c r="AS4131" s="15"/>
      <c r="AT4131" s="15"/>
      <c r="AU4131" s="1"/>
      <c r="AV4131" s="1"/>
      <c r="AW4131" s="15"/>
      <c r="AX4131" s="15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  <c r="EZ4131" s="1"/>
      <c r="FA4131" s="1"/>
      <c r="FB4131" s="1"/>
      <c r="FC4131" s="1"/>
      <c r="FD4131" s="1"/>
      <c r="FE4131" s="1"/>
      <c r="FF4131" s="1"/>
      <c r="FG4131" s="1"/>
      <c r="FH4131" s="1"/>
    </row>
    <row r="4132" spans="1:164" x14ac:dyDescent="0.15">
      <c r="A4132" s="67"/>
      <c r="B4132" s="16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9"/>
      <c r="N4132" s="12"/>
      <c r="O4132" s="12"/>
      <c r="P4132" s="19"/>
      <c r="Q4132" s="14"/>
      <c r="R4132" s="28"/>
      <c r="S4132" s="14"/>
      <c r="T4132" s="14"/>
      <c r="U4132" s="14"/>
      <c r="V4132" s="4"/>
      <c r="W4132" s="5"/>
      <c r="X4132" s="14"/>
      <c r="Y4132" s="153"/>
      <c r="Z4132" s="10"/>
      <c r="AA4132" s="51"/>
      <c r="AB4132" s="3"/>
      <c r="AC4132" s="1"/>
      <c r="AD4132" s="10"/>
      <c r="AE4132" s="3"/>
      <c r="AF4132" s="3"/>
      <c r="AG4132" s="3"/>
      <c r="AH4132" s="10"/>
      <c r="AI4132" s="11"/>
      <c r="AJ4132" s="10"/>
      <c r="AK4132" s="2"/>
      <c r="AL4132" s="2"/>
      <c r="AM4132" s="2"/>
      <c r="AN4132" s="2"/>
      <c r="AO4132" s="2"/>
      <c r="AP4132" s="2"/>
      <c r="AQ4132" s="1"/>
      <c r="AR4132" s="15"/>
      <c r="AS4132" s="15"/>
      <c r="AT4132" s="15"/>
      <c r="AU4132" s="1"/>
      <c r="AV4132" s="1"/>
      <c r="AW4132" s="15"/>
      <c r="AX4132" s="15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  <c r="EZ4132" s="1"/>
      <c r="FA4132" s="1"/>
      <c r="FB4132" s="1"/>
      <c r="FC4132" s="1"/>
      <c r="FD4132" s="1"/>
      <c r="FE4132" s="1"/>
      <c r="FF4132" s="1"/>
      <c r="FG4132" s="1"/>
      <c r="FH4132" s="1"/>
    </row>
    <row r="4133" spans="1:164" x14ac:dyDescent="0.15">
      <c r="A4133" s="67"/>
      <c r="B4133" s="16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9"/>
      <c r="N4133" s="12"/>
      <c r="O4133" s="12"/>
      <c r="P4133" s="19"/>
      <c r="Q4133" s="14"/>
      <c r="R4133" s="28"/>
      <c r="S4133" s="14"/>
      <c r="T4133" s="14"/>
      <c r="U4133" s="14"/>
      <c r="V4133" s="4"/>
      <c r="W4133" s="5"/>
      <c r="X4133" s="14"/>
      <c r="Y4133" s="153"/>
      <c r="Z4133" s="10"/>
      <c r="AA4133" s="51"/>
      <c r="AB4133" s="3"/>
      <c r="AC4133" s="1"/>
      <c r="AD4133" s="10"/>
      <c r="AE4133" s="3"/>
      <c r="AF4133" s="3"/>
      <c r="AG4133" s="3"/>
      <c r="AH4133" s="10"/>
      <c r="AI4133" s="11"/>
      <c r="AJ4133" s="10"/>
      <c r="AK4133" s="2"/>
      <c r="AL4133" s="2"/>
      <c r="AM4133" s="2"/>
      <c r="AN4133" s="2"/>
      <c r="AO4133" s="2"/>
      <c r="AP4133" s="2"/>
      <c r="AQ4133" s="1"/>
      <c r="AR4133" s="15"/>
      <c r="AS4133" s="15"/>
      <c r="AT4133" s="15"/>
      <c r="AU4133" s="1"/>
      <c r="AV4133" s="1"/>
      <c r="AW4133" s="15"/>
      <c r="AX4133" s="15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  <c r="EZ4133" s="1"/>
      <c r="FA4133" s="1"/>
      <c r="FB4133" s="1"/>
      <c r="FC4133" s="1"/>
      <c r="FD4133" s="1"/>
      <c r="FE4133" s="1"/>
      <c r="FF4133" s="1"/>
      <c r="FG4133" s="1"/>
      <c r="FH4133" s="1"/>
    </row>
    <row r="4134" spans="1:164" x14ac:dyDescent="0.15">
      <c r="A4134" s="67"/>
      <c r="B4134" s="16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9"/>
      <c r="N4134" s="12"/>
      <c r="O4134" s="12"/>
      <c r="P4134" s="19"/>
      <c r="Q4134" s="14"/>
      <c r="R4134" s="28"/>
      <c r="S4134" s="14"/>
      <c r="T4134" s="14"/>
      <c r="U4134" s="14"/>
      <c r="V4134" s="4"/>
      <c r="W4134" s="5"/>
      <c r="X4134" s="14"/>
      <c r="Y4134" s="153"/>
      <c r="Z4134" s="10"/>
      <c r="AA4134" s="51"/>
      <c r="AB4134" s="3"/>
      <c r="AC4134" s="1"/>
      <c r="AD4134" s="10"/>
      <c r="AE4134" s="3"/>
      <c r="AF4134" s="3"/>
      <c r="AG4134" s="3"/>
      <c r="AH4134" s="10"/>
      <c r="AI4134" s="11"/>
      <c r="AJ4134" s="10"/>
      <c r="AK4134" s="2"/>
      <c r="AL4134" s="2"/>
      <c r="AM4134" s="2"/>
      <c r="AN4134" s="2"/>
      <c r="AO4134" s="2"/>
      <c r="AP4134" s="2"/>
      <c r="AQ4134" s="1"/>
      <c r="AR4134" s="15"/>
      <c r="AS4134" s="15"/>
      <c r="AT4134" s="15"/>
      <c r="AU4134" s="1"/>
      <c r="AV4134" s="1"/>
      <c r="AW4134" s="15"/>
      <c r="AX4134" s="15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  <c r="EZ4134" s="1"/>
      <c r="FA4134" s="1"/>
      <c r="FB4134" s="1"/>
      <c r="FC4134" s="1"/>
      <c r="FD4134" s="1"/>
      <c r="FE4134" s="1"/>
      <c r="FF4134" s="1"/>
      <c r="FG4134" s="1"/>
      <c r="FH4134" s="1"/>
    </row>
    <row r="4135" spans="1:164" x14ac:dyDescent="0.15">
      <c r="A4135" s="67"/>
      <c r="B4135" s="16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9"/>
      <c r="N4135" s="12"/>
      <c r="O4135" s="12"/>
      <c r="P4135" s="19"/>
      <c r="Q4135" s="14"/>
      <c r="R4135" s="28"/>
      <c r="S4135" s="14"/>
      <c r="T4135" s="14"/>
      <c r="U4135" s="14"/>
      <c r="V4135" s="4"/>
      <c r="W4135" s="5"/>
      <c r="X4135" s="14"/>
      <c r="Y4135" s="153"/>
      <c r="Z4135" s="10"/>
      <c r="AA4135" s="51"/>
      <c r="AB4135" s="3"/>
      <c r="AC4135" s="1"/>
      <c r="AD4135" s="10"/>
      <c r="AE4135" s="3"/>
      <c r="AF4135" s="3"/>
      <c r="AG4135" s="3"/>
      <c r="AH4135" s="10"/>
      <c r="AI4135" s="11"/>
      <c r="AJ4135" s="10"/>
      <c r="AK4135" s="2"/>
      <c r="AL4135" s="2"/>
      <c r="AM4135" s="2"/>
      <c r="AN4135" s="2"/>
      <c r="AO4135" s="2"/>
      <c r="AP4135" s="2"/>
      <c r="AQ4135" s="1"/>
      <c r="AR4135" s="15"/>
      <c r="AS4135" s="15"/>
      <c r="AT4135" s="15"/>
      <c r="AU4135" s="1"/>
      <c r="AV4135" s="1"/>
      <c r="AW4135" s="15"/>
      <c r="AX4135" s="15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  <c r="EZ4135" s="1"/>
      <c r="FA4135" s="1"/>
      <c r="FB4135" s="1"/>
      <c r="FC4135" s="1"/>
      <c r="FD4135" s="1"/>
      <c r="FE4135" s="1"/>
      <c r="FF4135" s="1"/>
      <c r="FG4135" s="1"/>
      <c r="FH4135" s="1"/>
    </row>
    <row r="4136" spans="1:164" x14ac:dyDescent="0.15">
      <c r="A4136" s="67"/>
      <c r="B4136" s="16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9"/>
      <c r="N4136" s="12"/>
      <c r="O4136" s="12"/>
      <c r="P4136" s="19"/>
      <c r="Q4136" s="14"/>
      <c r="R4136" s="28"/>
      <c r="S4136" s="14"/>
      <c r="T4136" s="14"/>
      <c r="U4136" s="14"/>
      <c r="V4136" s="4"/>
      <c r="W4136" s="5"/>
      <c r="X4136" s="14"/>
      <c r="Y4136" s="153"/>
      <c r="Z4136" s="10"/>
      <c r="AA4136" s="51"/>
      <c r="AB4136" s="3"/>
      <c r="AC4136" s="1"/>
      <c r="AD4136" s="10"/>
      <c r="AE4136" s="3"/>
      <c r="AF4136" s="3"/>
      <c r="AG4136" s="3"/>
      <c r="AH4136" s="10"/>
      <c r="AI4136" s="11"/>
      <c r="AJ4136" s="10"/>
      <c r="AK4136" s="2"/>
      <c r="AL4136" s="2"/>
      <c r="AM4136" s="2"/>
      <c r="AN4136" s="2"/>
      <c r="AO4136" s="2"/>
      <c r="AP4136" s="2"/>
      <c r="AQ4136" s="1"/>
      <c r="AR4136" s="15"/>
      <c r="AS4136" s="15"/>
      <c r="AT4136" s="15"/>
      <c r="AU4136" s="1"/>
      <c r="AV4136" s="1"/>
      <c r="AW4136" s="15"/>
      <c r="AX4136" s="15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  <c r="EZ4136" s="1"/>
      <c r="FA4136" s="1"/>
      <c r="FB4136" s="1"/>
      <c r="FC4136" s="1"/>
      <c r="FD4136" s="1"/>
      <c r="FE4136" s="1"/>
      <c r="FF4136" s="1"/>
      <c r="FG4136" s="1"/>
      <c r="FH4136" s="1"/>
    </row>
    <row r="4137" spans="1:164" x14ac:dyDescent="0.15">
      <c r="A4137" s="67"/>
      <c r="B4137" s="16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9"/>
      <c r="N4137" s="12"/>
      <c r="O4137" s="12"/>
      <c r="P4137" s="19"/>
      <c r="Q4137" s="14"/>
      <c r="R4137" s="28"/>
      <c r="S4137" s="14"/>
      <c r="T4137" s="14"/>
      <c r="U4137" s="14"/>
      <c r="V4137" s="4"/>
      <c r="W4137" s="5"/>
      <c r="X4137" s="14"/>
      <c r="Y4137" s="153"/>
      <c r="Z4137" s="10"/>
      <c r="AA4137" s="51"/>
      <c r="AB4137" s="3"/>
      <c r="AC4137" s="1"/>
      <c r="AD4137" s="10"/>
      <c r="AE4137" s="3"/>
      <c r="AF4137" s="3"/>
      <c r="AG4137" s="3"/>
      <c r="AH4137" s="10"/>
      <c r="AI4137" s="11"/>
      <c r="AJ4137" s="10"/>
      <c r="AK4137" s="2"/>
      <c r="AL4137" s="2"/>
      <c r="AM4137" s="2"/>
      <c r="AN4137" s="2"/>
      <c r="AO4137" s="2"/>
      <c r="AP4137" s="2"/>
      <c r="AQ4137" s="1"/>
      <c r="AR4137" s="15"/>
      <c r="AS4137" s="15"/>
      <c r="AT4137" s="15"/>
      <c r="AU4137" s="1"/>
      <c r="AV4137" s="1"/>
      <c r="AW4137" s="15"/>
      <c r="AX4137" s="15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  <c r="EZ4137" s="1"/>
      <c r="FA4137" s="1"/>
      <c r="FB4137" s="1"/>
      <c r="FC4137" s="1"/>
      <c r="FD4137" s="1"/>
      <c r="FE4137" s="1"/>
      <c r="FF4137" s="1"/>
      <c r="FG4137" s="1"/>
      <c r="FH4137" s="1"/>
    </row>
    <row r="4138" spans="1:164" x14ac:dyDescent="0.15">
      <c r="A4138" s="67"/>
      <c r="B4138" s="16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9"/>
      <c r="N4138" s="12"/>
      <c r="O4138" s="12"/>
      <c r="P4138" s="19"/>
      <c r="Q4138" s="14"/>
      <c r="R4138" s="28"/>
      <c r="S4138" s="14"/>
      <c r="T4138" s="14"/>
      <c r="U4138" s="14"/>
      <c r="V4138" s="4"/>
      <c r="W4138" s="5"/>
      <c r="X4138" s="14"/>
      <c r="Y4138" s="153"/>
      <c r="Z4138" s="10"/>
      <c r="AA4138" s="51"/>
      <c r="AB4138" s="3"/>
      <c r="AC4138" s="1"/>
      <c r="AD4138" s="10"/>
      <c r="AE4138" s="3"/>
      <c r="AF4138" s="3"/>
      <c r="AG4138" s="3"/>
      <c r="AH4138" s="10"/>
      <c r="AI4138" s="11"/>
      <c r="AJ4138" s="10"/>
      <c r="AK4138" s="2"/>
      <c r="AL4138" s="2"/>
      <c r="AM4138" s="2"/>
      <c r="AN4138" s="2"/>
      <c r="AO4138" s="2"/>
      <c r="AP4138" s="2"/>
      <c r="AQ4138" s="1"/>
      <c r="AR4138" s="15"/>
      <c r="AS4138" s="15"/>
      <c r="AT4138" s="15"/>
      <c r="AU4138" s="1"/>
      <c r="AV4138" s="1"/>
      <c r="AW4138" s="15"/>
      <c r="AX4138" s="15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  <c r="EZ4138" s="1"/>
      <c r="FA4138" s="1"/>
      <c r="FB4138" s="1"/>
      <c r="FC4138" s="1"/>
      <c r="FD4138" s="1"/>
      <c r="FE4138" s="1"/>
      <c r="FF4138" s="1"/>
      <c r="FG4138" s="1"/>
      <c r="FH4138" s="1"/>
    </row>
    <row r="4139" spans="1:164" x14ac:dyDescent="0.15">
      <c r="A4139" s="67"/>
      <c r="B4139" s="16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9"/>
      <c r="N4139" s="12"/>
      <c r="O4139" s="12"/>
      <c r="P4139" s="19"/>
      <c r="Q4139" s="14"/>
      <c r="R4139" s="28"/>
      <c r="S4139" s="14"/>
      <c r="T4139" s="14"/>
      <c r="U4139" s="14"/>
      <c r="V4139" s="4"/>
      <c r="W4139" s="5"/>
      <c r="X4139" s="14"/>
      <c r="Y4139" s="153"/>
      <c r="Z4139" s="10"/>
      <c r="AA4139" s="51"/>
      <c r="AB4139" s="3"/>
      <c r="AC4139" s="1"/>
      <c r="AD4139" s="10"/>
      <c r="AE4139" s="3"/>
      <c r="AF4139" s="3"/>
      <c r="AG4139" s="3"/>
      <c r="AH4139" s="10"/>
      <c r="AI4139" s="11"/>
      <c r="AJ4139" s="10"/>
      <c r="AK4139" s="2"/>
      <c r="AL4139" s="2"/>
      <c r="AM4139" s="2"/>
      <c r="AN4139" s="2"/>
      <c r="AO4139" s="2"/>
      <c r="AP4139" s="2"/>
      <c r="AQ4139" s="1"/>
      <c r="AR4139" s="15"/>
      <c r="AS4139" s="15"/>
      <c r="AT4139" s="15"/>
      <c r="AU4139" s="1"/>
      <c r="AV4139" s="1"/>
      <c r="AW4139" s="15"/>
      <c r="AX4139" s="15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  <c r="EZ4139" s="1"/>
      <c r="FA4139" s="1"/>
      <c r="FB4139" s="1"/>
      <c r="FC4139" s="1"/>
      <c r="FD4139" s="1"/>
      <c r="FE4139" s="1"/>
      <c r="FF4139" s="1"/>
      <c r="FG4139" s="1"/>
      <c r="FH4139" s="1"/>
    </row>
    <row r="4140" spans="1:164" x14ac:dyDescent="0.15">
      <c r="A4140" s="67"/>
      <c r="B4140" s="16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9"/>
      <c r="N4140" s="12"/>
      <c r="O4140" s="12"/>
      <c r="P4140" s="19"/>
      <c r="Q4140" s="14"/>
      <c r="R4140" s="28"/>
      <c r="S4140" s="14"/>
      <c r="T4140" s="14"/>
      <c r="U4140" s="14"/>
      <c r="V4140" s="4"/>
      <c r="W4140" s="5"/>
      <c r="X4140" s="14"/>
      <c r="Y4140" s="153"/>
      <c r="Z4140" s="10"/>
      <c r="AA4140" s="51"/>
      <c r="AB4140" s="3"/>
      <c r="AC4140" s="1"/>
      <c r="AD4140" s="10"/>
      <c r="AE4140" s="3"/>
      <c r="AF4140" s="3"/>
      <c r="AG4140" s="3"/>
      <c r="AH4140" s="10"/>
      <c r="AI4140" s="11"/>
      <c r="AJ4140" s="10"/>
      <c r="AK4140" s="2"/>
      <c r="AL4140" s="2"/>
      <c r="AM4140" s="2"/>
      <c r="AN4140" s="2"/>
      <c r="AO4140" s="2"/>
      <c r="AP4140" s="2"/>
      <c r="AQ4140" s="1"/>
      <c r="AR4140" s="15"/>
      <c r="AS4140" s="15"/>
      <c r="AT4140" s="15"/>
      <c r="AU4140" s="1"/>
      <c r="AV4140" s="1"/>
      <c r="AW4140" s="15"/>
      <c r="AX4140" s="15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  <c r="EZ4140" s="1"/>
      <c r="FA4140" s="1"/>
      <c r="FB4140" s="1"/>
      <c r="FC4140" s="1"/>
      <c r="FD4140" s="1"/>
      <c r="FE4140" s="1"/>
      <c r="FF4140" s="1"/>
      <c r="FG4140" s="1"/>
      <c r="FH4140" s="1"/>
    </row>
    <row r="4141" spans="1:164" x14ac:dyDescent="0.15">
      <c r="A4141" s="67"/>
      <c r="B4141" s="16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9"/>
      <c r="N4141" s="12"/>
      <c r="O4141" s="12"/>
      <c r="P4141" s="19"/>
      <c r="Q4141" s="14"/>
      <c r="R4141" s="28"/>
      <c r="S4141" s="14"/>
      <c r="T4141" s="14"/>
      <c r="U4141" s="14"/>
      <c r="V4141" s="4"/>
      <c r="W4141" s="5"/>
      <c r="X4141" s="14"/>
      <c r="Y4141" s="153"/>
      <c r="Z4141" s="10"/>
      <c r="AA4141" s="51"/>
      <c r="AB4141" s="3"/>
      <c r="AC4141" s="1"/>
      <c r="AD4141" s="10"/>
      <c r="AE4141" s="3"/>
      <c r="AF4141" s="3"/>
      <c r="AG4141" s="3"/>
      <c r="AH4141" s="10"/>
      <c r="AI4141" s="11"/>
      <c r="AJ4141" s="10"/>
      <c r="AK4141" s="2"/>
      <c r="AL4141" s="2"/>
      <c r="AM4141" s="2"/>
      <c r="AN4141" s="2"/>
      <c r="AO4141" s="2"/>
      <c r="AP4141" s="2"/>
      <c r="AQ4141" s="1"/>
      <c r="AR4141" s="15"/>
      <c r="AS4141" s="15"/>
      <c r="AT4141" s="15"/>
      <c r="AU4141" s="1"/>
      <c r="AV4141" s="1"/>
      <c r="AW4141" s="15"/>
      <c r="AX4141" s="15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  <c r="EZ4141" s="1"/>
      <c r="FA4141" s="1"/>
      <c r="FB4141" s="1"/>
      <c r="FC4141" s="1"/>
      <c r="FD4141" s="1"/>
      <c r="FE4141" s="1"/>
      <c r="FF4141" s="1"/>
      <c r="FG4141" s="1"/>
      <c r="FH4141" s="1"/>
    </row>
    <row r="4142" spans="1:164" x14ac:dyDescent="0.15">
      <c r="A4142" s="67"/>
      <c r="B4142" s="16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9"/>
      <c r="N4142" s="12"/>
      <c r="O4142" s="12"/>
      <c r="P4142" s="19"/>
      <c r="Q4142" s="14"/>
      <c r="R4142" s="28"/>
      <c r="S4142" s="14"/>
      <c r="T4142" s="14"/>
      <c r="U4142" s="14"/>
      <c r="V4142" s="4"/>
      <c r="W4142" s="5"/>
      <c r="X4142" s="14"/>
      <c r="Y4142" s="153"/>
      <c r="Z4142" s="10"/>
      <c r="AA4142" s="51"/>
      <c r="AB4142" s="3"/>
      <c r="AC4142" s="1"/>
      <c r="AD4142" s="10"/>
      <c r="AE4142" s="3"/>
      <c r="AF4142" s="3"/>
      <c r="AG4142" s="3"/>
      <c r="AH4142" s="10"/>
      <c r="AI4142" s="11"/>
      <c r="AJ4142" s="10"/>
      <c r="AK4142" s="2"/>
      <c r="AL4142" s="2"/>
      <c r="AM4142" s="2"/>
      <c r="AN4142" s="2"/>
      <c r="AO4142" s="2"/>
      <c r="AP4142" s="2"/>
      <c r="AQ4142" s="1"/>
      <c r="AR4142" s="15"/>
      <c r="AS4142" s="15"/>
      <c r="AT4142" s="15"/>
      <c r="AU4142" s="1"/>
      <c r="AV4142" s="1"/>
      <c r="AW4142" s="15"/>
      <c r="AX4142" s="15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  <c r="EZ4142" s="1"/>
      <c r="FA4142" s="1"/>
      <c r="FB4142" s="1"/>
      <c r="FC4142" s="1"/>
      <c r="FD4142" s="1"/>
      <c r="FE4142" s="1"/>
      <c r="FF4142" s="1"/>
      <c r="FG4142" s="1"/>
      <c r="FH4142" s="1"/>
    </row>
    <row r="4143" spans="1:164" x14ac:dyDescent="0.15">
      <c r="A4143" s="67"/>
      <c r="B4143" s="16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9"/>
      <c r="N4143" s="12"/>
      <c r="O4143" s="12"/>
      <c r="P4143" s="19"/>
      <c r="Q4143" s="14"/>
      <c r="R4143" s="28"/>
      <c r="S4143" s="14"/>
      <c r="T4143" s="14"/>
      <c r="U4143" s="14"/>
      <c r="V4143" s="4"/>
      <c r="W4143" s="5"/>
      <c r="X4143" s="14"/>
      <c r="Y4143" s="153"/>
      <c r="Z4143" s="10"/>
      <c r="AA4143" s="51"/>
      <c r="AB4143" s="3"/>
      <c r="AC4143" s="1"/>
      <c r="AD4143" s="10"/>
      <c r="AE4143" s="3"/>
      <c r="AF4143" s="3"/>
      <c r="AG4143" s="3"/>
      <c r="AH4143" s="10"/>
      <c r="AI4143" s="11"/>
      <c r="AJ4143" s="10"/>
      <c r="AK4143" s="2"/>
      <c r="AL4143" s="2"/>
      <c r="AM4143" s="2"/>
      <c r="AN4143" s="2"/>
      <c r="AO4143" s="2"/>
      <c r="AP4143" s="2"/>
      <c r="AQ4143" s="1"/>
      <c r="AR4143" s="15"/>
      <c r="AS4143" s="15"/>
      <c r="AT4143" s="15"/>
      <c r="AU4143" s="1"/>
      <c r="AV4143" s="1"/>
      <c r="AW4143" s="15"/>
      <c r="AX4143" s="15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  <c r="EZ4143" s="1"/>
      <c r="FA4143" s="1"/>
      <c r="FB4143" s="1"/>
      <c r="FC4143" s="1"/>
      <c r="FD4143" s="1"/>
      <c r="FE4143" s="1"/>
      <c r="FF4143" s="1"/>
      <c r="FG4143" s="1"/>
      <c r="FH4143" s="1"/>
    </row>
    <row r="4144" spans="1:164" x14ac:dyDescent="0.15">
      <c r="A4144" s="67"/>
      <c r="B4144" s="16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9"/>
      <c r="N4144" s="12"/>
      <c r="O4144" s="12"/>
      <c r="P4144" s="19"/>
      <c r="Q4144" s="14"/>
      <c r="R4144" s="28"/>
      <c r="S4144" s="14"/>
      <c r="T4144" s="14"/>
      <c r="U4144" s="14"/>
      <c r="V4144" s="4"/>
      <c r="W4144" s="5"/>
      <c r="X4144" s="14"/>
      <c r="Y4144" s="153"/>
      <c r="Z4144" s="10"/>
      <c r="AA4144" s="51"/>
      <c r="AB4144" s="3"/>
      <c r="AC4144" s="1"/>
      <c r="AD4144" s="10"/>
      <c r="AE4144" s="3"/>
      <c r="AF4144" s="3"/>
      <c r="AG4144" s="3"/>
      <c r="AH4144" s="10"/>
      <c r="AI4144" s="11"/>
      <c r="AJ4144" s="10"/>
      <c r="AK4144" s="2"/>
      <c r="AL4144" s="2"/>
      <c r="AM4144" s="2"/>
      <c r="AN4144" s="2"/>
      <c r="AO4144" s="2"/>
      <c r="AP4144" s="2"/>
      <c r="AQ4144" s="1"/>
      <c r="AR4144" s="15"/>
      <c r="AS4144" s="15"/>
      <c r="AT4144" s="15"/>
      <c r="AU4144" s="1"/>
      <c r="AV4144" s="1"/>
      <c r="AW4144" s="15"/>
      <c r="AX4144" s="15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  <c r="EZ4144" s="1"/>
      <c r="FA4144" s="1"/>
      <c r="FB4144" s="1"/>
      <c r="FC4144" s="1"/>
      <c r="FD4144" s="1"/>
      <c r="FE4144" s="1"/>
      <c r="FF4144" s="1"/>
      <c r="FG4144" s="1"/>
      <c r="FH4144" s="1"/>
    </row>
    <row r="4145" spans="1:164" x14ac:dyDescent="0.15">
      <c r="A4145" s="67"/>
      <c r="B4145" s="16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9"/>
      <c r="N4145" s="12"/>
      <c r="O4145" s="12"/>
      <c r="P4145" s="19"/>
      <c r="Q4145" s="14"/>
      <c r="R4145" s="28"/>
      <c r="S4145" s="14"/>
      <c r="T4145" s="14"/>
      <c r="U4145" s="14"/>
      <c r="V4145" s="4"/>
      <c r="W4145" s="5"/>
      <c r="X4145" s="14"/>
      <c r="Y4145" s="153"/>
      <c r="Z4145" s="10"/>
      <c r="AA4145" s="51"/>
      <c r="AB4145" s="3"/>
      <c r="AC4145" s="1"/>
      <c r="AD4145" s="10"/>
      <c r="AE4145" s="3"/>
      <c r="AF4145" s="3"/>
      <c r="AG4145" s="3"/>
      <c r="AH4145" s="10"/>
      <c r="AI4145" s="11"/>
      <c r="AJ4145" s="10"/>
      <c r="AK4145" s="2"/>
      <c r="AL4145" s="2"/>
      <c r="AM4145" s="2"/>
      <c r="AN4145" s="2"/>
      <c r="AO4145" s="2"/>
      <c r="AP4145" s="2"/>
      <c r="AQ4145" s="1"/>
      <c r="AR4145" s="15"/>
      <c r="AS4145" s="15"/>
      <c r="AT4145" s="15"/>
      <c r="AU4145" s="1"/>
      <c r="AV4145" s="1"/>
      <c r="AW4145" s="15"/>
      <c r="AX4145" s="15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  <c r="EZ4145" s="1"/>
      <c r="FA4145" s="1"/>
      <c r="FB4145" s="1"/>
      <c r="FC4145" s="1"/>
      <c r="FD4145" s="1"/>
      <c r="FE4145" s="1"/>
      <c r="FF4145" s="1"/>
      <c r="FG4145" s="1"/>
      <c r="FH4145" s="1"/>
    </row>
    <row r="4146" spans="1:164" x14ac:dyDescent="0.15">
      <c r="A4146" s="67"/>
      <c r="B4146" s="16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9"/>
      <c r="N4146" s="12"/>
      <c r="O4146" s="12"/>
      <c r="P4146" s="19"/>
      <c r="Q4146" s="14"/>
      <c r="R4146" s="28"/>
      <c r="S4146" s="14"/>
      <c r="T4146" s="14"/>
      <c r="U4146" s="14"/>
      <c r="V4146" s="4"/>
      <c r="W4146" s="5"/>
      <c r="X4146" s="14"/>
      <c r="Y4146" s="153"/>
      <c r="Z4146" s="10"/>
      <c r="AA4146" s="51"/>
      <c r="AB4146" s="3"/>
      <c r="AC4146" s="1"/>
      <c r="AD4146" s="10"/>
      <c r="AE4146" s="3"/>
      <c r="AF4146" s="3"/>
      <c r="AG4146" s="3"/>
      <c r="AH4146" s="10"/>
      <c r="AI4146" s="11"/>
      <c r="AJ4146" s="10"/>
      <c r="AK4146" s="2"/>
      <c r="AL4146" s="2"/>
      <c r="AM4146" s="2"/>
      <c r="AN4146" s="2"/>
      <c r="AO4146" s="2"/>
      <c r="AP4146" s="2"/>
      <c r="AQ4146" s="1"/>
      <c r="AR4146" s="15"/>
      <c r="AS4146" s="15"/>
      <c r="AT4146" s="15"/>
      <c r="AU4146" s="1"/>
      <c r="AV4146" s="1"/>
      <c r="AW4146" s="15"/>
      <c r="AX4146" s="15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  <c r="EZ4146" s="1"/>
      <c r="FA4146" s="1"/>
      <c r="FB4146" s="1"/>
      <c r="FC4146" s="1"/>
      <c r="FD4146" s="1"/>
      <c r="FE4146" s="1"/>
      <c r="FF4146" s="1"/>
      <c r="FG4146" s="1"/>
      <c r="FH4146" s="1"/>
    </row>
    <row r="4147" spans="1:164" x14ac:dyDescent="0.15">
      <c r="A4147" s="67"/>
      <c r="B4147" s="16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9"/>
      <c r="N4147" s="12"/>
      <c r="O4147" s="12"/>
      <c r="P4147" s="19"/>
      <c r="Q4147" s="14"/>
      <c r="R4147" s="28"/>
      <c r="S4147" s="14"/>
      <c r="T4147" s="14"/>
      <c r="U4147" s="14"/>
      <c r="V4147" s="4"/>
      <c r="W4147" s="5"/>
      <c r="X4147" s="14"/>
      <c r="Y4147" s="153"/>
      <c r="Z4147" s="10"/>
      <c r="AA4147" s="51"/>
      <c r="AB4147" s="3"/>
      <c r="AC4147" s="1"/>
      <c r="AD4147" s="10"/>
      <c r="AE4147" s="3"/>
      <c r="AF4147" s="3"/>
      <c r="AG4147" s="3"/>
      <c r="AH4147" s="10"/>
      <c r="AI4147" s="11"/>
      <c r="AJ4147" s="10"/>
      <c r="AK4147" s="2"/>
      <c r="AL4147" s="2"/>
      <c r="AM4147" s="2"/>
      <c r="AN4147" s="2"/>
      <c r="AO4147" s="2"/>
      <c r="AP4147" s="2"/>
      <c r="AQ4147" s="1"/>
      <c r="AR4147" s="15"/>
      <c r="AS4147" s="15"/>
      <c r="AT4147" s="15"/>
      <c r="AU4147" s="1"/>
      <c r="AV4147" s="1"/>
      <c r="AW4147" s="15"/>
      <c r="AX4147" s="15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  <c r="EZ4147" s="1"/>
      <c r="FA4147" s="1"/>
      <c r="FB4147" s="1"/>
      <c r="FC4147" s="1"/>
      <c r="FD4147" s="1"/>
      <c r="FE4147" s="1"/>
      <c r="FF4147" s="1"/>
      <c r="FG4147" s="1"/>
      <c r="FH4147" s="1"/>
    </row>
    <row r="4148" spans="1:164" x14ac:dyDescent="0.15">
      <c r="A4148" s="67"/>
      <c r="B4148" s="16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9"/>
      <c r="N4148" s="12"/>
      <c r="O4148" s="12"/>
      <c r="P4148" s="19"/>
      <c r="Q4148" s="14"/>
      <c r="R4148" s="28"/>
      <c r="S4148" s="14"/>
      <c r="T4148" s="14"/>
      <c r="U4148" s="14"/>
      <c r="V4148" s="4"/>
      <c r="W4148" s="5"/>
      <c r="X4148" s="14"/>
      <c r="Y4148" s="153"/>
      <c r="Z4148" s="10"/>
      <c r="AA4148" s="51"/>
      <c r="AB4148" s="3"/>
      <c r="AC4148" s="1"/>
      <c r="AD4148" s="10"/>
      <c r="AE4148" s="3"/>
      <c r="AF4148" s="3"/>
      <c r="AG4148" s="3"/>
      <c r="AH4148" s="10"/>
      <c r="AI4148" s="11"/>
      <c r="AJ4148" s="10"/>
      <c r="AK4148" s="2"/>
      <c r="AL4148" s="2"/>
      <c r="AM4148" s="2"/>
      <c r="AN4148" s="2"/>
      <c r="AO4148" s="2"/>
      <c r="AP4148" s="2"/>
      <c r="AQ4148" s="1"/>
      <c r="AR4148" s="15"/>
      <c r="AS4148" s="15"/>
      <c r="AT4148" s="15"/>
      <c r="AU4148" s="1"/>
      <c r="AV4148" s="1"/>
      <c r="AW4148" s="15"/>
      <c r="AX4148" s="15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  <c r="EZ4148" s="1"/>
      <c r="FA4148" s="1"/>
      <c r="FB4148" s="1"/>
      <c r="FC4148" s="1"/>
      <c r="FD4148" s="1"/>
      <c r="FE4148" s="1"/>
      <c r="FF4148" s="1"/>
      <c r="FG4148" s="1"/>
      <c r="FH4148" s="1"/>
    </row>
    <row r="4149" spans="1:164" x14ac:dyDescent="0.15">
      <c r="A4149" s="67"/>
      <c r="B4149" s="16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9"/>
      <c r="N4149" s="12"/>
      <c r="O4149" s="12"/>
      <c r="P4149" s="19"/>
      <c r="Q4149" s="14"/>
      <c r="R4149" s="28"/>
      <c r="S4149" s="14"/>
      <c r="T4149" s="14"/>
      <c r="U4149" s="14"/>
      <c r="V4149" s="4"/>
      <c r="W4149" s="5"/>
      <c r="X4149" s="14"/>
      <c r="Y4149" s="153"/>
      <c r="Z4149" s="10"/>
      <c r="AA4149" s="51"/>
      <c r="AB4149" s="3"/>
      <c r="AC4149" s="1"/>
      <c r="AD4149" s="10"/>
      <c r="AE4149" s="3"/>
      <c r="AF4149" s="3"/>
      <c r="AG4149" s="3"/>
      <c r="AH4149" s="10"/>
      <c r="AI4149" s="11"/>
      <c r="AJ4149" s="10"/>
      <c r="AK4149" s="2"/>
      <c r="AL4149" s="2"/>
      <c r="AM4149" s="2"/>
      <c r="AN4149" s="2"/>
      <c r="AO4149" s="2"/>
      <c r="AP4149" s="2"/>
      <c r="AQ4149" s="1"/>
      <c r="AR4149" s="15"/>
      <c r="AS4149" s="15"/>
      <c r="AT4149" s="15"/>
      <c r="AU4149" s="1"/>
      <c r="AV4149" s="1"/>
      <c r="AW4149" s="15"/>
      <c r="AX4149" s="15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  <c r="EZ4149" s="1"/>
      <c r="FA4149" s="1"/>
      <c r="FB4149" s="1"/>
      <c r="FC4149" s="1"/>
      <c r="FD4149" s="1"/>
      <c r="FE4149" s="1"/>
      <c r="FF4149" s="1"/>
      <c r="FG4149" s="1"/>
      <c r="FH4149" s="1"/>
    </row>
    <row r="4150" spans="1:164" x14ac:dyDescent="0.15">
      <c r="A4150" s="67"/>
      <c r="B4150" s="16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9"/>
      <c r="N4150" s="12"/>
      <c r="O4150" s="12"/>
      <c r="P4150" s="19"/>
      <c r="Q4150" s="14"/>
      <c r="R4150" s="28"/>
      <c r="S4150" s="14"/>
      <c r="T4150" s="14"/>
      <c r="U4150" s="14"/>
      <c r="V4150" s="4"/>
      <c r="W4150" s="5"/>
      <c r="X4150" s="14"/>
      <c r="Y4150" s="153"/>
      <c r="Z4150" s="10"/>
      <c r="AA4150" s="51"/>
      <c r="AB4150" s="3"/>
      <c r="AC4150" s="1"/>
      <c r="AD4150" s="10"/>
      <c r="AE4150" s="3"/>
      <c r="AF4150" s="3"/>
      <c r="AG4150" s="3"/>
      <c r="AH4150" s="10"/>
      <c r="AI4150" s="11"/>
      <c r="AJ4150" s="10"/>
      <c r="AK4150" s="2"/>
      <c r="AL4150" s="2"/>
      <c r="AM4150" s="2"/>
      <c r="AN4150" s="2"/>
      <c r="AO4150" s="2"/>
      <c r="AP4150" s="2"/>
      <c r="AQ4150" s="1"/>
      <c r="AR4150" s="15"/>
      <c r="AS4150" s="15"/>
      <c r="AT4150" s="15"/>
      <c r="AU4150" s="1"/>
      <c r="AV4150" s="1"/>
      <c r="AW4150" s="15"/>
      <c r="AX4150" s="15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  <c r="EZ4150" s="1"/>
      <c r="FA4150" s="1"/>
      <c r="FB4150" s="1"/>
      <c r="FC4150" s="1"/>
      <c r="FD4150" s="1"/>
      <c r="FE4150" s="1"/>
      <c r="FF4150" s="1"/>
      <c r="FG4150" s="1"/>
      <c r="FH4150" s="1"/>
    </row>
    <row r="4151" spans="1:164" x14ac:dyDescent="0.15">
      <c r="A4151" s="67"/>
      <c r="B4151" s="16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9"/>
      <c r="N4151" s="12"/>
      <c r="O4151" s="12"/>
      <c r="P4151" s="19"/>
      <c r="Q4151" s="14"/>
      <c r="R4151" s="28"/>
      <c r="S4151" s="14"/>
      <c r="T4151" s="14"/>
      <c r="U4151" s="14"/>
      <c r="V4151" s="4"/>
      <c r="W4151" s="5"/>
      <c r="X4151" s="14"/>
      <c r="Y4151" s="153"/>
      <c r="Z4151" s="10"/>
      <c r="AA4151" s="51"/>
      <c r="AB4151" s="3"/>
      <c r="AC4151" s="1"/>
      <c r="AD4151" s="10"/>
      <c r="AE4151" s="3"/>
      <c r="AF4151" s="3"/>
      <c r="AG4151" s="3"/>
      <c r="AH4151" s="10"/>
      <c r="AI4151" s="11"/>
      <c r="AJ4151" s="10"/>
      <c r="AK4151" s="2"/>
      <c r="AL4151" s="2"/>
      <c r="AM4151" s="2"/>
      <c r="AN4151" s="2"/>
      <c r="AO4151" s="2"/>
      <c r="AP4151" s="2"/>
      <c r="AQ4151" s="1"/>
      <c r="AR4151" s="15"/>
      <c r="AS4151" s="15"/>
      <c r="AT4151" s="15"/>
      <c r="AU4151" s="1"/>
      <c r="AV4151" s="1"/>
      <c r="AW4151" s="15"/>
      <c r="AX4151" s="15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  <c r="EZ4151" s="1"/>
      <c r="FA4151" s="1"/>
      <c r="FB4151" s="1"/>
      <c r="FC4151" s="1"/>
      <c r="FD4151" s="1"/>
      <c r="FE4151" s="1"/>
      <c r="FF4151" s="1"/>
      <c r="FG4151" s="1"/>
      <c r="FH4151" s="1"/>
    </row>
    <row r="4152" spans="1:164" x14ac:dyDescent="0.15">
      <c r="A4152" s="67"/>
      <c r="B4152" s="16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9"/>
      <c r="N4152" s="12"/>
      <c r="O4152" s="12"/>
      <c r="P4152" s="19"/>
      <c r="Q4152" s="14"/>
      <c r="R4152" s="28"/>
      <c r="S4152" s="14"/>
      <c r="T4152" s="14"/>
      <c r="U4152" s="14"/>
      <c r="V4152" s="4"/>
      <c r="W4152" s="5"/>
      <c r="X4152" s="14"/>
      <c r="Y4152" s="153"/>
      <c r="Z4152" s="10"/>
      <c r="AA4152" s="51"/>
      <c r="AB4152" s="3"/>
      <c r="AC4152" s="1"/>
      <c r="AD4152" s="10"/>
      <c r="AE4152" s="3"/>
      <c r="AF4152" s="3"/>
      <c r="AG4152" s="3"/>
      <c r="AH4152" s="10"/>
      <c r="AI4152" s="11"/>
      <c r="AJ4152" s="10"/>
      <c r="AK4152" s="2"/>
      <c r="AL4152" s="2"/>
      <c r="AM4152" s="2"/>
      <c r="AN4152" s="2"/>
      <c r="AO4152" s="2"/>
      <c r="AP4152" s="2"/>
      <c r="AQ4152" s="1"/>
      <c r="AR4152" s="15"/>
      <c r="AS4152" s="15"/>
      <c r="AT4152" s="15"/>
      <c r="AU4152" s="1"/>
      <c r="AV4152" s="1"/>
      <c r="AW4152" s="15"/>
      <c r="AX4152" s="15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  <c r="EZ4152" s="1"/>
      <c r="FA4152" s="1"/>
      <c r="FB4152" s="1"/>
      <c r="FC4152" s="1"/>
      <c r="FD4152" s="1"/>
      <c r="FE4152" s="1"/>
      <c r="FF4152" s="1"/>
      <c r="FG4152" s="1"/>
      <c r="FH4152" s="1"/>
    </row>
    <row r="4153" spans="1:164" x14ac:dyDescent="0.15">
      <c r="A4153" s="67"/>
      <c r="B4153" s="16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9"/>
      <c r="N4153" s="12"/>
      <c r="O4153" s="12"/>
      <c r="P4153" s="19"/>
      <c r="Q4153" s="14"/>
      <c r="R4153" s="28"/>
      <c r="S4153" s="14"/>
      <c r="T4153" s="14"/>
      <c r="U4153" s="14"/>
      <c r="V4153" s="4"/>
      <c r="W4153" s="5"/>
      <c r="X4153" s="14"/>
      <c r="Y4153" s="153"/>
      <c r="Z4153" s="10"/>
      <c r="AA4153" s="51"/>
      <c r="AB4153" s="3"/>
      <c r="AC4153" s="1"/>
      <c r="AD4153" s="10"/>
      <c r="AE4153" s="3"/>
      <c r="AF4153" s="3"/>
      <c r="AG4153" s="3"/>
      <c r="AH4153" s="10"/>
      <c r="AI4153" s="11"/>
      <c r="AJ4153" s="10"/>
      <c r="AK4153" s="2"/>
      <c r="AL4153" s="2"/>
      <c r="AM4153" s="2"/>
      <c r="AN4153" s="2"/>
      <c r="AO4153" s="2"/>
      <c r="AP4153" s="2"/>
      <c r="AQ4153" s="1"/>
      <c r="AR4153" s="15"/>
      <c r="AS4153" s="15"/>
      <c r="AT4153" s="15"/>
      <c r="AU4153" s="1"/>
      <c r="AV4153" s="1"/>
      <c r="AW4153" s="15"/>
      <c r="AX4153" s="15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  <c r="EZ4153" s="1"/>
      <c r="FA4153" s="1"/>
      <c r="FB4153" s="1"/>
      <c r="FC4153" s="1"/>
      <c r="FD4153" s="1"/>
      <c r="FE4153" s="1"/>
      <c r="FF4153" s="1"/>
      <c r="FG4153" s="1"/>
      <c r="FH4153" s="1"/>
    </row>
    <row r="4154" spans="1:164" x14ac:dyDescent="0.15">
      <c r="A4154" s="67"/>
      <c r="B4154" s="16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9"/>
      <c r="N4154" s="12"/>
      <c r="O4154" s="12"/>
      <c r="P4154" s="19"/>
      <c r="Q4154" s="14"/>
      <c r="R4154" s="28"/>
      <c r="S4154" s="14"/>
      <c r="T4154" s="14"/>
      <c r="U4154" s="14"/>
      <c r="V4154" s="4"/>
      <c r="W4154" s="5"/>
      <c r="X4154" s="14"/>
      <c r="Y4154" s="153"/>
      <c r="Z4154" s="10"/>
      <c r="AA4154" s="51"/>
      <c r="AB4154" s="3"/>
      <c r="AC4154" s="1"/>
      <c r="AD4154" s="10"/>
      <c r="AE4154" s="3"/>
      <c r="AF4154" s="3"/>
      <c r="AG4154" s="3"/>
      <c r="AH4154" s="10"/>
      <c r="AI4154" s="11"/>
      <c r="AJ4154" s="10"/>
      <c r="AK4154" s="2"/>
      <c r="AL4154" s="2"/>
      <c r="AM4154" s="2"/>
      <c r="AN4154" s="2"/>
      <c r="AO4154" s="2"/>
      <c r="AP4154" s="2"/>
      <c r="AQ4154" s="1"/>
      <c r="AR4154" s="15"/>
      <c r="AS4154" s="15"/>
      <c r="AT4154" s="15"/>
      <c r="AU4154" s="1"/>
      <c r="AV4154" s="1"/>
      <c r="AW4154" s="15"/>
      <c r="AX4154" s="15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  <c r="EZ4154" s="1"/>
      <c r="FA4154" s="1"/>
      <c r="FB4154" s="1"/>
      <c r="FC4154" s="1"/>
      <c r="FD4154" s="1"/>
      <c r="FE4154" s="1"/>
      <c r="FF4154" s="1"/>
      <c r="FG4154" s="1"/>
      <c r="FH4154" s="1"/>
    </row>
    <row r="4155" spans="1:164" x14ac:dyDescent="0.15">
      <c r="A4155" s="67"/>
      <c r="B4155" s="16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9"/>
      <c r="N4155" s="12"/>
      <c r="O4155" s="12"/>
      <c r="P4155" s="19"/>
      <c r="Q4155" s="14"/>
      <c r="R4155" s="28"/>
      <c r="S4155" s="14"/>
      <c r="T4155" s="14"/>
      <c r="U4155" s="14"/>
      <c r="V4155" s="4"/>
      <c r="W4155" s="5"/>
      <c r="X4155" s="14"/>
      <c r="Y4155" s="153"/>
      <c r="Z4155" s="10"/>
      <c r="AA4155" s="51"/>
      <c r="AB4155" s="3"/>
      <c r="AC4155" s="1"/>
      <c r="AD4155" s="10"/>
      <c r="AE4155" s="3"/>
      <c r="AF4155" s="3"/>
      <c r="AG4155" s="3"/>
      <c r="AH4155" s="10"/>
      <c r="AI4155" s="11"/>
      <c r="AJ4155" s="10"/>
      <c r="AK4155" s="2"/>
      <c r="AL4155" s="2"/>
      <c r="AM4155" s="2"/>
      <c r="AN4155" s="2"/>
      <c r="AO4155" s="2"/>
      <c r="AP4155" s="2"/>
      <c r="AQ4155" s="1"/>
      <c r="AR4155" s="15"/>
      <c r="AS4155" s="15"/>
      <c r="AT4155" s="15"/>
      <c r="AU4155" s="1"/>
      <c r="AV4155" s="1"/>
      <c r="AW4155" s="15"/>
      <c r="AX4155" s="15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  <c r="EZ4155" s="1"/>
      <c r="FA4155" s="1"/>
      <c r="FB4155" s="1"/>
      <c r="FC4155" s="1"/>
      <c r="FD4155" s="1"/>
      <c r="FE4155" s="1"/>
      <c r="FF4155" s="1"/>
      <c r="FG4155" s="1"/>
      <c r="FH4155" s="1"/>
    </row>
    <row r="4156" spans="1:164" x14ac:dyDescent="0.15">
      <c r="A4156" s="67"/>
      <c r="B4156" s="16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9"/>
      <c r="N4156" s="12"/>
      <c r="O4156" s="12"/>
      <c r="P4156" s="19"/>
      <c r="Q4156" s="14"/>
      <c r="R4156" s="28"/>
      <c r="S4156" s="14"/>
      <c r="T4156" s="14"/>
      <c r="U4156" s="14"/>
      <c r="V4156" s="4"/>
      <c r="W4156" s="5"/>
      <c r="X4156" s="14"/>
      <c r="Y4156" s="153"/>
      <c r="Z4156" s="10"/>
      <c r="AA4156" s="51"/>
      <c r="AB4156" s="3"/>
      <c r="AC4156" s="1"/>
      <c r="AD4156" s="10"/>
      <c r="AE4156" s="3"/>
      <c r="AF4156" s="3"/>
      <c r="AG4156" s="3"/>
      <c r="AH4156" s="10"/>
      <c r="AI4156" s="11"/>
      <c r="AJ4156" s="10"/>
      <c r="AK4156" s="2"/>
      <c r="AL4156" s="2"/>
      <c r="AM4156" s="2"/>
      <c r="AN4156" s="2"/>
      <c r="AO4156" s="2"/>
      <c r="AP4156" s="2"/>
      <c r="AQ4156" s="1"/>
      <c r="AR4156" s="15"/>
      <c r="AS4156" s="15"/>
      <c r="AT4156" s="15"/>
      <c r="AU4156" s="1"/>
      <c r="AV4156" s="1"/>
      <c r="AW4156" s="15"/>
      <c r="AX4156" s="15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  <c r="EZ4156" s="1"/>
      <c r="FA4156" s="1"/>
      <c r="FB4156" s="1"/>
      <c r="FC4156" s="1"/>
      <c r="FD4156" s="1"/>
      <c r="FE4156" s="1"/>
      <c r="FF4156" s="1"/>
      <c r="FG4156" s="1"/>
      <c r="FH4156" s="1"/>
    </row>
    <row r="4157" spans="1:164" x14ac:dyDescent="0.15">
      <c r="A4157" s="67"/>
      <c r="B4157" s="16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9"/>
      <c r="N4157" s="12"/>
      <c r="O4157" s="12"/>
      <c r="P4157" s="19"/>
      <c r="Q4157" s="14"/>
      <c r="R4157" s="28"/>
      <c r="S4157" s="14"/>
      <c r="T4157" s="14"/>
      <c r="U4157" s="14"/>
      <c r="V4157" s="4"/>
      <c r="W4157" s="5"/>
      <c r="X4157" s="14"/>
      <c r="Y4157" s="153"/>
      <c r="Z4157" s="10"/>
      <c r="AA4157" s="51"/>
      <c r="AB4157" s="3"/>
      <c r="AC4157" s="1"/>
      <c r="AD4157" s="10"/>
      <c r="AE4157" s="3"/>
      <c r="AF4157" s="3"/>
      <c r="AG4157" s="3"/>
      <c r="AH4157" s="10"/>
      <c r="AI4157" s="11"/>
      <c r="AJ4157" s="10"/>
      <c r="AK4157" s="2"/>
      <c r="AL4157" s="2"/>
      <c r="AM4157" s="2"/>
      <c r="AN4157" s="2"/>
      <c r="AO4157" s="2"/>
      <c r="AP4157" s="2"/>
      <c r="AQ4157" s="1"/>
      <c r="AR4157" s="15"/>
      <c r="AS4157" s="15"/>
      <c r="AT4157" s="15"/>
      <c r="AU4157" s="1"/>
      <c r="AV4157" s="1"/>
      <c r="AW4157" s="15"/>
      <c r="AX4157" s="15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  <c r="EZ4157" s="1"/>
      <c r="FA4157" s="1"/>
      <c r="FB4157" s="1"/>
      <c r="FC4157" s="1"/>
      <c r="FD4157" s="1"/>
      <c r="FE4157" s="1"/>
      <c r="FF4157" s="1"/>
      <c r="FG4157" s="1"/>
      <c r="FH4157" s="1"/>
    </row>
    <row r="4158" spans="1:164" x14ac:dyDescent="0.15">
      <c r="A4158" s="67"/>
      <c r="B4158" s="16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9"/>
      <c r="N4158" s="12"/>
      <c r="O4158" s="12"/>
      <c r="P4158" s="19"/>
      <c r="Q4158" s="14"/>
      <c r="R4158" s="28"/>
      <c r="S4158" s="14"/>
      <c r="T4158" s="14"/>
      <c r="U4158" s="14"/>
      <c r="V4158" s="4"/>
      <c r="W4158" s="5"/>
      <c r="X4158" s="14"/>
      <c r="Y4158" s="153"/>
      <c r="Z4158" s="10"/>
      <c r="AA4158" s="51"/>
      <c r="AB4158" s="3"/>
      <c r="AC4158" s="1"/>
      <c r="AD4158" s="10"/>
      <c r="AE4158" s="3"/>
      <c r="AF4158" s="3"/>
      <c r="AG4158" s="3"/>
      <c r="AH4158" s="10"/>
      <c r="AI4158" s="11"/>
      <c r="AJ4158" s="10"/>
      <c r="AK4158" s="2"/>
      <c r="AL4158" s="2"/>
      <c r="AM4158" s="2"/>
      <c r="AN4158" s="2"/>
      <c r="AO4158" s="2"/>
      <c r="AP4158" s="2"/>
      <c r="AQ4158" s="1"/>
      <c r="AR4158" s="15"/>
      <c r="AS4158" s="15"/>
      <c r="AT4158" s="15"/>
      <c r="AU4158" s="1"/>
      <c r="AV4158" s="1"/>
      <c r="AW4158" s="15"/>
      <c r="AX4158" s="15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  <c r="EZ4158" s="1"/>
      <c r="FA4158" s="1"/>
      <c r="FB4158" s="1"/>
      <c r="FC4158" s="1"/>
      <c r="FD4158" s="1"/>
      <c r="FE4158" s="1"/>
      <c r="FF4158" s="1"/>
      <c r="FG4158" s="1"/>
      <c r="FH4158" s="1"/>
    </row>
    <row r="4159" spans="1:164" x14ac:dyDescent="0.15">
      <c r="A4159" s="67"/>
      <c r="B4159" s="16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9"/>
      <c r="N4159" s="12"/>
      <c r="O4159" s="12"/>
      <c r="P4159" s="19"/>
      <c r="Q4159" s="14"/>
      <c r="R4159" s="28"/>
      <c r="S4159" s="14"/>
      <c r="T4159" s="14"/>
      <c r="U4159" s="14"/>
      <c r="V4159" s="4"/>
      <c r="W4159" s="5"/>
      <c r="X4159" s="14"/>
      <c r="Y4159" s="153"/>
      <c r="Z4159" s="10"/>
      <c r="AA4159" s="51"/>
      <c r="AB4159" s="3"/>
      <c r="AC4159" s="1"/>
      <c r="AD4159" s="10"/>
      <c r="AE4159" s="3"/>
      <c r="AF4159" s="3"/>
      <c r="AG4159" s="3"/>
      <c r="AH4159" s="10"/>
      <c r="AI4159" s="11"/>
      <c r="AJ4159" s="10"/>
      <c r="AK4159" s="2"/>
      <c r="AL4159" s="2"/>
      <c r="AM4159" s="2"/>
      <c r="AN4159" s="2"/>
      <c r="AO4159" s="2"/>
      <c r="AP4159" s="2"/>
      <c r="AQ4159" s="1"/>
      <c r="AR4159" s="15"/>
      <c r="AS4159" s="15"/>
      <c r="AT4159" s="15"/>
      <c r="AU4159" s="1"/>
      <c r="AV4159" s="1"/>
      <c r="AW4159" s="15"/>
      <c r="AX4159" s="15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  <c r="EZ4159" s="1"/>
      <c r="FA4159" s="1"/>
      <c r="FB4159" s="1"/>
      <c r="FC4159" s="1"/>
      <c r="FD4159" s="1"/>
      <c r="FE4159" s="1"/>
      <c r="FF4159" s="1"/>
      <c r="FG4159" s="1"/>
      <c r="FH4159" s="1"/>
    </row>
    <row r="4160" spans="1:164" x14ac:dyDescent="0.15">
      <c r="A4160" s="67"/>
      <c r="B4160" s="16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9"/>
      <c r="N4160" s="12"/>
      <c r="O4160" s="12"/>
      <c r="P4160" s="19"/>
      <c r="Q4160" s="14"/>
      <c r="R4160" s="28"/>
      <c r="S4160" s="14"/>
      <c r="T4160" s="14"/>
      <c r="U4160" s="14"/>
      <c r="V4160" s="4"/>
      <c r="W4160" s="5"/>
      <c r="X4160" s="14"/>
      <c r="Y4160" s="153"/>
      <c r="Z4160" s="10"/>
      <c r="AA4160" s="51"/>
      <c r="AB4160" s="3"/>
      <c r="AC4160" s="1"/>
      <c r="AD4160" s="10"/>
      <c r="AE4160" s="3"/>
      <c r="AF4160" s="3"/>
      <c r="AG4160" s="3"/>
      <c r="AH4160" s="10"/>
      <c r="AI4160" s="11"/>
      <c r="AJ4160" s="10"/>
      <c r="AK4160" s="2"/>
      <c r="AL4160" s="2"/>
      <c r="AM4160" s="2"/>
      <c r="AN4160" s="2"/>
      <c r="AO4160" s="2"/>
      <c r="AP4160" s="2"/>
      <c r="AQ4160" s="1"/>
      <c r="AR4160" s="15"/>
      <c r="AS4160" s="15"/>
      <c r="AT4160" s="15"/>
      <c r="AU4160" s="1"/>
      <c r="AV4160" s="1"/>
      <c r="AW4160" s="15"/>
      <c r="AX4160" s="15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  <c r="EZ4160" s="1"/>
      <c r="FA4160" s="1"/>
      <c r="FB4160" s="1"/>
      <c r="FC4160" s="1"/>
      <c r="FD4160" s="1"/>
      <c r="FE4160" s="1"/>
      <c r="FF4160" s="1"/>
      <c r="FG4160" s="1"/>
      <c r="FH4160" s="1"/>
    </row>
    <row r="4161" spans="1:164" x14ac:dyDescent="0.15">
      <c r="A4161" s="67"/>
      <c r="B4161" s="16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9"/>
      <c r="N4161" s="12"/>
      <c r="O4161" s="12"/>
      <c r="P4161" s="19"/>
      <c r="Q4161" s="14"/>
      <c r="R4161" s="28"/>
      <c r="S4161" s="14"/>
      <c r="T4161" s="14"/>
      <c r="U4161" s="14"/>
      <c r="V4161" s="4"/>
      <c r="W4161" s="5"/>
      <c r="X4161" s="14"/>
      <c r="Y4161" s="153"/>
      <c r="Z4161" s="10"/>
      <c r="AA4161" s="51"/>
      <c r="AB4161" s="3"/>
      <c r="AC4161" s="1"/>
      <c r="AD4161" s="10"/>
      <c r="AE4161" s="3"/>
      <c r="AF4161" s="3"/>
      <c r="AG4161" s="3"/>
      <c r="AH4161" s="10"/>
      <c r="AI4161" s="11"/>
      <c r="AJ4161" s="10"/>
      <c r="AK4161" s="2"/>
      <c r="AL4161" s="2"/>
      <c r="AM4161" s="2"/>
      <c r="AN4161" s="2"/>
      <c r="AO4161" s="2"/>
      <c r="AP4161" s="2"/>
      <c r="AQ4161" s="1"/>
      <c r="AR4161" s="15"/>
      <c r="AS4161" s="15"/>
      <c r="AT4161" s="15"/>
      <c r="AU4161" s="1"/>
      <c r="AV4161" s="1"/>
      <c r="AW4161" s="15"/>
      <c r="AX4161" s="15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  <c r="EZ4161" s="1"/>
      <c r="FA4161" s="1"/>
      <c r="FB4161" s="1"/>
      <c r="FC4161" s="1"/>
      <c r="FD4161" s="1"/>
      <c r="FE4161" s="1"/>
      <c r="FF4161" s="1"/>
      <c r="FG4161" s="1"/>
      <c r="FH4161" s="1"/>
    </row>
    <row r="4162" spans="1:164" x14ac:dyDescent="0.15">
      <c r="A4162" s="67"/>
      <c r="B4162" s="16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9"/>
      <c r="N4162" s="12"/>
      <c r="O4162" s="12"/>
      <c r="P4162" s="19"/>
      <c r="Q4162" s="14"/>
      <c r="R4162" s="28"/>
      <c r="S4162" s="14"/>
      <c r="T4162" s="14"/>
      <c r="U4162" s="14"/>
      <c r="V4162" s="4"/>
      <c r="W4162" s="5"/>
      <c r="X4162" s="14"/>
      <c r="Y4162" s="153"/>
      <c r="Z4162" s="10"/>
      <c r="AA4162" s="51"/>
      <c r="AB4162" s="3"/>
      <c r="AC4162" s="1"/>
      <c r="AD4162" s="10"/>
      <c r="AE4162" s="3"/>
      <c r="AF4162" s="3"/>
      <c r="AG4162" s="3"/>
      <c r="AH4162" s="10"/>
      <c r="AI4162" s="11"/>
      <c r="AJ4162" s="10"/>
      <c r="AK4162" s="2"/>
      <c r="AL4162" s="2"/>
      <c r="AM4162" s="2"/>
      <c r="AN4162" s="2"/>
      <c r="AO4162" s="2"/>
      <c r="AP4162" s="2"/>
      <c r="AQ4162" s="1"/>
      <c r="AR4162" s="15"/>
      <c r="AS4162" s="15"/>
      <c r="AT4162" s="15"/>
      <c r="AU4162" s="1"/>
      <c r="AV4162" s="1"/>
      <c r="AW4162" s="15"/>
      <c r="AX4162" s="15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  <c r="EZ4162" s="1"/>
      <c r="FA4162" s="1"/>
      <c r="FB4162" s="1"/>
      <c r="FC4162" s="1"/>
      <c r="FD4162" s="1"/>
      <c r="FE4162" s="1"/>
      <c r="FF4162" s="1"/>
      <c r="FG4162" s="1"/>
      <c r="FH4162" s="1"/>
    </row>
    <row r="4163" spans="1:164" x14ac:dyDescent="0.15">
      <c r="A4163" s="67"/>
      <c r="B4163" s="16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9"/>
      <c r="N4163" s="12"/>
      <c r="O4163" s="12"/>
      <c r="P4163" s="19"/>
      <c r="Q4163" s="14"/>
      <c r="R4163" s="28"/>
      <c r="S4163" s="14"/>
      <c r="T4163" s="14"/>
      <c r="U4163" s="14"/>
      <c r="V4163" s="4"/>
      <c r="W4163" s="5"/>
      <c r="X4163" s="14"/>
      <c r="Y4163" s="153"/>
      <c r="Z4163" s="10"/>
      <c r="AA4163" s="51"/>
      <c r="AB4163" s="3"/>
      <c r="AC4163" s="1"/>
      <c r="AD4163" s="10"/>
      <c r="AE4163" s="3"/>
      <c r="AF4163" s="3"/>
      <c r="AG4163" s="3"/>
      <c r="AH4163" s="10"/>
      <c r="AI4163" s="11"/>
      <c r="AJ4163" s="10"/>
      <c r="AK4163" s="2"/>
      <c r="AL4163" s="2"/>
      <c r="AM4163" s="2"/>
      <c r="AN4163" s="2"/>
      <c r="AO4163" s="2"/>
      <c r="AP4163" s="2"/>
      <c r="AQ4163" s="1"/>
      <c r="AR4163" s="15"/>
      <c r="AS4163" s="15"/>
      <c r="AT4163" s="15"/>
      <c r="AU4163" s="1"/>
      <c r="AV4163" s="1"/>
      <c r="AW4163" s="15"/>
      <c r="AX4163" s="15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  <c r="EZ4163" s="1"/>
      <c r="FA4163" s="1"/>
      <c r="FB4163" s="1"/>
      <c r="FC4163" s="1"/>
      <c r="FD4163" s="1"/>
      <c r="FE4163" s="1"/>
      <c r="FF4163" s="1"/>
      <c r="FG4163" s="1"/>
      <c r="FH4163" s="1"/>
    </row>
    <row r="4164" spans="1:164" x14ac:dyDescent="0.15">
      <c r="A4164" s="67"/>
      <c r="B4164" s="16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9"/>
      <c r="N4164" s="12"/>
      <c r="O4164" s="12"/>
      <c r="P4164" s="19"/>
      <c r="Q4164" s="14"/>
      <c r="R4164" s="28"/>
      <c r="S4164" s="14"/>
      <c r="T4164" s="14"/>
      <c r="U4164" s="14"/>
      <c r="V4164" s="4"/>
      <c r="W4164" s="5"/>
      <c r="X4164" s="14"/>
      <c r="Y4164" s="153"/>
      <c r="Z4164" s="10"/>
      <c r="AA4164" s="51"/>
      <c r="AB4164" s="3"/>
      <c r="AC4164" s="1"/>
      <c r="AD4164" s="10"/>
      <c r="AE4164" s="3"/>
      <c r="AF4164" s="3"/>
      <c r="AG4164" s="3"/>
      <c r="AH4164" s="10"/>
      <c r="AI4164" s="11"/>
      <c r="AJ4164" s="10"/>
      <c r="AK4164" s="2"/>
      <c r="AL4164" s="2"/>
      <c r="AM4164" s="2"/>
      <c r="AN4164" s="2"/>
      <c r="AO4164" s="2"/>
      <c r="AP4164" s="2"/>
      <c r="AQ4164" s="1"/>
      <c r="AR4164" s="15"/>
      <c r="AS4164" s="15"/>
      <c r="AT4164" s="15"/>
      <c r="AU4164" s="1"/>
      <c r="AV4164" s="1"/>
      <c r="AW4164" s="15"/>
      <c r="AX4164" s="15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  <c r="EZ4164" s="1"/>
      <c r="FA4164" s="1"/>
      <c r="FB4164" s="1"/>
      <c r="FC4164" s="1"/>
      <c r="FD4164" s="1"/>
      <c r="FE4164" s="1"/>
      <c r="FF4164" s="1"/>
      <c r="FG4164" s="1"/>
      <c r="FH4164" s="1"/>
    </row>
    <row r="4165" spans="1:164" x14ac:dyDescent="0.15">
      <c r="A4165" s="67"/>
      <c r="B4165" s="16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9"/>
      <c r="N4165" s="12"/>
      <c r="O4165" s="12"/>
      <c r="P4165" s="19"/>
      <c r="Q4165" s="14"/>
      <c r="R4165" s="28"/>
      <c r="S4165" s="14"/>
      <c r="T4165" s="14"/>
      <c r="U4165" s="14"/>
      <c r="V4165" s="4"/>
      <c r="W4165" s="5"/>
      <c r="X4165" s="14"/>
      <c r="Y4165" s="153"/>
      <c r="Z4165" s="10"/>
      <c r="AA4165" s="51"/>
      <c r="AB4165" s="3"/>
      <c r="AC4165" s="1"/>
      <c r="AD4165" s="10"/>
      <c r="AE4165" s="3"/>
      <c r="AF4165" s="3"/>
      <c r="AG4165" s="3"/>
      <c r="AH4165" s="10"/>
      <c r="AI4165" s="11"/>
      <c r="AJ4165" s="10"/>
      <c r="AK4165" s="2"/>
      <c r="AL4165" s="2"/>
      <c r="AM4165" s="2"/>
      <c r="AN4165" s="2"/>
      <c r="AO4165" s="2"/>
      <c r="AP4165" s="2"/>
      <c r="AQ4165" s="1"/>
      <c r="AR4165" s="15"/>
      <c r="AS4165" s="15"/>
      <c r="AT4165" s="15"/>
      <c r="AU4165" s="1"/>
      <c r="AV4165" s="1"/>
      <c r="AW4165" s="15"/>
      <c r="AX4165" s="15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  <c r="EZ4165" s="1"/>
      <c r="FA4165" s="1"/>
      <c r="FB4165" s="1"/>
      <c r="FC4165" s="1"/>
      <c r="FD4165" s="1"/>
      <c r="FE4165" s="1"/>
      <c r="FF4165" s="1"/>
      <c r="FG4165" s="1"/>
      <c r="FH4165" s="1"/>
    </row>
    <row r="4166" spans="1:164" x14ac:dyDescent="0.15">
      <c r="A4166" s="67"/>
      <c r="B4166" s="16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9"/>
      <c r="N4166" s="12"/>
      <c r="O4166" s="12"/>
      <c r="P4166" s="19"/>
      <c r="Q4166" s="14"/>
      <c r="R4166" s="28"/>
      <c r="S4166" s="14"/>
      <c r="T4166" s="14"/>
      <c r="U4166" s="14"/>
      <c r="V4166" s="4"/>
      <c r="W4166" s="5"/>
      <c r="X4166" s="14"/>
      <c r="Y4166" s="153"/>
      <c r="Z4166" s="10"/>
      <c r="AA4166" s="51"/>
      <c r="AB4166" s="3"/>
      <c r="AC4166" s="1"/>
      <c r="AD4166" s="10"/>
      <c r="AE4166" s="3"/>
      <c r="AF4166" s="3"/>
      <c r="AG4166" s="3"/>
      <c r="AH4166" s="10"/>
      <c r="AI4166" s="11"/>
      <c r="AJ4166" s="10"/>
      <c r="AK4166" s="2"/>
      <c r="AL4166" s="2"/>
      <c r="AM4166" s="2"/>
      <c r="AN4166" s="2"/>
      <c r="AO4166" s="2"/>
      <c r="AP4166" s="2"/>
      <c r="AQ4166" s="1"/>
      <c r="AR4166" s="15"/>
      <c r="AS4166" s="15"/>
      <c r="AT4166" s="15"/>
      <c r="AU4166" s="1"/>
      <c r="AV4166" s="1"/>
      <c r="AW4166" s="15"/>
      <c r="AX4166" s="15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  <c r="EZ4166" s="1"/>
      <c r="FA4166" s="1"/>
      <c r="FB4166" s="1"/>
      <c r="FC4166" s="1"/>
      <c r="FD4166" s="1"/>
      <c r="FE4166" s="1"/>
      <c r="FF4166" s="1"/>
      <c r="FG4166" s="1"/>
      <c r="FH4166" s="1"/>
    </row>
    <row r="4167" spans="1:164" x14ac:dyDescent="0.15">
      <c r="A4167" s="67"/>
      <c r="B4167" s="16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9"/>
      <c r="N4167" s="12"/>
      <c r="O4167" s="12"/>
      <c r="P4167" s="19"/>
      <c r="Q4167" s="14"/>
      <c r="R4167" s="28"/>
      <c r="S4167" s="14"/>
      <c r="T4167" s="14"/>
      <c r="U4167" s="14"/>
      <c r="V4167" s="4"/>
      <c r="W4167" s="5"/>
      <c r="X4167" s="14"/>
      <c r="Y4167" s="153"/>
      <c r="Z4167" s="10"/>
      <c r="AA4167" s="51"/>
      <c r="AB4167" s="3"/>
      <c r="AC4167" s="1"/>
      <c r="AD4167" s="10"/>
      <c r="AE4167" s="3"/>
      <c r="AF4167" s="3"/>
      <c r="AG4167" s="3"/>
      <c r="AH4167" s="10"/>
      <c r="AI4167" s="11"/>
      <c r="AJ4167" s="10"/>
      <c r="AK4167" s="2"/>
      <c r="AL4167" s="2"/>
      <c r="AM4167" s="2"/>
      <c r="AN4167" s="2"/>
      <c r="AO4167" s="2"/>
      <c r="AP4167" s="2"/>
      <c r="AQ4167" s="1"/>
      <c r="AR4167" s="15"/>
      <c r="AS4167" s="15"/>
      <c r="AT4167" s="15"/>
      <c r="AU4167" s="1"/>
      <c r="AV4167" s="1"/>
      <c r="AW4167" s="15"/>
      <c r="AX4167" s="15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  <c r="EZ4167" s="1"/>
      <c r="FA4167" s="1"/>
      <c r="FB4167" s="1"/>
      <c r="FC4167" s="1"/>
      <c r="FD4167" s="1"/>
      <c r="FE4167" s="1"/>
      <c r="FF4167" s="1"/>
      <c r="FG4167" s="1"/>
      <c r="FH4167" s="1"/>
    </row>
    <row r="4168" spans="1:164" x14ac:dyDescent="0.15">
      <c r="A4168" s="67"/>
      <c r="B4168" s="16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9"/>
      <c r="N4168" s="12"/>
      <c r="O4168" s="12"/>
      <c r="P4168" s="19"/>
      <c r="Q4168" s="14"/>
      <c r="R4168" s="28"/>
      <c r="S4168" s="14"/>
      <c r="T4168" s="14"/>
      <c r="U4168" s="14"/>
      <c r="V4168" s="4"/>
      <c r="W4168" s="5"/>
      <c r="X4168" s="14"/>
      <c r="Y4168" s="153"/>
      <c r="Z4168" s="10"/>
      <c r="AA4168" s="51"/>
      <c r="AB4168" s="3"/>
      <c r="AC4168" s="1"/>
      <c r="AD4168" s="10"/>
      <c r="AE4168" s="3"/>
      <c r="AF4168" s="3"/>
      <c r="AG4168" s="3"/>
      <c r="AH4168" s="10"/>
      <c r="AI4168" s="11"/>
      <c r="AJ4168" s="10"/>
      <c r="AK4168" s="2"/>
      <c r="AL4168" s="2"/>
      <c r="AM4168" s="2"/>
      <c r="AN4168" s="2"/>
      <c r="AO4168" s="2"/>
      <c r="AP4168" s="2"/>
      <c r="AQ4168" s="1"/>
      <c r="AR4168" s="15"/>
      <c r="AS4168" s="15"/>
      <c r="AT4168" s="15"/>
      <c r="AU4168" s="1"/>
      <c r="AV4168" s="1"/>
      <c r="AW4168" s="15"/>
      <c r="AX4168" s="15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  <c r="EZ4168" s="1"/>
      <c r="FA4168" s="1"/>
      <c r="FB4168" s="1"/>
      <c r="FC4168" s="1"/>
      <c r="FD4168" s="1"/>
      <c r="FE4168" s="1"/>
      <c r="FF4168" s="1"/>
      <c r="FG4168" s="1"/>
      <c r="FH4168" s="1"/>
    </row>
    <row r="4169" spans="1:164" x14ac:dyDescent="0.15">
      <c r="A4169" s="67"/>
      <c r="B4169" s="16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9"/>
      <c r="N4169" s="12"/>
      <c r="O4169" s="12"/>
      <c r="P4169" s="19"/>
      <c r="Q4169" s="14"/>
      <c r="R4169" s="28"/>
      <c r="S4169" s="14"/>
      <c r="T4169" s="14"/>
      <c r="U4169" s="14"/>
      <c r="V4169" s="4"/>
      <c r="W4169" s="5"/>
      <c r="X4169" s="14"/>
      <c r="Y4169" s="153"/>
      <c r="Z4169" s="10"/>
      <c r="AA4169" s="51"/>
      <c r="AB4169" s="3"/>
      <c r="AC4169" s="1"/>
      <c r="AD4169" s="10"/>
      <c r="AE4169" s="3"/>
      <c r="AF4169" s="3"/>
      <c r="AG4169" s="3"/>
      <c r="AH4169" s="10"/>
      <c r="AI4169" s="11"/>
      <c r="AJ4169" s="10"/>
      <c r="AK4169" s="2"/>
      <c r="AL4169" s="2"/>
      <c r="AM4169" s="2"/>
      <c r="AN4169" s="2"/>
      <c r="AO4169" s="2"/>
      <c r="AP4169" s="2"/>
      <c r="AQ4169" s="1"/>
      <c r="AR4169" s="15"/>
      <c r="AS4169" s="15"/>
      <c r="AT4169" s="15"/>
      <c r="AU4169" s="1"/>
      <c r="AV4169" s="1"/>
      <c r="AW4169" s="15"/>
      <c r="AX4169" s="15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  <c r="EZ4169" s="1"/>
      <c r="FA4169" s="1"/>
      <c r="FB4169" s="1"/>
      <c r="FC4169" s="1"/>
      <c r="FD4169" s="1"/>
      <c r="FE4169" s="1"/>
      <c r="FF4169" s="1"/>
      <c r="FG4169" s="1"/>
      <c r="FH4169" s="1"/>
    </row>
    <row r="4170" spans="1:164" x14ac:dyDescent="0.15">
      <c r="A4170" s="67"/>
      <c r="B4170" s="16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9"/>
      <c r="N4170" s="12"/>
      <c r="O4170" s="12"/>
      <c r="P4170" s="19"/>
      <c r="Q4170" s="14"/>
      <c r="R4170" s="28"/>
      <c r="S4170" s="14"/>
      <c r="T4170" s="14"/>
      <c r="U4170" s="14"/>
      <c r="V4170" s="4"/>
      <c r="W4170" s="5"/>
      <c r="X4170" s="14"/>
      <c r="Y4170" s="153"/>
      <c r="Z4170" s="10"/>
      <c r="AA4170" s="51"/>
      <c r="AB4170" s="3"/>
      <c r="AC4170" s="1"/>
      <c r="AD4170" s="10"/>
      <c r="AE4170" s="3"/>
      <c r="AF4170" s="3"/>
      <c r="AG4170" s="3"/>
      <c r="AH4170" s="10"/>
      <c r="AI4170" s="11"/>
      <c r="AJ4170" s="10"/>
      <c r="AK4170" s="2"/>
      <c r="AL4170" s="2"/>
      <c r="AM4170" s="2"/>
      <c r="AN4170" s="2"/>
      <c r="AO4170" s="2"/>
      <c r="AP4170" s="2"/>
      <c r="AQ4170" s="1"/>
      <c r="AR4170" s="15"/>
      <c r="AS4170" s="15"/>
      <c r="AT4170" s="15"/>
      <c r="AU4170" s="1"/>
      <c r="AV4170" s="1"/>
      <c r="AW4170" s="15"/>
      <c r="AX4170" s="15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  <c r="EZ4170" s="1"/>
      <c r="FA4170" s="1"/>
      <c r="FB4170" s="1"/>
      <c r="FC4170" s="1"/>
      <c r="FD4170" s="1"/>
      <c r="FE4170" s="1"/>
      <c r="FF4170" s="1"/>
      <c r="FG4170" s="1"/>
      <c r="FH4170" s="1"/>
    </row>
    <row r="4171" spans="1:164" x14ac:dyDescent="0.15">
      <c r="A4171" s="67"/>
      <c r="B4171" s="16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9"/>
      <c r="N4171" s="12"/>
      <c r="O4171" s="12"/>
      <c r="P4171" s="19"/>
      <c r="Q4171" s="14"/>
      <c r="R4171" s="28"/>
      <c r="S4171" s="14"/>
      <c r="T4171" s="14"/>
      <c r="U4171" s="14"/>
      <c r="V4171" s="4"/>
      <c r="W4171" s="5"/>
      <c r="X4171" s="14"/>
      <c r="Y4171" s="153"/>
      <c r="Z4171" s="10"/>
      <c r="AA4171" s="51"/>
      <c r="AB4171" s="3"/>
      <c r="AC4171" s="1"/>
      <c r="AD4171" s="10"/>
      <c r="AE4171" s="3"/>
      <c r="AF4171" s="3"/>
      <c r="AG4171" s="3"/>
      <c r="AH4171" s="10"/>
      <c r="AI4171" s="11"/>
      <c r="AJ4171" s="10"/>
      <c r="AK4171" s="2"/>
      <c r="AL4171" s="2"/>
      <c r="AM4171" s="2"/>
      <c r="AN4171" s="2"/>
      <c r="AO4171" s="2"/>
      <c r="AP4171" s="2"/>
      <c r="AQ4171" s="1"/>
      <c r="AR4171" s="15"/>
      <c r="AS4171" s="15"/>
      <c r="AT4171" s="15"/>
      <c r="AU4171" s="1"/>
      <c r="AV4171" s="1"/>
      <c r="AW4171" s="15"/>
      <c r="AX4171" s="15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  <c r="EZ4171" s="1"/>
      <c r="FA4171" s="1"/>
      <c r="FB4171" s="1"/>
      <c r="FC4171" s="1"/>
      <c r="FD4171" s="1"/>
      <c r="FE4171" s="1"/>
      <c r="FF4171" s="1"/>
      <c r="FG4171" s="1"/>
      <c r="FH4171" s="1"/>
    </row>
    <row r="4172" spans="1:164" x14ac:dyDescent="0.15">
      <c r="A4172" s="67"/>
      <c r="B4172" s="16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9"/>
      <c r="N4172" s="12"/>
      <c r="O4172" s="12"/>
      <c r="P4172" s="19"/>
      <c r="Q4172" s="14"/>
      <c r="R4172" s="28"/>
      <c r="S4172" s="14"/>
      <c r="T4172" s="14"/>
      <c r="U4172" s="14"/>
      <c r="V4172" s="4"/>
      <c r="W4172" s="5"/>
      <c r="X4172" s="14"/>
      <c r="Y4172" s="153"/>
      <c r="Z4172" s="10"/>
      <c r="AA4172" s="51"/>
      <c r="AB4172" s="3"/>
      <c r="AC4172" s="1"/>
      <c r="AD4172" s="10"/>
      <c r="AE4172" s="3"/>
      <c r="AF4172" s="3"/>
      <c r="AG4172" s="3"/>
      <c r="AH4172" s="10"/>
      <c r="AI4172" s="11"/>
      <c r="AJ4172" s="10"/>
      <c r="AK4172" s="2"/>
      <c r="AL4172" s="2"/>
      <c r="AM4172" s="2"/>
      <c r="AN4172" s="2"/>
      <c r="AO4172" s="2"/>
      <c r="AP4172" s="2"/>
      <c r="AQ4172" s="1"/>
      <c r="AR4172" s="15"/>
      <c r="AS4172" s="15"/>
      <c r="AT4172" s="15"/>
      <c r="AU4172" s="1"/>
      <c r="AV4172" s="1"/>
      <c r="AW4172" s="15"/>
      <c r="AX4172" s="15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  <c r="EZ4172" s="1"/>
      <c r="FA4172" s="1"/>
      <c r="FB4172" s="1"/>
      <c r="FC4172" s="1"/>
      <c r="FD4172" s="1"/>
      <c r="FE4172" s="1"/>
      <c r="FF4172" s="1"/>
      <c r="FG4172" s="1"/>
      <c r="FH4172" s="1"/>
    </row>
    <row r="4173" spans="1:164" x14ac:dyDescent="0.15">
      <c r="A4173" s="67"/>
      <c r="B4173" s="16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9"/>
      <c r="N4173" s="12"/>
      <c r="O4173" s="12"/>
      <c r="P4173" s="19"/>
      <c r="Q4173" s="14"/>
      <c r="R4173" s="28"/>
      <c r="S4173" s="14"/>
      <c r="T4173" s="14"/>
      <c r="U4173" s="14"/>
      <c r="V4173" s="4"/>
      <c r="W4173" s="5"/>
      <c r="X4173" s="14"/>
      <c r="Y4173" s="153"/>
      <c r="Z4173" s="10"/>
      <c r="AA4173" s="51"/>
      <c r="AB4173" s="3"/>
      <c r="AC4173" s="1"/>
      <c r="AD4173" s="10"/>
      <c r="AE4173" s="3"/>
      <c r="AF4173" s="3"/>
      <c r="AG4173" s="3"/>
      <c r="AH4173" s="10"/>
      <c r="AI4173" s="11"/>
      <c r="AJ4173" s="10"/>
      <c r="AK4173" s="2"/>
      <c r="AL4173" s="2"/>
      <c r="AM4173" s="2"/>
      <c r="AN4173" s="2"/>
      <c r="AO4173" s="2"/>
      <c r="AP4173" s="2"/>
      <c r="AQ4173" s="1"/>
      <c r="AR4173" s="15"/>
      <c r="AS4173" s="15"/>
      <c r="AT4173" s="15"/>
      <c r="AU4173" s="1"/>
      <c r="AV4173" s="1"/>
      <c r="AW4173" s="15"/>
      <c r="AX4173" s="15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  <c r="EZ4173" s="1"/>
      <c r="FA4173" s="1"/>
      <c r="FB4173" s="1"/>
      <c r="FC4173" s="1"/>
      <c r="FD4173" s="1"/>
      <c r="FE4173" s="1"/>
      <c r="FF4173" s="1"/>
      <c r="FG4173" s="1"/>
      <c r="FH4173" s="1"/>
    </row>
    <row r="4174" spans="1:164" x14ac:dyDescent="0.15">
      <c r="A4174" s="67"/>
      <c r="B4174" s="16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9"/>
      <c r="N4174" s="12"/>
      <c r="O4174" s="12"/>
      <c r="P4174" s="19"/>
      <c r="Q4174" s="14"/>
      <c r="R4174" s="28"/>
      <c r="S4174" s="14"/>
      <c r="T4174" s="14"/>
      <c r="U4174" s="14"/>
      <c r="V4174" s="4"/>
      <c r="W4174" s="5"/>
      <c r="X4174" s="14"/>
      <c r="Y4174" s="153"/>
      <c r="Z4174" s="10"/>
      <c r="AA4174" s="51"/>
      <c r="AB4174" s="3"/>
      <c r="AC4174" s="1"/>
      <c r="AD4174" s="10"/>
      <c r="AE4174" s="3"/>
      <c r="AF4174" s="3"/>
      <c r="AG4174" s="3"/>
      <c r="AH4174" s="10"/>
      <c r="AI4174" s="11"/>
      <c r="AJ4174" s="10"/>
      <c r="AK4174" s="2"/>
      <c r="AL4174" s="2"/>
      <c r="AM4174" s="2"/>
      <c r="AN4174" s="2"/>
      <c r="AO4174" s="2"/>
      <c r="AP4174" s="2"/>
      <c r="AQ4174" s="1"/>
      <c r="AR4174" s="15"/>
      <c r="AS4174" s="15"/>
      <c r="AT4174" s="15"/>
      <c r="AU4174" s="1"/>
      <c r="AV4174" s="1"/>
      <c r="AW4174" s="15"/>
      <c r="AX4174" s="15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  <c r="EZ4174" s="1"/>
      <c r="FA4174" s="1"/>
      <c r="FB4174" s="1"/>
      <c r="FC4174" s="1"/>
      <c r="FD4174" s="1"/>
      <c r="FE4174" s="1"/>
      <c r="FF4174" s="1"/>
      <c r="FG4174" s="1"/>
      <c r="FH4174" s="1"/>
    </row>
    <row r="4175" spans="1:164" x14ac:dyDescent="0.15">
      <c r="A4175" s="67"/>
      <c r="B4175" s="16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9"/>
      <c r="N4175" s="12"/>
      <c r="O4175" s="12"/>
      <c r="P4175" s="19"/>
      <c r="Q4175" s="14"/>
      <c r="R4175" s="28"/>
      <c r="S4175" s="14"/>
      <c r="T4175" s="14"/>
      <c r="U4175" s="14"/>
      <c r="V4175" s="4"/>
      <c r="W4175" s="5"/>
      <c r="X4175" s="14"/>
      <c r="Y4175" s="153"/>
      <c r="Z4175" s="10"/>
      <c r="AA4175" s="51"/>
      <c r="AB4175" s="3"/>
      <c r="AC4175" s="1"/>
      <c r="AD4175" s="10"/>
      <c r="AE4175" s="3"/>
      <c r="AF4175" s="3"/>
      <c r="AG4175" s="3"/>
      <c r="AH4175" s="10"/>
      <c r="AI4175" s="11"/>
      <c r="AJ4175" s="10"/>
      <c r="AK4175" s="2"/>
      <c r="AL4175" s="2"/>
      <c r="AM4175" s="2"/>
      <c r="AN4175" s="2"/>
      <c r="AO4175" s="2"/>
      <c r="AP4175" s="2"/>
      <c r="AQ4175" s="1"/>
      <c r="AR4175" s="15"/>
      <c r="AS4175" s="15"/>
      <c r="AT4175" s="15"/>
      <c r="AU4175" s="1"/>
      <c r="AV4175" s="1"/>
      <c r="AW4175" s="15"/>
      <c r="AX4175" s="15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  <c r="EZ4175" s="1"/>
      <c r="FA4175" s="1"/>
      <c r="FB4175" s="1"/>
      <c r="FC4175" s="1"/>
      <c r="FD4175" s="1"/>
      <c r="FE4175" s="1"/>
      <c r="FF4175" s="1"/>
      <c r="FG4175" s="1"/>
      <c r="FH4175" s="1"/>
    </row>
    <row r="4176" spans="1:164" x14ac:dyDescent="0.15">
      <c r="A4176" s="67"/>
      <c r="B4176" s="16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9"/>
      <c r="N4176" s="12"/>
      <c r="O4176" s="12"/>
      <c r="P4176" s="19"/>
      <c r="Q4176" s="14"/>
      <c r="R4176" s="28"/>
      <c r="S4176" s="14"/>
      <c r="T4176" s="14"/>
      <c r="U4176" s="14"/>
      <c r="V4176" s="4"/>
      <c r="W4176" s="5"/>
      <c r="X4176" s="14"/>
      <c r="Y4176" s="153"/>
      <c r="Z4176" s="10"/>
      <c r="AA4176" s="51"/>
      <c r="AB4176" s="3"/>
      <c r="AC4176" s="1"/>
      <c r="AD4176" s="10"/>
      <c r="AE4176" s="3"/>
      <c r="AF4176" s="3"/>
      <c r="AG4176" s="3"/>
      <c r="AH4176" s="10"/>
      <c r="AI4176" s="11"/>
      <c r="AJ4176" s="10"/>
      <c r="AK4176" s="2"/>
      <c r="AL4176" s="2"/>
      <c r="AM4176" s="2"/>
      <c r="AN4176" s="2"/>
      <c r="AO4176" s="2"/>
      <c r="AP4176" s="2"/>
      <c r="AQ4176" s="1"/>
      <c r="AR4176" s="15"/>
      <c r="AS4176" s="15"/>
      <c r="AT4176" s="15"/>
      <c r="AU4176" s="1"/>
      <c r="AV4176" s="1"/>
      <c r="AW4176" s="15"/>
      <c r="AX4176" s="15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  <c r="EZ4176" s="1"/>
      <c r="FA4176" s="1"/>
      <c r="FB4176" s="1"/>
      <c r="FC4176" s="1"/>
      <c r="FD4176" s="1"/>
      <c r="FE4176" s="1"/>
      <c r="FF4176" s="1"/>
      <c r="FG4176" s="1"/>
      <c r="FH4176" s="1"/>
    </row>
    <row r="4177" spans="1:164" x14ac:dyDescent="0.15">
      <c r="A4177" s="67"/>
      <c r="B4177" s="16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9"/>
      <c r="N4177" s="12"/>
      <c r="O4177" s="12"/>
      <c r="P4177" s="19"/>
      <c r="Q4177" s="14"/>
      <c r="R4177" s="28"/>
      <c r="S4177" s="14"/>
      <c r="T4177" s="14"/>
      <c r="U4177" s="14"/>
      <c r="V4177" s="4"/>
      <c r="W4177" s="5"/>
      <c r="X4177" s="14"/>
      <c r="Y4177" s="153"/>
      <c r="Z4177" s="10"/>
      <c r="AA4177" s="51"/>
      <c r="AB4177" s="3"/>
      <c r="AC4177" s="1"/>
      <c r="AD4177" s="10"/>
      <c r="AE4177" s="3"/>
      <c r="AF4177" s="3"/>
      <c r="AG4177" s="3"/>
      <c r="AH4177" s="10"/>
      <c r="AI4177" s="11"/>
      <c r="AJ4177" s="10"/>
      <c r="AK4177" s="2"/>
      <c r="AL4177" s="2"/>
      <c r="AM4177" s="2"/>
      <c r="AN4177" s="2"/>
      <c r="AO4177" s="2"/>
      <c r="AP4177" s="2"/>
      <c r="AQ4177" s="1"/>
      <c r="AR4177" s="15"/>
      <c r="AS4177" s="15"/>
      <c r="AT4177" s="15"/>
      <c r="AU4177" s="1"/>
      <c r="AV4177" s="1"/>
      <c r="AW4177" s="15"/>
      <c r="AX4177" s="15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  <c r="EZ4177" s="1"/>
      <c r="FA4177" s="1"/>
      <c r="FB4177" s="1"/>
      <c r="FC4177" s="1"/>
      <c r="FD4177" s="1"/>
      <c r="FE4177" s="1"/>
      <c r="FF4177" s="1"/>
      <c r="FG4177" s="1"/>
      <c r="FH4177" s="1"/>
    </row>
    <row r="4178" spans="1:164" x14ac:dyDescent="0.15">
      <c r="A4178" s="67"/>
      <c r="B4178" s="16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9"/>
      <c r="N4178" s="12"/>
      <c r="O4178" s="12"/>
      <c r="P4178" s="19"/>
      <c r="Q4178" s="14"/>
      <c r="R4178" s="28"/>
      <c r="S4178" s="14"/>
      <c r="T4178" s="14"/>
      <c r="U4178" s="14"/>
      <c r="V4178" s="4"/>
      <c r="W4178" s="5"/>
      <c r="X4178" s="14"/>
      <c r="Y4178" s="153"/>
      <c r="Z4178" s="10"/>
      <c r="AA4178" s="51"/>
      <c r="AB4178" s="3"/>
      <c r="AC4178" s="1"/>
      <c r="AD4178" s="10"/>
      <c r="AE4178" s="3"/>
      <c r="AF4178" s="3"/>
      <c r="AG4178" s="3"/>
      <c r="AH4178" s="10"/>
      <c r="AI4178" s="11"/>
      <c r="AJ4178" s="10"/>
      <c r="AK4178" s="2"/>
      <c r="AL4178" s="2"/>
      <c r="AM4178" s="2"/>
      <c r="AN4178" s="2"/>
      <c r="AO4178" s="2"/>
      <c r="AP4178" s="2"/>
      <c r="AQ4178" s="1"/>
      <c r="AR4178" s="15"/>
      <c r="AS4178" s="15"/>
      <c r="AT4178" s="15"/>
      <c r="AU4178" s="1"/>
      <c r="AV4178" s="1"/>
      <c r="AW4178" s="15"/>
      <c r="AX4178" s="15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  <c r="EZ4178" s="1"/>
      <c r="FA4178" s="1"/>
      <c r="FB4178" s="1"/>
      <c r="FC4178" s="1"/>
      <c r="FD4178" s="1"/>
      <c r="FE4178" s="1"/>
      <c r="FF4178" s="1"/>
      <c r="FG4178" s="1"/>
      <c r="FH4178" s="1"/>
    </row>
    <row r="4179" spans="1:164" x14ac:dyDescent="0.15">
      <c r="A4179" s="67"/>
      <c r="B4179" s="16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9"/>
      <c r="N4179" s="12"/>
      <c r="O4179" s="12"/>
      <c r="P4179" s="19"/>
      <c r="Q4179" s="14"/>
      <c r="R4179" s="28"/>
      <c r="S4179" s="14"/>
      <c r="T4179" s="14"/>
      <c r="U4179" s="14"/>
      <c r="V4179" s="4"/>
      <c r="W4179" s="5"/>
      <c r="X4179" s="14"/>
      <c r="Y4179" s="153"/>
      <c r="Z4179" s="10"/>
      <c r="AA4179" s="51"/>
      <c r="AB4179" s="3"/>
      <c r="AC4179" s="1"/>
      <c r="AD4179" s="10"/>
      <c r="AE4179" s="3"/>
      <c r="AF4179" s="3"/>
      <c r="AG4179" s="3"/>
      <c r="AH4179" s="10"/>
      <c r="AI4179" s="11"/>
      <c r="AJ4179" s="10"/>
      <c r="AK4179" s="2"/>
      <c r="AL4179" s="2"/>
      <c r="AM4179" s="2"/>
      <c r="AN4179" s="2"/>
      <c r="AO4179" s="2"/>
      <c r="AP4179" s="2"/>
      <c r="AQ4179" s="1"/>
      <c r="AR4179" s="15"/>
      <c r="AS4179" s="15"/>
      <c r="AT4179" s="15"/>
      <c r="AU4179" s="1"/>
      <c r="AV4179" s="1"/>
      <c r="AW4179" s="15"/>
      <c r="AX4179" s="15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  <c r="EZ4179" s="1"/>
      <c r="FA4179" s="1"/>
      <c r="FB4179" s="1"/>
      <c r="FC4179" s="1"/>
      <c r="FD4179" s="1"/>
      <c r="FE4179" s="1"/>
      <c r="FF4179" s="1"/>
      <c r="FG4179" s="1"/>
      <c r="FH4179" s="1"/>
    </row>
    <row r="4180" spans="1:164" x14ac:dyDescent="0.15">
      <c r="A4180" s="67"/>
      <c r="B4180" s="16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9"/>
      <c r="N4180" s="12"/>
      <c r="O4180" s="12"/>
      <c r="P4180" s="19"/>
      <c r="Q4180" s="14"/>
      <c r="R4180" s="28"/>
      <c r="S4180" s="14"/>
      <c r="T4180" s="14"/>
      <c r="U4180" s="14"/>
      <c r="V4180" s="4"/>
      <c r="W4180" s="5"/>
      <c r="X4180" s="14"/>
      <c r="Y4180" s="153"/>
      <c r="Z4180" s="10"/>
      <c r="AA4180" s="51"/>
      <c r="AB4180" s="3"/>
      <c r="AC4180" s="1"/>
      <c r="AD4180" s="10"/>
      <c r="AE4180" s="3"/>
      <c r="AF4180" s="3"/>
      <c r="AG4180" s="3"/>
      <c r="AH4180" s="10"/>
      <c r="AI4180" s="11"/>
      <c r="AJ4180" s="10"/>
      <c r="AK4180" s="2"/>
      <c r="AL4180" s="2"/>
      <c r="AM4180" s="2"/>
      <c r="AN4180" s="2"/>
      <c r="AO4180" s="2"/>
      <c r="AP4180" s="2"/>
      <c r="AQ4180" s="1"/>
      <c r="AR4180" s="15"/>
      <c r="AS4180" s="15"/>
      <c r="AT4180" s="15"/>
      <c r="AU4180" s="1"/>
      <c r="AV4180" s="1"/>
      <c r="AW4180" s="15"/>
      <c r="AX4180" s="15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  <c r="EZ4180" s="1"/>
      <c r="FA4180" s="1"/>
      <c r="FB4180" s="1"/>
      <c r="FC4180" s="1"/>
      <c r="FD4180" s="1"/>
      <c r="FE4180" s="1"/>
      <c r="FF4180" s="1"/>
      <c r="FG4180" s="1"/>
      <c r="FH4180" s="1"/>
    </row>
    <row r="4181" spans="1:164" x14ac:dyDescent="0.15">
      <c r="A4181" s="67"/>
      <c r="B4181" s="16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9"/>
      <c r="N4181" s="12"/>
      <c r="O4181" s="12"/>
      <c r="P4181" s="19"/>
      <c r="Q4181" s="14"/>
      <c r="R4181" s="28"/>
      <c r="S4181" s="14"/>
      <c r="T4181" s="14"/>
      <c r="U4181" s="14"/>
      <c r="V4181" s="4"/>
      <c r="W4181" s="5"/>
      <c r="X4181" s="14"/>
      <c r="Y4181" s="153"/>
      <c r="Z4181" s="10"/>
      <c r="AA4181" s="51"/>
      <c r="AB4181" s="3"/>
      <c r="AC4181" s="1"/>
      <c r="AD4181" s="10"/>
      <c r="AE4181" s="3"/>
      <c r="AF4181" s="3"/>
      <c r="AG4181" s="3"/>
      <c r="AH4181" s="10"/>
      <c r="AI4181" s="11"/>
      <c r="AJ4181" s="10"/>
      <c r="AK4181" s="2"/>
      <c r="AL4181" s="2"/>
      <c r="AM4181" s="2"/>
      <c r="AN4181" s="2"/>
      <c r="AO4181" s="2"/>
      <c r="AP4181" s="2"/>
      <c r="AQ4181" s="1"/>
      <c r="AR4181" s="15"/>
      <c r="AS4181" s="15"/>
      <c r="AT4181" s="15"/>
      <c r="AU4181" s="1"/>
      <c r="AV4181" s="1"/>
      <c r="AW4181" s="15"/>
      <c r="AX4181" s="15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  <c r="EZ4181" s="1"/>
      <c r="FA4181" s="1"/>
      <c r="FB4181" s="1"/>
      <c r="FC4181" s="1"/>
      <c r="FD4181" s="1"/>
      <c r="FE4181" s="1"/>
      <c r="FF4181" s="1"/>
      <c r="FG4181" s="1"/>
      <c r="FH4181" s="1"/>
    </row>
    <row r="4182" spans="1:164" x14ac:dyDescent="0.15">
      <c r="A4182" s="67"/>
      <c r="B4182" s="16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9"/>
      <c r="N4182" s="12"/>
      <c r="O4182" s="12"/>
      <c r="P4182" s="19"/>
      <c r="Q4182" s="14"/>
      <c r="R4182" s="28"/>
      <c r="S4182" s="14"/>
      <c r="T4182" s="14"/>
      <c r="U4182" s="14"/>
      <c r="V4182" s="4"/>
      <c r="W4182" s="5"/>
      <c r="X4182" s="14"/>
      <c r="Y4182" s="153"/>
      <c r="Z4182" s="10"/>
      <c r="AA4182" s="51"/>
      <c r="AB4182" s="3"/>
      <c r="AC4182" s="1"/>
      <c r="AD4182" s="10"/>
      <c r="AE4182" s="3"/>
      <c r="AF4182" s="3"/>
      <c r="AG4182" s="3"/>
      <c r="AH4182" s="10"/>
      <c r="AI4182" s="11"/>
      <c r="AJ4182" s="10"/>
      <c r="AK4182" s="2"/>
      <c r="AL4182" s="2"/>
      <c r="AM4182" s="2"/>
      <c r="AN4182" s="2"/>
      <c r="AO4182" s="2"/>
      <c r="AP4182" s="2"/>
      <c r="AQ4182" s="1"/>
      <c r="AR4182" s="15"/>
      <c r="AS4182" s="15"/>
      <c r="AT4182" s="15"/>
      <c r="AU4182" s="1"/>
      <c r="AV4182" s="1"/>
      <c r="AW4182" s="15"/>
      <c r="AX4182" s="15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  <c r="EZ4182" s="1"/>
      <c r="FA4182" s="1"/>
      <c r="FB4182" s="1"/>
      <c r="FC4182" s="1"/>
      <c r="FD4182" s="1"/>
      <c r="FE4182" s="1"/>
      <c r="FF4182" s="1"/>
      <c r="FG4182" s="1"/>
      <c r="FH4182" s="1"/>
    </row>
    <row r="4183" spans="1:164" x14ac:dyDescent="0.15">
      <c r="A4183" s="67"/>
      <c r="B4183" s="16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9"/>
      <c r="N4183" s="12"/>
      <c r="O4183" s="12"/>
      <c r="P4183" s="19"/>
      <c r="Q4183" s="14"/>
      <c r="R4183" s="28"/>
      <c r="S4183" s="14"/>
      <c r="T4183" s="14"/>
      <c r="U4183" s="14"/>
      <c r="V4183" s="4"/>
      <c r="W4183" s="5"/>
      <c r="X4183" s="14"/>
      <c r="Y4183" s="153"/>
      <c r="Z4183" s="10"/>
      <c r="AA4183" s="51"/>
      <c r="AB4183" s="3"/>
      <c r="AC4183" s="1"/>
      <c r="AD4183" s="10"/>
      <c r="AE4183" s="3"/>
      <c r="AF4183" s="3"/>
      <c r="AG4183" s="3"/>
      <c r="AH4183" s="10"/>
      <c r="AI4183" s="11"/>
      <c r="AJ4183" s="10"/>
      <c r="AK4183" s="2"/>
      <c r="AL4183" s="2"/>
      <c r="AM4183" s="2"/>
      <c r="AN4183" s="2"/>
      <c r="AO4183" s="2"/>
      <c r="AP4183" s="2"/>
      <c r="AQ4183" s="1"/>
      <c r="AR4183" s="15"/>
      <c r="AS4183" s="15"/>
      <c r="AT4183" s="15"/>
      <c r="AU4183" s="1"/>
      <c r="AV4183" s="1"/>
      <c r="AW4183" s="15"/>
      <c r="AX4183" s="15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  <c r="EZ4183" s="1"/>
      <c r="FA4183" s="1"/>
      <c r="FB4183" s="1"/>
      <c r="FC4183" s="1"/>
      <c r="FD4183" s="1"/>
      <c r="FE4183" s="1"/>
      <c r="FF4183" s="1"/>
      <c r="FG4183" s="1"/>
      <c r="FH4183" s="1"/>
    </row>
    <row r="4184" spans="1:164" x14ac:dyDescent="0.15">
      <c r="A4184" s="67"/>
      <c r="B4184" s="16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9"/>
      <c r="N4184" s="12"/>
      <c r="O4184" s="12"/>
      <c r="P4184" s="19"/>
      <c r="Q4184" s="14"/>
      <c r="R4184" s="28"/>
      <c r="S4184" s="14"/>
      <c r="T4184" s="14"/>
      <c r="U4184" s="14"/>
      <c r="V4184" s="4"/>
      <c r="W4184" s="5"/>
      <c r="X4184" s="14"/>
      <c r="Y4184" s="153"/>
      <c r="Z4184" s="10"/>
      <c r="AA4184" s="51"/>
      <c r="AB4184" s="3"/>
      <c r="AC4184" s="1"/>
      <c r="AD4184" s="10"/>
      <c r="AE4184" s="3"/>
      <c r="AF4184" s="3"/>
      <c r="AG4184" s="3"/>
      <c r="AH4184" s="10"/>
      <c r="AI4184" s="11"/>
      <c r="AJ4184" s="10"/>
      <c r="AK4184" s="2"/>
      <c r="AL4184" s="2"/>
      <c r="AM4184" s="2"/>
      <c r="AN4184" s="2"/>
      <c r="AO4184" s="2"/>
      <c r="AP4184" s="2"/>
      <c r="AQ4184" s="1"/>
      <c r="AR4184" s="15"/>
      <c r="AS4184" s="15"/>
      <c r="AT4184" s="15"/>
      <c r="AU4184" s="1"/>
      <c r="AV4184" s="1"/>
      <c r="AW4184" s="15"/>
      <c r="AX4184" s="15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  <c r="EZ4184" s="1"/>
      <c r="FA4184" s="1"/>
      <c r="FB4184" s="1"/>
      <c r="FC4184" s="1"/>
      <c r="FD4184" s="1"/>
      <c r="FE4184" s="1"/>
      <c r="FF4184" s="1"/>
      <c r="FG4184" s="1"/>
      <c r="FH4184" s="1"/>
    </row>
    <row r="4185" spans="1:164" x14ac:dyDescent="0.15">
      <c r="A4185" s="67"/>
      <c r="B4185" s="16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9"/>
      <c r="N4185" s="12"/>
      <c r="O4185" s="12"/>
      <c r="P4185" s="19"/>
      <c r="Q4185" s="14"/>
      <c r="R4185" s="28"/>
      <c r="S4185" s="14"/>
      <c r="T4185" s="14"/>
      <c r="U4185" s="14"/>
      <c r="V4185" s="4"/>
      <c r="W4185" s="5"/>
      <c r="X4185" s="14"/>
      <c r="Y4185" s="153"/>
      <c r="Z4185" s="10"/>
      <c r="AA4185" s="51"/>
      <c r="AB4185" s="3"/>
      <c r="AC4185" s="1"/>
      <c r="AD4185" s="10"/>
      <c r="AE4185" s="3"/>
      <c r="AF4185" s="3"/>
      <c r="AG4185" s="3"/>
      <c r="AH4185" s="10"/>
      <c r="AI4185" s="11"/>
      <c r="AJ4185" s="10"/>
      <c r="AK4185" s="2"/>
      <c r="AL4185" s="2"/>
      <c r="AM4185" s="2"/>
      <c r="AN4185" s="2"/>
      <c r="AO4185" s="2"/>
      <c r="AP4185" s="2"/>
      <c r="AQ4185" s="1"/>
      <c r="AR4185" s="15"/>
      <c r="AS4185" s="15"/>
      <c r="AT4185" s="15"/>
      <c r="AU4185" s="1"/>
      <c r="AV4185" s="1"/>
      <c r="AW4185" s="15"/>
      <c r="AX4185" s="15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  <c r="EZ4185" s="1"/>
      <c r="FA4185" s="1"/>
      <c r="FB4185" s="1"/>
      <c r="FC4185" s="1"/>
      <c r="FD4185" s="1"/>
      <c r="FE4185" s="1"/>
      <c r="FF4185" s="1"/>
      <c r="FG4185" s="1"/>
      <c r="FH4185" s="1"/>
    </row>
    <row r="4186" spans="1:164" x14ac:dyDescent="0.15">
      <c r="A4186" s="67"/>
      <c r="B4186" s="16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9"/>
      <c r="N4186" s="12"/>
      <c r="O4186" s="12"/>
      <c r="P4186" s="19"/>
      <c r="Q4186" s="14"/>
      <c r="R4186" s="28"/>
      <c r="S4186" s="14"/>
      <c r="T4186" s="14"/>
      <c r="U4186" s="14"/>
      <c r="V4186" s="4"/>
      <c r="W4186" s="5"/>
      <c r="X4186" s="14"/>
      <c r="Y4186" s="153"/>
      <c r="Z4186" s="10"/>
      <c r="AA4186" s="51"/>
      <c r="AB4186" s="3"/>
      <c r="AC4186" s="1"/>
      <c r="AD4186" s="10"/>
      <c r="AE4186" s="3"/>
      <c r="AF4186" s="3"/>
      <c r="AG4186" s="3"/>
      <c r="AH4186" s="10"/>
      <c r="AI4186" s="11"/>
      <c r="AJ4186" s="10"/>
      <c r="AK4186" s="2"/>
      <c r="AL4186" s="2"/>
      <c r="AM4186" s="2"/>
      <c r="AN4186" s="2"/>
      <c r="AO4186" s="2"/>
      <c r="AP4186" s="2"/>
      <c r="AQ4186" s="1"/>
      <c r="AR4186" s="15"/>
      <c r="AS4186" s="15"/>
      <c r="AT4186" s="15"/>
      <c r="AU4186" s="1"/>
      <c r="AV4186" s="1"/>
      <c r="AW4186" s="15"/>
      <c r="AX4186" s="15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  <c r="EZ4186" s="1"/>
      <c r="FA4186" s="1"/>
      <c r="FB4186" s="1"/>
      <c r="FC4186" s="1"/>
      <c r="FD4186" s="1"/>
      <c r="FE4186" s="1"/>
      <c r="FF4186" s="1"/>
      <c r="FG4186" s="1"/>
      <c r="FH4186" s="1"/>
    </row>
    <row r="4187" spans="1:164" x14ac:dyDescent="0.15">
      <c r="A4187" s="67"/>
      <c r="B4187" s="16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9"/>
      <c r="N4187" s="12"/>
      <c r="O4187" s="12"/>
      <c r="P4187" s="19"/>
      <c r="Q4187" s="14"/>
      <c r="R4187" s="28"/>
      <c r="S4187" s="14"/>
      <c r="T4187" s="14"/>
      <c r="U4187" s="14"/>
      <c r="V4187" s="4"/>
      <c r="W4187" s="5"/>
      <c r="X4187" s="14"/>
      <c r="Y4187" s="153"/>
      <c r="Z4187" s="10"/>
      <c r="AA4187" s="51"/>
      <c r="AB4187" s="3"/>
      <c r="AC4187" s="1"/>
      <c r="AD4187" s="10"/>
      <c r="AE4187" s="3"/>
      <c r="AF4187" s="3"/>
      <c r="AG4187" s="3"/>
      <c r="AH4187" s="10"/>
      <c r="AI4187" s="11"/>
      <c r="AJ4187" s="10"/>
      <c r="AK4187" s="2"/>
      <c r="AL4187" s="2"/>
      <c r="AM4187" s="2"/>
      <c r="AN4187" s="2"/>
      <c r="AO4187" s="2"/>
      <c r="AP4187" s="2"/>
      <c r="AQ4187" s="1"/>
      <c r="AR4187" s="15"/>
      <c r="AS4187" s="15"/>
      <c r="AT4187" s="15"/>
      <c r="AU4187" s="1"/>
      <c r="AV4187" s="1"/>
      <c r="AW4187" s="15"/>
      <c r="AX4187" s="15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  <c r="EZ4187" s="1"/>
      <c r="FA4187" s="1"/>
      <c r="FB4187" s="1"/>
      <c r="FC4187" s="1"/>
      <c r="FD4187" s="1"/>
      <c r="FE4187" s="1"/>
      <c r="FF4187" s="1"/>
      <c r="FG4187" s="1"/>
      <c r="FH4187" s="1"/>
    </row>
    <row r="4188" spans="1:164" x14ac:dyDescent="0.15">
      <c r="A4188" s="67"/>
      <c r="B4188" s="16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9"/>
      <c r="N4188" s="12"/>
      <c r="O4188" s="12"/>
      <c r="P4188" s="19"/>
      <c r="Q4188" s="14"/>
      <c r="R4188" s="28"/>
      <c r="S4188" s="14"/>
      <c r="T4188" s="14"/>
      <c r="U4188" s="14"/>
      <c r="V4188" s="4"/>
      <c r="W4188" s="5"/>
      <c r="X4188" s="14"/>
      <c r="Y4188" s="153"/>
      <c r="Z4188" s="10"/>
      <c r="AA4188" s="51"/>
      <c r="AB4188" s="3"/>
      <c r="AC4188" s="1"/>
      <c r="AD4188" s="10"/>
      <c r="AE4188" s="3"/>
      <c r="AF4188" s="3"/>
      <c r="AG4188" s="3"/>
      <c r="AH4188" s="10"/>
      <c r="AI4188" s="11"/>
      <c r="AJ4188" s="10"/>
      <c r="AK4188" s="2"/>
      <c r="AL4188" s="2"/>
      <c r="AM4188" s="2"/>
      <c r="AN4188" s="2"/>
      <c r="AO4188" s="2"/>
      <c r="AP4188" s="2"/>
      <c r="AQ4188" s="1"/>
      <c r="AR4188" s="15"/>
      <c r="AS4188" s="15"/>
      <c r="AT4188" s="15"/>
      <c r="AU4188" s="1"/>
      <c r="AV4188" s="1"/>
      <c r="AW4188" s="15"/>
      <c r="AX4188" s="15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  <c r="EZ4188" s="1"/>
      <c r="FA4188" s="1"/>
      <c r="FB4188" s="1"/>
      <c r="FC4188" s="1"/>
      <c r="FD4188" s="1"/>
      <c r="FE4188" s="1"/>
      <c r="FF4188" s="1"/>
      <c r="FG4188" s="1"/>
      <c r="FH4188" s="1"/>
    </row>
    <row r="4189" spans="1:164" x14ac:dyDescent="0.15">
      <c r="A4189" s="67"/>
      <c r="B4189" s="16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9"/>
      <c r="N4189" s="12"/>
      <c r="O4189" s="12"/>
      <c r="P4189" s="19"/>
      <c r="Q4189" s="14"/>
      <c r="R4189" s="28"/>
      <c r="S4189" s="14"/>
      <c r="T4189" s="14"/>
      <c r="U4189" s="14"/>
      <c r="V4189" s="4"/>
      <c r="W4189" s="5"/>
      <c r="X4189" s="14"/>
      <c r="Y4189" s="153"/>
      <c r="Z4189" s="10"/>
      <c r="AA4189" s="51"/>
      <c r="AB4189" s="3"/>
      <c r="AC4189" s="1"/>
      <c r="AD4189" s="10"/>
      <c r="AE4189" s="3"/>
      <c r="AF4189" s="3"/>
      <c r="AG4189" s="3"/>
      <c r="AH4189" s="10"/>
      <c r="AI4189" s="11"/>
      <c r="AJ4189" s="10"/>
      <c r="AK4189" s="2"/>
      <c r="AL4189" s="2"/>
      <c r="AM4189" s="2"/>
      <c r="AN4189" s="2"/>
      <c r="AO4189" s="2"/>
      <c r="AP4189" s="2"/>
      <c r="AQ4189" s="1"/>
      <c r="AR4189" s="15"/>
      <c r="AS4189" s="15"/>
      <c r="AT4189" s="15"/>
      <c r="AU4189" s="1"/>
      <c r="AV4189" s="1"/>
      <c r="AW4189" s="15"/>
      <c r="AX4189" s="15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  <c r="EZ4189" s="1"/>
      <c r="FA4189" s="1"/>
      <c r="FB4189" s="1"/>
      <c r="FC4189" s="1"/>
      <c r="FD4189" s="1"/>
      <c r="FE4189" s="1"/>
      <c r="FF4189" s="1"/>
      <c r="FG4189" s="1"/>
      <c r="FH4189" s="1"/>
    </row>
    <row r="4190" spans="1:164" x14ac:dyDescent="0.15">
      <c r="A4190" s="67"/>
      <c r="B4190" s="16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9"/>
      <c r="N4190" s="12"/>
      <c r="O4190" s="12"/>
      <c r="P4190" s="19"/>
      <c r="Q4190" s="14"/>
      <c r="R4190" s="28"/>
      <c r="S4190" s="14"/>
      <c r="T4190" s="14"/>
      <c r="U4190" s="14"/>
      <c r="V4190" s="4"/>
      <c r="W4190" s="5"/>
      <c r="X4190" s="14"/>
      <c r="Y4190" s="153"/>
      <c r="Z4190" s="10"/>
      <c r="AA4190" s="51"/>
      <c r="AB4190" s="3"/>
      <c r="AC4190" s="1"/>
      <c r="AD4190" s="10"/>
      <c r="AE4190" s="3"/>
      <c r="AF4190" s="3"/>
      <c r="AG4190" s="3"/>
      <c r="AH4190" s="10"/>
      <c r="AI4190" s="11"/>
      <c r="AJ4190" s="10"/>
      <c r="AK4190" s="2"/>
      <c r="AL4190" s="2"/>
      <c r="AM4190" s="2"/>
      <c r="AN4190" s="2"/>
      <c r="AO4190" s="2"/>
      <c r="AP4190" s="2"/>
      <c r="AQ4190" s="1"/>
      <c r="AR4190" s="15"/>
      <c r="AS4190" s="15"/>
      <c r="AT4190" s="15"/>
      <c r="AU4190" s="1"/>
      <c r="AV4190" s="1"/>
      <c r="AW4190" s="15"/>
      <c r="AX4190" s="15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  <c r="EZ4190" s="1"/>
      <c r="FA4190" s="1"/>
      <c r="FB4190" s="1"/>
      <c r="FC4190" s="1"/>
      <c r="FD4190" s="1"/>
      <c r="FE4190" s="1"/>
      <c r="FF4190" s="1"/>
      <c r="FG4190" s="1"/>
      <c r="FH4190" s="1"/>
    </row>
    <row r="4191" spans="1:164" x14ac:dyDescent="0.15">
      <c r="A4191" s="67"/>
      <c r="B4191" s="16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9"/>
      <c r="N4191" s="12"/>
      <c r="O4191" s="12"/>
      <c r="P4191" s="19"/>
      <c r="Q4191" s="14"/>
      <c r="R4191" s="28"/>
      <c r="S4191" s="14"/>
      <c r="T4191" s="14"/>
      <c r="U4191" s="14"/>
      <c r="V4191" s="4"/>
      <c r="W4191" s="5"/>
      <c r="X4191" s="14"/>
      <c r="Y4191" s="153"/>
      <c r="Z4191" s="10"/>
      <c r="AA4191" s="51"/>
      <c r="AB4191" s="3"/>
      <c r="AC4191" s="1"/>
      <c r="AD4191" s="10"/>
      <c r="AE4191" s="3"/>
      <c r="AF4191" s="3"/>
      <c r="AG4191" s="3"/>
      <c r="AH4191" s="10"/>
      <c r="AI4191" s="11"/>
      <c r="AJ4191" s="10"/>
      <c r="AK4191" s="2"/>
      <c r="AL4191" s="2"/>
      <c r="AM4191" s="2"/>
      <c r="AN4191" s="2"/>
      <c r="AO4191" s="2"/>
      <c r="AP4191" s="2"/>
      <c r="AQ4191" s="1"/>
      <c r="AR4191" s="15"/>
      <c r="AS4191" s="15"/>
      <c r="AT4191" s="15"/>
      <c r="AU4191" s="1"/>
      <c r="AV4191" s="1"/>
      <c r="AW4191" s="15"/>
      <c r="AX4191" s="15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  <c r="EZ4191" s="1"/>
      <c r="FA4191" s="1"/>
      <c r="FB4191" s="1"/>
      <c r="FC4191" s="1"/>
      <c r="FD4191" s="1"/>
      <c r="FE4191" s="1"/>
      <c r="FF4191" s="1"/>
      <c r="FG4191" s="1"/>
      <c r="FH4191" s="1"/>
    </row>
    <row r="4192" spans="1:164" x14ac:dyDescent="0.15">
      <c r="A4192" s="67"/>
      <c r="B4192" s="16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9"/>
      <c r="N4192" s="12"/>
      <c r="O4192" s="12"/>
      <c r="P4192" s="19"/>
      <c r="Q4192" s="14"/>
      <c r="R4192" s="28"/>
      <c r="S4192" s="14"/>
      <c r="T4192" s="14"/>
      <c r="U4192" s="14"/>
      <c r="V4192" s="4"/>
      <c r="W4192" s="5"/>
      <c r="X4192" s="14"/>
      <c r="Y4192" s="153"/>
      <c r="Z4192" s="10"/>
      <c r="AA4192" s="51"/>
      <c r="AB4192" s="3"/>
      <c r="AC4192" s="1"/>
      <c r="AD4192" s="10"/>
      <c r="AE4192" s="3"/>
      <c r="AF4192" s="3"/>
      <c r="AG4192" s="3"/>
      <c r="AH4192" s="10"/>
      <c r="AI4192" s="11"/>
      <c r="AJ4192" s="10"/>
      <c r="AK4192" s="2"/>
      <c r="AL4192" s="2"/>
      <c r="AM4192" s="2"/>
      <c r="AN4192" s="2"/>
      <c r="AO4192" s="2"/>
      <c r="AP4192" s="2"/>
      <c r="AQ4192" s="1"/>
      <c r="AR4192" s="15"/>
      <c r="AS4192" s="15"/>
      <c r="AT4192" s="15"/>
      <c r="AU4192" s="1"/>
      <c r="AV4192" s="1"/>
      <c r="AW4192" s="15"/>
      <c r="AX4192" s="15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  <c r="EZ4192" s="1"/>
      <c r="FA4192" s="1"/>
      <c r="FB4192" s="1"/>
      <c r="FC4192" s="1"/>
      <c r="FD4192" s="1"/>
      <c r="FE4192" s="1"/>
      <c r="FF4192" s="1"/>
      <c r="FG4192" s="1"/>
      <c r="FH4192" s="1"/>
    </row>
    <row r="4193" spans="1:164" x14ac:dyDescent="0.15">
      <c r="A4193" s="67"/>
      <c r="B4193" s="16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9"/>
      <c r="N4193" s="12"/>
      <c r="O4193" s="12"/>
      <c r="P4193" s="19"/>
      <c r="Q4193" s="14"/>
      <c r="R4193" s="28"/>
      <c r="S4193" s="14"/>
      <c r="T4193" s="14"/>
      <c r="U4193" s="14"/>
      <c r="V4193" s="4"/>
      <c r="W4193" s="5"/>
      <c r="X4193" s="14"/>
      <c r="Y4193" s="153"/>
      <c r="Z4193" s="10"/>
      <c r="AA4193" s="51"/>
      <c r="AB4193" s="3"/>
      <c r="AC4193" s="1"/>
      <c r="AD4193" s="10"/>
      <c r="AE4193" s="3"/>
      <c r="AF4193" s="3"/>
      <c r="AG4193" s="3"/>
      <c r="AH4193" s="10"/>
      <c r="AI4193" s="11"/>
      <c r="AJ4193" s="10"/>
      <c r="AK4193" s="2"/>
      <c r="AL4193" s="2"/>
      <c r="AM4193" s="2"/>
      <c r="AN4193" s="2"/>
      <c r="AO4193" s="2"/>
      <c r="AP4193" s="2"/>
      <c r="AQ4193" s="1"/>
      <c r="AR4193" s="15"/>
      <c r="AS4193" s="15"/>
      <c r="AT4193" s="15"/>
      <c r="AU4193" s="1"/>
      <c r="AV4193" s="1"/>
      <c r="AW4193" s="15"/>
      <c r="AX4193" s="15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  <c r="EZ4193" s="1"/>
      <c r="FA4193" s="1"/>
      <c r="FB4193" s="1"/>
      <c r="FC4193" s="1"/>
      <c r="FD4193" s="1"/>
      <c r="FE4193" s="1"/>
      <c r="FF4193" s="1"/>
      <c r="FG4193" s="1"/>
      <c r="FH4193" s="1"/>
    </row>
    <row r="4194" spans="1:164" x14ac:dyDescent="0.15">
      <c r="A4194" s="67"/>
      <c r="B4194" s="16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9"/>
      <c r="N4194" s="12"/>
      <c r="O4194" s="12"/>
      <c r="P4194" s="19"/>
      <c r="Q4194" s="14"/>
      <c r="R4194" s="28"/>
      <c r="S4194" s="14"/>
      <c r="T4194" s="14"/>
      <c r="U4194" s="14"/>
      <c r="V4194" s="4"/>
      <c r="W4194" s="5"/>
      <c r="X4194" s="14"/>
      <c r="Y4194" s="153"/>
      <c r="Z4194" s="10"/>
      <c r="AA4194" s="51"/>
      <c r="AB4194" s="3"/>
      <c r="AC4194" s="1"/>
      <c r="AD4194" s="10"/>
      <c r="AE4194" s="3"/>
      <c r="AF4194" s="3"/>
      <c r="AG4194" s="3"/>
      <c r="AH4194" s="10"/>
      <c r="AI4194" s="11"/>
      <c r="AJ4194" s="10"/>
      <c r="AK4194" s="2"/>
      <c r="AL4194" s="2"/>
      <c r="AM4194" s="2"/>
      <c r="AN4194" s="2"/>
      <c r="AO4194" s="2"/>
      <c r="AP4194" s="2"/>
      <c r="AQ4194" s="1"/>
      <c r="AR4194" s="15"/>
      <c r="AS4194" s="15"/>
      <c r="AT4194" s="15"/>
      <c r="AU4194" s="1"/>
      <c r="AV4194" s="1"/>
      <c r="AW4194" s="15"/>
      <c r="AX4194" s="15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  <c r="EZ4194" s="1"/>
      <c r="FA4194" s="1"/>
      <c r="FB4194" s="1"/>
      <c r="FC4194" s="1"/>
      <c r="FD4194" s="1"/>
      <c r="FE4194" s="1"/>
      <c r="FF4194" s="1"/>
      <c r="FG4194" s="1"/>
      <c r="FH4194" s="1"/>
    </row>
    <row r="4195" spans="1:164" x14ac:dyDescent="0.15">
      <c r="A4195" s="67"/>
      <c r="B4195" s="16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9"/>
      <c r="N4195" s="12"/>
      <c r="O4195" s="12"/>
      <c r="P4195" s="19"/>
      <c r="Q4195" s="14"/>
      <c r="R4195" s="28"/>
      <c r="S4195" s="14"/>
      <c r="T4195" s="14"/>
      <c r="U4195" s="14"/>
      <c r="V4195" s="4"/>
      <c r="W4195" s="5"/>
      <c r="X4195" s="14"/>
      <c r="Y4195" s="153"/>
      <c r="Z4195" s="10"/>
      <c r="AA4195" s="51"/>
      <c r="AB4195" s="3"/>
      <c r="AC4195" s="1"/>
      <c r="AD4195" s="10"/>
      <c r="AE4195" s="3"/>
      <c r="AF4195" s="3"/>
      <c r="AG4195" s="3"/>
      <c r="AH4195" s="10"/>
      <c r="AI4195" s="11"/>
      <c r="AJ4195" s="10"/>
      <c r="AK4195" s="2"/>
      <c r="AL4195" s="2"/>
      <c r="AM4195" s="2"/>
      <c r="AN4195" s="2"/>
      <c r="AO4195" s="2"/>
      <c r="AP4195" s="2"/>
      <c r="AQ4195" s="1"/>
      <c r="AR4195" s="15"/>
      <c r="AS4195" s="15"/>
      <c r="AT4195" s="15"/>
      <c r="AU4195" s="1"/>
      <c r="AV4195" s="1"/>
      <c r="AW4195" s="15"/>
      <c r="AX4195" s="15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  <c r="EZ4195" s="1"/>
      <c r="FA4195" s="1"/>
      <c r="FB4195" s="1"/>
      <c r="FC4195" s="1"/>
      <c r="FD4195" s="1"/>
      <c r="FE4195" s="1"/>
      <c r="FF4195" s="1"/>
      <c r="FG4195" s="1"/>
      <c r="FH4195" s="1"/>
    </row>
    <row r="4196" spans="1:164" x14ac:dyDescent="0.15">
      <c r="A4196" s="67"/>
      <c r="B4196" s="16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9"/>
      <c r="N4196" s="12"/>
      <c r="O4196" s="12"/>
      <c r="P4196" s="19"/>
      <c r="Q4196" s="14"/>
      <c r="R4196" s="28"/>
      <c r="S4196" s="14"/>
      <c r="T4196" s="14"/>
      <c r="U4196" s="14"/>
      <c r="V4196" s="4"/>
      <c r="W4196" s="5"/>
      <c r="X4196" s="14"/>
      <c r="Y4196" s="153"/>
      <c r="Z4196" s="10"/>
      <c r="AA4196" s="51"/>
      <c r="AB4196" s="3"/>
      <c r="AC4196" s="1"/>
      <c r="AD4196" s="10"/>
      <c r="AE4196" s="3"/>
      <c r="AF4196" s="3"/>
      <c r="AG4196" s="3"/>
      <c r="AH4196" s="10"/>
      <c r="AI4196" s="11"/>
      <c r="AJ4196" s="10"/>
      <c r="AK4196" s="2"/>
      <c r="AL4196" s="2"/>
      <c r="AM4196" s="2"/>
      <c r="AN4196" s="2"/>
      <c r="AO4196" s="2"/>
      <c r="AP4196" s="2"/>
      <c r="AQ4196" s="1"/>
      <c r="AR4196" s="15"/>
      <c r="AS4196" s="15"/>
      <c r="AT4196" s="15"/>
      <c r="AU4196" s="1"/>
      <c r="AV4196" s="1"/>
      <c r="AW4196" s="15"/>
      <c r="AX4196" s="15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  <c r="EZ4196" s="1"/>
      <c r="FA4196" s="1"/>
      <c r="FB4196" s="1"/>
      <c r="FC4196" s="1"/>
      <c r="FD4196" s="1"/>
      <c r="FE4196" s="1"/>
      <c r="FF4196" s="1"/>
      <c r="FG4196" s="1"/>
      <c r="FH4196" s="1"/>
    </row>
    <row r="4197" spans="1:164" x14ac:dyDescent="0.15">
      <c r="A4197" s="67"/>
      <c r="B4197" s="16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9"/>
      <c r="N4197" s="12"/>
      <c r="O4197" s="12"/>
      <c r="P4197" s="19"/>
      <c r="Q4197" s="14"/>
      <c r="R4197" s="28"/>
      <c r="S4197" s="14"/>
      <c r="T4197" s="14"/>
      <c r="U4197" s="14"/>
      <c r="V4197" s="4"/>
      <c r="W4197" s="5"/>
      <c r="X4197" s="14"/>
      <c r="Y4197" s="153"/>
      <c r="Z4197" s="10"/>
      <c r="AA4197" s="51"/>
      <c r="AB4197" s="3"/>
      <c r="AC4197" s="1"/>
      <c r="AD4197" s="10"/>
      <c r="AE4197" s="3"/>
      <c r="AF4197" s="3"/>
      <c r="AG4197" s="3"/>
      <c r="AH4197" s="10"/>
      <c r="AI4197" s="11"/>
      <c r="AJ4197" s="10"/>
      <c r="AK4197" s="2"/>
      <c r="AL4197" s="2"/>
      <c r="AM4197" s="2"/>
      <c r="AN4197" s="2"/>
      <c r="AO4197" s="2"/>
      <c r="AP4197" s="2"/>
      <c r="AQ4197" s="1"/>
      <c r="AR4197" s="15"/>
      <c r="AS4197" s="15"/>
      <c r="AT4197" s="15"/>
      <c r="AU4197" s="1"/>
      <c r="AV4197" s="1"/>
      <c r="AW4197" s="15"/>
      <c r="AX4197" s="15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  <c r="EZ4197" s="1"/>
      <c r="FA4197" s="1"/>
      <c r="FB4197" s="1"/>
      <c r="FC4197" s="1"/>
      <c r="FD4197" s="1"/>
      <c r="FE4197" s="1"/>
      <c r="FF4197" s="1"/>
      <c r="FG4197" s="1"/>
      <c r="FH4197" s="1"/>
    </row>
    <row r="4198" spans="1:164" x14ac:dyDescent="0.15">
      <c r="A4198" s="67"/>
      <c r="B4198" s="16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9"/>
      <c r="N4198" s="12"/>
      <c r="O4198" s="12"/>
      <c r="P4198" s="19"/>
      <c r="Q4198" s="14"/>
      <c r="R4198" s="28"/>
      <c r="S4198" s="14"/>
      <c r="T4198" s="14"/>
      <c r="U4198" s="14"/>
      <c r="V4198" s="4"/>
      <c r="W4198" s="5"/>
      <c r="X4198" s="14"/>
      <c r="Y4198" s="153"/>
      <c r="Z4198" s="10"/>
      <c r="AA4198" s="51"/>
      <c r="AB4198" s="3"/>
      <c r="AC4198" s="1"/>
      <c r="AD4198" s="10"/>
      <c r="AE4198" s="3"/>
      <c r="AF4198" s="3"/>
      <c r="AG4198" s="3"/>
      <c r="AH4198" s="10"/>
      <c r="AI4198" s="11"/>
      <c r="AJ4198" s="10"/>
      <c r="AK4198" s="2"/>
      <c r="AL4198" s="2"/>
      <c r="AM4198" s="2"/>
      <c r="AN4198" s="2"/>
      <c r="AO4198" s="2"/>
      <c r="AP4198" s="2"/>
      <c r="AQ4198" s="1"/>
      <c r="AR4198" s="15"/>
      <c r="AS4198" s="15"/>
      <c r="AT4198" s="15"/>
      <c r="AU4198" s="1"/>
      <c r="AV4198" s="1"/>
      <c r="AW4198" s="15"/>
      <c r="AX4198" s="15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  <c r="FA4198" s="1"/>
      <c r="FB4198" s="1"/>
      <c r="FC4198" s="1"/>
      <c r="FD4198" s="1"/>
      <c r="FE4198" s="1"/>
      <c r="FF4198" s="1"/>
      <c r="FG4198" s="1"/>
      <c r="FH4198" s="1"/>
    </row>
    <row r="4199" spans="1:164" x14ac:dyDescent="0.15">
      <c r="A4199" s="67"/>
      <c r="B4199" s="16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9"/>
      <c r="N4199" s="12"/>
      <c r="O4199" s="12"/>
      <c r="P4199" s="19"/>
      <c r="Q4199" s="14"/>
      <c r="R4199" s="28"/>
      <c r="S4199" s="14"/>
      <c r="T4199" s="14"/>
      <c r="U4199" s="14"/>
      <c r="V4199" s="4"/>
      <c r="W4199" s="5"/>
      <c r="X4199" s="14"/>
      <c r="Y4199" s="153"/>
      <c r="Z4199" s="10"/>
      <c r="AA4199" s="51"/>
      <c r="AB4199" s="3"/>
      <c r="AC4199" s="1"/>
      <c r="AD4199" s="10"/>
      <c r="AE4199" s="3"/>
      <c r="AF4199" s="3"/>
      <c r="AG4199" s="3"/>
      <c r="AH4199" s="10"/>
      <c r="AI4199" s="11"/>
      <c r="AJ4199" s="10"/>
      <c r="AK4199" s="2"/>
      <c r="AL4199" s="2"/>
      <c r="AM4199" s="2"/>
      <c r="AN4199" s="2"/>
      <c r="AO4199" s="2"/>
      <c r="AP4199" s="2"/>
      <c r="AQ4199" s="1"/>
      <c r="AR4199" s="15"/>
      <c r="AS4199" s="15"/>
      <c r="AT4199" s="15"/>
      <c r="AU4199" s="1"/>
      <c r="AV4199" s="1"/>
      <c r="AW4199" s="15"/>
      <c r="AX4199" s="15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  <c r="EZ4199" s="1"/>
      <c r="FA4199" s="1"/>
      <c r="FB4199" s="1"/>
      <c r="FC4199" s="1"/>
      <c r="FD4199" s="1"/>
      <c r="FE4199" s="1"/>
      <c r="FF4199" s="1"/>
      <c r="FG4199" s="1"/>
      <c r="FH4199" s="1"/>
    </row>
    <row r="4200" spans="1:164" x14ac:dyDescent="0.15">
      <c r="A4200" s="67"/>
      <c r="B4200" s="16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9"/>
      <c r="N4200" s="12"/>
      <c r="O4200" s="12"/>
      <c r="P4200" s="19"/>
      <c r="Q4200" s="14"/>
      <c r="R4200" s="28"/>
      <c r="S4200" s="14"/>
      <c r="T4200" s="14"/>
      <c r="U4200" s="14"/>
      <c r="V4200" s="4"/>
      <c r="W4200" s="5"/>
      <c r="X4200" s="14"/>
      <c r="Y4200" s="153"/>
      <c r="Z4200" s="10"/>
      <c r="AA4200" s="51"/>
      <c r="AB4200" s="3"/>
      <c r="AC4200" s="1"/>
      <c r="AD4200" s="10"/>
      <c r="AE4200" s="3"/>
      <c r="AF4200" s="3"/>
      <c r="AG4200" s="3"/>
      <c r="AH4200" s="10"/>
      <c r="AI4200" s="11"/>
      <c r="AJ4200" s="10"/>
      <c r="AK4200" s="2"/>
      <c r="AL4200" s="2"/>
      <c r="AM4200" s="2"/>
      <c r="AN4200" s="2"/>
      <c r="AO4200" s="2"/>
      <c r="AP4200" s="2"/>
      <c r="AQ4200" s="1"/>
      <c r="AR4200" s="15"/>
      <c r="AS4200" s="15"/>
      <c r="AT4200" s="15"/>
      <c r="AU4200" s="1"/>
      <c r="AV4200" s="1"/>
      <c r="AW4200" s="15"/>
      <c r="AX4200" s="15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  <c r="EZ4200" s="1"/>
      <c r="FA4200" s="1"/>
      <c r="FB4200" s="1"/>
      <c r="FC4200" s="1"/>
      <c r="FD4200" s="1"/>
      <c r="FE4200" s="1"/>
      <c r="FF4200" s="1"/>
      <c r="FG4200" s="1"/>
      <c r="FH4200" s="1"/>
    </row>
    <row r="4201" spans="1:164" x14ac:dyDescent="0.15">
      <c r="A4201" s="67"/>
      <c r="B4201" s="16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9"/>
      <c r="N4201" s="12"/>
      <c r="O4201" s="12"/>
      <c r="P4201" s="19"/>
      <c r="Q4201" s="14"/>
      <c r="R4201" s="28"/>
      <c r="S4201" s="14"/>
      <c r="T4201" s="14"/>
      <c r="U4201" s="14"/>
      <c r="V4201" s="4"/>
      <c r="W4201" s="5"/>
      <c r="X4201" s="14"/>
      <c r="Y4201" s="153"/>
      <c r="Z4201" s="10"/>
      <c r="AA4201" s="51"/>
      <c r="AB4201" s="3"/>
      <c r="AC4201" s="1"/>
      <c r="AD4201" s="10"/>
      <c r="AE4201" s="3"/>
      <c r="AF4201" s="3"/>
      <c r="AG4201" s="3"/>
      <c r="AH4201" s="10"/>
      <c r="AI4201" s="11"/>
      <c r="AJ4201" s="10"/>
      <c r="AK4201" s="2"/>
      <c r="AL4201" s="2"/>
      <c r="AM4201" s="2"/>
      <c r="AN4201" s="2"/>
      <c r="AO4201" s="2"/>
      <c r="AP4201" s="2"/>
      <c r="AQ4201" s="1"/>
      <c r="AR4201" s="15"/>
      <c r="AS4201" s="15"/>
      <c r="AT4201" s="15"/>
      <c r="AU4201" s="1"/>
      <c r="AV4201" s="1"/>
      <c r="AW4201" s="15"/>
      <c r="AX4201" s="15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  <c r="EZ4201" s="1"/>
      <c r="FA4201" s="1"/>
      <c r="FB4201" s="1"/>
      <c r="FC4201" s="1"/>
      <c r="FD4201" s="1"/>
      <c r="FE4201" s="1"/>
      <c r="FF4201" s="1"/>
      <c r="FG4201" s="1"/>
      <c r="FH4201" s="1"/>
    </row>
    <row r="4202" spans="1:164" x14ac:dyDescent="0.15">
      <c r="A4202" s="67"/>
      <c r="B4202" s="16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9"/>
      <c r="N4202" s="12"/>
      <c r="O4202" s="12"/>
      <c r="P4202" s="19"/>
      <c r="Q4202" s="14"/>
      <c r="R4202" s="28"/>
      <c r="S4202" s="14"/>
      <c r="T4202" s="14"/>
      <c r="U4202" s="14"/>
      <c r="V4202" s="4"/>
      <c r="W4202" s="5"/>
      <c r="X4202" s="14"/>
      <c r="Y4202" s="153"/>
      <c r="Z4202" s="10"/>
      <c r="AA4202" s="51"/>
      <c r="AB4202" s="3"/>
      <c r="AC4202" s="1"/>
      <c r="AD4202" s="10"/>
      <c r="AE4202" s="3"/>
      <c r="AF4202" s="3"/>
      <c r="AG4202" s="3"/>
      <c r="AH4202" s="10"/>
      <c r="AI4202" s="11"/>
      <c r="AJ4202" s="10"/>
      <c r="AK4202" s="2"/>
      <c r="AL4202" s="2"/>
      <c r="AM4202" s="2"/>
      <c r="AN4202" s="2"/>
      <c r="AO4202" s="2"/>
      <c r="AP4202" s="2"/>
      <c r="AQ4202" s="1"/>
      <c r="AR4202" s="15"/>
      <c r="AS4202" s="15"/>
      <c r="AT4202" s="15"/>
      <c r="AU4202" s="1"/>
      <c r="AV4202" s="1"/>
      <c r="AW4202" s="15"/>
      <c r="AX4202" s="15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  <c r="EZ4202" s="1"/>
      <c r="FA4202" s="1"/>
      <c r="FB4202" s="1"/>
      <c r="FC4202" s="1"/>
      <c r="FD4202" s="1"/>
      <c r="FE4202" s="1"/>
      <c r="FF4202" s="1"/>
      <c r="FG4202" s="1"/>
      <c r="FH4202" s="1"/>
    </row>
    <row r="4203" spans="1:164" x14ac:dyDescent="0.15">
      <c r="A4203" s="67"/>
      <c r="B4203" s="16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9"/>
      <c r="N4203" s="12"/>
      <c r="O4203" s="12"/>
      <c r="P4203" s="19"/>
      <c r="Q4203" s="14"/>
      <c r="R4203" s="28"/>
      <c r="S4203" s="14"/>
      <c r="T4203" s="14"/>
      <c r="U4203" s="14"/>
      <c r="V4203" s="4"/>
      <c r="W4203" s="5"/>
      <c r="X4203" s="14"/>
      <c r="Y4203" s="153"/>
      <c r="Z4203" s="10"/>
      <c r="AA4203" s="51"/>
      <c r="AB4203" s="3"/>
      <c r="AC4203" s="1"/>
      <c r="AD4203" s="10"/>
      <c r="AE4203" s="3"/>
      <c r="AF4203" s="3"/>
      <c r="AG4203" s="3"/>
      <c r="AH4203" s="10"/>
      <c r="AI4203" s="11"/>
      <c r="AJ4203" s="10"/>
      <c r="AK4203" s="2"/>
      <c r="AL4203" s="2"/>
      <c r="AM4203" s="2"/>
      <c r="AN4203" s="2"/>
      <c r="AO4203" s="2"/>
      <c r="AP4203" s="2"/>
      <c r="AQ4203" s="1"/>
      <c r="AR4203" s="15"/>
      <c r="AS4203" s="15"/>
      <c r="AT4203" s="15"/>
      <c r="AU4203" s="1"/>
      <c r="AV4203" s="1"/>
      <c r="AW4203" s="15"/>
      <c r="AX4203" s="15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  <c r="EZ4203" s="1"/>
      <c r="FA4203" s="1"/>
      <c r="FB4203" s="1"/>
      <c r="FC4203" s="1"/>
      <c r="FD4203" s="1"/>
      <c r="FE4203" s="1"/>
      <c r="FF4203" s="1"/>
      <c r="FG4203" s="1"/>
      <c r="FH4203" s="1"/>
    </row>
    <row r="4204" spans="1:164" x14ac:dyDescent="0.15">
      <c r="A4204" s="67"/>
      <c r="B4204" s="16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9"/>
      <c r="N4204" s="12"/>
      <c r="O4204" s="12"/>
      <c r="P4204" s="19"/>
      <c r="Q4204" s="14"/>
      <c r="R4204" s="28"/>
      <c r="S4204" s="14"/>
      <c r="T4204" s="14"/>
      <c r="U4204" s="14"/>
      <c r="V4204" s="4"/>
      <c r="W4204" s="5"/>
      <c r="X4204" s="14"/>
      <c r="Y4204" s="153"/>
      <c r="Z4204" s="10"/>
      <c r="AA4204" s="51"/>
      <c r="AB4204" s="3"/>
      <c r="AC4204" s="1"/>
      <c r="AD4204" s="10"/>
      <c r="AE4204" s="3"/>
      <c r="AF4204" s="3"/>
      <c r="AG4204" s="3"/>
      <c r="AH4204" s="10"/>
      <c r="AI4204" s="11"/>
      <c r="AJ4204" s="10"/>
      <c r="AK4204" s="2"/>
      <c r="AL4204" s="2"/>
      <c r="AM4204" s="2"/>
      <c r="AN4204" s="2"/>
      <c r="AO4204" s="2"/>
      <c r="AP4204" s="2"/>
      <c r="AQ4204" s="1"/>
      <c r="AR4204" s="15"/>
      <c r="AS4204" s="15"/>
      <c r="AT4204" s="15"/>
      <c r="AU4204" s="1"/>
      <c r="AV4204" s="1"/>
      <c r="AW4204" s="15"/>
      <c r="AX4204" s="15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  <c r="EZ4204" s="1"/>
      <c r="FA4204" s="1"/>
      <c r="FB4204" s="1"/>
      <c r="FC4204" s="1"/>
      <c r="FD4204" s="1"/>
      <c r="FE4204" s="1"/>
      <c r="FF4204" s="1"/>
      <c r="FG4204" s="1"/>
      <c r="FH4204" s="1"/>
    </row>
    <row r="4205" spans="1:164" x14ac:dyDescent="0.15">
      <c r="A4205" s="67"/>
      <c r="B4205" s="16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9"/>
      <c r="N4205" s="12"/>
      <c r="O4205" s="12"/>
      <c r="P4205" s="19"/>
      <c r="Q4205" s="14"/>
      <c r="R4205" s="28"/>
      <c r="S4205" s="14"/>
      <c r="T4205" s="14"/>
      <c r="U4205" s="14"/>
      <c r="V4205" s="4"/>
      <c r="W4205" s="5"/>
      <c r="X4205" s="14"/>
      <c r="Y4205" s="153"/>
      <c r="Z4205" s="10"/>
      <c r="AA4205" s="51"/>
      <c r="AB4205" s="3"/>
      <c r="AC4205" s="1"/>
      <c r="AD4205" s="10"/>
      <c r="AE4205" s="3"/>
      <c r="AF4205" s="3"/>
      <c r="AG4205" s="3"/>
      <c r="AH4205" s="10"/>
      <c r="AI4205" s="11"/>
      <c r="AJ4205" s="10"/>
      <c r="AK4205" s="2"/>
      <c r="AL4205" s="2"/>
      <c r="AM4205" s="2"/>
      <c r="AN4205" s="2"/>
      <c r="AO4205" s="2"/>
      <c r="AP4205" s="2"/>
      <c r="AQ4205" s="1"/>
      <c r="AR4205" s="15"/>
      <c r="AS4205" s="15"/>
      <c r="AT4205" s="15"/>
      <c r="AU4205" s="1"/>
      <c r="AV4205" s="1"/>
      <c r="AW4205" s="15"/>
      <c r="AX4205" s="15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  <c r="EZ4205" s="1"/>
      <c r="FA4205" s="1"/>
      <c r="FB4205" s="1"/>
      <c r="FC4205" s="1"/>
      <c r="FD4205" s="1"/>
      <c r="FE4205" s="1"/>
      <c r="FF4205" s="1"/>
      <c r="FG4205" s="1"/>
      <c r="FH4205" s="1"/>
    </row>
    <row r="4206" spans="1:164" x14ac:dyDescent="0.15">
      <c r="A4206" s="67"/>
      <c r="B4206" s="16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9"/>
      <c r="N4206" s="12"/>
      <c r="O4206" s="12"/>
      <c r="P4206" s="19"/>
      <c r="Q4206" s="14"/>
      <c r="R4206" s="28"/>
      <c r="S4206" s="14"/>
      <c r="T4206" s="14"/>
      <c r="U4206" s="14"/>
      <c r="V4206" s="4"/>
      <c r="W4206" s="5"/>
      <c r="X4206" s="14"/>
      <c r="Y4206" s="153"/>
      <c r="Z4206" s="10"/>
      <c r="AA4206" s="51"/>
      <c r="AB4206" s="3"/>
      <c r="AC4206" s="1"/>
      <c r="AD4206" s="10"/>
      <c r="AE4206" s="3"/>
      <c r="AF4206" s="3"/>
      <c r="AG4206" s="3"/>
      <c r="AH4206" s="10"/>
      <c r="AI4206" s="11"/>
      <c r="AJ4206" s="10"/>
      <c r="AK4206" s="2"/>
      <c r="AL4206" s="2"/>
      <c r="AM4206" s="2"/>
      <c r="AN4206" s="2"/>
      <c r="AO4206" s="2"/>
      <c r="AP4206" s="2"/>
      <c r="AQ4206" s="1"/>
      <c r="AR4206" s="15"/>
      <c r="AS4206" s="15"/>
      <c r="AT4206" s="15"/>
      <c r="AU4206" s="1"/>
      <c r="AV4206" s="1"/>
      <c r="AW4206" s="15"/>
      <c r="AX4206" s="15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  <c r="EZ4206" s="1"/>
      <c r="FA4206" s="1"/>
      <c r="FB4206" s="1"/>
      <c r="FC4206" s="1"/>
      <c r="FD4206" s="1"/>
      <c r="FE4206" s="1"/>
      <c r="FF4206" s="1"/>
      <c r="FG4206" s="1"/>
      <c r="FH4206" s="1"/>
    </row>
    <row r="4207" spans="1:164" x14ac:dyDescent="0.15">
      <c r="A4207" s="67"/>
      <c r="B4207" s="16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9"/>
      <c r="N4207" s="12"/>
      <c r="O4207" s="12"/>
      <c r="P4207" s="19"/>
      <c r="Q4207" s="14"/>
      <c r="R4207" s="28"/>
      <c r="S4207" s="14"/>
      <c r="T4207" s="14"/>
      <c r="U4207" s="14"/>
      <c r="V4207" s="4"/>
      <c r="W4207" s="5"/>
      <c r="X4207" s="14"/>
      <c r="Y4207" s="153"/>
      <c r="Z4207" s="10"/>
      <c r="AA4207" s="51"/>
      <c r="AB4207" s="3"/>
      <c r="AC4207" s="1"/>
      <c r="AD4207" s="10"/>
      <c r="AE4207" s="3"/>
      <c r="AF4207" s="3"/>
      <c r="AG4207" s="3"/>
      <c r="AH4207" s="10"/>
      <c r="AI4207" s="11"/>
      <c r="AJ4207" s="10"/>
      <c r="AK4207" s="2"/>
      <c r="AL4207" s="2"/>
      <c r="AM4207" s="2"/>
      <c r="AN4207" s="2"/>
      <c r="AO4207" s="2"/>
      <c r="AP4207" s="2"/>
      <c r="AQ4207" s="1"/>
      <c r="AR4207" s="15"/>
      <c r="AS4207" s="15"/>
      <c r="AT4207" s="15"/>
      <c r="AU4207" s="1"/>
      <c r="AV4207" s="1"/>
      <c r="AW4207" s="15"/>
      <c r="AX4207" s="15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  <c r="EZ4207" s="1"/>
      <c r="FA4207" s="1"/>
      <c r="FB4207" s="1"/>
      <c r="FC4207" s="1"/>
      <c r="FD4207" s="1"/>
      <c r="FE4207" s="1"/>
      <c r="FF4207" s="1"/>
      <c r="FG4207" s="1"/>
      <c r="FH4207" s="1"/>
    </row>
    <row r="4208" spans="1:164" x14ac:dyDescent="0.15">
      <c r="A4208" s="67"/>
      <c r="B4208" s="16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9"/>
      <c r="N4208" s="12"/>
      <c r="O4208" s="12"/>
      <c r="P4208" s="19"/>
      <c r="Q4208" s="14"/>
      <c r="R4208" s="28"/>
      <c r="S4208" s="14"/>
      <c r="T4208" s="14"/>
      <c r="U4208" s="14"/>
      <c r="V4208" s="4"/>
      <c r="W4208" s="5"/>
      <c r="X4208" s="14"/>
      <c r="Y4208" s="153"/>
      <c r="Z4208" s="10"/>
      <c r="AA4208" s="51"/>
      <c r="AB4208" s="3"/>
      <c r="AC4208" s="1"/>
      <c r="AD4208" s="10"/>
      <c r="AE4208" s="3"/>
      <c r="AF4208" s="3"/>
      <c r="AG4208" s="3"/>
      <c r="AH4208" s="10"/>
      <c r="AI4208" s="11"/>
      <c r="AJ4208" s="10"/>
      <c r="AK4208" s="2"/>
      <c r="AL4208" s="2"/>
      <c r="AM4208" s="2"/>
      <c r="AN4208" s="2"/>
      <c r="AO4208" s="2"/>
      <c r="AP4208" s="2"/>
      <c r="AQ4208" s="1"/>
      <c r="AR4208" s="15"/>
      <c r="AS4208" s="15"/>
      <c r="AT4208" s="15"/>
      <c r="AU4208" s="1"/>
      <c r="AV4208" s="1"/>
      <c r="AW4208" s="15"/>
      <c r="AX4208" s="15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  <c r="EZ4208" s="1"/>
      <c r="FA4208" s="1"/>
      <c r="FB4208" s="1"/>
      <c r="FC4208" s="1"/>
      <c r="FD4208" s="1"/>
      <c r="FE4208" s="1"/>
      <c r="FF4208" s="1"/>
      <c r="FG4208" s="1"/>
      <c r="FH4208" s="1"/>
    </row>
    <row r="4209" spans="1:164" x14ac:dyDescent="0.15">
      <c r="A4209" s="67"/>
      <c r="B4209" s="16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9"/>
      <c r="N4209" s="12"/>
      <c r="O4209" s="12"/>
      <c r="P4209" s="19"/>
      <c r="Q4209" s="14"/>
      <c r="R4209" s="28"/>
      <c r="S4209" s="14"/>
      <c r="T4209" s="14"/>
      <c r="U4209" s="14"/>
      <c r="V4209" s="4"/>
      <c r="W4209" s="5"/>
      <c r="X4209" s="14"/>
      <c r="Y4209" s="153"/>
      <c r="Z4209" s="10"/>
      <c r="AA4209" s="51"/>
      <c r="AB4209" s="3"/>
      <c r="AC4209" s="1"/>
      <c r="AD4209" s="10"/>
      <c r="AE4209" s="3"/>
      <c r="AF4209" s="3"/>
      <c r="AG4209" s="3"/>
      <c r="AH4209" s="10"/>
      <c r="AI4209" s="11"/>
      <c r="AJ4209" s="10"/>
      <c r="AK4209" s="2"/>
      <c r="AL4209" s="2"/>
      <c r="AM4209" s="2"/>
      <c r="AN4209" s="2"/>
      <c r="AO4209" s="2"/>
      <c r="AP4209" s="2"/>
      <c r="AQ4209" s="1"/>
      <c r="AR4209" s="15"/>
      <c r="AS4209" s="15"/>
      <c r="AT4209" s="15"/>
      <c r="AU4209" s="1"/>
      <c r="AV4209" s="1"/>
      <c r="AW4209" s="15"/>
      <c r="AX4209" s="15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  <c r="EZ4209" s="1"/>
      <c r="FA4209" s="1"/>
      <c r="FB4209" s="1"/>
      <c r="FC4209" s="1"/>
      <c r="FD4209" s="1"/>
      <c r="FE4209" s="1"/>
      <c r="FF4209" s="1"/>
      <c r="FG4209" s="1"/>
      <c r="FH4209" s="1"/>
    </row>
    <row r="4210" spans="1:164" x14ac:dyDescent="0.15">
      <c r="A4210" s="67"/>
      <c r="B4210" s="16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9"/>
      <c r="N4210" s="12"/>
      <c r="O4210" s="12"/>
      <c r="P4210" s="19"/>
      <c r="Q4210" s="14"/>
      <c r="R4210" s="28"/>
      <c r="S4210" s="14"/>
      <c r="T4210" s="14"/>
      <c r="U4210" s="14"/>
      <c r="V4210" s="4"/>
      <c r="W4210" s="5"/>
      <c r="X4210" s="14"/>
      <c r="Y4210" s="153"/>
      <c r="Z4210" s="10"/>
      <c r="AA4210" s="51"/>
      <c r="AB4210" s="3"/>
      <c r="AC4210" s="1"/>
      <c r="AD4210" s="10"/>
      <c r="AE4210" s="3"/>
      <c r="AF4210" s="3"/>
      <c r="AG4210" s="3"/>
      <c r="AH4210" s="10"/>
      <c r="AI4210" s="11"/>
      <c r="AJ4210" s="10"/>
      <c r="AK4210" s="2"/>
      <c r="AL4210" s="2"/>
      <c r="AM4210" s="2"/>
      <c r="AN4210" s="2"/>
      <c r="AO4210" s="2"/>
      <c r="AP4210" s="2"/>
      <c r="AQ4210" s="1"/>
      <c r="AR4210" s="15"/>
      <c r="AS4210" s="15"/>
      <c r="AT4210" s="15"/>
      <c r="AU4210" s="1"/>
      <c r="AV4210" s="1"/>
      <c r="AW4210" s="15"/>
      <c r="AX4210" s="15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  <c r="EZ4210" s="1"/>
      <c r="FA4210" s="1"/>
      <c r="FB4210" s="1"/>
      <c r="FC4210" s="1"/>
      <c r="FD4210" s="1"/>
      <c r="FE4210" s="1"/>
      <c r="FF4210" s="1"/>
      <c r="FG4210" s="1"/>
      <c r="FH4210" s="1"/>
    </row>
    <row r="4211" spans="1:164" x14ac:dyDescent="0.15">
      <c r="A4211" s="67"/>
      <c r="B4211" s="16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9"/>
      <c r="N4211" s="12"/>
      <c r="O4211" s="12"/>
      <c r="P4211" s="19"/>
      <c r="Q4211" s="14"/>
      <c r="R4211" s="28"/>
      <c r="S4211" s="14"/>
      <c r="T4211" s="14"/>
      <c r="U4211" s="14"/>
      <c r="V4211" s="4"/>
      <c r="W4211" s="5"/>
      <c r="X4211" s="14"/>
      <c r="Y4211" s="153"/>
      <c r="Z4211" s="10"/>
      <c r="AA4211" s="51"/>
      <c r="AB4211" s="3"/>
      <c r="AC4211" s="1"/>
      <c r="AD4211" s="10"/>
      <c r="AE4211" s="3"/>
      <c r="AF4211" s="3"/>
      <c r="AG4211" s="3"/>
      <c r="AH4211" s="10"/>
      <c r="AI4211" s="11"/>
      <c r="AJ4211" s="10"/>
      <c r="AK4211" s="2"/>
      <c r="AL4211" s="2"/>
      <c r="AM4211" s="2"/>
      <c r="AN4211" s="2"/>
      <c r="AO4211" s="2"/>
      <c r="AP4211" s="2"/>
      <c r="AQ4211" s="1"/>
      <c r="AR4211" s="15"/>
      <c r="AS4211" s="15"/>
      <c r="AT4211" s="15"/>
      <c r="AU4211" s="1"/>
      <c r="AV4211" s="1"/>
      <c r="AW4211" s="15"/>
      <c r="AX4211" s="15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  <c r="EZ4211" s="1"/>
      <c r="FA4211" s="1"/>
      <c r="FB4211" s="1"/>
      <c r="FC4211" s="1"/>
      <c r="FD4211" s="1"/>
      <c r="FE4211" s="1"/>
      <c r="FF4211" s="1"/>
      <c r="FG4211" s="1"/>
      <c r="FH4211" s="1"/>
    </row>
    <row r="4212" spans="1:164" x14ac:dyDescent="0.15">
      <c r="A4212" s="67"/>
      <c r="B4212" s="16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9"/>
      <c r="N4212" s="12"/>
      <c r="O4212" s="12"/>
      <c r="P4212" s="19"/>
      <c r="Q4212" s="14"/>
      <c r="R4212" s="28"/>
      <c r="S4212" s="14"/>
      <c r="T4212" s="14"/>
      <c r="U4212" s="14"/>
      <c r="V4212" s="4"/>
      <c r="W4212" s="5"/>
      <c r="X4212" s="14"/>
      <c r="Y4212" s="153"/>
      <c r="Z4212" s="10"/>
      <c r="AA4212" s="51"/>
      <c r="AB4212" s="3"/>
      <c r="AC4212" s="1"/>
      <c r="AD4212" s="10"/>
      <c r="AE4212" s="3"/>
      <c r="AF4212" s="3"/>
      <c r="AG4212" s="3"/>
      <c r="AH4212" s="10"/>
      <c r="AI4212" s="11"/>
      <c r="AJ4212" s="10"/>
      <c r="AK4212" s="2"/>
      <c r="AL4212" s="2"/>
      <c r="AM4212" s="2"/>
      <c r="AN4212" s="2"/>
      <c r="AO4212" s="2"/>
      <c r="AP4212" s="2"/>
      <c r="AQ4212" s="1"/>
      <c r="AR4212" s="15"/>
      <c r="AS4212" s="15"/>
      <c r="AT4212" s="15"/>
      <c r="AU4212" s="1"/>
      <c r="AV4212" s="1"/>
      <c r="AW4212" s="15"/>
      <c r="AX4212" s="15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  <c r="EZ4212" s="1"/>
      <c r="FA4212" s="1"/>
      <c r="FB4212" s="1"/>
      <c r="FC4212" s="1"/>
      <c r="FD4212" s="1"/>
      <c r="FE4212" s="1"/>
      <c r="FF4212" s="1"/>
      <c r="FG4212" s="1"/>
      <c r="FH4212" s="1"/>
    </row>
    <row r="4213" spans="1:164" x14ac:dyDescent="0.15">
      <c r="A4213" s="67"/>
      <c r="B4213" s="16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9"/>
      <c r="N4213" s="12"/>
      <c r="O4213" s="12"/>
      <c r="P4213" s="19"/>
      <c r="Q4213" s="14"/>
      <c r="R4213" s="28"/>
      <c r="S4213" s="14"/>
      <c r="T4213" s="14"/>
      <c r="U4213" s="14"/>
      <c r="V4213" s="4"/>
      <c r="W4213" s="5"/>
      <c r="X4213" s="37"/>
      <c r="Y4213" s="156"/>
      <c r="Z4213" s="47"/>
      <c r="AA4213" s="60"/>
      <c r="AB4213" s="35"/>
      <c r="AC4213" s="40"/>
      <c r="AD4213" s="47"/>
      <c r="AE4213" s="35"/>
      <c r="AF4213" s="35"/>
      <c r="AG4213" s="35"/>
      <c r="AH4213" s="47"/>
      <c r="AI4213" s="36"/>
      <c r="AJ4213" s="47"/>
      <c r="AK4213" s="38"/>
      <c r="AL4213" s="38"/>
      <c r="AM4213" s="38"/>
      <c r="AN4213" s="38"/>
      <c r="AO4213" s="38"/>
      <c r="AP4213" s="38"/>
      <c r="AQ4213" s="40"/>
      <c r="AR4213" s="41"/>
      <c r="AS4213" s="41"/>
      <c r="AT4213" s="41"/>
      <c r="AU4213" s="40"/>
      <c r="AV4213" s="40"/>
      <c r="AW4213" s="41"/>
      <c r="AX4213" s="41"/>
      <c r="AY4213" s="40"/>
      <c r="AZ4213" s="40"/>
      <c r="BA4213" s="40"/>
      <c r="BB4213" s="40"/>
      <c r="BC4213" s="40"/>
      <c r="BD4213" s="40"/>
      <c r="BE4213" s="40"/>
      <c r="BF4213" s="40"/>
      <c r="BG4213" s="40"/>
      <c r="BH4213" s="40"/>
      <c r="BI4213" s="40"/>
      <c r="BJ4213" s="40"/>
      <c r="BK4213" s="40"/>
      <c r="BL4213" s="40"/>
      <c r="BM4213" s="40"/>
      <c r="BN4213" s="40"/>
      <c r="BO4213" s="40"/>
      <c r="BP4213" s="40"/>
      <c r="BQ4213" s="40"/>
      <c r="BR4213" s="40"/>
      <c r="BS4213" s="40"/>
      <c r="BT4213" s="40"/>
      <c r="BU4213" s="40"/>
      <c r="BV4213" s="40"/>
      <c r="BW4213" s="40"/>
      <c r="BX4213" s="40"/>
      <c r="BY4213" s="40"/>
      <c r="BZ4213" s="40"/>
      <c r="CA4213" s="40"/>
      <c r="CB4213" s="40"/>
      <c r="CC4213" s="40"/>
      <c r="CD4213" s="40"/>
      <c r="CE4213" s="40"/>
      <c r="CF4213" s="40"/>
      <c r="CG4213" s="40"/>
      <c r="CH4213" s="40"/>
      <c r="CI4213" s="40"/>
      <c r="CJ4213" s="40"/>
      <c r="CK4213" s="40"/>
      <c r="CL4213" s="40"/>
      <c r="CM4213" s="40"/>
      <c r="CN4213" s="40"/>
      <c r="CO4213" s="40"/>
      <c r="CP4213" s="40"/>
      <c r="CQ4213" s="40"/>
      <c r="CR4213" s="40"/>
      <c r="CS4213" s="40"/>
      <c r="CT4213" s="40"/>
      <c r="CU4213" s="40"/>
      <c r="CV4213" s="40"/>
      <c r="CW4213" s="40"/>
      <c r="CX4213" s="40"/>
      <c r="CY4213" s="40"/>
      <c r="CZ4213" s="40"/>
      <c r="DA4213" s="40"/>
      <c r="DB4213" s="40"/>
      <c r="DC4213" s="40"/>
      <c r="DD4213" s="40"/>
      <c r="DE4213" s="40"/>
      <c r="DF4213" s="40"/>
      <c r="DG4213" s="40"/>
      <c r="DH4213" s="40"/>
      <c r="DI4213" s="40"/>
      <c r="DJ4213" s="40"/>
      <c r="DK4213" s="40"/>
      <c r="DL4213" s="40"/>
      <c r="DM4213" s="40"/>
      <c r="DN4213" s="40"/>
      <c r="DO4213" s="40"/>
      <c r="DP4213" s="40"/>
      <c r="DQ4213" s="40"/>
      <c r="DR4213" s="40"/>
      <c r="DS4213" s="40"/>
      <c r="DT4213" s="40"/>
      <c r="DU4213" s="40"/>
      <c r="DV4213" s="40"/>
      <c r="DW4213" s="40"/>
      <c r="DX4213" s="40"/>
      <c r="DY4213" s="40"/>
      <c r="DZ4213" s="40"/>
      <c r="EA4213" s="40"/>
      <c r="EB4213" s="40"/>
      <c r="EC4213" s="40"/>
      <c r="ED4213" s="40"/>
      <c r="EE4213" s="40"/>
      <c r="EF4213" s="40"/>
      <c r="EG4213" s="40"/>
      <c r="EH4213" s="40"/>
      <c r="EI4213" s="40"/>
      <c r="EJ4213" s="40"/>
      <c r="EK4213" s="40"/>
      <c r="EL4213" s="40"/>
      <c r="EM4213" s="40"/>
      <c r="EN4213" s="40"/>
      <c r="EO4213" s="40"/>
      <c r="EP4213" s="40"/>
      <c r="EQ4213" s="40"/>
      <c r="ER4213" s="40"/>
      <c r="ES4213" s="40"/>
      <c r="ET4213" s="40"/>
      <c r="EU4213" s="40"/>
      <c r="EV4213" s="40"/>
      <c r="EW4213" s="40"/>
      <c r="EX4213" s="40"/>
      <c r="EY4213" s="40"/>
      <c r="EZ4213" s="40"/>
      <c r="FA4213" s="40"/>
      <c r="FB4213" s="40"/>
      <c r="FC4213" s="40"/>
      <c r="FD4213" s="40"/>
      <c r="FE4213" s="40"/>
      <c r="FF4213" s="40"/>
      <c r="FG4213" s="40"/>
      <c r="FH4213" s="40"/>
    </row>
    <row r="4214" spans="1:164" x14ac:dyDescent="0.15">
      <c r="A4214" s="67"/>
      <c r="B4214" s="16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9"/>
      <c r="N4214" s="12"/>
      <c r="O4214" s="12"/>
      <c r="P4214" s="19"/>
      <c r="Q4214" s="14"/>
      <c r="R4214" s="28"/>
      <c r="S4214" s="14"/>
      <c r="T4214" s="14"/>
      <c r="U4214" s="14"/>
      <c r="V4214" s="4"/>
      <c r="W4214" s="5"/>
      <c r="X4214" s="14"/>
      <c r="Y4214" s="153"/>
      <c r="Z4214" s="10"/>
      <c r="AA4214" s="51"/>
      <c r="AB4214" s="3"/>
      <c r="AC4214" s="1"/>
      <c r="AD4214" s="10"/>
      <c r="AE4214" s="3"/>
      <c r="AF4214" s="3"/>
      <c r="AG4214" s="3"/>
      <c r="AH4214" s="10"/>
      <c r="AI4214" s="11"/>
      <c r="AJ4214" s="10"/>
      <c r="AK4214" s="2"/>
      <c r="AL4214" s="2"/>
      <c r="AM4214" s="2"/>
      <c r="AN4214" s="2"/>
      <c r="AO4214" s="2"/>
      <c r="AP4214" s="2"/>
      <c r="AQ4214" s="1"/>
      <c r="AR4214" s="15"/>
      <c r="AS4214" s="15"/>
      <c r="AT4214" s="15"/>
      <c r="AU4214" s="1"/>
      <c r="AV4214" s="1"/>
      <c r="AW4214" s="15"/>
      <c r="AX4214" s="15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  <c r="EZ4214" s="1"/>
      <c r="FA4214" s="1"/>
      <c r="FB4214" s="1"/>
      <c r="FC4214" s="1"/>
      <c r="FD4214" s="1"/>
      <c r="FE4214" s="1"/>
      <c r="FF4214" s="1"/>
      <c r="FG4214" s="1"/>
      <c r="FH4214" s="1"/>
    </row>
    <row r="4215" spans="1:164" x14ac:dyDescent="0.15">
      <c r="A4215" s="67"/>
      <c r="B4215" s="16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9"/>
      <c r="N4215" s="12"/>
      <c r="O4215" s="12"/>
      <c r="P4215" s="19"/>
      <c r="Q4215" s="14"/>
      <c r="R4215" s="28"/>
      <c r="S4215" s="14"/>
      <c r="T4215" s="14"/>
      <c r="U4215" s="14"/>
      <c r="V4215" s="4"/>
      <c r="W4215" s="5"/>
      <c r="X4215" s="14"/>
      <c r="Y4215" s="153"/>
      <c r="Z4215" s="10"/>
      <c r="AA4215" s="51"/>
      <c r="AB4215" s="3"/>
      <c r="AC4215" s="1"/>
      <c r="AD4215" s="10"/>
      <c r="AE4215" s="3"/>
      <c r="AF4215" s="3"/>
      <c r="AG4215" s="3"/>
      <c r="AH4215" s="10"/>
      <c r="AI4215" s="11"/>
      <c r="AJ4215" s="10"/>
      <c r="AK4215" s="2"/>
      <c r="AL4215" s="2"/>
      <c r="AM4215" s="2"/>
      <c r="AN4215" s="2"/>
      <c r="AO4215" s="2"/>
      <c r="AP4215" s="2"/>
      <c r="AQ4215" s="1"/>
      <c r="AR4215" s="15"/>
      <c r="AS4215" s="15"/>
      <c r="AT4215" s="15"/>
      <c r="AU4215" s="1"/>
      <c r="AV4215" s="1"/>
      <c r="AW4215" s="15"/>
      <c r="AX4215" s="15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  <c r="EZ4215" s="1"/>
      <c r="FA4215" s="1"/>
      <c r="FB4215" s="1"/>
      <c r="FC4215" s="1"/>
      <c r="FD4215" s="1"/>
      <c r="FE4215" s="1"/>
      <c r="FF4215" s="1"/>
      <c r="FG4215" s="1"/>
      <c r="FH4215" s="1"/>
    </row>
    <row r="4216" spans="1:164" x14ac:dyDescent="0.15">
      <c r="A4216" s="67"/>
      <c r="B4216" s="16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9"/>
      <c r="N4216" s="12"/>
      <c r="O4216" s="12"/>
      <c r="P4216" s="19"/>
      <c r="Q4216" s="14"/>
      <c r="R4216" s="28"/>
      <c r="S4216" s="14"/>
      <c r="T4216" s="14"/>
      <c r="U4216" s="14"/>
      <c r="V4216" s="4"/>
      <c r="W4216" s="5"/>
      <c r="X4216" s="14"/>
      <c r="Y4216" s="153"/>
      <c r="Z4216" s="10"/>
      <c r="AA4216" s="51"/>
      <c r="AB4216" s="3"/>
      <c r="AC4216" s="1"/>
      <c r="AD4216" s="10"/>
      <c r="AE4216" s="3"/>
      <c r="AF4216" s="3"/>
      <c r="AG4216" s="3"/>
      <c r="AH4216" s="10"/>
      <c r="AI4216" s="11"/>
      <c r="AJ4216" s="10"/>
      <c r="AK4216" s="2"/>
      <c r="AL4216" s="2"/>
      <c r="AM4216" s="2"/>
      <c r="AN4216" s="2"/>
      <c r="AO4216" s="2"/>
      <c r="AP4216" s="2"/>
      <c r="AQ4216" s="1"/>
      <c r="AR4216" s="15"/>
      <c r="AS4216" s="15"/>
      <c r="AT4216" s="15"/>
      <c r="AU4216" s="1"/>
      <c r="AV4216" s="1"/>
      <c r="AW4216" s="15"/>
      <c r="AX4216" s="15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  <c r="EZ4216" s="1"/>
      <c r="FA4216" s="1"/>
      <c r="FB4216" s="1"/>
      <c r="FC4216" s="1"/>
      <c r="FD4216" s="1"/>
      <c r="FE4216" s="1"/>
      <c r="FF4216" s="1"/>
      <c r="FG4216" s="1"/>
      <c r="FH4216" s="1"/>
    </row>
    <row r="4217" spans="1:164" x14ac:dyDescent="0.15">
      <c r="A4217" s="67"/>
      <c r="B4217" s="16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9"/>
      <c r="N4217" s="12"/>
      <c r="O4217" s="12"/>
      <c r="P4217" s="19"/>
      <c r="Q4217" s="14"/>
      <c r="R4217" s="28"/>
      <c r="S4217" s="14"/>
      <c r="T4217" s="14"/>
      <c r="U4217" s="14"/>
      <c r="V4217" s="4"/>
      <c r="W4217" s="5"/>
      <c r="X4217" s="14"/>
      <c r="Y4217" s="153"/>
      <c r="Z4217" s="10"/>
      <c r="AA4217" s="51"/>
      <c r="AB4217" s="3"/>
      <c r="AC4217" s="1"/>
      <c r="AD4217" s="10"/>
      <c r="AE4217" s="3"/>
      <c r="AF4217" s="3"/>
      <c r="AG4217" s="3"/>
      <c r="AH4217" s="10"/>
      <c r="AI4217" s="11"/>
      <c r="AJ4217" s="10"/>
      <c r="AK4217" s="2"/>
      <c r="AL4217" s="2"/>
      <c r="AM4217" s="2"/>
      <c r="AN4217" s="2"/>
      <c r="AO4217" s="2"/>
      <c r="AP4217" s="2"/>
      <c r="AQ4217" s="1"/>
      <c r="AR4217" s="15"/>
      <c r="AS4217" s="15"/>
      <c r="AT4217" s="15"/>
      <c r="AU4217" s="1"/>
      <c r="AV4217" s="1"/>
      <c r="AW4217" s="15"/>
      <c r="AX4217" s="15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  <c r="EZ4217" s="1"/>
      <c r="FA4217" s="1"/>
      <c r="FB4217" s="1"/>
      <c r="FC4217" s="1"/>
      <c r="FD4217" s="1"/>
      <c r="FE4217" s="1"/>
      <c r="FF4217" s="1"/>
      <c r="FG4217" s="1"/>
      <c r="FH4217" s="1"/>
    </row>
    <row r="4218" spans="1:164" x14ac:dyDescent="0.15">
      <c r="A4218" s="67"/>
      <c r="B4218" s="16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9"/>
      <c r="N4218" s="12"/>
      <c r="O4218" s="12"/>
      <c r="P4218" s="19"/>
      <c r="Q4218" s="14"/>
      <c r="R4218" s="28"/>
      <c r="S4218" s="14"/>
      <c r="T4218" s="14"/>
      <c r="U4218" s="14"/>
      <c r="V4218" s="4"/>
      <c r="W4218" s="5"/>
      <c r="X4218" s="14"/>
      <c r="Y4218" s="153"/>
      <c r="Z4218" s="10"/>
      <c r="AA4218" s="51"/>
      <c r="AB4218" s="3"/>
      <c r="AC4218" s="1"/>
      <c r="AD4218" s="10"/>
      <c r="AE4218" s="3"/>
      <c r="AF4218" s="3"/>
      <c r="AG4218" s="3"/>
      <c r="AH4218" s="10"/>
      <c r="AI4218" s="11"/>
      <c r="AJ4218" s="10"/>
      <c r="AK4218" s="2"/>
      <c r="AL4218" s="2"/>
      <c r="AM4218" s="2"/>
      <c r="AN4218" s="2"/>
      <c r="AO4218" s="2"/>
      <c r="AP4218" s="2"/>
      <c r="AQ4218" s="1"/>
      <c r="AR4218" s="15"/>
      <c r="AS4218" s="15"/>
      <c r="AT4218" s="15"/>
      <c r="AU4218" s="1"/>
      <c r="AV4218" s="1"/>
      <c r="AW4218" s="15"/>
      <c r="AX4218" s="15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  <c r="EZ4218" s="1"/>
      <c r="FA4218" s="1"/>
      <c r="FB4218" s="1"/>
      <c r="FC4218" s="1"/>
      <c r="FD4218" s="1"/>
      <c r="FE4218" s="1"/>
      <c r="FF4218" s="1"/>
      <c r="FG4218" s="1"/>
      <c r="FH4218" s="1"/>
    </row>
    <row r="4219" spans="1:164" x14ac:dyDescent="0.15">
      <c r="A4219" s="67"/>
      <c r="B4219" s="16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9"/>
      <c r="N4219" s="12"/>
      <c r="O4219" s="12"/>
      <c r="P4219" s="19"/>
      <c r="Q4219" s="14"/>
      <c r="R4219" s="28"/>
      <c r="S4219" s="14"/>
      <c r="T4219" s="14"/>
      <c r="U4219" s="14"/>
      <c r="V4219" s="4"/>
      <c r="W4219" s="5"/>
      <c r="X4219" s="14"/>
      <c r="Y4219" s="153"/>
      <c r="Z4219" s="10"/>
      <c r="AA4219" s="51"/>
      <c r="AB4219" s="3"/>
      <c r="AC4219" s="1"/>
      <c r="AD4219" s="10"/>
      <c r="AE4219" s="3"/>
      <c r="AF4219" s="3"/>
      <c r="AG4219" s="3"/>
      <c r="AH4219" s="10"/>
      <c r="AI4219" s="11"/>
      <c r="AJ4219" s="10"/>
      <c r="AK4219" s="2"/>
      <c r="AL4219" s="2"/>
      <c r="AM4219" s="2"/>
      <c r="AN4219" s="2"/>
      <c r="AO4219" s="2"/>
      <c r="AP4219" s="2"/>
      <c r="AQ4219" s="1"/>
      <c r="AR4219" s="15"/>
      <c r="AS4219" s="15"/>
      <c r="AT4219" s="15"/>
      <c r="AU4219" s="1"/>
      <c r="AV4219" s="1"/>
      <c r="AW4219" s="15"/>
      <c r="AX4219" s="15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  <c r="EZ4219" s="1"/>
      <c r="FA4219" s="1"/>
      <c r="FB4219" s="1"/>
      <c r="FC4219" s="1"/>
      <c r="FD4219" s="1"/>
      <c r="FE4219" s="1"/>
      <c r="FF4219" s="1"/>
      <c r="FG4219" s="1"/>
      <c r="FH4219" s="1"/>
    </row>
    <row r="4220" spans="1:164" x14ac:dyDescent="0.15">
      <c r="A4220" s="67"/>
      <c r="B4220" s="16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9"/>
      <c r="N4220" s="12"/>
      <c r="O4220" s="12"/>
      <c r="P4220" s="19"/>
      <c r="Q4220" s="14"/>
      <c r="R4220" s="28"/>
      <c r="S4220" s="14"/>
      <c r="T4220" s="14"/>
      <c r="U4220" s="14"/>
      <c r="V4220" s="4"/>
      <c r="W4220" s="5"/>
      <c r="X4220" s="14"/>
      <c r="Y4220" s="153"/>
      <c r="Z4220" s="10"/>
      <c r="AA4220" s="51"/>
      <c r="AB4220" s="3"/>
      <c r="AC4220" s="1"/>
      <c r="AD4220" s="10"/>
      <c r="AE4220" s="3"/>
      <c r="AF4220" s="3"/>
      <c r="AG4220" s="3"/>
      <c r="AH4220" s="10"/>
      <c r="AI4220" s="11"/>
      <c r="AJ4220" s="10"/>
      <c r="AK4220" s="2"/>
      <c r="AL4220" s="2"/>
      <c r="AM4220" s="2"/>
      <c r="AN4220" s="2"/>
      <c r="AO4220" s="2"/>
      <c r="AP4220" s="2"/>
      <c r="AQ4220" s="1"/>
      <c r="AR4220" s="15"/>
      <c r="AS4220" s="15"/>
      <c r="AT4220" s="15"/>
      <c r="AU4220" s="1"/>
      <c r="AV4220" s="1"/>
      <c r="AW4220" s="15"/>
      <c r="AX4220" s="15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  <c r="EZ4220" s="1"/>
      <c r="FA4220" s="1"/>
      <c r="FB4220" s="1"/>
      <c r="FC4220" s="1"/>
      <c r="FD4220" s="1"/>
      <c r="FE4220" s="1"/>
      <c r="FF4220" s="1"/>
      <c r="FG4220" s="1"/>
      <c r="FH4220" s="1"/>
    </row>
    <row r="4221" spans="1:164" x14ac:dyDescent="0.15">
      <c r="A4221" s="67"/>
      <c r="B4221" s="16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9"/>
      <c r="N4221" s="12"/>
      <c r="O4221" s="12"/>
      <c r="P4221" s="19"/>
      <c r="Q4221" s="14"/>
      <c r="R4221" s="28"/>
      <c r="S4221" s="14"/>
      <c r="T4221" s="14"/>
      <c r="U4221" s="14"/>
      <c r="V4221" s="4"/>
      <c r="W4221" s="5"/>
      <c r="X4221" s="14"/>
      <c r="Y4221" s="153"/>
      <c r="Z4221" s="10"/>
      <c r="AA4221" s="51"/>
      <c r="AB4221" s="3"/>
      <c r="AC4221" s="1"/>
      <c r="AD4221" s="10"/>
      <c r="AE4221" s="3"/>
      <c r="AF4221" s="3"/>
      <c r="AG4221" s="3"/>
      <c r="AH4221" s="10"/>
      <c r="AI4221" s="11"/>
      <c r="AJ4221" s="10"/>
      <c r="AK4221" s="2"/>
      <c r="AL4221" s="2"/>
      <c r="AM4221" s="2"/>
      <c r="AN4221" s="2"/>
      <c r="AO4221" s="2"/>
      <c r="AP4221" s="2"/>
      <c r="AQ4221" s="1"/>
      <c r="AR4221" s="15"/>
      <c r="AS4221" s="15"/>
      <c r="AT4221" s="15"/>
      <c r="AU4221" s="1"/>
      <c r="AV4221" s="1"/>
      <c r="AW4221" s="15"/>
      <c r="AX4221" s="15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  <c r="EZ4221" s="1"/>
      <c r="FA4221" s="1"/>
      <c r="FB4221" s="1"/>
      <c r="FC4221" s="1"/>
      <c r="FD4221" s="1"/>
      <c r="FE4221" s="1"/>
      <c r="FF4221" s="1"/>
      <c r="FG4221" s="1"/>
      <c r="FH4221" s="1"/>
    </row>
    <row r="4222" spans="1:164" x14ac:dyDescent="0.15">
      <c r="A4222" s="67"/>
      <c r="B4222" s="16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9"/>
      <c r="N4222" s="12"/>
      <c r="O4222" s="12"/>
      <c r="P4222" s="19"/>
      <c r="Q4222" s="14"/>
      <c r="R4222" s="28"/>
      <c r="S4222" s="14"/>
      <c r="T4222" s="14"/>
      <c r="U4222" s="14"/>
      <c r="V4222" s="4"/>
      <c r="W4222" s="5"/>
      <c r="X4222" s="14"/>
      <c r="Y4222" s="153"/>
      <c r="Z4222" s="10"/>
      <c r="AA4222" s="51"/>
      <c r="AB4222" s="3"/>
      <c r="AC4222" s="1"/>
      <c r="AD4222" s="10"/>
      <c r="AE4222" s="3"/>
      <c r="AF4222" s="3"/>
      <c r="AG4222" s="3"/>
      <c r="AH4222" s="10"/>
      <c r="AI4222" s="11"/>
      <c r="AJ4222" s="10"/>
      <c r="AK4222" s="2"/>
      <c r="AL4222" s="2"/>
      <c r="AM4222" s="2"/>
      <c r="AN4222" s="2"/>
      <c r="AO4222" s="2"/>
      <c r="AP4222" s="2"/>
      <c r="AQ4222" s="1"/>
      <c r="AR4222" s="15"/>
      <c r="AS4222" s="15"/>
      <c r="AT4222" s="15"/>
      <c r="AU4222" s="1"/>
      <c r="AV4222" s="1"/>
      <c r="AW4222" s="15"/>
      <c r="AX4222" s="15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  <c r="EZ4222" s="1"/>
      <c r="FA4222" s="1"/>
      <c r="FB4222" s="1"/>
      <c r="FC4222" s="1"/>
      <c r="FD4222" s="1"/>
      <c r="FE4222" s="1"/>
      <c r="FF4222" s="1"/>
      <c r="FG4222" s="1"/>
      <c r="FH4222" s="1"/>
    </row>
    <row r="4223" spans="1:164" x14ac:dyDescent="0.15">
      <c r="A4223" s="67"/>
      <c r="B4223" s="16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9"/>
      <c r="N4223" s="12"/>
      <c r="O4223" s="12"/>
      <c r="P4223" s="19"/>
      <c r="Q4223" s="14"/>
      <c r="R4223" s="28"/>
      <c r="S4223" s="14"/>
      <c r="T4223" s="14"/>
      <c r="U4223" s="14"/>
      <c r="V4223" s="4"/>
      <c r="W4223" s="5"/>
      <c r="X4223" s="14"/>
      <c r="Y4223" s="153"/>
      <c r="Z4223" s="10"/>
      <c r="AA4223" s="51"/>
      <c r="AB4223" s="3"/>
      <c r="AC4223" s="1"/>
      <c r="AD4223" s="10"/>
      <c r="AE4223" s="3"/>
      <c r="AF4223" s="3"/>
      <c r="AG4223" s="3"/>
      <c r="AH4223" s="10"/>
      <c r="AI4223" s="11"/>
      <c r="AJ4223" s="10"/>
      <c r="AK4223" s="2"/>
      <c r="AL4223" s="2"/>
      <c r="AM4223" s="2"/>
      <c r="AN4223" s="2"/>
      <c r="AO4223" s="2"/>
      <c r="AP4223" s="2"/>
      <c r="AQ4223" s="1"/>
      <c r="AR4223" s="15"/>
      <c r="AS4223" s="15"/>
      <c r="AT4223" s="15"/>
      <c r="AU4223" s="1"/>
      <c r="AV4223" s="1"/>
      <c r="AW4223" s="15"/>
      <c r="AX4223" s="15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  <c r="EZ4223" s="1"/>
      <c r="FA4223" s="1"/>
      <c r="FB4223" s="1"/>
      <c r="FC4223" s="1"/>
      <c r="FD4223" s="1"/>
      <c r="FE4223" s="1"/>
      <c r="FF4223" s="1"/>
      <c r="FG4223" s="1"/>
      <c r="FH4223" s="1"/>
    </row>
    <row r="4224" spans="1:164" x14ac:dyDescent="0.15">
      <c r="A4224" s="67"/>
      <c r="B4224" s="16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9"/>
      <c r="N4224" s="12"/>
      <c r="O4224" s="12"/>
      <c r="P4224" s="19"/>
      <c r="Q4224" s="14"/>
      <c r="R4224" s="28"/>
      <c r="S4224" s="14"/>
      <c r="T4224" s="14"/>
      <c r="U4224" s="14"/>
      <c r="V4224" s="4"/>
      <c r="W4224" s="5"/>
      <c r="X4224" s="14"/>
      <c r="Y4224" s="153"/>
      <c r="Z4224" s="10"/>
      <c r="AA4224" s="51"/>
      <c r="AB4224" s="3"/>
      <c r="AC4224" s="1"/>
      <c r="AD4224" s="10"/>
      <c r="AE4224" s="3"/>
      <c r="AF4224" s="3"/>
      <c r="AG4224" s="3"/>
      <c r="AH4224" s="10"/>
      <c r="AI4224" s="11"/>
      <c r="AJ4224" s="10"/>
      <c r="AK4224" s="2"/>
      <c r="AL4224" s="2"/>
      <c r="AM4224" s="2"/>
      <c r="AN4224" s="2"/>
      <c r="AO4224" s="2"/>
      <c r="AP4224" s="2"/>
      <c r="AQ4224" s="1"/>
      <c r="AR4224" s="15"/>
      <c r="AS4224" s="15"/>
      <c r="AT4224" s="15"/>
      <c r="AU4224" s="1"/>
      <c r="AV4224" s="1"/>
      <c r="AW4224" s="15"/>
      <c r="AX4224" s="15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  <c r="EZ4224" s="1"/>
      <c r="FA4224" s="1"/>
      <c r="FB4224" s="1"/>
      <c r="FC4224" s="1"/>
      <c r="FD4224" s="1"/>
      <c r="FE4224" s="1"/>
      <c r="FF4224" s="1"/>
      <c r="FG4224" s="1"/>
      <c r="FH4224" s="1"/>
    </row>
    <row r="4225" spans="1:164" x14ac:dyDescent="0.15">
      <c r="A4225" s="67"/>
      <c r="B4225" s="16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9"/>
      <c r="N4225" s="12"/>
      <c r="O4225" s="12"/>
      <c r="P4225" s="19"/>
      <c r="Q4225" s="14"/>
      <c r="R4225" s="28"/>
      <c r="S4225" s="14"/>
      <c r="T4225" s="14"/>
      <c r="U4225" s="14"/>
      <c r="V4225" s="4"/>
      <c r="W4225" s="5"/>
      <c r="X4225" s="14"/>
      <c r="Y4225" s="153"/>
      <c r="Z4225" s="10"/>
      <c r="AA4225" s="51"/>
      <c r="AB4225" s="3"/>
      <c r="AC4225" s="1"/>
      <c r="AD4225" s="10"/>
      <c r="AE4225" s="3"/>
      <c r="AF4225" s="3"/>
      <c r="AG4225" s="3"/>
      <c r="AH4225" s="10"/>
      <c r="AI4225" s="11"/>
      <c r="AJ4225" s="10"/>
      <c r="AK4225" s="2"/>
      <c r="AL4225" s="2"/>
      <c r="AM4225" s="2"/>
      <c r="AN4225" s="2"/>
      <c r="AO4225" s="2"/>
      <c r="AP4225" s="2"/>
      <c r="AQ4225" s="1"/>
      <c r="AR4225" s="15"/>
      <c r="AS4225" s="15"/>
      <c r="AT4225" s="15"/>
      <c r="AU4225" s="1"/>
      <c r="AV4225" s="1"/>
      <c r="AW4225" s="15"/>
      <c r="AX4225" s="15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  <c r="EZ4225" s="1"/>
      <c r="FA4225" s="1"/>
      <c r="FB4225" s="1"/>
      <c r="FC4225" s="1"/>
      <c r="FD4225" s="1"/>
      <c r="FE4225" s="1"/>
      <c r="FF4225" s="1"/>
      <c r="FG4225" s="1"/>
      <c r="FH4225" s="1"/>
    </row>
    <row r="4226" spans="1:164" x14ac:dyDescent="0.15">
      <c r="A4226" s="67"/>
      <c r="B4226" s="16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9"/>
      <c r="N4226" s="12"/>
      <c r="O4226" s="12"/>
      <c r="P4226" s="19"/>
      <c r="Q4226" s="14"/>
      <c r="R4226" s="28"/>
      <c r="S4226" s="14"/>
      <c r="T4226" s="14"/>
      <c r="U4226" s="14"/>
      <c r="V4226" s="4"/>
      <c r="W4226" s="5"/>
      <c r="X4226" s="14"/>
      <c r="Y4226" s="153"/>
      <c r="Z4226" s="10"/>
      <c r="AA4226" s="51"/>
      <c r="AB4226" s="3"/>
      <c r="AC4226" s="1"/>
      <c r="AD4226" s="10"/>
      <c r="AE4226" s="3"/>
      <c r="AF4226" s="3"/>
      <c r="AG4226" s="3"/>
      <c r="AH4226" s="10"/>
      <c r="AI4226" s="11"/>
      <c r="AJ4226" s="10"/>
      <c r="AK4226" s="2"/>
      <c r="AL4226" s="2"/>
      <c r="AM4226" s="2"/>
      <c r="AN4226" s="2"/>
      <c r="AO4226" s="2"/>
      <c r="AP4226" s="2"/>
      <c r="AQ4226" s="1"/>
      <c r="AR4226" s="15"/>
      <c r="AS4226" s="15"/>
      <c r="AT4226" s="15"/>
      <c r="AU4226" s="1"/>
      <c r="AV4226" s="1"/>
      <c r="AW4226" s="15"/>
      <c r="AX4226" s="15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  <c r="EZ4226" s="1"/>
      <c r="FA4226" s="1"/>
      <c r="FB4226" s="1"/>
      <c r="FC4226" s="1"/>
      <c r="FD4226" s="1"/>
      <c r="FE4226" s="1"/>
      <c r="FF4226" s="1"/>
      <c r="FG4226" s="1"/>
      <c r="FH4226" s="1"/>
    </row>
    <row r="4227" spans="1:164" x14ac:dyDescent="0.15">
      <c r="A4227" s="67"/>
      <c r="B4227" s="16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9"/>
      <c r="N4227" s="12"/>
      <c r="O4227" s="12"/>
      <c r="P4227" s="19"/>
      <c r="Q4227" s="14"/>
      <c r="R4227" s="28"/>
      <c r="S4227" s="14"/>
      <c r="T4227" s="14"/>
      <c r="U4227" s="14"/>
      <c r="V4227" s="4"/>
      <c r="W4227" s="5"/>
      <c r="X4227" s="14"/>
      <c r="Y4227" s="153"/>
      <c r="Z4227" s="10"/>
      <c r="AA4227" s="51"/>
      <c r="AB4227" s="3"/>
      <c r="AC4227" s="1"/>
      <c r="AD4227" s="10"/>
      <c r="AE4227" s="3"/>
      <c r="AF4227" s="3"/>
      <c r="AG4227" s="3"/>
      <c r="AH4227" s="10"/>
      <c r="AI4227" s="11"/>
      <c r="AJ4227" s="10"/>
      <c r="AK4227" s="2"/>
      <c r="AL4227" s="2"/>
      <c r="AM4227" s="2"/>
      <c r="AN4227" s="2"/>
      <c r="AO4227" s="2"/>
      <c r="AP4227" s="2"/>
      <c r="AQ4227" s="1"/>
      <c r="AR4227" s="15"/>
      <c r="AS4227" s="15"/>
      <c r="AT4227" s="15"/>
      <c r="AU4227" s="1"/>
      <c r="AV4227" s="1"/>
      <c r="AW4227" s="15"/>
      <c r="AX4227" s="15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  <c r="EZ4227" s="1"/>
      <c r="FA4227" s="1"/>
      <c r="FB4227" s="1"/>
      <c r="FC4227" s="1"/>
      <c r="FD4227" s="1"/>
      <c r="FE4227" s="1"/>
      <c r="FF4227" s="1"/>
      <c r="FG4227" s="1"/>
      <c r="FH4227" s="1"/>
    </row>
    <row r="4228" spans="1:164" x14ac:dyDescent="0.15">
      <c r="A4228" s="67"/>
      <c r="B4228" s="16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9"/>
      <c r="N4228" s="12"/>
      <c r="O4228" s="12"/>
      <c r="P4228" s="19"/>
      <c r="Q4228" s="14"/>
      <c r="R4228" s="28"/>
      <c r="S4228" s="14"/>
      <c r="T4228" s="14"/>
      <c r="U4228" s="14"/>
      <c r="V4228" s="4"/>
      <c r="W4228" s="5"/>
      <c r="X4228" s="14"/>
      <c r="Y4228" s="153"/>
      <c r="Z4228" s="10"/>
      <c r="AA4228" s="51"/>
      <c r="AB4228" s="3"/>
      <c r="AC4228" s="1"/>
      <c r="AD4228" s="10"/>
      <c r="AE4228" s="3"/>
      <c r="AF4228" s="3"/>
      <c r="AG4228" s="3"/>
      <c r="AH4228" s="10"/>
      <c r="AI4228" s="11"/>
      <c r="AJ4228" s="10"/>
      <c r="AK4228" s="2"/>
      <c r="AL4228" s="2"/>
      <c r="AM4228" s="2"/>
      <c r="AN4228" s="2"/>
      <c r="AO4228" s="2"/>
      <c r="AP4228" s="2"/>
      <c r="AQ4228" s="1"/>
      <c r="AR4228" s="15"/>
      <c r="AS4228" s="15"/>
      <c r="AT4228" s="15"/>
      <c r="AU4228" s="1"/>
      <c r="AV4228" s="1"/>
      <c r="AW4228" s="15"/>
      <c r="AX4228" s="15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  <c r="EZ4228" s="1"/>
      <c r="FA4228" s="1"/>
      <c r="FB4228" s="1"/>
      <c r="FC4228" s="1"/>
      <c r="FD4228" s="1"/>
      <c r="FE4228" s="1"/>
      <c r="FF4228" s="1"/>
      <c r="FG4228" s="1"/>
      <c r="FH4228" s="1"/>
    </row>
    <row r="4229" spans="1:164" x14ac:dyDescent="0.15">
      <c r="A4229" s="67"/>
      <c r="B4229" s="16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9"/>
      <c r="N4229" s="12"/>
      <c r="O4229" s="12"/>
      <c r="P4229" s="19"/>
      <c r="Q4229" s="14"/>
      <c r="R4229" s="28"/>
      <c r="S4229" s="14"/>
      <c r="T4229" s="14"/>
      <c r="U4229" s="14"/>
      <c r="V4229" s="4"/>
      <c r="W4229" s="5"/>
      <c r="X4229" s="14"/>
      <c r="Y4229" s="153"/>
      <c r="Z4229" s="10"/>
      <c r="AA4229" s="51"/>
      <c r="AB4229" s="3"/>
      <c r="AC4229" s="1"/>
      <c r="AD4229" s="10"/>
      <c r="AE4229" s="3"/>
      <c r="AF4229" s="3"/>
      <c r="AG4229" s="3"/>
      <c r="AH4229" s="10"/>
      <c r="AI4229" s="11"/>
      <c r="AJ4229" s="10"/>
      <c r="AK4229" s="2"/>
      <c r="AL4229" s="2"/>
      <c r="AM4229" s="2"/>
      <c r="AN4229" s="2"/>
      <c r="AO4229" s="2"/>
      <c r="AP4229" s="2"/>
      <c r="AQ4229" s="1"/>
      <c r="AR4229" s="15"/>
      <c r="AS4229" s="15"/>
      <c r="AT4229" s="15"/>
      <c r="AU4229" s="1"/>
      <c r="AV4229" s="1"/>
      <c r="AW4229" s="15"/>
      <c r="AX4229" s="15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  <c r="EZ4229" s="1"/>
      <c r="FA4229" s="1"/>
      <c r="FB4229" s="1"/>
      <c r="FC4229" s="1"/>
      <c r="FD4229" s="1"/>
      <c r="FE4229" s="1"/>
      <c r="FF4229" s="1"/>
      <c r="FG4229" s="1"/>
      <c r="FH4229" s="1"/>
    </row>
    <row r="4230" spans="1:164" x14ac:dyDescent="0.15">
      <c r="A4230" s="67"/>
      <c r="B4230" s="16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9"/>
      <c r="N4230" s="12"/>
      <c r="O4230" s="12"/>
      <c r="P4230" s="19"/>
      <c r="Q4230" s="14"/>
      <c r="R4230" s="28"/>
      <c r="S4230" s="14"/>
      <c r="T4230" s="14"/>
      <c r="U4230" s="14"/>
      <c r="V4230" s="4"/>
      <c r="W4230" s="5"/>
      <c r="X4230" s="14"/>
      <c r="Y4230" s="153"/>
      <c r="Z4230" s="10"/>
      <c r="AA4230" s="51"/>
      <c r="AB4230" s="3"/>
      <c r="AC4230" s="1"/>
      <c r="AD4230" s="10"/>
      <c r="AE4230" s="3"/>
      <c r="AF4230" s="3"/>
      <c r="AG4230" s="3"/>
      <c r="AH4230" s="10"/>
      <c r="AI4230" s="11"/>
      <c r="AJ4230" s="10"/>
      <c r="AK4230" s="2"/>
      <c r="AL4230" s="2"/>
      <c r="AM4230" s="2"/>
      <c r="AN4230" s="2"/>
      <c r="AO4230" s="2"/>
      <c r="AP4230" s="2"/>
      <c r="AQ4230" s="1"/>
      <c r="AR4230" s="15"/>
      <c r="AS4230" s="15"/>
      <c r="AT4230" s="15"/>
      <c r="AU4230" s="1"/>
      <c r="AV4230" s="1"/>
      <c r="AW4230" s="15"/>
      <c r="AX4230" s="15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  <c r="EZ4230" s="1"/>
      <c r="FA4230" s="1"/>
      <c r="FB4230" s="1"/>
      <c r="FC4230" s="1"/>
      <c r="FD4230" s="1"/>
      <c r="FE4230" s="1"/>
      <c r="FF4230" s="1"/>
      <c r="FG4230" s="1"/>
      <c r="FH4230" s="1"/>
    </row>
    <row r="4231" spans="1:164" x14ac:dyDescent="0.15">
      <c r="A4231" s="67"/>
      <c r="B4231" s="16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9"/>
      <c r="N4231" s="12"/>
      <c r="O4231" s="12"/>
      <c r="P4231" s="19"/>
      <c r="Q4231" s="14"/>
      <c r="R4231" s="28"/>
      <c r="S4231" s="14"/>
      <c r="T4231" s="14"/>
      <c r="U4231" s="14"/>
      <c r="V4231" s="4"/>
      <c r="W4231" s="5"/>
      <c r="X4231" s="14"/>
      <c r="Y4231" s="153"/>
      <c r="Z4231" s="10"/>
      <c r="AA4231" s="51"/>
      <c r="AB4231" s="3"/>
      <c r="AC4231" s="1"/>
      <c r="AD4231" s="10"/>
      <c r="AE4231" s="3"/>
      <c r="AF4231" s="3"/>
      <c r="AG4231" s="3"/>
      <c r="AH4231" s="10"/>
      <c r="AI4231" s="11"/>
      <c r="AJ4231" s="10"/>
      <c r="AK4231" s="2"/>
      <c r="AL4231" s="2"/>
      <c r="AM4231" s="2"/>
      <c r="AN4231" s="2"/>
      <c r="AO4231" s="2"/>
      <c r="AP4231" s="2"/>
      <c r="AQ4231" s="1"/>
      <c r="AR4231" s="15"/>
      <c r="AS4231" s="15"/>
      <c r="AT4231" s="15"/>
      <c r="AU4231" s="1"/>
      <c r="AV4231" s="1"/>
      <c r="AW4231" s="15"/>
      <c r="AX4231" s="15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  <c r="EZ4231" s="1"/>
      <c r="FA4231" s="1"/>
      <c r="FB4231" s="1"/>
      <c r="FC4231" s="1"/>
      <c r="FD4231" s="1"/>
      <c r="FE4231" s="1"/>
      <c r="FF4231" s="1"/>
      <c r="FG4231" s="1"/>
      <c r="FH4231" s="1"/>
    </row>
    <row r="4232" spans="1:164" x14ac:dyDescent="0.15">
      <c r="A4232" s="67"/>
      <c r="B4232" s="16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9"/>
      <c r="N4232" s="12"/>
      <c r="O4232" s="12"/>
      <c r="P4232" s="19"/>
      <c r="Q4232" s="14"/>
      <c r="R4232" s="28"/>
      <c r="S4232" s="14"/>
      <c r="T4232" s="14"/>
      <c r="U4232" s="14"/>
      <c r="V4232" s="4"/>
      <c r="W4232" s="5"/>
      <c r="X4232" s="14"/>
      <c r="Y4232" s="153"/>
      <c r="Z4232" s="10"/>
      <c r="AA4232" s="51"/>
      <c r="AB4232" s="3"/>
      <c r="AC4232" s="1"/>
      <c r="AD4232" s="10"/>
      <c r="AE4232" s="3"/>
      <c r="AF4232" s="3"/>
      <c r="AG4232" s="3"/>
      <c r="AH4232" s="10"/>
      <c r="AI4232" s="11"/>
      <c r="AJ4232" s="10"/>
      <c r="AK4232" s="2"/>
      <c r="AL4232" s="2"/>
      <c r="AM4232" s="2"/>
      <c r="AN4232" s="2"/>
      <c r="AO4232" s="2"/>
      <c r="AP4232" s="2"/>
      <c r="AQ4232" s="1"/>
      <c r="AR4232" s="15"/>
      <c r="AS4232" s="15"/>
      <c r="AT4232" s="15"/>
      <c r="AU4232" s="1"/>
      <c r="AV4232" s="1"/>
      <c r="AW4232" s="15"/>
      <c r="AX4232" s="15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  <c r="EZ4232" s="1"/>
      <c r="FA4232" s="1"/>
      <c r="FB4232" s="1"/>
      <c r="FC4232" s="1"/>
      <c r="FD4232" s="1"/>
      <c r="FE4232" s="1"/>
      <c r="FF4232" s="1"/>
      <c r="FG4232" s="1"/>
      <c r="FH4232" s="1"/>
    </row>
    <row r="4233" spans="1:164" x14ac:dyDescent="0.15">
      <c r="A4233" s="67"/>
      <c r="B4233" s="16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9"/>
      <c r="N4233" s="12"/>
      <c r="O4233" s="12"/>
      <c r="P4233" s="19"/>
      <c r="Q4233" s="14"/>
      <c r="R4233" s="28"/>
      <c r="S4233" s="14"/>
      <c r="T4233" s="14"/>
      <c r="U4233" s="14"/>
      <c r="V4233" s="4"/>
      <c r="W4233" s="5"/>
      <c r="X4233" s="14"/>
      <c r="Y4233" s="153"/>
      <c r="Z4233" s="10"/>
      <c r="AA4233" s="51"/>
      <c r="AB4233" s="3"/>
      <c r="AC4233" s="1"/>
      <c r="AD4233" s="10"/>
      <c r="AE4233" s="3"/>
      <c r="AF4233" s="3"/>
      <c r="AG4233" s="3"/>
      <c r="AH4233" s="10"/>
      <c r="AI4233" s="11"/>
      <c r="AJ4233" s="10"/>
      <c r="AK4233" s="2"/>
      <c r="AL4233" s="2"/>
      <c r="AM4233" s="2"/>
      <c r="AN4233" s="2"/>
      <c r="AO4233" s="2"/>
      <c r="AP4233" s="2"/>
      <c r="AQ4233" s="1"/>
      <c r="AR4233" s="15"/>
      <c r="AS4233" s="15"/>
      <c r="AT4233" s="15"/>
      <c r="AU4233" s="1"/>
      <c r="AV4233" s="1"/>
      <c r="AW4233" s="15"/>
      <c r="AX4233" s="15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  <c r="EZ4233" s="1"/>
      <c r="FA4233" s="1"/>
      <c r="FB4233" s="1"/>
      <c r="FC4233" s="1"/>
      <c r="FD4233" s="1"/>
      <c r="FE4233" s="1"/>
      <c r="FF4233" s="1"/>
      <c r="FG4233" s="1"/>
      <c r="FH4233" s="1"/>
    </row>
    <row r="4234" spans="1:164" x14ac:dyDescent="0.15">
      <c r="A4234" s="67"/>
      <c r="B4234" s="16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9"/>
      <c r="N4234" s="12"/>
      <c r="O4234" s="12"/>
      <c r="P4234" s="19"/>
      <c r="Q4234" s="14"/>
      <c r="R4234" s="28"/>
      <c r="S4234" s="14"/>
      <c r="T4234" s="14"/>
      <c r="U4234" s="14"/>
      <c r="V4234" s="4"/>
      <c r="W4234" s="5"/>
      <c r="X4234" s="14"/>
      <c r="Y4234" s="153"/>
      <c r="Z4234" s="10"/>
      <c r="AA4234" s="51"/>
      <c r="AB4234" s="3"/>
      <c r="AC4234" s="1"/>
      <c r="AD4234" s="10"/>
      <c r="AE4234" s="3"/>
      <c r="AF4234" s="3"/>
      <c r="AG4234" s="3"/>
      <c r="AH4234" s="10"/>
      <c r="AI4234" s="11"/>
      <c r="AJ4234" s="10"/>
      <c r="AK4234" s="2"/>
      <c r="AL4234" s="2"/>
      <c r="AM4234" s="2"/>
      <c r="AN4234" s="2"/>
      <c r="AO4234" s="2"/>
      <c r="AP4234" s="2"/>
      <c r="AQ4234" s="1"/>
      <c r="AR4234" s="15"/>
      <c r="AS4234" s="15"/>
      <c r="AT4234" s="15"/>
      <c r="AU4234" s="1"/>
      <c r="AV4234" s="1"/>
      <c r="AW4234" s="15"/>
      <c r="AX4234" s="15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  <c r="EZ4234" s="1"/>
      <c r="FA4234" s="1"/>
      <c r="FB4234" s="1"/>
      <c r="FC4234" s="1"/>
      <c r="FD4234" s="1"/>
      <c r="FE4234" s="1"/>
      <c r="FF4234" s="1"/>
      <c r="FG4234" s="1"/>
      <c r="FH4234" s="1"/>
    </row>
    <row r="4235" spans="1:164" x14ac:dyDescent="0.15">
      <c r="A4235" s="67"/>
      <c r="B4235" s="16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9"/>
      <c r="N4235" s="12"/>
      <c r="O4235" s="12"/>
      <c r="P4235" s="19"/>
      <c r="Q4235" s="14"/>
      <c r="R4235" s="28"/>
      <c r="S4235" s="14"/>
      <c r="T4235" s="14"/>
      <c r="U4235" s="14"/>
      <c r="V4235" s="4"/>
      <c r="W4235" s="5"/>
      <c r="X4235" s="14"/>
      <c r="Y4235" s="153"/>
      <c r="Z4235" s="10"/>
      <c r="AA4235" s="51"/>
      <c r="AB4235" s="3"/>
      <c r="AC4235" s="1"/>
      <c r="AD4235" s="10"/>
      <c r="AE4235" s="3"/>
      <c r="AF4235" s="3"/>
      <c r="AG4235" s="3"/>
      <c r="AH4235" s="10"/>
      <c r="AI4235" s="11"/>
      <c r="AJ4235" s="10"/>
      <c r="AK4235" s="2"/>
      <c r="AL4235" s="2"/>
      <c r="AM4235" s="2"/>
      <c r="AN4235" s="2"/>
      <c r="AO4235" s="2"/>
      <c r="AP4235" s="2"/>
      <c r="AQ4235" s="1"/>
      <c r="AR4235" s="15"/>
      <c r="AS4235" s="15"/>
      <c r="AT4235" s="15"/>
      <c r="AU4235" s="1"/>
      <c r="AV4235" s="1"/>
      <c r="AW4235" s="15"/>
      <c r="AX4235" s="15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  <c r="EZ4235" s="1"/>
      <c r="FA4235" s="1"/>
      <c r="FB4235" s="1"/>
      <c r="FC4235" s="1"/>
      <c r="FD4235" s="1"/>
      <c r="FE4235" s="1"/>
      <c r="FF4235" s="1"/>
      <c r="FG4235" s="1"/>
      <c r="FH4235" s="1"/>
    </row>
    <row r="4236" spans="1:164" x14ac:dyDescent="0.15">
      <c r="A4236" s="67"/>
      <c r="B4236" s="16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9"/>
      <c r="N4236" s="12"/>
      <c r="O4236" s="12"/>
      <c r="P4236" s="19"/>
      <c r="Q4236" s="14"/>
      <c r="R4236" s="28"/>
      <c r="S4236" s="14"/>
      <c r="T4236" s="14"/>
      <c r="U4236" s="14"/>
      <c r="V4236" s="4"/>
      <c r="W4236" s="5"/>
      <c r="X4236" s="14"/>
      <c r="Y4236" s="153"/>
      <c r="Z4236" s="10"/>
      <c r="AA4236" s="51"/>
      <c r="AB4236" s="3"/>
      <c r="AC4236" s="1"/>
      <c r="AD4236" s="10"/>
      <c r="AE4236" s="3"/>
      <c r="AF4236" s="3"/>
      <c r="AG4236" s="3"/>
      <c r="AH4236" s="10"/>
      <c r="AI4236" s="11"/>
      <c r="AJ4236" s="10"/>
      <c r="AK4236" s="2"/>
      <c r="AL4236" s="2"/>
      <c r="AM4236" s="2"/>
      <c r="AN4236" s="2"/>
      <c r="AO4236" s="2"/>
      <c r="AP4236" s="2"/>
      <c r="AQ4236" s="1"/>
      <c r="AR4236" s="15"/>
      <c r="AS4236" s="15"/>
      <c r="AT4236" s="15"/>
      <c r="AU4236" s="1"/>
      <c r="AV4236" s="1"/>
      <c r="AW4236" s="15"/>
      <c r="AX4236" s="15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  <c r="EZ4236" s="1"/>
      <c r="FA4236" s="1"/>
      <c r="FB4236" s="1"/>
      <c r="FC4236" s="1"/>
      <c r="FD4236" s="1"/>
      <c r="FE4236" s="1"/>
      <c r="FF4236" s="1"/>
      <c r="FG4236" s="1"/>
      <c r="FH4236" s="1"/>
    </row>
    <row r="4237" spans="1:164" x14ac:dyDescent="0.15">
      <c r="A4237" s="67"/>
      <c r="B4237" s="16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9"/>
      <c r="N4237" s="12"/>
      <c r="O4237" s="12"/>
      <c r="P4237" s="19"/>
      <c r="Q4237" s="14"/>
      <c r="R4237" s="28"/>
      <c r="S4237" s="14"/>
      <c r="T4237" s="14"/>
      <c r="U4237" s="14"/>
      <c r="V4237" s="4"/>
      <c r="W4237" s="5"/>
      <c r="X4237" s="14"/>
      <c r="Y4237" s="153"/>
      <c r="Z4237" s="10"/>
      <c r="AA4237" s="51"/>
      <c r="AB4237" s="3"/>
      <c r="AC4237" s="1"/>
      <c r="AD4237" s="10"/>
      <c r="AE4237" s="3"/>
      <c r="AF4237" s="3"/>
      <c r="AG4237" s="3"/>
      <c r="AH4237" s="10"/>
      <c r="AI4237" s="11"/>
      <c r="AJ4237" s="10"/>
      <c r="AK4237" s="2"/>
      <c r="AL4237" s="2"/>
      <c r="AM4237" s="2"/>
      <c r="AN4237" s="2"/>
      <c r="AO4237" s="2"/>
      <c r="AP4237" s="2"/>
      <c r="AQ4237" s="1"/>
      <c r="AR4237" s="15"/>
      <c r="AS4237" s="15"/>
      <c r="AT4237" s="15"/>
      <c r="AU4237" s="1"/>
      <c r="AV4237" s="1"/>
      <c r="AW4237" s="15"/>
      <c r="AX4237" s="15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  <c r="EZ4237" s="1"/>
      <c r="FA4237" s="1"/>
      <c r="FB4237" s="1"/>
      <c r="FC4237" s="1"/>
      <c r="FD4237" s="1"/>
      <c r="FE4237" s="1"/>
      <c r="FF4237" s="1"/>
      <c r="FG4237" s="1"/>
      <c r="FH4237" s="1"/>
    </row>
    <row r="4238" spans="1:164" x14ac:dyDescent="0.15">
      <c r="A4238" s="67"/>
      <c r="B4238" s="16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9"/>
      <c r="N4238" s="12"/>
      <c r="O4238" s="12"/>
      <c r="P4238" s="19"/>
      <c r="Q4238" s="14"/>
      <c r="R4238" s="28"/>
      <c r="S4238" s="14"/>
      <c r="T4238" s="14"/>
      <c r="U4238" s="14"/>
      <c r="V4238" s="4"/>
      <c r="W4238" s="5"/>
      <c r="X4238" s="14"/>
      <c r="Y4238" s="153"/>
      <c r="Z4238" s="10"/>
      <c r="AA4238" s="51"/>
      <c r="AB4238" s="3"/>
      <c r="AC4238" s="1"/>
      <c r="AD4238" s="10"/>
      <c r="AE4238" s="3"/>
      <c r="AF4238" s="3"/>
      <c r="AG4238" s="3"/>
      <c r="AH4238" s="10"/>
      <c r="AI4238" s="11"/>
      <c r="AJ4238" s="10"/>
      <c r="AK4238" s="2"/>
      <c r="AL4238" s="2"/>
      <c r="AM4238" s="2"/>
      <c r="AN4238" s="2"/>
      <c r="AO4238" s="2"/>
      <c r="AP4238" s="2"/>
      <c r="AQ4238" s="1"/>
      <c r="AR4238" s="15"/>
      <c r="AS4238" s="15"/>
      <c r="AT4238" s="15"/>
      <c r="AU4238" s="1"/>
      <c r="AV4238" s="1"/>
      <c r="AW4238" s="15"/>
      <c r="AX4238" s="15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  <c r="EZ4238" s="1"/>
      <c r="FA4238" s="1"/>
      <c r="FB4238" s="1"/>
      <c r="FC4238" s="1"/>
      <c r="FD4238" s="1"/>
      <c r="FE4238" s="1"/>
      <c r="FF4238" s="1"/>
      <c r="FG4238" s="1"/>
      <c r="FH4238" s="1"/>
    </row>
    <row r="4239" spans="1:164" x14ac:dyDescent="0.15">
      <c r="A4239" s="67"/>
      <c r="B4239" s="16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9"/>
      <c r="N4239" s="12"/>
      <c r="O4239" s="12"/>
      <c r="P4239" s="19"/>
      <c r="Q4239" s="14"/>
      <c r="R4239" s="28"/>
      <c r="S4239" s="14"/>
      <c r="T4239" s="14"/>
      <c r="U4239" s="14"/>
      <c r="V4239" s="4"/>
      <c r="W4239" s="5"/>
      <c r="X4239" s="14"/>
      <c r="Y4239" s="153"/>
      <c r="Z4239" s="10"/>
      <c r="AA4239" s="51"/>
      <c r="AB4239" s="3"/>
      <c r="AC4239" s="1"/>
      <c r="AD4239" s="10"/>
      <c r="AE4239" s="3"/>
      <c r="AF4239" s="3"/>
      <c r="AG4239" s="3"/>
      <c r="AH4239" s="10"/>
      <c r="AI4239" s="11"/>
      <c r="AJ4239" s="10"/>
      <c r="AK4239" s="2"/>
      <c r="AL4239" s="2"/>
      <c r="AM4239" s="2"/>
      <c r="AN4239" s="2"/>
      <c r="AO4239" s="2"/>
      <c r="AP4239" s="2"/>
      <c r="AQ4239" s="1"/>
      <c r="AR4239" s="15"/>
      <c r="AS4239" s="15"/>
      <c r="AT4239" s="15"/>
      <c r="AU4239" s="1"/>
      <c r="AV4239" s="1"/>
      <c r="AW4239" s="15"/>
      <c r="AX4239" s="15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  <c r="EZ4239" s="1"/>
      <c r="FA4239" s="1"/>
      <c r="FB4239" s="1"/>
      <c r="FC4239" s="1"/>
      <c r="FD4239" s="1"/>
      <c r="FE4239" s="1"/>
      <c r="FF4239" s="1"/>
      <c r="FG4239" s="1"/>
      <c r="FH4239" s="1"/>
    </row>
    <row r="4240" spans="1:164" x14ac:dyDescent="0.15">
      <c r="A4240" s="67"/>
      <c r="B4240" s="16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9"/>
      <c r="N4240" s="12"/>
      <c r="O4240" s="12"/>
      <c r="P4240" s="19"/>
      <c r="Q4240" s="14"/>
      <c r="R4240" s="28"/>
      <c r="S4240" s="14"/>
      <c r="T4240" s="14"/>
      <c r="U4240" s="14"/>
      <c r="V4240" s="4"/>
      <c r="W4240" s="5"/>
      <c r="X4240" s="14"/>
      <c r="Y4240" s="153"/>
      <c r="Z4240" s="10"/>
      <c r="AA4240" s="51"/>
      <c r="AB4240" s="3"/>
      <c r="AC4240" s="1"/>
      <c r="AD4240" s="10"/>
      <c r="AE4240" s="3"/>
      <c r="AF4240" s="3"/>
      <c r="AG4240" s="3"/>
      <c r="AH4240" s="10"/>
      <c r="AI4240" s="11"/>
      <c r="AJ4240" s="10"/>
      <c r="AK4240" s="2"/>
      <c r="AL4240" s="2"/>
      <c r="AM4240" s="2"/>
      <c r="AN4240" s="2"/>
      <c r="AO4240" s="2"/>
      <c r="AP4240" s="2"/>
      <c r="AQ4240" s="1"/>
      <c r="AR4240" s="15"/>
      <c r="AS4240" s="15"/>
      <c r="AT4240" s="15"/>
      <c r="AU4240" s="1"/>
      <c r="AV4240" s="1"/>
      <c r="AW4240" s="15"/>
      <c r="AX4240" s="15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  <c r="EZ4240" s="1"/>
      <c r="FA4240" s="1"/>
      <c r="FB4240" s="1"/>
      <c r="FC4240" s="1"/>
      <c r="FD4240" s="1"/>
      <c r="FE4240" s="1"/>
      <c r="FF4240" s="1"/>
      <c r="FG4240" s="1"/>
      <c r="FH4240" s="1"/>
    </row>
    <row r="4241" spans="1:164" x14ac:dyDescent="0.15">
      <c r="A4241" s="67"/>
      <c r="B4241" s="16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9"/>
      <c r="N4241" s="12"/>
      <c r="O4241" s="12"/>
      <c r="P4241" s="19"/>
      <c r="Q4241" s="14"/>
      <c r="R4241" s="28"/>
      <c r="S4241" s="14"/>
      <c r="T4241" s="14"/>
      <c r="U4241" s="14"/>
      <c r="V4241" s="4"/>
      <c r="W4241" s="5"/>
      <c r="X4241" s="14"/>
      <c r="Y4241" s="153"/>
      <c r="Z4241" s="10"/>
      <c r="AA4241" s="51"/>
      <c r="AB4241" s="3"/>
      <c r="AC4241" s="1"/>
      <c r="AD4241" s="10"/>
      <c r="AE4241" s="3"/>
      <c r="AF4241" s="3"/>
      <c r="AG4241" s="3"/>
      <c r="AH4241" s="10"/>
      <c r="AI4241" s="11"/>
      <c r="AJ4241" s="10"/>
      <c r="AK4241" s="2"/>
      <c r="AL4241" s="2"/>
      <c r="AM4241" s="2"/>
      <c r="AN4241" s="2"/>
      <c r="AO4241" s="2"/>
      <c r="AP4241" s="2"/>
      <c r="AQ4241" s="1"/>
      <c r="AR4241" s="15"/>
      <c r="AS4241" s="15"/>
      <c r="AT4241" s="15"/>
      <c r="AU4241" s="1"/>
      <c r="AV4241" s="1"/>
      <c r="AW4241" s="15"/>
      <c r="AX4241" s="15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  <c r="EZ4241" s="1"/>
      <c r="FA4241" s="1"/>
      <c r="FB4241" s="1"/>
      <c r="FC4241" s="1"/>
      <c r="FD4241" s="1"/>
      <c r="FE4241" s="1"/>
      <c r="FF4241" s="1"/>
      <c r="FG4241" s="1"/>
      <c r="FH4241" s="1"/>
    </row>
    <row r="4242" spans="1:164" x14ac:dyDescent="0.15">
      <c r="A4242" s="67"/>
      <c r="B4242" s="16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9"/>
      <c r="N4242" s="12"/>
      <c r="O4242" s="12"/>
      <c r="P4242" s="19"/>
      <c r="Q4242" s="14"/>
      <c r="R4242" s="28"/>
      <c r="S4242" s="14"/>
      <c r="T4242" s="14"/>
      <c r="U4242" s="14"/>
      <c r="V4242" s="4"/>
      <c r="W4242" s="5"/>
      <c r="X4242" s="14"/>
      <c r="Y4242" s="153"/>
      <c r="Z4242" s="10"/>
      <c r="AA4242" s="51"/>
      <c r="AB4242" s="3"/>
      <c r="AC4242" s="1"/>
      <c r="AD4242" s="10"/>
      <c r="AE4242" s="3"/>
      <c r="AF4242" s="3"/>
      <c r="AG4242" s="3"/>
      <c r="AH4242" s="10"/>
      <c r="AI4242" s="11"/>
      <c r="AJ4242" s="10"/>
      <c r="AK4242" s="2"/>
      <c r="AL4242" s="2"/>
      <c r="AM4242" s="2"/>
      <c r="AN4242" s="2"/>
      <c r="AO4242" s="2"/>
      <c r="AP4242" s="2"/>
      <c r="AQ4242" s="1"/>
      <c r="AR4242" s="15"/>
      <c r="AS4242" s="15"/>
      <c r="AT4242" s="15"/>
      <c r="AU4242" s="1"/>
      <c r="AV4242" s="1"/>
      <c r="AW4242" s="15"/>
      <c r="AX4242" s="15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  <c r="EZ4242" s="1"/>
      <c r="FA4242" s="1"/>
      <c r="FB4242" s="1"/>
      <c r="FC4242" s="1"/>
      <c r="FD4242" s="1"/>
      <c r="FE4242" s="1"/>
      <c r="FF4242" s="1"/>
      <c r="FG4242" s="1"/>
      <c r="FH4242" s="1"/>
    </row>
    <row r="4243" spans="1:164" x14ac:dyDescent="0.15">
      <c r="A4243" s="67"/>
      <c r="B4243" s="16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9"/>
      <c r="N4243" s="12"/>
      <c r="O4243" s="12"/>
      <c r="P4243" s="19"/>
      <c r="Q4243" s="14"/>
      <c r="R4243" s="28"/>
      <c r="S4243" s="14"/>
      <c r="T4243" s="14"/>
      <c r="U4243" s="14"/>
      <c r="V4243" s="4"/>
      <c r="W4243" s="5"/>
      <c r="X4243" s="14"/>
      <c r="Y4243" s="153"/>
      <c r="Z4243" s="10"/>
      <c r="AA4243" s="51"/>
      <c r="AB4243" s="3"/>
      <c r="AC4243" s="1"/>
      <c r="AD4243" s="10"/>
      <c r="AE4243" s="3"/>
      <c r="AF4243" s="3"/>
      <c r="AG4243" s="3"/>
      <c r="AH4243" s="10"/>
      <c r="AI4243" s="11"/>
      <c r="AJ4243" s="10"/>
      <c r="AK4243" s="2"/>
      <c r="AL4243" s="2"/>
      <c r="AM4243" s="2"/>
      <c r="AN4243" s="2"/>
      <c r="AO4243" s="2"/>
      <c r="AP4243" s="2"/>
      <c r="AQ4243" s="1"/>
      <c r="AR4243" s="15"/>
      <c r="AS4243" s="15"/>
      <c r="AT4243" s="15"/>
      <c r="AU4243" s="1"/>
      <c r="AV4243" s="1"/>
      <c r="AW4243" s="15"/>
      <c r="AX4243" s="15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  <c r="EZ4243" s="1"/>
      <c r="FA4243" s="1"/>
      <c r="FB4243" s="1"/>
      <c r="FC4243" s="1"/>
      <c r="FD4243" s="1"/>
      <c r="FE4243" s="1"/>
      <c r="FF4243" s="1"/>
      <c r="FG4243" s="1"/>
      <c r="FH4243" s="1"/>
    </row>
    <row r="4244" spans="1:164" x14ac:dyDescent="0.15">
      <c r="A4244" s="67"/>
      <c r="B4244" s="16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9"/>
      <c r="N4244" s="12"/>
      <c r="O4244" s="12"/>
      <c r="P4244" s="19"/>
      <c r="Q4244" s="14"/>
      <c r="R4244" s="28"/>
      <c r="S4244" s="14"/>
      <c r="T4244" s="14"/>
      <c r="U4244" s="14"/>
      <c r="V4244" s="4"/>
      <c r="W4244" s="5"/>
      <c r="X4244" s="14"/>
      <c r="Y4244" s="153"/>
      <c r="Z4244" s="10"/>
      <c r="AA4244" s="51"/>
      <c r="AB4244" s="3"/>
      <c r="AC4244" s="1"/>
      <c r="AD4244" s="10"/>
      <c r="AE4244" s="3"/>
      <c r="AF4244" s="3"/>
      <c r="AG4244" s="3"/>
      <c r="AH4244" s="10"/>
      <c r="AI4244" s="11"/>
      <c r="AJ4244" s="10"/>
      <c r="AK4244" s="2"/>
      <c r="AL4244" s="2"/>
      <c r="AM4244" s="2"/>
      <c r="AN4244" s="2"/>
      <c r="AO4244" s="2"/>
      <c r="AP4244" s="2"/>
      <c r="AQ4244" s="1"/>
      <c r="AR4244" s="15"/>
      <c r="AS4244" s="15"/>
      <c r="AT4244" s="15"/>
      <c r="AU4244" s="1"/>
      <c r="AV4244" s="1"/>
      <c r="AW4244" s="15"/>
      <c r="AX4244" s="15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  <c r="EZ4244" s="1"/>
      <c r="FA4244" s="1"/>
      <c r="FB4244" s="1"/>
      <c r="FC4244" s="1"/>
      <c r="FD4244" s="1"/>
      <c r="FE4244" s="1"/>
      <c r="FF4244" s="1"/>
      <c r="FG4244" s="1"/>
      <c r="FH4244" s="1"/>
    </row>
    <row r="4245" spans="1:164" x14ac:dyDescent="0.15">
      <c r="A4245" s="67"/>
      <c r="B4245" s="16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9"/>
      <c r="N4245" s="12"/>
      <c r="O4245" s="12"/>
      <c r="P4245" s="19"/>
      <c r="Q4245" s="14"/>
      <c r="R4245" s="28"/>
      <c r="S4245" s="14"/>
      <c r="T4245" s="14"/>
      <c r="U4245" s="14"/>
      <c r="V4245" s="4"/>
      <c r="W4245" s="5"/>
      <c r="X4245" s="14"/>
      <c r="Y4245" s="153"/>
      <c r="Z4245" s="10"/>
      <c r="AA4245" s="51"/>
      <c r="AB4245" s="3"/>
      <c r="AC4245" s="1"/>
      <c r="AD4245" s="10"/>
      <c r="AE4245" s="3"/>
      <c r="AF4245" s="3"/>
      <c r="AG4245" s="3"/>
      <c r="AH4245" s="10"/>
      <c r="AI4245" s="11"/>
      <c r="AJ4245" s="10"/>
      <c r="AK4245" s="2"/>
      <c r="AL4245" s="2"/>
      <c r="AM4245" s="2"/>
      <c r="AN4245" s="2"/>
      <c r="AO4245" s="2"/>
      <c r="AP4245" s="2"/>
      <c r="AQ4245" s="1"/>
      <c r="AR4245" s="15"/>
      <c r="AS4245" s="15"/>
      <c r="AT4245" s="15"/>
      <c r="AU4245" s="1"/>
      <c r="AV4245" s="1"/>
      <c r="AW4245" s="15"/>
      <c r="AX4245" s="15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  <c r="EZ4245" s="1"/>
      <c r="FA4245" s="1"/>
      <c r="FB4245" s="1"/>
      <c r="FC4245" s="1"/>
      <c r="FD4245" s="1"/>
      <c r="FE4245" s="1"/>
      <c r="FF4245" s="1"/>
      <c r="FG4245" s="1"/>
      <c r="FH4245" s="1"/>
    </row>
    <row r="4246" spans="1:164" x14ac:dyDescent="0.15">
      <c r="A4246" s="67"/>
      <c r="B4246" s="16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9"/>
      <c r="N4246" s="12"/>
      <c r="O4246" s="12"/>
      <c r="P4246" s="19"/>
      <c r="Q4246" s="14"/>
      <c r="R4246" s="28"/>
      <c r="S4246" s="14"/>
      <c r="T4246" s="14"/>
      <c r="U4246" s="14"/>
      <c r="V4246" s="4"/>
      <c r="W4246" s="5"/>
      <c r="X4246" s="14"/>
      <c r="Y4246" s="153"/>
      <c r="Z4246" s="10"/>
      <c r="AA4246" s="51"/>
      <c r="AB4246" s="3"/>
      <c r="AC4246" s="1"/>
      <c r="AD4246" s="10"/>
      <c r="AE4246" s="3"/>
      <c r="AF4246" s="3"/>
      <c r="AG4246" s="3"/>
      <c r="AH4246" s="10"/>
      <c r="AI4246" s="11"/>
      <c r="AJ4246" s="10"/>
      <c r="AK4246" s="2"/>
      <c r="AL4246" s="2"/>
      <c r="AM4246" s="2"/>
      <c r="AN4246" s="2"/>
      <c r="AO4246" s="2"/>
      <c r="AP4246" s="2"/>
      <c r="AQ4246" s="1"/>
      <c r="AR4246" s="15"/>
      <c r="AS4246" s="15"/>
      <c r="AT4246" s="15"/>
      <c r="AU4246" s="1"/>
      <c r="AV4246" s="1"/>
      <c r="AW4246" s="15"/>
      <c r="AX4246" s="15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  <c r="EZ4246" s="1"/>
      <c r="FA4246" s="1"/>
      <c r="FB4246" s="1"/>
      <c r="FC4246" s="1"/>
      <c r="FD4246" s="1"/>
      <c r="FE4246" s="1"/>
      <c r="FF4246" s="1"/>
      <c r="FG4246" s="1"/>
      <c r="FH4246" s="1"/>
    </row>
    <row r="4247" spans="1:164" x14ac:dyDescent="0.15">
      <c r="A4247" s="67"/>
      <c r="B4247" s="16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9"/>
      <c r="N4247" s="12"/>
      <c r="O4247" s="12"/>
      <c r="P4247" s="19"/>
      <c r="Q4247" s="14"/>
      <c r="R4247" s="28"/>
      <c r="S4247" s="14"/>
      <c r="T4247" s="14"/>
      <c r="U4247" s="14"/>
      <c r="V4247" s="4"/>
      <c r="W4247" s="5"/>
      <c r="X4247" s="14"/>
      <c r="Y4247" s="153"/>
      <c r="Z4247" s="10"/>
      <c r="AA4247" s="51"/>
      <c r="AB4247" s="3"/>
      <c r="AC4247" s="1"/>
      <c r="AD4247" s="10"/>
      <c r="AE4247" s="3"/>
      <c r="AF4247" s="3"/>
      <c r="AG4247" s="3"/>
      <c r="AH4247" s="10"/>
      <c r="AI4247" s="11"/>
      <c r="AJ4247" s="10"/>
      <c r="AK4247" s="2"/>
      <c r="AL4247" s="2"/>
      <c r="AM4247" s="2"/>
      <c r="AN4247" s="2"/>
      <c r="AO4247" s="2"/>
      <c r="AP4247" s="2"/>
      <c r="AQ4247" s="1"/>
      <c r="AR4247" s="15"/>
      <c r="AS4247" s="15"/>
      <c r="AT4247" s="15"/>
      <c r="AU4247" s="1"/>
      <c r="AV4247" s="1"/>
      <c r="AW4247" s="15"/>
      <c r="AX4247" s="15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  <c r="EZ4247" s="1"/>
      <c r="FA4247" s="1"/>
      <c r="FB4247" s="1"/>
      <c r="FC4247" s="1"/>
      <c r="FD4247" s="1"/>
      <c r="FE4247" s="1"/>
      <c r="FF4247" s="1"/>
      <c r="FG4247" s="1"/>
      <c r="FH4247" s="1"/>
    </row>
    <row r="4248" spans="1:164" x14ac:dyDescent="0.15">
      <c r="A4248" s="67"/>
      <c r="B4248" s="16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9"/>
      <c r="N4248" s="12"/>
      <c r="O4248" s="12"/>
      <c r="P4248" s="19"/>
      <c r="Q4248" s="14"/>
      <c r="R4248" s="28"/>
      <c r="S4248" s="14"/>
      <c r="T4248" s="14"/>
      <c r="U4248" s="14"/>
      <c r="V4248" s="4"/>
      <c r="W4248" s="5"/>
      <c r="X4248" s="14"/>
      <c r="Y4248" s="153"/>
      <c r="Z4248" s="10"/>
      <c r="AA4248" s="51"/>
      <c r="AB4248" s="3"/>
      <c r="AC4248" s="1"/>
      <c r="AD4248" s="10"/>
      <c r="AE4248" s="3"/>
      <c r="AF4248" s="3"/>
      <c r="AG4248" s="3"/>
      <c r="AH4248" s="10"/>
      <c r="AI4248" s="11"/>
      <c r="AJ4248" s="10"/>
      <c r="AK4248" s="2"/>
      <c r="AL4248" s="2"/>
      <c r="AM4248" s="2"/>
      <c r="AN4248" s="2"/>
      <c r="AO4248" s="2"/>
      <c r="AP4248" s="2"/>
      <c r="AQ4248" s="1"/>
      <c r="AR4248" s="15"/>
      <c r="AS4248" s="15"/>
      <c r="AT4248" s="15"/>
      <c r="AU4248" s="1"/>
      <c r="AV4248" s="1"/>
      <c r="AW4248" s="15"/>
      <c r="AX4248" s="15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  <c r="EZ4248" s="1"/>
      <c r="FA4248" s="1"/>
      <c r="FB4248" s="1"/>
      <c r="FC4248" s="1"/>
      <c r="FD4248" s="1"/>
      <c r="FE4248" s="1"/>
      <c r="FF4248" s="1"/>
      <c r="FG4248" s="1"/>
      <c r="FH4248" s="1"/>
    </row>
    <row r="4249" spans="1:164" x14ac:dyDescent="0.15">
      <c r="A4249" s="67"/>
      <c r="B4249" s="16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9"/>
      <c r="N4249" s="12"/>
      <c r="O4249" s="12"/>
      <c r="P4249" s="19"/>
      <c r="Q4249" s="14"/>
      <c r="R4249" s="28"/>
      <c r="S4249" s="14"/>
      <c r="T4249" s="14"/>
      <c r="U4249" s="14"/>
      <c r="V4249" s="4"/>
      <c r="W4249" s="5"/>
      <c r="X4249" s="14"/>
      <c r="Y4249" s="153"/>
      <c r="Z4249" s="10"/>
      <c r="AA4249" s="51"/>
      <c r="AB4249" s="3"/>
      <c r="AC4249" s="1"/>
      <c r="AD4249" s="10"/>
      <c r="AE4249" s="3"/>
      <c r="AF4249" s="3"/>
      <c r="AG4249" s="3"/>
      <c r="AH4249" s="10"/>
      <c r="AI4249" s="11"/>
      <c r="AJ4249" s="10"/>
      <c r="AK4249" s="2"/>
      <c r="AL4249" s="2"/>
      <c r="AM4249" s="2"/>
      <c r="AN4249" s="2"/>
      <c r="AO4249" s="2"/>
      <c r="AP4249" s="2"/>
      <c r="AQ4249" s="1"/>
      <c r="AR4249" s="15"/>
      <c r="AS4249" s="15"/>
      <c r="AT4249" s="15"/>
      <c r="AU4249" s="1"/>
      <c r="AV4249" s="1"/>
      <c r="AW4249" s="15"/>
      <c r="AX4249" s="15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  <c r="EZ4249" s="1"/>
      <c r="FA4249" s="1"/>
      <c r="FB4249" s="1"/>
      <c r="FC4249" s="1"/>
      <c r="FD4249" s="1"/>
      <c r="FE4249" s="1"/>
      <c r="FF4249" s="1"/>
      <c r="FG4249" s="1"/>
      <c r="FH4249" s="1"/>
    </row>
    <row r="4250" spans="1:164" x14ac:dyDescent="0.15">
      <c r="A4250" s="67"/>
      <c r="B4250" s="16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9"/>
      <c r="N4250" s="12"/>
      <c r="O4250" s="12"/>
      <c r="P4250" s="19"/>
      <c r="Q4250" s="14"/>
      <c r="R4250" s="28"/>
      <c r="S4250" s="14"/>
      <c r="T4250" s="14"/>
      <c r="U4250" s="14"/>
      <c r="V4250" s="4"/>
      <c r="W4250" s="5"/>
      <c r="X4250" s="14"/>
      <c r="Y4250" s="153"/>
      <c r="Z4250" s="10"/>
      <c r="AA4250" s="51"/>
      <c r="AB4250" s="3"/>
      <c r="AC4250" s="1"/>
      <c r="AD4250" s="10"/>
      <c r="AE4250" s="3"/>
      <c r="AF4250" s="3"/>
      <c r="AG4250" s="3"/>
      <c r="AH4250" s="10"/>
      <c r="AI4250" s="11"/>
      <c r="AJ4250" s="10"/>
      <c r="AK4250" s="2"/>
      <c r="AL4250" s="2"/>
      <c r="AM4250" s="2"/>
      <c r="AN4250" s="2"/>
      <c r="AO4250" s="2"/>
      <c r="AP4250" s="2"/>
      <c r="AQ4250" s="1"/>
      <c r="AR4250" s="15"/>
      <c r="AS4250" s="15"/>
      <c r="AT4250" s="15"/>
      <c r="AU4250" s="1"/>
      <c r="AV4250" s="1"/>
      <c r="AW4250" s="15"/>
      <c r="AX4250" s="15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  <c r="EZ4250" s="1"/>
      <c r="FA4250" s="1"/>
      <c r="FB4250" s="1"/>
      <c r="FC4250" s="1"/>
      <c r="FD4250" s="1"/>
      <c r="FE4250" s="1"/>
      <c r="FF4250" s="1"/>
      <c r="FG4250" s="1"/>
      <c r="FH4250" s="1"/>
    </row>
    <row r="4251" spans="1:164" x14ac:dyDescent="0.15">
      <c r="A4251" s="67"/>
      <c r="B4251" s="16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9"/>
      <c r="N4251" s="12"/>
      <c r="O4251" s="12"/>
      <c r="P4251" s="19"/>
      <c r="Q4251" s="14"/>
      <c r="R4251" s="28"/>
      <c r="S4251" s="14"/>
      <c r="T4251" s="14"/>
      <c r="U4251" s="14"/>
      <c r="V4251" s="4"/>
      <c r="W4251" s="5"/>
      <c r="X4251" s="14"/>
      <c r="Y4251" s="153"/>
      <c r="Z4251" s="10"/>
      <c r="AA4251" s="51"/>
      <c r="AB4251" s="3"/>
      <c r="AC4251" s="1"/>
      <c r="AD4251" s="10"/>
      <c r="AE4251" s="3"/>
      <c r="AF4251" s="3"/>
      <c r="AG4251" s="3"/>
      <c r="AH4251" s="10"/>
      <c r="AI4251" s="11"/>
      <c r="AJ4251" s="10"/>
      <c r="AK4251" s="2"/>
      <c r="AL4251" s="2"/>
      <c r="AM4251" s="2"/>
      <c r="AN4251" s="2"/>
      <c r="AO4251" s="2"/>
      <c r="AP4251" s="2"/>
      <c r="AQ4251" s="1"/>
      <c r="AR4251" s="15"/>
      <c r="AS4251" s="15"/>
      <c r="AT4251" s="15"/>
      <c r="AU4251" s="1"/>
      <c r="AV4251" s="1"/>
      <c r="AW4251" s="15"/>
      <c r="AX4251" s="15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  <c r="EZ4251" s="1"/>
      <c r="FA4251" s="1"/>
      <c r="FB4251" s="1"/>
      <c r="FC4251" s="1"/>
      <c r="FD4251" s="1"/>
      <c r="FE4251" s="1"/>
      <c r="FF4251" s="1"/>
      <c r="FG4251" s="1"/>
      <c r="FH4251" s="1"/>
    </row>
    <row r="4252" spans="1:164" x14ac:dyDescent="0.15">
      <c r="A4252" s="67"/>
      <c r="B4252" s="16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9"/>
      <c r="N4252" s="12"/>
      <c r="O4252" s="12"/>
      <c r="P4252" s="19"/>
      <c r="Q4252" s="14"/>
      <c r="R4252" s="28"/>
      <c r="S4252" s="14"/>
      <c r="T4252" s="14"/>
      <c r="U4252" s="14"/>
      <c r="V4252" s="4"/>
      <c r="W4252" s="5"/>
      <c r="X4252" s="14"/>
      <c r="Y4252" s="153"/>
      <c r="Z4252" s="10"/>
      <c r="AA4252" s="51"/>
      <c r="AB4252" s="3"/>
      <c r="AC4252" s="1"/>
      <c r="AD4252" s="10"/>
      <c r="AE4252" s="3"/>
      <c r="AF4252" s="3"/>
      <c r="AG4252" s="3"/>
      <c r="AH4252" s="10"/>
      <c r="AI4252" s="11"/>
      <c r="AJ4252" s="10"/>
      <c r="AK4252" s="2"/>
      <c r="AL4252" s="2"/>
      <c r="AM4252" s="2"/>
      <c r="AN4252" s="2"/>
      <c r="AO4252" s="2"/>
      <c r="AP4252" s="2"/>
      <c r="AQ4252" s="1"/>
      <c r="AR4252" s="15"/>
      <c r="AS4252" s="15"/>
      <c r="AT4252" s="15"/>
      <c r="AU4252" s="1"/>
      <c r="AV4252" s="1"/>
      <c r="AW4252" s="15"/>
      <c r="AX4252" s="15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  <c r="EZ4252" s="1"/>
      <c r="FA4252" s="1"/>
      <c r="FB4252" s="1"/>
      <c r="FC4252" s="1"/>
      <c r="FD4252" s="1"/>
      <c r="FE4252" s="1"/>
      <c r="FF4252" s="1"/>
      <c r="FG4252" s="1"/>
      <c r="FH4252" s="1"/>
    </row>
    <row r="4253" spans="1:164" x14ac:dyDescent="0.15">
      <c r="A4253" s="67"/>
      <c r="B4253" s="16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9"/>
      <c r="N4253" s="12"/>
      <c r="O4253" s="12"/>
      <c r="P4253" s="19"/>
      <c r="Q4253" s="14"/>
      <c r="R4253" s="28"/>
      <c r="S4253" s="14"/>
      <c r="T4253" s="14"/>
      <c r="U4253" s="14"/>
      <c r="V4253" s="4"/>
      <c r="W4253" s="5"/>
      <c r="X4253" s="14"/>
      <c r="Y4253" s="153"/>
      <c r="Z4253" s="10"/>
      <c r="AA4253" s="51"/>
      <c r="AB4253" s="3"/>
      <c r="AC4253" s="1"/>
      <c r="AD4253" s="10"/>
      <c r="AE4253" s="3"/>
      <c r="AF4253" s="3"/>
      <c r="AG4253" s="3"/>
      <c r="AH4253" s="10"/>
      <c r="AI4253" s="11"/>
      <c r="AJ4253" s="10"/>
      <c r="AK4253" s="2"/>
      <c r="AL4253" s="2"/>
      <c r="AM4253" s="2"/>
      <c r="AN4253" s="2"/>
      <c r="AO4253" s="2"/>
      <c r="AP4253" s="2"/>
      <c r="AQ4253" s="1"/>
      <c r="AR4253" s="15"/>
      <c r="AS4253" s="15"/>
      <c r="AT4253" s="15"/>
      <c r="AU4253" s="1"/>
      <c r="AV4253" s="1"/>
      <c r="AW4253" s="15"/>
      <c r="AX4253" s="15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  <c r="EZ4253" s="1"/>
      <c r="FA4253" s="1"/>
      <c r="FB4253" s="1"/>
      <c r="FC4253" s="1"/>
      <c r="FD4253" s="1"/>
      <c r="FE4253" s="1"/>
      <c r="FF4253" s="1"/>
      <c r="FG4253" s="1"/>
      <c r="FH4253" s="1"/>
    </row>
    <row r="4254" spans="1:164" x14ac:dyDescent="0.15">
      <c r="A4254" s="67"/>
      <c r="B4254" s="16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9"/>
      <c r="N4254" s="12"/>
      <c r="O4254" s="12"/>
      <c r="P4254" s="19"/>
      <c r="Q4254" s="14"/>
      <c r="R4254" s="28"/>
      <c r="S4254" s="14"/>
      <c r="T4254" s="14"/>
      <c r="U4254" s="14"/>
      <c r="V4254" s="4"/>
      <c r="W4254" s="5"/>
      <c r="X4254" s="14"/>
      <c r="Y4254" s="153"/>
      <c r="Z4254" s="10"/>
      <c r="AA4254" s="51"/>
      <c r="AB4254" s="3"/>
      <c r="AC4254" s="1"/>
      <c r="AD4254" s="10"/>
      <c r="AE4254" s="3"/>
      <c r="AF4254" s="3"/>
      <c r="AG4254" s="3"/>
      <c r="AH4254" s="10"/>
      <c r="AI4254" s="11"/>
      <c r="AJ4254" s="10"/>
      <c r="AK4254" s="2"/>
      <c r="AL4254" s="2"/>
      <c r="AM4254" s="2"/>
      <c r="AN4254" s="2"/>
      <c r="AO4254" s="2"/>
      <c r="AP4254" s="2"/>
      <c r="AQ4254" s="1"/>
      <c r="AR4254" s="15"/>
      <c r="AS4254" s="15"/>
      <c r="AT4254" s="15"/>
      <c r="AU4254" s="1"/>
      <c r="AV4254" s="1"/>
      <c r="AW4254" s="15"/>
      <c r="AX4254" s="15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  <c r="EZ4254" s="1"/>
      <c r="FA4254" s="1"/>
      <c r="FB4254" s="1"/>
      <c r="FC4254" s="1"/>
      <c r="FD4254" s="1"/>
      <c r="FE4254" s="1"/>
      <c r="FF4254" s="1"/>
      <c r="FG4254" s="1"/>
      <c r="FH4254" s="1"/>
    </row>
    <row r="4255" spans="1:164" x14ac:dyDescent="0.15">
      <c r="A4255" s="67"/>
      <c r="B4255" s="16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9"/>
      <c r="N4255" s="12"/>
      <c r="O4255" s="12"/>
      <c r="P4255" s="19"/>
      <c r="Q4255" s="14"/>
      <c r="R4255" s="28"/>
      <c r="S4255" s="14"/>
      <c r="T4255" s="14"/>
      <c r="U4255" s="14"/>
      <c r="V4255" s="4"/>
      <c r="W4255" s="5"/>
      <c r="X4255" s="14"/>
      <c r="Y4255" s="153"/>
      <c r="Z4255" s="10"/>
      <c r="AA4255" s="51"/>
      <c r="AB4255" s="3"/>
      <c r="AC4255" s="1"/>
      <c r="AD4255" s="10"/>
      <c r="AE4255" s="3"/>
      <c r="AF4255" s="3"/>
      <c r="AG4255" s="3"/>
      <c r="AH4255" s="10"/>
      <c r="AI4255" s="11"/>
      <c r="AJ4255" s="10"/>
      <c r="AK4255" s="2"/>
      <c r="AL4255" s="2"/>
      <c r="AM4255" s="2"/>
      <c r="AN4255" s="2"/>
      <c r="AO4255" s="2"/>
      <c r="AP4255" s="2"/>
      <c r="AQ4255" s="1"/>
      <c r="AR4255" s="15"/>
      <c r="AS4255" s="15"/>
      <c r="AT4255" s="15"/>
      <c r="AU4255" s="1"/>
      <c r="AV4255" s="1"/>
      <c r="AW4255" s="15"/>
      <c r="AX4255" s="15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  <c r="EZ4255" s="1"/>
      <c r="FA4255" s="1"/>
      <c r="FB4255" s="1"/>
      <c r="FC4255" s="1"/>
      <c r="FD4255" s="1"/>
      <c r="FE4255" s="1"/>
      <c r="FF4255" s="1"/>
      <c r="FG4255" s="1"/>
      <c r="FH4255" s="1"/>
    </row>
    <row r="4256" spans="1:164" x14ac:dyDescent="0.15">
      <c r="A4256" s="67"/>
      <c r="B4256" s="16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9"/>
      <c r="N4256" s="12"/>
      <c r="O4256" s="12"/>
      <c r="P4256" s="19"/>
      <c r="Q4256" s="14"/>
      <c r="R4256" s="28"/>
      <c r="S4256" s="14"/>
      <c r="T4256" s="14"/>
      <c r="U4256" s="14"/>
      <c r="V4256" s="4"/>
      <c r="W4256" s="5"/>
      <c r="X4256" s="14"/>
      <c r="Y4256" s="153"/>
      <c r="Z4256" s="10"/>
      <c r="AA4256" s="51"/>
      <c r="AB4256" s="3"/>
      <c r="AC4256" s="1"/>
      <c r="AD4256" s="10"/>
      <c r="AE4256" s="3"/>
      <c r="AF4256" s="3"/>
      <c r="AG4256" s="3"/>
      <c r="AH4256" s="10"/>
      <c r="AI4256" s="11"/>
      <c r="AJ4256" s="10"/>
      <c r="AK4256" s="2"/>
      <c r="AL4256" s="2"/>
      <c r="AM4256" s="2"/>
      <c r="AN4256" s="2"/>
      <c r="AO4256" s="2"/>
      <c r="AP4256" s="2"/>
      <c r="AQ4256" s="1"/>
      <c r="AR4256" s="15"/>
      <c r="AS4256" s="15"/>
      <c r="AT4256" s="15"/>
      <c r="AU4256" s="1"/>
      <c r="AV4256" s="1"/>
      <c r="AW4256" s="15"/>
      <c r="AX4256" s="15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  <c r="EZ4256" s="1"/>
      <c r="FA4256" s="1"/>
      <c r="FB4256" s="1"/>
      <c r="FC4256" s="1"/>
      <c r="FD4256" s="1"/>
      <c r="FE4256" s="1"/>
      <c r="FF4256" s="1"/>
      <c r="FG4256" s="1"/>
      <c r="FH4256" s="1"/>
    </row>
    <row r="4257" spans="1:164" x14ac:dyDescent="0.15">
      <c r="A4257" s="67"/>
      <c r="B4257" s="16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9"/>
      <c r="N4257" s="12"/>
      <c r="O4257" s="12"/>
      <c r="P4257" s="19"/>
      <c r="Q4257" s="14"/>
      <c r="R4257" s="28"/>
      <c r="S4257" s="14"/>
      <c r="T4257" s="14"/>
      <c r="U4257" s="14"/>
      <c r="V4257" s="4"/>
      <c r="W4257" s="5"/>
      <c r="X4257" s="14"/>
      <c r="Y4257" s="153"/>
      <c r="Z4257" s="10"/>
      <c r="AA4257" s="51"/>
      <c r="AB4257" s="3"/>
      <c r="AC4257" s="1"/>
      <c r="AD4257" s="10"/>
      <c r="AE4257" s="3"/>
      <c r="AF4257" s="3"/>
      <c r="AG4257" s="3"/>
      <c r="AH4257" s="10"/>
      <c r="AI4257" s="11"/>
      <c r="AJ4257" s="10"/>
      <c r="AK4257" s="2"/>
      <c r="AL4257" s="2"/>
      <c r="AM4257" s="2"/>
      <c r="AN4257" s="2"/>
      <c r="AO4257" s="2"/>
      <c r="AP4257" s="2"/>
      <c r="AQ4257" s="1"/>
      <c r="AR4257" s="15"/>
      <c r="AS4257" s="15"/>
      <c r="AT4257" s="15"/>
      <c r="AU4257" s="1"/>
      <c r="AV4257" s="1"/>
      <c r="AW4257" s="15"/>
      <c r="AX4257" s="15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  <c r="EZ4257" s="1"/>
      <c r="FA4257" s="1"/>
      <c r="FB4257" s="1"/>
      <c r="FC4257" s="1"/>
      <c r="FD4257" s="1"/>
      <c r="FE4257" s="1"/>
      <c r="FF4257" s="1"/>
      <c r="FG4257" s="1"/>
      <c r="FH4257" s="1"/>
    </row>
    <row r="4258" spans="1:164" x14ac:dyDescent="0.15">
      <c r="A4258" s="67"/>
      <c r="B4258" s="16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9"/>
      <c r="N4258" s="12"/>
      <c r="O4258" s="12"/>
      <c r="P4258" s="19"/>
      <c r="Q4258" s="14"/>
      <c r="R4258" s="28"/>
      <c r="S4258" s="14"/>
      <c r="T4258" s="14"/>
      <c r="U4258" s="14"/>
      <c r="V4258" s="4"/>
      <c r="W4258" s="5"/>
      <c r="X4258" s="14"/>
      <c r="Y4258" s="153"/>
      <c r="Z4258" s="10"/>
      <c r="AA4258" s="51"/>
      <c r="AB4258" s="3"/>
      <c r="AC4258" s="1"/>
      <c r="AD4258" s="10"/>
      <c r="AE4258" s="3"/>
      <c r="AF4258" s="3"/>
      <c r="AG4258" s="3"/>
      <c r="AH4258" s="10"/>
      <c r="AI4258" s="11"/>
      <c r="AJ4258" s="10"/>
      <c r="AK4258" s="2"/>
      <c r="AL4258" s="2"/>
      <c r="AM4258" s="2"/>
      <c r="AN4258" s="2"/>
      <c r="AO4258" s="2"/>
      <c r="AP4258" s="2"/>
      <c r="AQ4258" s="1"/>
      <c r="AR4258" s="15"/>
      <c r="AS4258" s="15"/>
      <c r="AT4258" s="15"/>
      <c r="AU4258" s="1"/>
      <c r="AV4258" s="1"/>
      <c r="AW4258" s="15"/>
      <c r="AX4258" s="15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  <c r="EZ4258" s="1"/>
      <c r="FA4258" s="1"/>
      <c r="FB4258" s="1"/>
      <c r="FC4258" s="1"/>
      <c r="FD4258" s="1"/>
      <c r="FE4258" s="1"/>
      <c r="FF4258" s="1"/>
      <c r="FG4258" s="1"/>
      <c r="FH4258" s="1"/>
    </row>
    <row r="4259" spans="1:164" x14ac:dyDescent="0.15">
      <c r="A4259" s="67"/>
      <c r="B4259" s="16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9"/>
      <c r="N4259" s="12"/>
      <c r="O4259" s="12"/>
      <c r="P4259" s="19"/>
      <c r="Q4259" s="14"/>
      <c r="R4259" s="28"/>
      <c r="S4259" s="14"/>
      <c r="T4259" s="14"/>
      <c r="U4259" s="14"/>
      <c r="V4259" s="4"/>
      <c r="W4259" s="5"/>
      <c r="X4259" s="14"/>
      <c r="Y4259" s="153"/>
      <c r="Z4259" s="10"/>
      <c r="AA4259" s="51"/>
      <c r="AB4259" s="3"/>
      <c r="AC4259" s="1"/>
      <c r="AD4259" s="10"/>
      <c r="AE4259" s="3"/>
      <c r="AF4259" s="3"/>
      <c r="AG4259" s="3"/>
      <c r="AH4259" s="10"/>
      <c r="AI4259" s="11"/>
      <c r="AJ4259" s="10"/>
      <c r="AK4259" s="2"/>
      <c r="AL4259" s="2"/>
      <c r="AM4259" s="2"/>
      <c r="AN4259" s="2"/>
      <c r="AO4259" s="2"/>
      <c r="AP4259" s="2"/>
      <c r="AQ4259" s="1"/>
      <c r="AR4259" s="15"/>
      <c r="AS4259" s="15"/>
      <c r="AT4259" s="15"/>
      <c r="AU4259" s="1"/>
      <c r="AV4259" s="1"/>
      <c r="AW4259" s="15"/>
      <c r="AX4259" s="15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  <c r="FA4259" s="1"/>
      <c r="FB4259" s="1"/>
      <c r="FC4259" s="1"/>
      <c r="FD4259" s="1"/>
      <c r="FE4259" s="1"/>
      <c r="FF4259" s="1"/>
      <c r="FG4259" s="1"/>
      <c r="FH4259" s="1"/>
    </row>
    <row r="4260" spans="1:164" x14ac:dyDescent="0.15">
      <c r="A4260" s="67"/>
      <c r="B4260" s="16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9"/>
      <c r="N4260" s="12"/>
      <c r="O4260" s="12"/>
      <c r="P4260" s="19"/>
      <c r="Q4260" s="14"/>
      <c r="R4260" s="28"/>
      <c r="S4260" s="14"/>
      <c r="T4260" s="14"/>
      <c r="U4260" s="14"/>
      <c r="V4260" s="4"/>
      <c r="W4260" s="5"/>
      <c r="X4260" s="14"/>
      <c r="Y4260" s="153"/>
      <c r="Z4260" s="10"/>
      <c r="AA4260" s="51"/>
      <c r="AB4260" s="3"/>
      <c r="AC4260" s="1"/>
      <c r="AD4260" s="10"/>
      <c r="AE4260" s="3"/>
      <c r="AF4260" s="3"/>
      <c r="AG4260" s="3"/>
      <c r="AH4260" s="10"/>
      <c r="AI4260" s="11"/>
      <c r="AJ4260" s="10"/>
      <c r="AK4260" s="2"/>
      <c r="AL4260" s="2"/>
      <c r="AM4260" s="2"/>
      <c r="AN4260" s="2"/>
      <c r="AO4260" s="2"/>
      <c r="AP4260" s="2"/>
      <c r="AQ4260" s="1"/>
      <c r="AR4260" s="15"/>
      <c r="AS4260" s="15"/>
      <c r="AT4260" s="15"/>
      <c r="AU4260" s="1"/>
      <c r="AV4260" s="1"/>
      <c r="AW4260" s="15"/>
      <c r="AX4260" s="15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  <c r="EZ4260" s="1"/>
      <c r="FA4260" s="1"/>
      <c r="FB4260" s="1"/>
      <c r="FC4260" s="1"/>
      <c r="FD4260" s="1"/>
      <c r="FE4260" s="1"/>
      <c r="FF4260" s="1"/>
      <c r="FG4260" s="1"/>
      <c r="FH4260" s="1"/>
    </row>
    <row r="4261" spans="1:164" x14ac:dyDescent="0.15">
      <c r="A4261" s="67"/>
      <c r="B4261" s="16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9"/>
      <c r="N4261" s="12"/>
      <c r="O4261" s="12"/>
      <c r="P4261" s="19"/>
      <c r="Q4261" s="14"/>
      <c r="R4261" s="28"/>
      <c r="S4261" s="14"/>
      <c r="T4261" s="14"/>
      <c r="U4261" s="14"/>
      <c r="V4261" s="4"/>
      <c r="W4261" s="5"/>
      <c r="X4261" s="14"/>
      <c r="Y4261" s="153"/>
      <c r="Z4261" s="10"/>
      <c r="AA4261" s="51"/>
      <c r="AB4261" s="3"/>
      <c r="AC4261" s="1"/>
      <c r="AD4261" s="10"/>
      <c r="AE4261" s="3"/>
      <c r="AF4261" s="3"/>
      <c r="AG4261" s="3"/>
      <c r="AH4261" s="10"/>
      <c r="AI4261" s="11"/>
      <c r="AJ4261" s="10"/>
      <c r="AK4261" s="2"/>
      <c r="AL4261" s="2"/>
      <c r="AM4261" s="2"/>
      <c r="AN4261" s="2"/>
      <c r="AO4261" s="2"/>
      <c r="AP4261" s="2"/>
      <c r="AQ4261" s="1"/>
      <c r="AR4261" s="15"/>
      <c r="AS4261" s="15"/>
      <c r="AT4261" s="15"/>
      <c r="AU4261" s="1"/>
      <c r="AV4261" s="1"/>
      <c r="AW4261" s="15"/>
      <c r="AX4261" s="15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  <c r="EZ4261" s="1"/>
      <c r="FA4261" s="1"/>
      <c r="FB4261" s="1"/>
      <c r="FC4261" s="1"/>
      <c r="FD4261" s="1"/>
      <c r="FE4261" s="1"/>
      <c r="FF4261" s="1"/>
      <c r="FG4261" s="1"/>
      <c r="FH4261" s="1"/>
    </row>
    <row r="4262" spans="1:164" x14ac:dyDescent="0.15">
      <c r="A4262" s="67"/>
      <c r="B4262" s="16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9"/>
      <c r="N4262" s="12"/>
      <c r="O4262" s="12"/>
      <c r="P4262" s="19"/>
      <c r="Q4262" s="14"/>
      <c r="R4262" s="28"/>
      <c r="S4262" s="14"/>
      <c r="T4262" s="14"/>
      <c r="U4262" s="14"/>
      <c r="V4262" s="4"/>
      <c r="W4262" s="5"/>
      <c r="X4262" s="14"/>
      <c r="Y4262" s="153"/>
      <c r="Z4262" s="10"/>
      <c r="AA4262" s="51"/>
      <c r="AB4262" s="3"/>
      <c r="AC4262" s="1"/>
      <c r="AD4262" s="10"/>
      <c r="AE4262" s="3"/>
      <c r="AF4262" s="3"/>
      <c r="AG4262" s="3"/>
      <c r="AH4262" s="10"/>
      <c r="AI4262" s="11"/>
      <c r="AJ4262" s="10"/>
      <c r="AK4262" s="2"/>
      <c r="AL4262" s="2"/>
      <c r="AM4262" s="2"/>
      <c r="AN4262" s="2"/>
      <c r="AO4262" s="2"/>
      <c r="AP4262" s="2"/>
      <c r="AQ4262" s="1"/>
      <c r="AR4262" s="15"/>
      <c r="AS4262" s="15"/>
      <c r="AT4262" s="15"/>
      <c r="AU4262" s="1"/>
      <c r="AV4262" s="1"/>
      <c r="AW4262" s="15"/>
      <c r="AX4262" s="15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  <c r="EZ4262" s="1"/>
      <c r="FA4262" s="1"/>
      <c r="FB4262" s="1"/>
      <c r="FC4262" s="1"/>
      <c r="FD4262" s="1"/>
      <c r="FE4262" s="1"/>
      <c r="FF4262" s="1"/>
      <c r="FG4262" s="1"/>
      <c r="FH4262" s="1"/>
    </row>
    <row r="4263" spans="1:164" x14ac:dyDescent="0.15">
      <c r="A4263" s="67"/>
      <c r="B4263" s="16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9"/>
      <c r="N4263" s="12"/>
      <c r="O4263" s="12"/>
      <c r="P4263" s="19"/>
      <c r="Q4263" s="14"/>
      <c r="R4263" s="28"/>
      <c r="S4263" s="14"/>
      <c r="T4263" s="14"/>
      <c r="U4263" s="14"/>
      <c r="V4263" s="4"/>
      <c r="W4263" s="5"/>
      <c r="X4263" s="14"/>
      <c r="Y4263" s="153"/>
      <c r="Z4263" s="10"/>
      <c r="AA4263" s="51"/>
      <c r="AB4263" s="3"/>
      <c r="AC4263" s="1"/>
      <c r="AD4263" s="10"/>
      <c r="AE4263" s="3"/>
      <c r="AF4263" s="3"/>
      <c r="AG4263" s="3"/>
      <c r="AH4263" s="10"/>
      <c r="AI4263" s="11"/>
      <c r="AJ4263" s="10"/>
      <c r="AK4263" s="2"/>
      <c r="AL4263" s="2"/>
      <c r="AM4263" s="2"/>
      <c r="AN4263" s="2"/>
      <c r="AO4263" s="2"/>
      <c r="AP4263" s="2"/>
      <c r="AQ4263" s="1"/>
      <c r="AR4263" s="15"/>
      <c r="AS4263" s="15"/>
      <c r="AT4263" s="15"/>
      <c r="AU4263" s="1"/>
      <c r="AV4263" s="1"/>
      <c r="AW4263" s="15"/>
      <c r="AX4263" s="15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  <c r="EZ4263" s="1"/>
      <c r="FA4263" s="1"/>
      <c r="FB4263" s="1"/>
      <c r="FC4263" s="1"/>
      <c r="FD4263" s="1"/>
      <c r="FE4263" s="1"/>
      <c r="FF4263" s="1"/>
      <c r="FG4263" s="1"/>
      <c r="FH4263" s="1"/>
    </row>
    <row r="4264" spans="1:164" x14ac:dyDescent="0.15">
      <c r="A4264" s="67"/>
      <c r="B4264" s="16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9"/>
      <c r="N4264" s="12"/>
      <c r="O4264" s="12"/>
      <c r="P4264" s="19"/>
      <c r="Q4264" s="14"/>
      <c r="R4264" s="28"/>
      <c r="S4264" s="14"/>
      <c r="T4264" s="14"/>
      <c r="U4264" s="14"/>
      <c r="V4264" s="4"/>
      <c r="W4264" s="5"/>
      <c r="X4264" s="14"/>
      <c r="Y4264" s="153"/>
      <c r="Z4264" s="10"/>
      <c r="AA4264" s="51"/>
      <c r="AB4264" s="3"/>
      <c r="AC4264" s="1"/>
      <c r="AD4264" s="10"/>
      <c r="AE4264" s="3"/>
      <c r="AF4264" s="3"/>
      <c r="AG4264" s="3"/>
      <c r="AH4264" s="10"/>
      <c r="AI4264" s="11"/>
      <c r="AJ4264" s="10"/>
      <c r="AK4264" s="2"/>
      <c r="AL4264" s="2"/>
      <c r="AM4264" s="2"/>
      <c r="AN4264" s="2"/>
      <c r="AO4264" s="2"/>
      <c r="AP4264" s="2"/>
      <c r="AQ4264" s="1"/>
      <c r="AR4264" s="15"/>
      <c r="AS4264" s="15"/>
      <c r="AT4264" s="15"/>
      <c r="AU4264" s="1"/>
      <c r="AV4264" s="1"/>
      <c r="AW4264" s="15"/>
      <c r="AX4264" s="15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  <c r="EZ4264" s="1"/>
      <c r="FA4264" s="1"/>
      <c r="FB4264" s="1"/>
      <c r="FC4264" s="1"/>
      <c r="FD4264" s="1"/>
      <c r="FE4264" s="1"/>
      <c r="FF4264" s="1"/>
      <c r="FG4264" s="1"/>
      <c r="FH4264" s="1"/>
    </row>
    <row r="4265" spans="1:164" x14ac:dyDescent="0.15">
      <c r="A4265" s="67"/>
      <c r="B4265" s="16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9"/>
      <c r="N4265" s="12"/>
      <c r="O4265" s="12"/>
      <c r="P4265" s="19"/>
      <c r="Q4265" s="14"/>
      <c r="R4265" s="28"/>
      <c r="S4265" s="14"/>
      <c r="T4265" s="14"/>
      <c r="U4265" s="14"/>
      <c r="V4265" s="4"/>
      <c r="W4265" s="5"/>
      <c r="X4265" s="14"/>
      <c r="Y4265" s="153"/>
      <c r="Z4265" s="10"/>
      <c r="AA4265" s="51"/>
      <c r="AB4265" s="3"/>
      <c r="AC4265" s="1"/>
      <c r="AD4265" s="10"/>
      <c r="AE4265" s="3"/>
      <c r="AF4265" s="3"/>
      <c r="AG4265" s="3"/>
      <c r="AH4265" s="10"/>
      <c r="AI4265" s="11"/>
      <c r="AJ4265" s="10"/>
      <c r="AK4265" s="2"/>
      <c r="AL4265" s="2"/>
      <c r="AM4265" s="2"/>
      <c r="AN4265" s="2"/>
      <c r="AO4265" s="2"/>
      <c r="AP4265" s="2"/>
      <c r="AQ4265" s="1"/>
      <c r="AR4265" s="15"/>
      <c r="AS4265" s="15"/>
      <c r="AT4265" s="15"/>
      <c r="AU4265" s="1"/>
      <c r="AV4265" s="1"/>
      <c r="AW4265" s="15"/>
      <c r="AX4265" s="15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  <c r="EZ4265" s="1"/>
      <c r="FA4265" s="1"/>
      <c r="FB4265" s="1"/>
      <c r="FC4265" s="1"/>
      <c r="FD4265" s="1"/>
      <c r="FE4265" s="1"/>
      <c r="FF4265" s="1"/>
      <c r="FG4265" s="1"/>
      <c r="FH4265" s="1"/>
    </row>
    <row r="4266" spans="1:164" x14ac:dyDescent="0.15">
      <c r="A4266" s="67"/>
      <c r="B4266" s="16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9"/>
      <c r="N4266" s="12"/>
      <c r="O4266" s="12"/>
      <c r="P4266" s="19"/>
      <c r="Q4266" s="14"/>
      <c r="R4266" s="28"/>
      <c r="S4266" s="14"/>
      <c r="T4266" s="14"/>
      <c r="U4266" s="14"/>
      <c r="V4266" s="4"/>
      <c r="W4266" s="5"/>
      <c r="X4266" s="14"/>
      <c r="Y4266" s="153"/>
      <c r="Z4266" s="10"/>
      <c r="AA4266" s="51"/>
      <c r="AB4266" s="3"/>
      <c r="AC4266" s="1"/>
      <c r="AD4266" s="10"/>
      <c r="AE4266" s="3"/>
      <c r="AF4266" s="3"/>
      <c r="AG4266" s="3"/>
      <c r="AH4266" s="10"/>
      <c r="AI4266" s="11"/>
      <c r="AJ4266" s="10"/>
      <c r="AK4266" s="2"/>
      <c r="AL4266" s="2"/>
      <c r="AM4266" s="2"/>
      <c r="AN4266" s="2"/>
      <c r="AO4266" s="2"/>
      <c r="AP4266" s="2"/>
      <c r="AQ4266" s="1"/>
      <c r="AR4266" s="15"/>
      <c r="AS4266" s="15"/>
      <c r="AT4266" s="15"/>
      <c r="AU4266" s="1"/>
      <c r="AV4266" s="1"/>
      <c r="AW4266" s="15"/>
      <c r="AX4266" s="15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  <c r="EZ4266" s="1"/>
      <c r="FA4266" s="1"/>
      <c r="FB4266" s="1"/>
      <c r="FC4266" s="1"/>
      <c r="FD4266" s="1"/>
      <c r="FE4266" s="1"/>
      <c r="FF4266" s="1"/>
      <c r="FG4266" s="1"/>
      <c r="FH4266" s="1"/>
    </row>
    <row r="4267" spans="1:164" x14ac:dyDescent="0.15">
      <c r="A4267" s="67"/>
      <c r="B4267" s="16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9"/>
      <c r="N4267" s="12"/>
      <c r="O4267" s="12"/>
      <c r="P4267" s="19"/>
      <c r="Q4267" s="14"/>
      <c r="R4267" s="28"/>
      <c r="S4267" s="14"/>
      <c r="T4267" s="14"/>
      <c r="U4267" s="14"/>
      <c r="V4267" s="4"/>
      <c r="W4267" s="5"/>
      <c r="X4267" s="14"/>
      <c r="Y4267" s="153"/>
      <c r="Z4267" s="10"/>
      <c r="AA4267" s="51"/>
      <c r="AB4267" s="3"/>
      <c r="AC4267" s="1"/>
      <c r="AD4267" s="10"/>
      <c r="AE4267" s="3"/>
      <c r="AF4267" s="3"/>
      <c r="AG4267" s="3"/>
      <c r="AH4267" s="10"/>
      <c r="AI4267" s="11"/>
      <c r="AJ4267" s="10"/>
      <c r="AK4267" s="2"/>
      <c r="AL4267" s="2"/>
      <c r="AM4267" s="2"/>
      <c r="AN4267" s="2"/>
      <c r="AO4267" s="2"/>
      <c r="AP4267" s="2"/>
      <c r="AQ4267" s="1"/>
      <c r="AR4267" s="15"/>
      <c r="AS4267" s="15"/>
      <c r="AT4267" s="15"/>
      <c r="AU4267" s="1"/>
      <c r="AV4267" s="1"/>
      <c r="AW4267" s="15"/>
      <c r="AX4267" s="15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  <c r="EZ4267" s="1"/>
      <c r="FA4267" s="1"/>
      <c r="FB4267" s="1"/>
      <c r="FC4267" s="1"/>
      <c r="FD4267" s="1"/>
      <c r="FE4267" s="1"/>
      <c r="FF4267" s="1"/>
      <c r="FG4267" s="1"/>
      <c r="FH4267" s="1"/>
    </row>
    <row r="4268" spans="1:164" x14ac:dyDescent="0.15">
      <c r="A4268" s="67"/>
      <c r="B4268" s="16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9"/>
      <c r="N4268" s="12"/>
      <c r="O4268" s="12"/>
      <c r="P4268" s="19"/>
      <c r="Q4268" s="14"/>
      <c r="R4268" s="28"/>
      <c r="S4268" s="14"/>
      <c r="T4268" s="14"/>
      <c r="U4268" s="14"/>
      <c r="V4268" s="4"/>
      <c r="W4268" s="5"/>
      <c r="X4268" s="14"/>
      <c r="Y4268" s="153"/>
      <c r="Z4268" s="10"/>
      <c r="AA4268" s="51"/>
      <c r="AB4268" s="3"/>
      <c r="AC4268" s="1"/>
      <c r="AD4268" s="10"/>
      <c r="AE4268" s="3"/>
      <c r="AF4268" s="3"/>
      <c r="AG4268" s="3"/>
      <c r="AH4268" s="10"/>
      <c r="AI4268" s="11"/>
      <c r="AJ4268" s="10"/>
      <c r="AK4268" s="2"/>
      <c r="AL4268" s="2"/>
      <c r="AM4268" s="2"/>
      <c r="AN4268" s="2"/>
      <c r="AO4268" s="2"/>
      <c r="AP4268" s="2"/>
      <c r="AQ4268" s="1"/>
      <c r="AR4268" s="15"/>
      <c r="AS4268" s="15"/>
      <c r="AT4268" s="15"/>
      <c r="AU4268" s="1"/>
      <c r="AV4268" s="1"/>
      <c r="AW4268" s="15"/>
      <c r="AX4268" s="15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  <c r="EZ4268" s="1"/>
      <c r="FA4268" s="1"/>
      <c r="FB4268" s="1"/>
      <c r="FC4268" s="1"/>
      <c r="FD4268" s="1"/>
      <c r="FE4268" s="1"/>
      <c r="FF4268" s="1"/>
      <c r="FG4268" s="1"/>
      <c r="FH4268" s="1"/>
    </row>
    <row r="4269" spans="1:164" x14ac:dyDescent="0.15">
      <c r="A4269" s="67"/>
      <c r="B4269" s="16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9"/>
      <c r="N4269" s="12"/>
      <c r="O4269" s="12"/>
      <c r="P4269" s="19"/>
      <c r="Q4269" s="14"/>
      <c r="R4269" s="28"/>
      <c r="S4269" s="14"/>
      <c r="T4269" s="14"/>
      <c r="U4269" s="14"/>
      <c r="V4269" s="4"/>
      <c r="W4269" s="5"/>
      <c r="X4269" s="14"/>
      <c r="Y4269" s="153"/>
      <c r="Z4269" s="10"/>
      <c r="AA4269" s="51"/>
      <c r="AB4269" s="3"/>
      <c r="AC4269" s="1"/>
      <c r="AD4269" s="10"/>
      <c r="AE4269" s="3"/>
      <c r="AF4269" s="3"/>
      <c r="AG4269" s="3"/>
      <c r="AH4269" s="10"/>
      <c r="AI4269" s="11"/>
      <c r="AJ4269" s="10"/>
      <c r="AK4269" s="2"/>
      <c r="AL4269" s="2"/>
      <c r="AM4269" s="2"/>
      <c r="AN4269" s="2"/>
      <c r="AO4269" s="2"/>
      <c r="AP4269" s="2"/>
      <c r="AQ4269" s="1"/>
      <c r="AR4269" s="15"/>
      <c r="AS4269" s="15"/>
      <c r="AT4269" s="15"/>
      <c r="AU4269" s="1"/>
      <c r="AV4269" s="1"/>
      <c r="AW4269" s="15"/>
      <c r="AX4269" s="15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  <c r="EZ4269" s="1"/>
      <c r="FA4269" s="1"/>
      <c r="FB4269" s="1"/>
      <c r="FC4269" s="1"/>
      <c r="FD4269" s="1"/>
      <c r="FE4269" s="1"/>
      <c r="FF4269" s="1"/>
      <c r="FG4269" s="1"/>
      <c r="FH4269" s="1"/>
    </row>
    <row r="4270" spans="1:164" x14ac:dyDescent="0.15">
      <c r="A4270" s="67"/>
      <c r="B4270" s="16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9"/>
      <c r="N4270" s="12"/>
      <c r="O4270" s="12"/>
      <c r="P4270" s="19"/>
      <c r="Q4270" s="14"/>
      <c r="R4270" s="28"/>
      <c r="S4270" s="14"/>
      <c r="T4270" s="14"/>
      <c r="U4270" s="14"/>
      <c r="V4270" s="4"/>
      <c r="W4270" s="5"/>
      <c r="X4270" s="14"/>
      <c r="Y4270" s="153"/>
      <c r="Z4270" s="10"/>
      <c r="AA4270" s="51"/>
      <c r="AB4270" s="3"/>
      <c r="AC4270" s="1"/>
      <c r="AD4270" s="10"/>
      <c r="AE4270" s="3"/>
      <c r="AF4270" s="3"/>
      <c r="AG4270" s="3"/>
      <c r="AH4270" s="10"/>
      <c r="AI4270" s="11"/>
      <c r="AJ4270" s="10"/>
      <c r="AK4270" s="2"/>
      <c r="AL4270" s="2"/>
      <c r="AM4270" s="2"/>
      <c r="AN4270" s="2"/>
      <c r="AO4270" s="2"/>
      <c r="AP4270" s="2"/>
      <c r="AQ4270" s="1"/>
      <c r="AR4270" s="15"/>
      <c r="AS4270" s="15"/>
      <c r="AT4270" s="15"/>
      <c r="AU4270" s="1"/>
      <c r="AV4270" s="1"/>
      <c r="AW4270" s="15"/>
      <c r="AX4270" s="15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  <c r="EZ4270" s="1"/>
      <c r="FA4270" s="1"/>
      <c r="FB4270" s="1"/>
      <c r="FC4270" s="1"/>
      <c r="FD4270" s="1"/>
      <c r="FE4270" s="1"/>
      <c r="FF4270" s="1"/>
      <c r="FG4270" s="1"/>
      <c r="FH4270" s="1"/>
    </row>
    <row r="4271" spans="1:164" x14ac:dyDescent="0.15">
      <c r="A4271" s="67"/>
      <c r="B4271" s="16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9"/>
      <c r="N4271" s="12"/>
      <c r="O4271" s="12"/>
      <c r="P4271" s="19"/>
      <c r="Q4271" s="14"/>
      <c r="R4271" s="28"/>
      <c r="S4271" s="14"/>
      <c r="T4271" s="14"/>
      <c r="U4271" s="14"/>
      <c r="V4271" s="4"/>
      <c r="W4271" s="5"/>
      <c r="X4271" s="14"/>
      <c r="Y4271" s="153"/>
      <c r="Z4271" s="10"/>
      <c r="AA4271" s="51"/>
      <c r="AB4271" s="3"/>
      <c r="AC4271" s="1"/>
      <c r="AD4271" s="10"/>
      <c r="AE4271" s="3"/>
      <c r="AF4271" s="3"/>
      <c r="AG4271" s="3"/>
      <c r="AH4271" s="10"/>
      <c r="AI4271" s="11"/>
      <c r="AJ4271" s="10"/>
      <c r="AK4271" s="2"/>
      <c r="AL4271" s="2"/>
      <c r="AM4271" s="2"/>
      <c r="AN4271" s="2"/>
      <c r="AO4271" s="2"/>
      <c r="AP4271" s="2"/>
      <c r="AQ4271" s="1"/>
      <c r="AR4271" s="15"/>
      <c r="AS4271" s="15"/>
      <c r="AT4271" s="15"/>
      <c r="AU4271" s="1"/>
      <c r="AV4271" s="1"/>
      <c r="AW4271" s="15"/>
      <c r="AX4271" s="15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  <c r="EZ4271" s="1"/>
      <c r="FA4271" s="1"/>
      <c r="FB4271" s="1"/>
      <c r="FC4271" s="1"/>
      <c r="FD4271" s="1"/>
      <c r="FE4271" s="1"/>
      <c r="FF4271" s="1"/>
      <c r="FG4271" s="1"/>
      <c r="FH4271" s="1"/>
    </row>
    <row r="4272" spans="1:164" x14ac:dyDescent="0.15">
      <c r="A4272" s="67"/>
      <c r="B4272" s="16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9"/>
      <c r="N4272" s="12"/>
      <c r="O4272" s="12"/>
      <c r="P4272" s="19"/>
      <c r="Q4272" s="14"/>
      <c r="R4272" s="28"/>
      <c r="S4272" s="14"/>
      <c r="T4272" s="14"/>
      <c r="U4272" s="14"/>
      <c r="V4272" s="4"/>
      <c r="W4272" s="5"/>
      <c r="X4272" s="14"/>
      <c r="Y4272" s="153"/>
      <c r="Z4272" s="10"/>
      <c r="AA4272" s="51"/>
      <c r="AB4272" s="3"/>
      <c r="AC4272" s="1"/>
      <c r="AD4272" s="10"/>
      <c r="AE4272" s="3"/>
      <c r="AF4272" s="3"/>
      <c r="AG4272" s="3"/>
      <c r="AH4272" s="10"/>
      <c r="AI4272" s="11"/>
      <c r="AJ4272" s="10"/>
      <c r="AK4272" s="2"/>
      <c r="AL4272" s="2"/>
      <c r="AM4272" s="2"/>
      <c r="AN4272" s="2"/>
      <c r="AO4272" s="2"/>
      <c r="AP4272" s="2"/>
      <c r="AQ4272" s="1"/>
      <c r="AR4272" s="15"/>
      <c r="AS4272" s="15"/>
      <c r="AT4272" s="15"/>
      <c r="AU4272" s="1"/>
      <c r="AV4272" s="1"/>
      <c r="AW4272" s="15"/>
      <c r="AX4272" s="15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  <c r="EZ4272" s="1"/>
      <c r="FA4272" s="1"/>
      <c r="FB4272" s="1"/>
      <c r="FC4272" s="1"/>
      <c r="FD4272" s="1"/>
      <c r="FE4272" s="1"/>
      <c r="FF4272" s="1"/>
      <c r="FG4272" s="1"/>
      <c r="FH4272" s="1"/>
    </row>
    <row r="4273" spans="1:164" x14ac:dyDescent="0.15">
      <c r="A4273" s="67"/>
      <c r="B4273" s="16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9"/>
      <c r="N4273" s="12"/>
      <c r="O4273" s="12"/>
      <c r="P4273" s="19"/>
      <c r="Q4273" s="14"/>
      <c r="R4273" s="28"/>
      <c r="S4273" s="14"/>
      <c r="T4273" s="14"/>
      <c r="U4273" s="14"/>
      <c r="V4273" s="4"/>
      <c r="W4273" s="5"/>
      <c r="X4273" s="14"/>
      <c r="Y4273" s="153"/>
      <c r="Z4273" s="10"/>
      <c r="AA4273" s="51"/>
      <c r="AB4273" s="3"/>
      <c r="AC4273" s="1"/>
      <c r="AD4273" s="10"/>
      <c r="AE4273" s="3"/>
      <c r="AF4273" s="3"/>
      <c r="AG4273" s="3"/>
      <c r="AH4273" s="10"/>
      <c r="AI4273" s="11"/>
      <c r="AJ4273" s="10"/>
      <c r="AK4273" s="2"/>
      <c r="AL4273" s="2"/>
      <c r="AM4273" s="2"/>
      <c r="AN4273" s="2"/>
      <c r="AO4273" s="2"/>
      <c r="AP4273" s="2"/>
      <c r="AQ4273" s="1"/>
      <c r="AR4273" s="15"/>
      <c r="AS4273" s="15"/>
      <c r="AT4273" s="15"/>
      <c r="AU4273" s="1"/>
      <c r="AV4273" s="1"/>
      <c r="AW4273" s="15"/>
      <c r="AX4273" s="15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  <c r="EZ4273" s="1"/>
      <c r="FA4273" s="1"/>
      <c r="FB4273" s="1"/>
      <c r="FC4273" s="1"/>
      <c r="FD4273" s="1"/>
      <c r="FE4273" s="1"/>
      <c r="FF4273" s="1"/>
      <c r="FG4273" s="1"/>
      <c r="FH4273" s="1"/>
    </row>
    <row r="4274" spans="1:164" x14ac:dyDescent="0.15">
      <c r="A4274" s="67"/>
      <c r="B4274" s="16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9"/>
      <c r="N4274" s="12"/>
      <c r="O4274" s="12"/>
      <c r="P4274" s="19"/>
      <c r="Q4274" s="14"/>
      <c r="R4274" s="28"/>
      <c r="S4274" s="14"/>
      <c r="T4274" s="14"/>
      <c r="U4274" s="14"/>
      <c r="V4274" s="4"/>
      <c r="W4274" s="5"/>
      <c r="X4274" s="14"/>
      <c r="Y4274" s="153"/>
      <c r="Z4274" s="10"/>
      <c r="AA4274" s="51"/>
      <c r="AB4274" s="3"/>
      <c r="AC4274" s="1"/>
      <c r="AD4274" s="10"/>
      <c r="AE4274" s="3"/>
      <c r="AF4274" s="3"/>
      <c r="AG4274" s="3"/>
      <c r="AH4274" s="10"/>
      <c r="AI4274" s="11"/>
      <c r="AJ4274" s="10"/>
      <c r="AK4274" s="2"/>
      <c r="AL4274" s="2"/>
      <c r="AM4274" s="2"/>
      <c r="AN4274" s="2"/>
      <c r="AO4274" s="2"/>
      <c r="AP4274" s="2"/>
      <c r="AQ4274" s="1"/>
      <c r="AR4274" s="15"/>
      <c r="AS4274" s="15"/>
      <c r="AT4274" s="15"/>
      <c r="AU4274" s="1"/>
      <c r="AV4274" s="1"/>
      <c r="AW4274" s="15"/>
      <c r="AX4274" s="15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  <c r="EZ4274" s="1"/>
      <c r="FA4274" s="1"/>
      <c r="FB4274" s="1"/>
      <c r="FC4274" s="1"/>
      <c r="FD4274" s="1"/>
      <c r="FE4274" s="1"/>
      <c r="FF4274" s="1"/>
      <c r="FG4274" s="1"/>
      <c r="FH4274" s="1"/>
    </row>
    <row r="4275" spans="1:164" x14ac:dyDescent="0.15">
      <c r="A4275" s="67"/>
      <c r="B4275" s="16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9"/>
      <c r="N4275" s="12"/>
      <c r="O4275" s="12"/>
      <c r="P4275" s="19"/>
      <c r="Q4275" s="14"/>
      <c r="R4275" s="28"/>
      <c r="S4275" s="14"/>
      <c r="T4275" s="14"/>
      <c r="U4275" s="14"/>
      <c r="V4275" s="4"/>
      <c r="W4275" s="5"/>
      <c r="X4275" s="14"/>
      <c r="Y4275" s="153"/>
      <c r="Z4275" s="10"/>
      <c r="AA4275" s="51"/>
      <c r="AB4275" s="3"/>
      <c r="AC4275" s="1"/>
      <c r="AD4275" s="10"/>
      <c r="AE4275" s="3"/>
      <c r="AF4275" s="3"/>
      <c r="AG4275" s="3"/>
      <c r="AH4275" s="10"/>
      <c r="AI4275" s="11"/>
      <c r="AJ4275" s="10"/>
      <c r="AK4275" s="2"/>
      <c r="AL4275" s="2"/>
      <c r="AM4275" s="2"/>
      <c r="AN4275" s="2"/>
      <c r="AO4275" s="2"/>
      <c r="AP4275" s="2"/>
      <c r="AQ4275" s="1"/>
      <c r="AR4275" s="15"/>
      <c r="AS4275" s="15"/>
      <c r="AT4275" s="15"/>
      <c r="AU4275" s="1"/>
      <c r="AV4275" s="1"/>
      <c r="AW4275" s="15"/>
      <c r="AX4275" s="15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  <c r="EZ4275" s="1"/>
      <c r="FA4275" s="1"/>
      <c r="FB4275" s="1"/>
      <c r="FC4275" s="1"/>
      <c r="FD4275" s="1"/>
      <c r="FE4275" s="1"/>
      <c r="FF4275" s="1"/>
      <c r="FG4275" s="1"/>
      <c r="FH4275" s="1"/>
    </row>
    <row r="4276" spans="1:164" x14ac:dyDescent="0.15">
      <c r="A4276" s="67"/>
      <c r="B4276" s="16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9"/>
      <c r="N4276" s="12"/>
      <c r="O4276" s="12"/>
      <c r="P4276" s="19"/>
      <c r="Q4276" s="14"/>
      <c r="R4276" s="28"/>
      <c r="S4276" s="14"/>
      <c r="T4276" s="14"/>
      <c r="U4276" s="14"/>
      <c r="V4276" s="4"/>
      <c r="W4276" s="5"/>
      <c r="X4276" s="14"/>
      <c r="Y4276" s="153"/>
      <c r="Z4276" s="10"/>
      <c r="AA4276" s="51"/>
      <c r="AB4276" s="3"/>
      <c r="AC4276" s="1"/>
      <c r="AD4276" s="10"/>
      <c r="AE4276" s="3"/>
      <c r="AF4276" s="3"/>
      <c r="AG4276" s="3"/>
      <c r="AH4276" s="10"/>
      <c r="AI4276" s="11"/>
      <c r="AJ4276" s="10"/>
      <c r="AK4276" s="2"/>
      <c r="AL4276" s="2"/>
      <c r="AM4276" s="2"/>
      <c r="AN4276" s="2"/>
      <c r="AO4276" s="2"/>
      <c r="AP4276" s="2"/>
      <c r="AQ4276" s="1"/>
      <c r="AR4276" s="15"/>
      <c r="AS4276" s="15"/>
      <c r="AT4276" s="15"/>
      <c r="AU4276" s="1"/>
      <c r="AV4276" s="1"/>
      <c r="AW4276" s="15"/>
      <c r="AX4276" s="15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  <c r="EZ4276" s="1"/>
      <c r="FA4276" s="1"/>
      <c r="FB4276" s="1"/>
      <c r="FC4276" s="1"/>
      <c r="FD4276" s="1"/>
      <c r="FE4276" s="1"/>
      <c r="FF4276" s="1"/>
      <c r="FG4276" s="1"/>
      <c r="FH4276" s="1"/>
    </row>
    <row r="4277" spans="1:164" x14ac:dyDescent="0.15">
      <c r="A4277" s="67"/>
      <c r="B4277" s="16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9"/>
      <c r="N4277" s="12"/>
      <c r="O4277" s="12"/>
      <c r="P4277" s="19"/>
      <c r="Q4277" s="14"/>
      <c r="R4277" s="28"/>
      <c r="S4277" s="14"/>
      <c r="T4277" s="14"/>
      <c r="U4277" s="14"/>
      <c r="V4277" s="4"/>
      <c r="W4277" s="5"/>
      <c r="X4277" s="14"/>
      <c r="Y4277" s="153"/>
      <c r="Z4277" s="10"/>
      <c r="AA4277" s="51"/>
      <c r="AB4277" s="3"/>
      <c r="AC4277" s="1"/>
      <c r="AD4277" s="10"/>
      <c r="AE4277" s="3"/>
      <c r="AF4277" s="3"/>
      <c r="AG4277" s="3"/>
      <c r="AH4277" s="10"/>
      <c r="AI4277" s="11"/>
      <c r="AJ4277" s="10"/>
      <c r="AK4277" s="2"/>
      <c r="AL4277" s="2"/>
      <c r="AM4277" s="2"/>
      <c r="AN4277" s="2"/>
      <c r="AO4277" s="2"/>
      <c r="AP4277" s="2"/>
      <c r="AQ4277" s="1"/>
      <c r="AR4277" s="15"/>
      <c r="AS4277" s="15"/>
      <c r="AT4277" s="15"/>
      <c r="AU4277" s="1"/>
      <c r="AV4277" s="1"/>
      <c r="AW4277" s="15"/>
      <c r="AX4277" s="15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  <c r="EZ4277" s="1"/>
      <c r="FA4277" s="1"/>
      <c r="FB4277" s="1"/>
      <c r="FC4277" s="1"/>
      <c r="FD4277" s="1"/>
      <c r="FE4277" s="1"/>
      <c r="FF4277" s="1"/>
      <c r="FG4277" s="1"/>
      <c r="FH4277" s="1"/>
    </row>
    <row r="4278" spans="1:164" x14ac:dyDescent="0.15">
      <c r="A4278" s="67"/>
      <c r="B4278" s="16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9"/>
      <c r="N4278" s="12"/>
      <c r="O4278" s="12"/>
      <c r="P4278" s="19"/>
      <c r="Q4278" s="14"/>
      <c r="R4278" s="28"/>
      <c r="S4278" s="14"/>
      <c r="T4278" s="14"/>
      <c r="U4278" s="14"/>
      <c r="V4278" s="4"/>
      <c r="W4278" s="5"/>
      <c r="X4278" s="14"/>
      <c r="Y4278" s="153"/>
      <c r="Z4278" s="10"/>
      <c r="AA4278" s="51"/>
      <c r="AB4278" s="3"/>
      <c r="AC4278" s="1"/>
      <c r="AD4278" s="10"/>
      <c r="AE4278" s="3"/>
      <c r="AF4278" s="3"/>
      <c r="AG4278" s="3"/>
      <c r="AH4278" s="10"/>
      <c r="AI4278" s="11"/>
      <c r="AJ4278" s="10"/>
      <c r="AK4278" s="2"/>
      <c r="AL4278" s="2"/>
      <c r="AM4278" s="2"/>
      <c r="AN4278" s="2"/>
      <c r="AO4278" s="2"/>
      <c r="AP4278" s="2"/>
      <c r="AQ4278" s="1"/>
      <c r="AR4278" s="15"/>
      <c r="AS4278" s="15"/>
      <c r="AT4278" s="15"/>
      <c r="AU4278" s="1"/>
      <c r="AV4278" s="1"/>
      <c r="AW4278" s="15"/>
      <c r="AX4278" s="15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  <c r="EZ4278" s="1"/>
      <c r="FA4278" s="1"/>
      <c r="FB4278" s="1"/>
      <c r="FC4278" s="1"/>
      <c r="FD4278" s="1"/>
      <c r="FE4278" s="1"/>
      <c r="FF4278" s="1"/>
      <c r="FG4278" s="1"/>
      <c r="FH4278" s="1"/>
    </row>
    <row r="4279" spans="1:164" x14ac:dyDescent="0.15">
      <c r="A4279" s="67"/>
      <c r="B4279" s="16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9"/>
      <c r="N4279" s="12"/>
      <c r="O4279" s="12"/>
      <c r="P4279" s="19"/>
      <c r="Q4279" s="14"/>
      <c r="R4279" s="28"/>
      <c r="S4279" s="14"/>
      <c r="T4279" s="14"/>
      <c r="U4279" s="14"/>
      <c r="V4279" s="4"/>
      <c r="W4279" s="5"/>
      <c r="X4279" s="14"/>
      <c r="Y4279" s="153"/>
      <c r="Z4279" s="10"/>
      <c r="AA4279" s="51"/>
      <c r="AB4279" s="3"/>
      <c r="AC4279" s="1"/>
      <c r="AD4279" s="10"/>
      <c r="AE4279" s="3"/>
      <c r="AF4279" s="3"/>
      <c r="AG4279" s="3"/>
      <c r="AH4279" s="10"/>
      <c r="AI4279" s="11"/>
      <c r="AJ4279" s="10"/>
      <c r="AK4279" s="2"/>
      <c r="AL4279" s="2"/>
      <c r="AM4279" s="2"/>
      <c r="AN4279" s="2"/>
      <c r="AO4279" s="2"/>
      <c r="AP4279" s="2"/>
      <c r="AQ4279" s="1"/>
      <c r="AR4279" s="15"/>
      <c r="AS4279" s="15"/>
      <c r="AT4279" s="15"/>
      <c r="AU4279" s="1"/>
      <c r="AV4279" s="1"/>
      <c r="AW4279" s="15"/>
      <c r="AX4279" s="15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  <c r="EZ4279" s="1"/>
      <c r="FA4279" s="1"/>
      <c r="FB4279" s="1"/>
      <c r="FC4279" s="1"/>
      <c r="FD4279" s="1"/>
      <c r="FE4279" s="1"/>
      <c r="FF4279" s="1"/>
      <c r="FG4279" s="1"/>
      <c r="FH4279" s="1"/>
    </row>
    <row r="4280" spans="1:164" x14ac:dyDescent="0.15">
      <c r="A4280" s="67"/>
      <c r="B4280" s="16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9"/>
      <c r="N4280" s="12"/>
      <c r="O4280" s="12"/>
      <c r="P4280" s="19"/>
      <c r="Q4280" s="14"/>
      <c r="R4280" s="28"/>
      <c r="S4280" s="14"/>
      <c r="T4280" s="14"/>
      <c r="U4280" s="14"/>
      <c r="V4280" s="4"/>
      <c r="W4280" s="5"/>
      <c r="X4280" s="14"/>
      <c r="Y4280" s="153"/>
      <c r="Z4280" s="10"/>
      <c r="AA4280" s="51"/>
      <c r="AB4280" s="3"/>
      <c r="AC4280" s="1"/>
      <c r="AD4280" s="10"/>
      <c r="AE4280" s="3"/>
      <c r="AF4280" s="3"/>
      <c r="AG4280" s="3"/>
      <c r="AH4280" s="10"/>
      <c r="AI4280" s="11"/>
      <c r="AJ4280" s="10"/>
      <c r="AK4280" s="2"/>
      <c r="AL4280" s="2"/>
      <c r="AM4280" s="2"/>
      <c r="AN4280" s="2"/>
      <c r="AO4280" s="2"/>
      <c r="AP4280" s="2"/>
      <c r="AQ4280" s="1"/>
      <c r="AR4280" s="15"/>
      <c r="AS4280" s="15"/>
      <c r="AT4280" s="15"/>
      <c r="AU4280" s="1"/>
      <c r="AV4280" s="1"/>
      <c r="AW4280" s="15"/>
      <c r="AX4280" s="15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  <c r="EZ4280" s="1"/>
      <c r="FA4280" s="1"/>
      <c r="FB4280" s="1"/>
      <c r="FC4280" s="1"/>
      <c r="FD4280" s="1"/>
      <c r="FE4280" s="1"/>
      <c r="FF4280" s="1"/>
      <c r="FG4280" s="1"/>
      <c r="FH4280" s="1"/>
    </row>
    <row r="4281" spans="1:164" x14ac:dyDescent="0.15">
      <c r="A4281" s="67"/>
      <c r="B4281" s="16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9"/>
      <c r="N4281" s="12"/>
      <c r="O4281" s="12"/>
      <c r="P4281" s="19"/>
      <c r="Q4281" s="14"/>
      <c r="R4281" s="28"/>
      <c r="S4281" s="14"/>
      <c r="T4281" s="14"/>
      <c r="U4281" s="14"/>
      <c r="V4281" s="4"/>
      <c r="W4281" s="5"/>
      <c r="X4281" s="14"/>
      <c r="Y4281" s="153"/>
      <c r="Z4281" s="10"/>
      <c r="AA4281" s="51"/>
      <c r="AB4281" s="3"/>
      <c r="AC4281" s="1"/>
      <c r="AD4281" s="10"/>
      <c r="AE4281" s="3"/>
      <c r="AF4281" s="3"/>
      <c r="AG4281" s="3"/>
      <c r="AH4281" s="10"/>
      <c r="AI4281" s="11"/>
      <c r="AJ4281" s="10"/>
      <c r="AK4281" s="2"/>
      <c r="AL4281" s="2"/>
      <c r="AM4281" s="2"/>
      <c r="AN4281" s="2"/>
      <c r="AO4281" s="2"/>
      <c r="AP4281" s="2"/>
      <c r="AQ4281" s="1"/>
      <c r="AR4281" s="15"/>
      <c r="AS4281" s="15"/>
      <c r="AT4281" s="15"/>
      <c r="AU4281" s="1"/>
      <c r="AV4281" s="1"/>
      <c r="AW4281" s="15"/>
      <c r="AX4281" s="15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  <c r="EZ4281" s="1"/>
      <c r="FA4281" s="1"/>
      <c r="FB4281" s="1"/>
      <c r="FC4281" s="1"/>
      <c r="FD4281" s="1"/>
      <c r="FE4281" s="1"/>
      <c r="FF4281" s="1"/>
      <c r="FG4281" s="1"/>
      <c r="FH4281" s="1"/>
    </row>
    <row r="4282" spans="1:164" x14ac:dyDescent="0.15">
      <c r="A4282" s="67"/>
      <c r="B4282" s="16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9"/>
      <c r="N4282" s="12"/>
      <c r="O4282" s="12"/>
      <c r="P4282" s="19"/>
      <c r="Q4282" s="14"/>
      <c r="R4282" s="28"/>
      <c r="S4282" s="14"/>
      <c r="T4282" s="14"/>
      <c r="U4282" s="14"/>
      <c r="V4282" s="4"/>
      <c r="W4282" s="5"/>
      <c r="X4282" s="14"/>
      <c r="Y4282" s="153"/>
      <c r="Z4282" s="10"/>
      <c r="AA4282" s="51"/>
      <c r="AB4282" s="3"/>
      <c r="AC4282" s="1"/>
      <c r="AD4282" s="10"/>
      <c r="AE4282" s="3"/>
      <c r="AF4282" s="3"/>
      <c r="AG4282" s="3"/>
      <c r="AH4282" s="10"/>
      <c r="AI4282" s="11"/>
      <c r="AJ4282" s="10"/>
      <c r="AK4282" s="2"/>
      <c r="AL4282" s="2"/>
      <c r="AM4282" s="2"/>
      <c r="AN4282" s="2"/>
      <c r="AO4282" s="2"/>
      <c r="AP4282" s="2"/>
      <c r="AQ4282" s="1"/>
      <c r="AR4282" s="15"/>
      <c r="AS4282" s="15"/>
      <c r="AT4282" s="15"/>
      <c r="AU4282" s="1"/>
      <c r="AV4282" s="1"/>
      <c r="AW4282" s="15"/>
      <c r="AX4282" s="15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  <c r="EZ4282" s="1"/>
      <c r="FA4282" s="1"/>
      <c r="FB4282" s="1"/>
      <c r="FC4282" s="1"/>
      <c r="FD4282" s="1"/>
      <c r="FE4282" s="1"/>
      <c r="FF4282" s="1"/>
      <c r="FG4282" s="1"/>
      <c r="FH4282" s="1"/>
    </row>
    <row r="4283" spans="1:164" x14ac:dyDescent="0.15">
      <c r="A4283" s="67"/>
      <c r="B4283" s="16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9"/>
      <c r="N4283" s="12"/>
      <c r="O4283" s="12"/>
      <c r="P4283" s="19"/>
      <c r="Q4283" s="14"/>
      <c r="R4283" s="28"/>
      <c r="S4283" s="14"/>
      <c r="T4283" s="14"/>
      <c r="U4283" s="14"/>
      <c r="V4283" s="4"/>
      <c r="W4283" s="5"/>
      <c r="X4283" s="14"/>
      <c r="Y4283" s="153"/>
      <c r="Z4283" s="10"/>
      <c r="AA4283" s="51"/>
      <c r="AB4283" s="3"/>
      <c r="AC4283" s="1"/>
      <c r="AD4283" s="10"/>
      <c r="AE4283" s="3"/>
      <c r="AF4283" s="3"/>
      <c r="AG4283" s="3"/>
      <c r="AH4283" s="10"/>
      <c r="AI4283" s="11"/>
      <c r="AJ4283" s="10"/>
      <c r="AK4283" s="2"/>
      <c r="AL4283" s="2"/>
      <c r="AM4283" s="2"/>
      <c r="AN4283" s="2"/>
      <c r="AO4283" s="2"/>
      <c r="AP4283" s="2"/>
      <c r="AQ4283" s="1"/>
      <c r="AR4283" s="15"/>
      <c r="AS4283" s="15"/>
      <c r="AT4283" s="15"/>
      <c r="AU4283" s="1"/>
      <c r="AV4283" s="1"/>
      <c r="AW4283" s="15"/>
      <c r="AX4283" s="15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  <c r="EZ4283" s="1"/>
      <c r="FA4283" s="1"/>
      <c r="FB4283" s="1"/>
      <c r="FC4283" s="1"/>
      <c r="FD4283" s="1"/>
      <c r="FE4283" s="1"/>
      <c r="FF4283" s="1"/>
      <c r="FG4283" s="1"/>
      <c r="FH4283" s="1"/>
    </row>
    <row r="4284" spans="1:164" x14ac:dyDescent="0.15">
      <c r="A4284" s="67"/>
      <c r="B4284" s="16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9"/>
      <c r="N4284" s="12"/>
      <c r="O4284" s="12"/>
      <c r="P4284" s="19"/>
      <c r="Q4284" s="14"/>
      <c r="R4284" s="28"/>
      <c r="S4284" s="14"/>
      <c r="T4284" s="14"/>
      <c r="U4284" s="14"/>
      <c r="V4284" s="4"/>
      <c r="W4284" s="5"/>
      <c r="X4284" s="14"/>
      <c r="Y4284" s="153"/>
      <c r="Z4284" s="10"/>
      <c r="AA4284" s="51"/>
      <c r="AB4284" s="3"/>
      <c r="AC4284" s="1"/>
      <c r="AD4284" s="10"/>
      <c r="AE4284" s="3"/>
      <c r="AF4284" s="3"/>
      <c r="AG4284" s="3"/>
      <c r="AH4284" s="10"/>
      <c r="AI4284" s="11"/>
      <c r="AJ4284" s="10"/>
      <c r="AK4284" s="2"/>
      <c r="AL4284" s="2"/>
      <c r="AM4284" s="2"/>
      <c r="AN4284" s="2"/>
      <c r="AO4284" s="2"/>
      <c r="AP4284" s="2"/>
      <c r="AQ4284" s="1"/>
      <c r="AR4284" s="15"/>
      <c r="AS4284" s="15"/>
      <c r="AT4284" s="15"/>
      <c r="AU4284" s="1"/>
      <c r="AV4284" s="1"/>
      <c r="AW4284" s="15"/>
      <c r="AX4284" s="15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  <c r="EZ4284" s="1"/>
      <c r="FA4284" s="1"/>
      <c r="FB4284" s="1"/>
      <c r="FC4284" s="1"/>
      <c r="FD4284" s="1"/>
      <c r="FE4284" s="1"/>
      <c r="FF4284" s="1"/>
      <c r="FG4284" s="1"/>
      <c r="FH4284" s="1"/>
    </row>
    <row r="4285" spans="1:164" x14ac:dyDescent="0.15">
      <c r="A4285" s="67"/>
      <c r="B4285" s="16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9"/>
      <c r="N4285" s="12"/>
      <c r="O4285" s="12"/>
      <c r="P4285" s="19"/>
      <c r="Q4285" s="14"/>
      <c r="R4285" s="28"/>
      <c r="S4285" s="14"/>
      <c r="T4285" s="14"/>
      <c r="U4285" s="14"/>
      <c r="V4285" s="4"/>
      <c r="W4285" s="5"/>
      <c r="X4285" s="14"/>
      <c r="Y4285" s="153"/>
      <c r="Z4285" s="10"/>
      <c r="AA4285" s="51"/>
      <c r="AB4285" s="3"/>
      <c r="AC4285" s="1"/>
      <c r="AD4285" s="10"/>
      <c r="AE4285" s="3"/>
      <c r="AF4285" s="3"/>
      <c r="AG4285" s="3"/>
      <c r="AH4285" s="10"/>
      <c r="AI4285" s="11"/>
      <c r="AJ4285" s="10"/>
      <c r="AK4285" s="2"/>
      <c r="AL4285" s="2"/>
      <c r="AM4285" s="2"/>
      <c r="AN4285" s="2"/>
      <c r="AO4285" s="2"/>
      <c r="AP4285" s="2"/>
      <c r="AQ4285" s="1"/>
      <c r="AR4285" s="15"/>
      <c r="AS4285" s="15"/>
      <c r="AT4285" s="15"/>
      <c r="AU4285" s="1"/>
      <c r="AV4285" s="1"/>
      <c r="AW4285" s="15"/>
      <c r="AX4285" s="15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  <c r="EZ4285" s="1"/>
      <c r="FA4285" s="1"/>
      <c r="FB4285" s="1"/>
      <c r="FC4285" s="1"/>
      <c r="FD4285" s="1"/>
      <c r="FE4285" s="1"/>
      <c r="FF4285" s="1"/>
      <c r="FG4285" s="1"/>
      <c r="FH4285" s="1"/>
    </row>
    <row r="4286" spans="1:164" x14ac:dyDescent="0.15">
      <c r="A4286" s="67"/>
      <c r="B4286" s="16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9"/>
      <c r="N4286" s="12"/>
      <c r="O4286" s="12"/>
      <c r="P4286" s="19"/>
      <c r="Q4286" s="14"/>
      <c r="R4286" s="28"/>
      <c r="S4286" s="14"/>
      <c r="T4286" s="14"/>
      <c r="U4286" s="14"/>
      <c r="V4286" s="4"/>
      <c r="W4286" s="5"/>
      <c r="X4286" s="14"/>
      <c r="Y4286" s="153"/>
      <c r="Z4286" s="10"/>
      <c r="AA4286" s="51"/>
      <c r="AB4286" s="3"/>
      <c r="AC4286" s="1"/>
      <c r="AD4286" s="10"/>
      <c r="AE4286" s="3"/>
      <c r="AF4286" s="3"/>
      <c r="AG4286" s="3"/>
      <c r="AH4286" s="10"/>
      <c r="AI4286" s="11"/>
      <c r="AJ4286" s="10"/>
      <c r="AK4286" s="2"/>
      <c r="AL4286" s="2"/>
      <c r="AM4286" s="2"/>
      <c r="AN4286" s="2"/>
      <c r="AO4286" s="2"/>
      <c r="AP4286" s="2"/>
      <c r="AQ4286" s="1"/>
      <c r="AR4286" s="15"/>
      <c r="AS4286" s="15"/>
      <c r="AT4286" s="15"/>
      <c r="AU4286" s="1"/>
      <c r="AV4286" s="1"/>
      <c r="AW4286" s="15"/>
      <c r="AX4286" s="15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  <c r="EZ4286" s="1"/>
      <c r="FA4286" s="1"/>
      <c r="FB4286" s="1"/>
      <c r="FC4286" s="1"/>
      <c r="FD4286" s="1"/>
      <c r="FE4286" s="1"/>
      <c r="FF4286" s="1"/>
      <c r="FG4286" s="1"/>
      <c r="FH4286" s="1"/>
    </row>
    <row r="4287" spans="1:164" x14ac:dyDescent="0.15">
      <c r="A4287" s="67"/>
      <c r="B4287" s="16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9"/>
      <c r="N4287" s="12"/>
      <c r="O4287" s="12"/>
      <c r="P4287" s="19"/>
      <c r="Q4287" s="14"/>
      <c r="R4287" s="28"/>
      <c r="S4287" s="14"/>
      <c r="T4287" s="14"/>
      <c r="U4287" s="14"/>
      <c r="V4287" s="4"/>
      <c r="W4287" s="5"/>
      <c r="X4287" s="14"/>
      <c r="Y4287" s="153"/>
      <c r="Z4287" s="10"/>
      <c r="AA4287" s="51"/>
      <c r="AB4287" s="3"/>
      <c r="AC4287" s="1"/>
      <c r="AD4287" s="10"/>
      <c r="AE4287" s="3"/>
      <c r="AF4287" s="3"/>
      <c r="AG4287" s="3"/>
      <c r="AH4287" s="10"/>
      <c r="AI4287" s="11"/>
      <c r="AJ4287" s="10"/>
      <c r="AK4287" s="2"/>
      <c r="AL4287" s="2"/>
      <c r="AM4287" s="2"/>
      <c r="AN4287" s="2"/>
      <c r="AO4287" s="2"/>
      <c r="AP4287" s="2"/>
      <c r="AQ4287" s="1"/>
      <c r="AR4287" s="15"/>
      <c r="AS4287" s="15"/>
      <c r="AT4287" s="15"/>
      <c r="AU4287" s="1"/>
      <c r="AV4287" s="1"/>
      <c r="AW4287" s="15"/>
      <c r="AX4287" s="15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  <c r="EZ4287" s="1"/>
      <c r="FA4287" s="1"/>
      <c r="FB4287" s="1"/>
      <c r="FC4287" s="1"/>
      <c r="FD4287" s="1"/>
      <c r="FE4287" s="1"/>
      <c r="FF4287" s="1"/>
      <c r="FG4287" s="1"/>
      <c r="FH4287" s="1"/>
    </row>
    <row r="4288" spans="1:164" x14ac:dyDescent="0.15">
      <c r="A4288" s="67"/>
      <c r="B4288" s="16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9"/>
      <c r="N4288" s="12"/>
      <c r="O4288" s="12"/>
      <c r="P4288" s="19"/>
      <c r="Q4288" s="14"/>
      <c r="R4288" s="28"/>
      <c r="S4288" s="14"/>
      <c r="T4288" s="14"/>
      <c r="U4288" s="14"/>
      <c r="V4288" s="4"/>
      <c r="W4288" s="5"/>
      <c r="X4288" s="14"/>
      <c r="Y4288" s="153"/>
      <c r="Z4288" s="10"/>
      <c r="AA4288" s="51"/>
      <c r="AB4288" s="3"/>
      <c r="AC4288" s="1"/>
      <c r="AD4288" s="10"/>
      <c r="AE4288" s="3"/>
      <c r="AF4288" s="3"/>
      <c r="AG4288" s="3"/>
      <c r="AH4288" s="10"/>
      <c r="AI4288" s="11"/>
      <c r="AJ4288" s="10"/>
      <c r="AK4288" s="2"/>
      <c r="AL4288" s="2"/>
      <c r="AM4288" s="2"/>
      <c r="AN4288" s="2"/>
      <c r="AO4288" s="2"/>
      <c r="AP4288" s="2"/>
      <c r="AQ4288" s="1"/>
      <c r="AR4288" s="15"/>
      <c r="AS4288" s="15"/>
      <c r="AT4288" s="15"/>
      <c r="AU4288" s="1"/>
      <c r="AV4288" s="1"/>
      <c r="AW4288" s="15"/>
      <c r="AX4288" s="15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  <c r="EZ4288" s="1"/>
      <c r="FA4288" s="1"/>
      <c r="FB4288" s="1"/>
      <c r="FC4288" s="1"/>
      <c r="FD4288" s="1"/>
      <c r="FE4288" s="1"/>
      <c r="FF4288" s="1"/>
      <c r="FG4288" s="1"/>
      <c r="FH4288" s="1"/>
    </row>
    <row r="4289" spans="1:164" x14ac:dyDescent="0.15">
      <c r="A4289" s="67"/>
      <c r="B4289" s="16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9"/>
      <c r="N4289" s="12"/>
      <c r="O4289" s="12"/>
      <c r="P4289" s="19"/>
      <c r="Q4289" s="14"/>
      <c r="R4289" s="28"/>
      <c r="S4289" s="14"/>
      <c r="T4289" s="14"/>
      <c r="U4289" s="14"/>
      <c r="V4289" s="4"/>
      <c r="W4289" s="5"/>
      <c r="X4289" s="14"/>
      <c r="Y4289" s="153"/>
      <c r="Z4289" s="10"/>
      <c r="AA4289" s="51"/>
      <c r="AB4289" s="3"/>
      <c r="AC4289" s="1"/>
      <c r="AD4289" s="10"/>
      <c r="AE4289" s="3"/>
      <c r="AF4289" s="3"/>
      <c r="AG4289" s="3"/>
      <c r="AH4289" s="10"/>
      <c r="AI4289" s="11"/>
      <c r="AJ4289" s="10"/>
      <c r="AK4289" s="2"/>
      <c r="AL4289" s="2"/>
      <c r="AM4289" s="2"/>
      <c r="AN4289" s="2"/>
      <c r="AO4289" s="2"/>
      <c r="AP4289" s="2"/>
      <c r="AQ4289" s="1"/>
      <c r="AR4289" s="15"/>
      <c r="AS4289" s="15"/>
      <c r="AT4289" s="15"/>
      <c r="AU4289" s="1"/>
      <c r="AV4289" s="1"/>
      <c r="AW4289" s="15"/>
      <c r="AX4289" s="15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  <c r="EZ4289" s="1"/>
      <c r="FA4289" s="1"/>
      <c r="FB4289" s="1"/>
      <c r="FC4289" s="1"/>
      <c r="FD4289" s="1"/>
      <c r="FE4289" s="1"/>
      <c r="FF4289" s="1"/>
      <c r="FG4289" s="1"/>
      <c r="FH4289" s="1"/>
    </row>
    <row r="4290" spans="1:164" x14ac:dyDescent="0.15">
      <c r="A4290" s="67"/>
      <c r="B4290" s="16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9"/>
      <c r="N4290" s="12"/>
      <c r="O4290" s="12"/>
      <c r="P4290" s="19"/>
      <c r="Q4290" s="14"/>
      <c r="R4290" s="28"/>
      <c r="S4290" s="14"/>
      <c r="T4290" s="14"/>
      <c r="U4290" s="14"/>
      <c r="V4290" s="4"/>
      <c r="W4290" s="5"/>
      <c r="X4290" s="14"/>
      <c r="Y4290" s="153"/>
      <c r="Z4290" s="10"/>
      <c r="AA4290" s="51"/>
      <c r="AB4290" s="3"/>
      <c r="AC4290" s="1"/>
      <c r="AD4290" s="10"/>
      <c r="AE4290" s="3"/>
      <c r="AF4290" s="3"/>
      <c r="AG4290" s="3"/>
      <c r="AH4290" s="10"/>
      <c r="AI4290" s="11"/>
      <c r="AJ4290" s="10"/>
      <c r="AK4290" s="2"/>
      <c r="AL4290" s="2"/>
      <c r="AM4290" s="2"/>
      <c r="AN4290" s="2"/>
      <c r="AO4290" s="2"/>
      <c r="AP4290" s="2"/>
      <c r="AQ4290" s="1"/>
      <c r="AR4290" s="15"/>
      <c r="AS4290" s="15"/>
      <c r="AT4290" s="15"/>
      <c r="AU4290" s="1"/>
      <c r="AV4290" s="1"/>
      <c r="AW4290" s="15"/>
      <c r="AX4290" s="15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  <c r="EZ4290" s="1"/>
      <c r="FA4290" s="1"/>
      <c r="FB4290" s="1"/>
      <c r="FC4290" s="1"/>
      <c r="FD4290" s="1"/>
      <c r="FE4290" s="1"/>
      <c r="FF4290" s="1"/>
      <c r="FG4290" s="1"/>
      <c r="FH4290" s="1"/>
    </row>
    <row r="4291" spans="1:164" x14ac:dyDescent="0.15">
      <c r="A4291" s="67"/>
      <c r="B4291" s="16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9"/>
      <c r="N4291" s="12"/>
      <c r="O4291" s="12"/>
      <c r="P4291" s="19"/>
      <c r="Q4291" s="14"/>
      <c r="R4291" s="28"/>
      <c r="S4291" s="14"/>
      <c r="T4291" s="14"/>
      <c r="U4291" s="14"/>
      <c r="V4291" s="4"/>
      <c r="W4291" s="5"/>
      <c r="X4291" s="14"/>
      <c r="Y4291" s="153"/>
      <c r="Z4291" s="10"/>
      <c r="AA4291" s="51"/>
      <c r="AB4291" s="3"/>
      <c r="AC4291" s="1"/>
      <c r="AD4291" s="10"/>
      <c r="AE4291" s="3"/>
      <c r="AF4291" s="3"/>
      <c r="AG4291" s="3"/>
      <c r="AH4291" s="10"/>
      <c r="AI4291" s="11"/>
      <c r="AJ4291" s="10"/>
      <c r="AK4291" s="2"/>
      <c r="AL4291" s="2"/>
      <c r="AM4291" s="2"/>
      <c r="AN4291" s="2"/>
      <c r="AO4291" s="2"/>
      <c r="AP4291" s="2"/>
      <c r="AQ4291" s="1"/>
      <c r="AR4291" s="15"/>
      <c r="AS4291" s="15"/>
      <c r="AT4291" s="15"/>
      <c r="AU4291" s="1"/>
      <c r="AV4291" s="1"/>
      <c r="AW4291" s="15"/>
      <c r="AX4291" s="15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  <c r="EZ4291" s="1"/>
      <c r="FA4291" s="1"/>
      <c r="FB4291" s="1"/>
      <c r="FC4291" s="1"/>
      <c r="FD4291" s="1"/>
      <c r="FE4291" s="1"/>
      <c r="FF4291" s="1"/>
      <c r="FG4291" s="1"/>
      <c r="FH4291" s="1"/>
    </row>
    <row r="4292" spans="1:164" x14ac:dyDescent="0.15">
      <c r="A4292" s="67"/>
      <c r="B4292" s="16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9"/>
      <c r="N4292" s="12"/>
      <c r="O4292" s="12"/>
      <c r="P4292" s="19"/>
      <c r="Q4292" s="14"/>
      <c r="R4292" s="28"/>
      <c r="S4292" s="14"/>
      <c r="T4292" s="14"/>
      <c r="U4292" s="14"/>
      <c r="V4292" s="4"/>
      <c r="W4292" s="5"/>
      <c r="X4292" s="14"/>
      <c r="Y4292" s="153"/>
      <c r="Z4292" s="10"/>
      <c r="AA4292" s="51"/>
      <c r="AB4292" s="3"/>
      <c r="AC4292" s="1"/>
      <c r="AD4292" s="10"/>
      <c r="AE4292" s="3"/>
      <c r="AF4292" s="3"/>
      <c r="AG4292" s="3"/>
      <c r="AH4292" s="10"/>
      <c r="AI4292" s="11"/>
      <c r="AJ4292" s="10"/>
      <c r="AK4292" s="2"/>
      <c r="AL4292" s="2"/>
      <c r="AM4292" s="2"/>
      <c r="AN4292" s="2"/>
      <c r="AO4292" s="2"/>
      <c r="AP4292" s="2"/>
      <c r="AQ4292" s="1"/>
      <c r="AR4292" s="15"/>
      <c r="AS4292" s="15"/>
      <c r="AT4292" s="15"/>
      <c r="AU4292" s="1"/>
      <c r="AV4292" s="1"/>
      <c r="AW4292" s="15"/>
      <c r="AX4292" s="15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  <c r="EZ4292" s="1"/>
      <c r="FA4292" s="1"/>
      <c r="FB4292" s="1"/>
      <c r="FC4292" s="1"/>
      <c r="FD4292" s="1"/>
      <c r="FE4292" s="1"/>
      <c r="FF4292" s="1"/>
      <c r="FG4292" s="1"/>
      <c r="FH4292" s="1"/>
    </row>
    <row r="4293" spans="1:164" x14ac:dyDescent="0.15">
      <c r="A4293" s="67"/>
      <c r="B4293" s="16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9"/>
      <c r="N4293" s="12"/>
      <c r="O4293" s="12"/>
      <c r="P4293" s="19"/>
      <c r="Q4293" s="14"/>
      <c r="R4293" s="28"/>
      <c r="S4293" s="14"/>
      <c r="T4293" s="14"/>
      <c r="U4293" s="14"/>
      <c r="V4293" s="4"/>
      <c r="W4293" s="5"/>
      <c r="X4293" s="14"/>
      <c r="Y4293" s="153"/>
      <c r="Z4293" s="10"/>
      <c r="AA4293" s="51"/>
      <c r="AB4293" s="3"/>
      <c r="AC4293" s="1"/>
      <c r="AD4293" s="10"/>
      <c r="AE4293" s="3"/>
      <c r="AF4293" s="3"/>
      <c r="AG4293" s="3"/>
      <c r="AH4293" s="10"/>
      <c r="AI4293" s="11"/>
      <c r="AJ4293" s="10"/>
      <c r="AK4293" s="2"/>
      <c r="AL4293" s="2"/>
      <c r="AM4293" s="2"/>
      <c r="AN4293" s="2"/>
      <c r="AO4293" s="2"/>
      <c r="AP4293" s="2"/>
      <c r="AQ4293" s="1"/>
      <c r="AR4293" s="15"/>
      <c r="AS4293" s="15"/>
      <c r="AT4293" s="15"/>
      <c r="AU4293" s="1"/>
      <c r="AV4293" s="1"/>
      <c r="AW4293" s="15"/>
      <c r="AX4293" s="15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  <c r="EZ4293" s="1"/>
      <c r="FA4293" s="1"/>
      <c r="FB4293" s="1"/>
      <c r="FC4293" s="1"/>
      <c r="FD4293" s="1"/>
      <c r="FE4293" s="1"/>
      <c r="FF4293" s="1"/>
      <c r="FG4293" s="1"/>
      <c r="FH4293" s="1"/>
    </row>
    <row r="4294" spans="1:164" x14ac:dyDescent="0.15">
      <c r="A4294" s="67"/>
      <c r="B4294" s="16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9"/>
      <c r="N4294" s="12"/>
      <c r="O4294" s="12"/>
      <c r="P4294" s="19"/>
      <c r="Q4294" s="14"/>
      <c r="R4294" s="28"/>
      <c r="S4294" s="14"/>
      <c r="T4294" s="14"/>
      <c r="U4294" s="14"/>
      <c r="V4294" s="4"/>
      <c r="W4294" s="5"/>
      <c r="X4294" s="14"/>
      <c r="Y4294" s="153"/>
      <c r="Z4294" s="10"/>
      <c r="AA4294" s="51"/>
      <c r="AB4294" s="3"/>
      <c r="AC4294" s="1"/>
      <c r="AD4294" s="10"/>
      <c r="AE4294" s="3"/>
      <c r="AF4294" s="3"/>
      <c r="AG4294" s="3"/>
      <c r="AH4294" s="10"/>
      <c r="AI4294" s="11"/>
      <c r="AJ4294" s="10"/>
      <c r="AK4294" s="2"/>
      <c r="AL4294" s="2"/>
      <c r="AM4294" s="2"/>
      <c r="AN4294" s="2"/>
      <c r="AO4294" s="2"/>
      <c r="AP4294" s="2"/>
      <c r="AQ4294" s="1"/>
      <c r="AR4294" s="15"/>
      <c r="AS4294" s="15"/>
      <c r="AT4294" s="15"/>
      <c r="AU4294" s="1"/>
      <c r="AV4294" s="1"/>
      <c r="AW4294" s="15"/>
      <c r="AX4294" s="15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  <c r="EZ4294" s="1"/>
      <c r="FA4294" s="1"/>
      <c r="FB4294" s="1"/>
      <c r="FC4294" s="1"/>
      <c r="FD4294" s="1"/>
      <c r="FE4294" s="1"/>
      <c r="FF4294" s="1"/>
      <c r="FG4294" s="1"/>
      <c r="FH4294" s="1"/>
    </row>
    <row r="4295" spans="1:164" x14ac:dyDescent="0.15">
      <c r="A4295" s="67"/>
      <c r="B4295" s="16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9"/>
      <c r="N4295" s="12"/>
      <c r="O4295" s="12"/>
      <c r="P4295" s="19"/>
      <c r="Q4295" s="14"/>
      <c r="R4295" s="28"/>
      <c r="S4295" s="14"/>
      <c r="T4295" s="14"/>
      <c r="U4295" s="14"/>
      <c r="V4295" s="4"/>
      <c r="W4295" s="5"/>
      <c r="X4295" s="14"/>
      <c r="Y4295" s="153"/>
      <c r="Z4295" s="10"/>
      <c r="AA4295" s="51"/>
      <c r="AB4295" s="3"/>
      <c r="AC4295" s="1"/>
      <c r="AD4295" s="10"/>
      <c r="AE4295" s="3"/>
      <c r="AF4295" s="3"/>
      <c r="AG4295" s="3"/>
      <c r="AH4295" s="10"/>
      <c r="AI4295" s="11"/>
      <c r="AJ4295" s="10"/>
      <c r="AK4295" s="2"/>
      <c r="AL4295" s="2"/>
      <c r="AM4295" s="2"/>
      <c r="AN4295" s="2"/>
      <c r="AO4295" s="2"/>
      <c r="AP4295" s="2"/>
      <c r="AQ4295" s="1"/>
      <c r="AR4295" s="15"/>
      <c r="AS4295" s="15"/>
      <c r="AT4295" s="15"/>
      <c r="AU4295" s="1"/>
      <c r="AV4295" s="1"/>
      <c r="AW4295" s="15"/>
      <c r="AX4295" s="15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  <c r="EZ4295" s="1"/>
      <c r="FA4295" s="1"/>
      <c r="FB4295" s="1"/>
      <c r="FC4295" s="1"/>
      <c r="FD4295" s="1"/>
      <c r="FE4295" s="1"/>
      <c r="FF4295" s="1"/>
      <c r="FG4295" s="1"/>
      <c r="FH4295" s="1"/>
    </row>
    <row r="4296" spans="1:164" x14ac:dyDescent="0.15">
      <c r="A4296" s="67"/>
      <c r="B4296" s="16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9"/>
      <c r="N4296" s="12"/>
      <c r="O4296" s="12"/>
      <c r="P4296" s="19"/>
      <c r="Q4296" s="14"/>
      <c r="R4296" s="28"/>
      <c r="S4296" s="14"/>
      <c r="T4296" s="14"/>
      <c r="U4296" s="14"/>
      <c r="V4296" s="4"/>
      <c r="W4296" s="5"/>
      <c r="X4296" s="14"/>
      <c r="Y4296" s="153"/>
      <c r="Z4296" s="10"/>
      <c r="AA4296" s="51"/>
      <c r="AB4296" s="3"/>
      <c r="AC4296" s="1"/>
      <c r="AD4296" s="10"/>
      <c r="AE4296" s="3"/>
      <c r="AF4296" s="3"/>
      <c r="AG4296" s="3"/>
      <c r="AH4296" s="10"/>
      <c r="AI4296" s="11"/>
      <c r="AJ4296" s="10"/>
      <c r="AK4296" s="2"/>
      <c r="AL4296" s="2"/>
      <c r="AM4296" s="2"/>
      <c r="AN4296" s="2"/>
      <c r="AO4296" s="2"/>
      <c r="AP4296" s="2"/>
      <c r="AQ4296" s="1"/>
      <c r="AR4296" s="15"/>
      <c r="AS4296" s="15"/>
      <c r="AT4296" s="15"/>
      <c r="AU4296" s="1"/>
      <c r="AV4296" s="1"/>
      <c r="AW4296" s="15"/>
      <c r="AX4296" s="15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  <c r="EZ4296" s="1"/>
      <c r="FA4296" s="1"/>
      <c r="FB4296" s="1"/>
      <c r="FC4296" s="1"/>
      <c r="FD4296" s="1"/>
      <c r="FE4296" s="1"/>
      <c r="FF4296" s="1"/>
      <c r="FG4296" s="1"/>
      <c r="FH4296" s="1"/>
    </row>
    <row r="4297" spans="1:164" x14ac:dyDescent="0.15">
      <c r="A4297" s="67"/>
      <c r="B4297" s="16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9"/>
      <c r="N4297" s="12"/>
      <c r="O4297" s="12"/>
      <c r="P4297" s="19"/>
      <c r="Q4297" s="14"/>
      <c r="R4297" s="28"/>
      <c r="S4297" s="14"/>
      <c r="T4297" s="14"/>
      <c r="U4297" s="14"/>
      <c r="V4297" s="4"/>
      <c r="W4297" s="5"/>
      <c r="X4297" s="14"/>
      <c r="Y4297" s="153"/>
      <c r="Z4297" s="10"/>
      <c r="AA4297" s="51"/>
      <c r="AB4297" s="3"/>
      <c r="AC4297" s="1"/>
      <c r="AD4297" s="10"/>
      <c r="AE4297" s="3"/>
      <c r="AF4297" s="3"/>
      <c r="AG4297" s="3"/>
      <c r="AH4297" s="10"/>
      <c r="AI4297" s="11"/>
      <c r="AJ4297" s="10"/>
      <c r="AK4297" s="2"/>
      <c r="AL4297" s="2"/>
      <c r="AM4297" s="2"/>
      <c r="AN4297" s="2"/>
      <c r="AO4297" s="2"/>
      <c r="AP4297" s="2"/>
      <c r="AQ4297" s="1"/>
      <c r="AR4297" s="15"/>
      <c r="AS4297" s="15"/>
      <c r="AT4297" s="15"/>
      <c r="AU4297" s="1"/>
      <c r="AV4297" s="1"/>
      <c r="AW4297" s="15"/>
      <c r="AX4297" s="15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  <c r="EZ4297" s="1"/>
      <c r="FA4297" s="1"/>
      <c r="FB4297" s="1"/>
      <c r="FC4297" s="1"/>
      <c r="FD4297" s="1"/>
      <c r="FE4297" s="1"/>
      <c r="FF4297" s="1"/>
      <c r="FG4297" s="1"/>
      <c r="FH4297" s="1"/>
    </row>
    <row r="4298" spans="1:164" x14ac:dyDescent="0.15">
      <c r="A4298" s="67"/>
      <c r="B4298" s="16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9"/>
      <c r="N4298" s="12"/>
      <c r="O4298" s="12"/>
      <c r="P4298" s="19"/>
      <c r="Q4298" s="14"/>
      <c r="R4298" s="28"/>
      <c r="S4298" s="14"/>
      <c r="T4298" s="14"/>
      <c r="U4298" s="14"/>
      <c r="V4298" s="4"/>
      <c r="W4298" s="5"/>
      <c r="X4298" s="14"/>
      <c r="Y4298" s="153"/>
      <c r="Z4298" s="10"/>
      <c r="AA4298" s="51"/>
      <c r="AB4298" s="3"/>
      <c r="AC4298" s="1"/>
      <c r="AD4298" s="10"/>
      <c r="AE4298" s="3"/>
      <c r="AF4298" s="3"/>
      <c r="AG4298" s="3"/>
      <c r="AH4298" s="10"/>
      <c r="AI4298" s="11"/>
      <c r="AJ4298" s="10"/>
      <c r="AK4298" s="2"/>
      <c r="AL4298" s="2"/>
      <c r="AM4298" s="2"/>
      <c r="AN4298" s="2"/>
      <c r="AO4298" s="2"/>
      <c r="AP4298" s="2"/>
      <c r="AQ4298" s="1"/>
      <c r="AR4298" s="15"/>
      <c r="AS4298" s="15"/>
      <c r="AT4298" s="15"/>
      <c r="AU4298" s="1"/>
      <c r="AV4298" s="1"/>
      <c r="AW4298" s="15"/>
      <c r="AX4298" s="15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  <c r="EZ4298" s="1"/>
      <c r="FA4298" s="1"/>
      <c r="FB4298" s="1"/>
      <c r="FC4298" s="1"/>
      <c r="FD4298" s="1"/>
      <c r="FE4298" s="1"/>
      <c r="FF4298" s="1"/>
      <c r="FG4298" s="1"/>
      <c r="FH4298" s="1"/>
    </row>
    <row r="4299" spans="1:164" x14ac:dyDescent="0.15">
      <c r="A4299" s="67"/>
      <c r="B4299" s="16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9"/>
      <c r="N4299" s="12"/>
      <c r="O4299" s="12"/>
      <c r="P4299" s="19"/>
      <c r="Q4299" s="14"/>
      <c r="R4299" s="28"/>
      <c r="S4299" s="14"/>
      <c r="T4299" s="14"/>
      <c r="U4299" s="14"/>
      <c r="V4299" s="4"/>
      <c r="W4299" s="5"/>
      <c r="X4299" s="14"/>
      <c r="Y4299" s="153"/>
      <c r="Z4299" s="10"/>
      <c r="AA4299" s="51"/>
      <c r="AB4299" s="3"/>
      <c r="AC4299" s="1"/>
      <c r="AD4299" s="10"/>
      <c r="AE4299" s="3"/>
      <c r="AF4299" s="3"/>
      <c r="AG4299" s="3"/>
      <c r="AH4299" s="10"/>
      <c r="AI4299" s="11"/>
      <c r="AJ4299" s="10"/>
      <c r="AK4299" s="2"/>
      <c r="AL4299" s="2"/>
      <c r="AM4299" s="2"/>
      <c r="AN4299" s="2"/>
      <c r="AO4299" s="2"/>
      <c r="AP4299" s="2"/>
      <c r="AQ4299" s="1"/>
      <c r="AR4299" s="15"/>
      <c r="AS4299" s="15"/>
      <c r="AT4299" s="15"/>
      <c r="AU4299" s="1"/>
      <c r="AV4299" s="1"/>
      <c r="AW4299" s="15"/>
      <c r="AX4299" s="15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  <c r="EZ4299" s="1"/>
      <c r="FA4299" s="1"/>
      <c r="FB4299" s="1"/>
      <c r="FC4299" s="1"/>
      <c r="FD4299" s="1"/>
      <c r="FE4299" s="1"/>
      <c r="FF4299" s="1"/>
      <c r="FG4299" s="1"/>
      <c r="FH4299" s="1"/>
    </row>
    <row r="4300" spans="1:164" x14ac:dyDescent="0.15">
      <c r="A4300" s="67"/>
      <c r="B4300" s="16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9"/>
      <c r="N4300" s="12"/>
      <c r="O4300" s="12"/>
      <c r="P4300" s="19"/>
      <c r="Q4300" s="14"/>
      <c r="R4300" s="28"/>
      <c r="S4300" s="14"/>
      <c r="T4300" s="14"/>
      <c r="U4300" s="14"/>
      <c r="V4300" s="4"/>
      <c r="W4300" s="5"/>
      <c r="X4300" s="14"/>
      <c r="Y4300" s="153"/>
      <c r="Z4300" s="10"/>
      <c r="AA4300" s="51"/>
      <c r="AB4300" s="3"/>
      <c r="AC4300" s="1"/>
      <c r="AD4300" s="10"/>
      <c r="AE4300" s="3"/>
      <c r="AF4300" s="3"/>
      <c r="AG4300" s="3"/>
      <c r="AH4300" s="10"/>
      <c r="AI4300" s="11"/>
      <c r="AJ4300" s="10"/>
      <c r="AK4300" s="2"/>
      <c r="AL4300" s="2"/>
      <c r="AM4300" s="2"/>
      <c r="AN4300" s="2"/>
      <c r="AO4300" s="2"/>
      <c r="AP4300" s="2"/>
      <c r="AQ4300" s="1"/>
      <c r="AR4300" s="15"/>
      <c r="AS4300" s="15"/>
      <c r="AT4300" s="15"/>
      <c r="AU4300" s="1"/>
      <c r="AV4300" s="1"/>
      <c r="AW4300" s="15"/>
      <c r="AX4300" s="15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  <c r="EZ4300" s="1"/>
      <c r="FA4300" s="1"/>
      <c r="FB4300" s="1"/>
      <c r="FC4300" s="1"/>
      <c r="FD4300" s="1"/>
      <c r="FE4300" s="1"/>
      <c r="FF4300" s="1"/>
      <c r="FG4300" s="1"/>
      <c r="FH4300" s="1"/>
    </row>
    <row r="4301" spans="1:164" x14ac:dyDescent="0.15">
      <c r="A4301" s="67"/>
      <c r="B4301" s="16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9"/>
      <c r="N4301" s="12"/>
      <c r="O4301" s="12"/>
      <c r="P4301" s="19"/>
      <c r="Q4301" s="14"/>
      <c r="R4301" s="28"/>
      <c r="S4301" s="14"/>
      <c r="T4301" s="14"/>
      <c r="U4301" s="14"/>
      <c r="V4301" s="4"/>
      <c r="W4301" s="5"/>
      <c r="X4301" s="14"/>
      <c r="Y4301" s="153"/>
      <c r="Z4301" s="10"/>
      <c r="AA4301" s="51"/>
      <c r="AB4301" s="3"/>
      <c r="AC4301" s="1"/>
      <c r="AD4301" s="10"/>
      <c r="AE4301" s="3"/>
      <c r="AF4301" s="3"/>
      <c r="AG4301" s="3"/>
      <c r="AH4301" s="10"/>
      <c r="AI4301" s="11"/>
      <c r="AJ4301" s="10"/>
      <c r="AK4301" s="2"/>
      <c r="AL4301" s="2"/>
      <c r="AM4301" s="2"/>
      <c r="AN4301" s="2"/>
      <c r="AO4301" s="2"/>
      <c r="AP4301" s="2"/>
      <c r="AQ4301" s="1"/>
      <c r="AR4301" s="15"/>
      <c r="AS4301" s="15"/>
      <c r="AT4301" s="15"/>
      <c r="AU4301" s="1"/>
      <c r="AV4301" s="1"/>
      <c r="AW4301" s="15"/>
      <c r="AX4301" s="15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  <c r="EZ4301" s="1"/>
      <c r="FA4301" s="1"/>
      <c r="FB4301" s="1"/>
      <c r="FC4301" s="1"/>
      <c r="FD4301" s="1"/>
      <c r="FE4301" s="1"/>
      <c r="FF4301" s="1"/>
      <c r="FG4301" s="1"/>
      <c r="FH4301" s="1"/>
    </row>
    <row r="4302" spans="1:164" x14ac:dyDescent="0.15">
      <c r="A4302" s="67"/>
      <c r="B4302" s="16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9"/>
      <c r="N4302" s="12"/>
      <c r="O4302" s="12"/>
      <c r="P4302" s="19"/>
      <c r="Q4302" s="14"/>
      <c r="R4302" s="28"/>
      <c r="S4302" s="14"/>
      <c r="T4302" s="14"/>
      <c r="U4302" s="14"/>
      <c r="V4302" s="4"/>
      <c r="W4302" s="5"/>
      <c r="X4302" s="14"/>
      <c r="Y4302" s="153"/>
      <c r="Z4302" s="10"/>
      <c r="AA4302" s="51"/>
      <c r="AB4302" s="3"/>
      <c r="AC4302" s="1"/>
      <c r="AD4302" s="10"/>
      <c r="AE4302" s="3"/>
      <c r="AF4302" s="3"/>
      <c r="AG4302" s="3"/>
      <c r="AH4302" s="10"/>
      <c r="AI4302" s="11"/>
      <c r="AJ4302" s="10"/>
      <c r="AK4302" s="2"/>
      <c r="AL4302" s="2"/>
      <c r="AM4302" s="2"/>
      <c r="AN4302" s="2"/>
      <c r="AO4302" s="2"/>
      <c r="AP4302" s="2"/>
      <c r="AQ4302" s="1"/>
      <c r="AR4302" s="15"/>
      <c r="AS4302" s="15"/>
      <c r="AT4302" s="15"/>
      <c r="AU4302" s="1"/>
      <c r="AV4302" s="1"/>
      <c r="AW4302" s="15"/>
      <c r="AX4302" s="15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  <c r="EZ4302" s="1"/>
      <c r="FA4302" s="1"/>
      <c r="FB4302" s="1"/>
      <c r="FC4302" s="1"/>
      <c r="FD4302" s="1"/>
      <c r="FE4302" s="1"/>
      <c r="FF4302" s="1"/>
      <c r="FG4302" s="1"/>
      <c r="FH4302" s="1"/>
    </row>
    <row r="4303" spans="1:164" x14ac:dyDescent="0.15">
      <c r="A4303" s="67"/>
      <c r="B4303" s="16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9"/>
      <c r="N4303" s="12"/>
      <c r="O4303" s="12"/>
      <c r="P4303" s="19"/>
      <c r="Q4303" s="14"/>
      <c r="R4303" s="28"/>
      <c r="S4303" s="14"/>
      <c r="T4303" s="14"/>
      <c r="U4303" s="14"/>
      <c r="V4303" s="4"/>
      <c r="W4303" s="5"/>
      <c r="X4303" s="14"/>
      <c r="Y4303" s="153"/>
      <c r="Z4303" s="10"/>
      <c r="AA4303" s="51"/>
      <c r="AB4303" s="3"/>
      <c r="AC4303" s="1"/>
      <c r="AD4303" s="10"/>
      <c r="AE4303" s="3"/>
      <c r="AF4303" s="3"/>
      <c r="AG4303" s="3"/>
      <c r="AH4303" s="10"/>
      <c r="AI4303" s="11"/>
      <c r="AJ4303" s="10"/>
      <c r="AK4303" s="2"/>
      <c r="AL4303" s="2"/>
      <c r="AM4303" s="2"/>
      <c r="AN4303" s="2"/>
      <c r="AO4303" s="2"/>
      <c r="AP4303" s="2"/>
      <c r="AQ4303" s="1"/>
      <c r="AR4303" s="15"/>
      <c r="AS4303" s="15"/>
      <c r="AT4303" s="15"/>
      <c r="AU4303" s="1"/>
      <c r="AV4303" s="1"/>
      <c r="AW4303" s="15"/>
      <c r="AX4303" s="15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  <c r="EZ4303" s="1"/>
      <c r="FA4303" s="1"/>
      <c r="FB4303" s="1"/>
      <c r="FC4303" s="1"/>
      <c r="FD4303" s="1"/>
      <c r="FE4303" s="1"/>
      <c r="FF4303" s="1"/>
      <c r="FG4303" s="1"/>
      <c r="FH4303" s="1"/>
    </row>
    <row r="4304" spans="1:164" x14ac:dyDescent="0.15">
      <c r="A4304" s="67"/>
      <c r="B4304" s="16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9"/>
      <c r="N4304" s="12"/>
      <c r="O4304" s="12"/>
      <c r="P4304" s="19"/>
      <c r="Q4304" s="14"/>
      <c r="R4304" s="28"/>
      <c r="S4304" s="14"/>
      <c r="T4304" s="14"/>
      <c r="U4304" s="14"/>
      <c r="V4304" s="4"/>
      <c r="W4304" s="5"/>
      <c r="X4304" s="14"/>
      <c r="Y4304" s="153"/>
      <c r="Z4304" s="10"/>
      <c r="AA4304" s="51"/>
      <c r="AB4304" s="3"/>
      <c r="AC4304" s="1"/>
      <c r="AD4304" s="10"/>
      <c r="AE4304" s="3"/>
      <c r="AF4304" s="3"/>
      <c r="AG4304" s="3"/>
      <c r="AH4304" s="10"/>
      <c r="AI4304" s="11"/>
      <c r="AJ4304" s="10"/>
      <c r="AK4304" s="2"/>
      <c r="AL4304" s="2"/>
      <c r="AM4304" s="2"/>
      <c r="AN4304" s="2"/>
      <c r="AO4304" s="2"/>
      <c r="AP4304" s="2"/>
      <c r="AQ4304" s="1"/>
      <c r="AR4304" s="15"/>
      <c r="AS4304" s="15"/>
      <c r="AT4304" s="15"/>
      <c r="AU4304" s="1"/>
      <c r="AV4304" s="1"/>
      <c r="AW4304" s="15"/>
      <c r="AX4304" s="15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  <c r="EZ4304" s="1"/>
      <c r="FA4304" s="1"/>
      <c r="FB4304" s="1"/>
      <c r="FC4304" s="1"/>
      <c r="FD4304" s="1"/>
      <c r="FE4304" s="1"/>
      <c r="FF4304" s="1"/>
      <c r="FG4304" s="1"/>
      <c r="FH4304" s="1"/>
    </row>
    <row r="4305" spans="1:164" x14ac:dyDescent="0.15">
      <c r="A4305" s="67"/>
      <c r="B4305" s="16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9"/>
      <c r="N4305" s="12"/>
      <c r="O4305" s="12"/>
      <c r="P4305" s="19"/>
      <c r="Q4305" s="14"/>
      <c r="R4305" s="28"/>
      <c r="S4305" s="14"/>
      <c r="T4305" s="14"/>
      <c r="U4305" s="14"/>
      <c r="V4305" s="4"/>
      <c r="W4305" s="5"/>
      <c r="X4305" s="14"/>
      <c r="Y4305" s="153"/>
      <c r="Z4305" s="10"/>
      <c r="AA4305" s="51"/>
      <c r="AB4305" s="3"/>
      <c r="AC4305" s="1"/>
      <c r="AD4305" s="10"/>
      <c r="AE4305" s="3"/>
      <c r="AF4305" s="3"/>
      <c r="AG4305" s="3"/>
      <c r="AH4305" s="10"/>
      <c r="AI4305" s="11"/>
      <c r="AJ4305" s="10"/>
      <c r="AK4305" s="2"/>
      <c r="AL4305" s="2"/>
      <c r="AM4305" s="2"/>
      <c r="AN4305" s="2"/>
      <c r="AO4305" s="2"/>
      <c r="AP4305" s="2"/>
      <c r="AQ4305" s="1"/>
      <c r="AR4305" s="15"/>
      <c r="AS4305" s="15"/>
      <c r="AT4305" s="15"/>
      <c r="AU4305" s="1"/>
      <c r="AV4305" s="1"/>
      <c r="AW4305" s="15"/>
      <c r="AX4305" s="15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  <c r="EZ4305" s="1"/>
      <c r="FA4305" s="1"/>
      <c r="FB4305" s="1"/>
      <c r="FC4305" s="1"/>
      <c r="FD4305" s="1"/>
      <c r="FE4305" s="1"/>
      <c r="FF4305" s="1"/>
      <c r="FG4305" s="1"/>
      <c r="FH4305" s="1"/>
    </row>
    <row r="4306" spans="1:164" x14ac:dyDescent="0.15">
      <c r="A4306" s="67"/>
      <c r="B4306" s="16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9"/>
      <c r="N4306" s="12"/>
      <c r="O4306" s="12"/>
      <c r="P4306" s="19"/>
      <c r="Q4306" s="14"/>
      <c r="R4306" s="28"/>
      <c r="S4306" s="14"/>
      <c r="T4306" s="14"/>
      <c r="U4306" s="14"/>
      <c r="V4306" s="4"/>
      <c r="W4306" s="5"/>
      <c r="X4306" s="14"/>
      <c r="Y4306" s="153"/>
      <c r="Z4306" s="10"/>
      <c r="AA4306" s="51"/>
      <c r="AB4306" s="3"/>
      <c r="AC4306" s="1"/>
      <c r="AD4306" s="10"/>
      <c r="AE4306" s="3"/>
      <c r="AF4306" s="3"/>
      <c r="AG4306" s="3"/>
      <c r="AH4306" s="10"/>
      <c r="AI4306" s="11"/>
      <c r="AJ4306" s="10"/>
      <c r="AK4306" s="2"/>
      <c r="AL4306" s="2"/>
      <c r="AM4306" s="2"/>
      <c r="AN4306" s="2"/>
      <c r="AO4306" s="2"/>
      <c r="AP4306" s="2"/>
      <c r="AQ4306" s="1"/>
      <c r="AR4306" s="15"/>
      <c r="AS4306" s="15"/>
      <c r="AT4306" s="15"/>
      <c r="AU4306" s="1"/>
      <c r="AV4306" s="1"/>
      <c r="AW4306" s="15"/>
      <c r="AX4306" s="15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  <c r="EZ4306" s="1"/>
      <c r="FA4306" s="1"/>
      <c r="FB4306" s="1"/>
      <c r="FC4306" s="1"/>
      <c r="FD4306" s="1"/>
      <c r="FE4306" s="1"/>
      <c r="FF4306" s="1"/>
      <c r="FG4306" s="1"/>
      <c r="FH4306" s="1"/>
    </row>
    <row r="4307" spans="1:164" x14ac:dyDescent="0.15">
      <c r="A4307" s="67"/>
      <c r="B4307" s="16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9"/>
      <c r="N4307" s="12"/>
      <c r="O4307" s="12"/>
      <c r="P4307" s="19"/>
      <c r="Q4307" s="14"/>
      <c r="R4307" s="28"/>
      <c r="S4307" s="14"/>
      <c r="T4307" s="14"/>
      <c r="U4307" s="14"/>
      <c r="V4307" s="4"/>
      <c r="W4307" s="5"/>
      <c r="X4307" s="14"/>
      <c r="Y4307" s="153"/>
      <c r="Z4307" s="10"/>
      <c r="AA4307" s="51"/>
      <c r="AB4307" s="3"/>
      <c r="AC4307" s="1"/>
      <c r="AD4307" s="10"/>
      <c r="AE4307" s="3"/>
      <c r="AF4307" s="3"/>
      <c r="AG4307" s="3"/>
      <c r="AH4307" s="10"/>
      <c r="AI4307" s="11"/>
      <c r="AJ4307" s="10"/>
      <c r="AK4307" s="2"/>
      <c r="AL4307" s="2"/>
      <c r="AM4307" s="2"/>
      <c r="AN4307" s="2"/>
      <c r="AO4307" s="2"/>
      <c r="AP4307" s="2"/>
      <c r="AQ4307" s="1"/>
      <c r="AR4307" s="15"/>
      <c r="AS4307" s="15"/>
      <c r="AT4307" s="15"/>
      <c r="AU4307" s="1"/>
      <c r="AV4307" s="1"/>
      <c r="AW4307" s="15"/>
      <c r="AX4307" s="15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  <c r="EZ4307" s="1"/>
      <c r="FA4307" s="1"/>
      <c r="FB4307" s="1"/>
      <c r="FC4307" s="1"/>
      <c r="FD4307" s="1"/>
      <c r="FE4307" s="1"/>
      <c r="FF4307" s="1"/>
      <c r="FG4307" s="1"/>
      <c r="FH4307" s="1"/>
    </row>
    <row r="4308" spans="1:164" x14ac:dyDescent="0.15">
      <c r="A4308" s="67"/>
      <c r="B4308" s="16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9"/>
      <c r="N4308" s="12"/>
      <c r="O4308" s="12"/>
      <c r="P4308" s="19"/>
      <c r="Q4308" s="14"/>
      <c r="R4308" s="28"/>
      <c r="S4308" s="14"/>
      <c r="T4308" s="14"/>
      <c r="U4308" s="14"/>
      <c r="V4308" s="4"/>
      <c r="W4308" s="5"/>
      <c r="X4308" s="14"/>
      <c r="Y4308" s="153"/>
      <c r="Z4308" s="10"/>
      <c r="AA4308" s="51"/>
      <c r="AB4308" s="3"/>
      <c r="AC4308" s="1"/>
      <c r="AD4308" s="10"/>
      <c r="AE4308" s="3"/>
      <c r="AF4308" s="3"/>
      <c r="AG4308" s="3"/>
      <c r="AH4308" s="10"/>
      <c r="AI4308" s="11"/>
      <c r="AJ4308" s="10"/>
      <c r="AK4308" s="2"/>
      <c r="AL4308" s="2"/>
      <c r="AM4308" s="2"/>
      <c r="AN4308" s="2"/>
      <c r="AO4308" s="2"/>
      <c r="AP4308" s="2"/>
      <c r="AQ4308" s="1"/>
      <c r="AR4308" s="15"/>
      <c r="AS4308" s="15"/>
      <c r="AT4308" s="15"/>
      <c r="AU4308" s="1"/>
      <c r="AV4308" s="1"/>
      <c r="AW4308" s="15"/>
      <c r="AX4308" s="15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  <c r="EZ4308" s="1"/>
      <c r="FA4308" s="1"/>
      <c r="FB4308" s="1"/>
      <c r="FC4308" s="1"/>
      <c r="FD4308" s="1"/>
      <c r="FE4308" s="1"/>
      <c r="FF4308" s="1"/>
      <c r="FG4308" s="1"/>
      <c r="FH4308" s="1"/>
    </row>
    <row r="4309" spans="1:164" x14ac:dyDescent="0.15">
      <c r="A4309" s="67"/>
      <c r="B4309" s="16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9"/>
      <c r="N4309" s="12"/>
      <c r="O4309" s="12"/>
      <c r="P4309" s="19"/>
      <c r="Q4309" s="14"/>
      <c r="R4309" s="28"/>
      <c r="S4309" s="14"/>
      <c r="T4309" s="14"/>
      <c r="U4309" s="14"/>
      <c r="V4309" s="4"/>
      <c r="W4309" s="5"/>
      <c r="X4309" s="14"/>
      <c r="Y4309" s="153"/>
      <c r="Z4309" s="10"/>
      <c r="AA4309" s="51"/>
      <c r="AB4309" s="3"/>
      <c r="AC4309" s="1"/>
      <c r="AD4309" s="10"/>
      <c r="AE4309" s="3"/>
      <c r="AF4309" s="3"/>
      <c r="AG4309" s="3"/>
      <c r="AH4309" s="10"/>
      <c r="AI4309" s="11"/>
      <c r="AJ4309" s="10"/>
      <c r="AK4309" s="2"/>
      <c r="AL4309" s="2"/>
      <c r="AM4309" s="2"/>
      <c r="AN4309" s="2"/>
      <c r="AO4309" s="2"/>
      <c r="AP4309" s="2"/>
      <c r="AQ4309" s="1"/>
      <c r="AR4309" s="15"/>
      <c r="AS4309" s="15"/>
      <c r="AT4309" s="15"/>
      <c r="AU4309" s="1"/>
      <c r="AV4309" s="1"/>
      <c r="AW4309" s="15"/>
      <c r="AX4309" s="15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  <c r="EZ4309" s="1"/>
      <c r="FA4309" s="1"/>
      <c r="FB4309" s="1"/>
      <c r="FC4309" s="1"/>
      <c r="FD4309" s="1"/>
      <c r="FE4309" s="1"/>
      <c r="FF4309" s="1"/>
      <c r="FG4309" s="1"/>
      <c r="FH4309" s="1"/>
    </row>
    <row r="4310" spans="1:164" x14ac:dyDescent="0.15">
      <c r="A4310" s="67"/>
      <c r="B4310" s="16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9"/>
      <c r="N4310" s="12"/>
      <c r="O4310" s="12"/>
      <c r="P4310" s="19"/>
      <c r="Q4310" s="14"/>
      <c r="R4310" s="28"/>
      <c r="S4310" s="14"/>
      <c r="T4310" s="14"/>
      <c r="U4310" s="14"/>
      <c r="V4310" s="4"/>
      <c r="W4310" s="5"/>
      <c r="X4310" s="14"/>
      <c r="Y4310" s="153"/>
      <c r="Z4310" s="10"/>
      <c r="AA4310" s="51"/>
      <c r="AB4310" s="3"/>
      <c r="AC4310" s="1"/>
      <c r="AD4310" s="10"/>
      <c r="AE4310" s="3"/>
      <c r="AF4310" s="3"/>
      <c r="AG4310" s="3"/>
      <c r="AH4310" s="10"/>
      <c r="AI4310" s="11"/>
      <c r="AJ4310" s="10"/>
      <c r="AK4310" s="2"/>
      <c r="AL4310" s="2"/>
      <c r="AM4310" s="2"/>
      <c r="AN4310" s="2"/>
      <c r="AO4310" s="2"/>
      <c r="AP4310" s="2"/>
      <c r="AQ4310" s="1"/>
      <c r="AR4310" s="15"/>
      <c r="AS4310" s="15"/>
      <c r="AT4310" s="15"/>
      <c r="AU4310" s="1"/>
      <c r="AV4310" s="1"/>
      <c r="AW4310" s="15"/>
      <c r="AX4310" s="15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  <c r="EZ4310" s="1"/>
      <c r="FA4310" s="1"/>
      <c r="FB4310" s="1"/>
      <c r="FC4310" s="1"/>
      <c r="FD4310" s="1"/>
      <c r="FE4310" s="1"/>
      <c r="FF4310" s="1"/>
      <c r="FG4310" s="1"/>
      <c r="FH4310" s="1"/>
    </row>
    <row r="4311" spans="1:164" x14ac:dyDescent="0.15">
      <c r="A4311" s="67"/>
      <c r="B4311" s="16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9"/>
      <c r="N4311" s="12"/>
      <c r="O4311" s="12"/>
      <c r="P4311" s="19"/>
      <c r="Q4311" s="14"/>
      <c r="R4311" s="28"/>
      <c r="S4311" s="14"/>
      <c r="T4311" s="14"/>
      <c r="U4311" s="14"/>
      <c r="V4311" s="4"/>
      <c r="W4311" s="5"/>
      <c r="X4311" s="14"/>
      <c r="Y4311" s="153"/>
      <c r="Z4311" s="10"/>
      <c r="AA4311" s="51"/>
      <c r="AB4311" s="3"/>
      <c r="AC4311" s="1"/>
      <c r="AD4311" s="10"/>
      <c r="AE4311" s="3"/>
      <c r="AF4311" s="3"/>
      <c r="AG4311" s="3"/>
      <c r="AH4311" s="10"/>
      <c r="AI4311" s="11"/>
      <c r="AJ4311" s="10"/>
      <c r="AK4311" s="2"/>
      <c r="AL4311" s="2"/>
      <c r="AM4311" s="2"/>
      <c r="AN4311" s="2"/>
      <c r="AO4311" s="2"/>
      <c r="AP4311" s="2"/>
      <c r="AQ4311" s="1"/>
      <c r="AR4311" s="15"/>
      <c r="AS4311" s="15"/>
      <c r="AT4311" s="15"/>
      <c r="AU4311" s="1"/>
      <c r="AV4311" s="1"/>
      <c r="AW4311" s="15"/>
      <c r="AX4311" s="15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  <c r="EZ4311" s="1"/>
      <c r="FA4311" s="1"/>
      <c r="FB4311" s="1"/>
      <c r="FC4311" s="1"/>
      <c r="FD4311" s="1"/>
      <c r="FE4311" s="1"/>
      <c r="FF4311" s="1"/>
      <c r="FG4311" s="1"/>
      <c r="FH4311" s="1"/>
    </row>
    <row r="4312" spans="1:164" x14ac:dyDescent="0.15">
      <c r="A4312" s="67"/>
      <c r="B4312" s="16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9"/>
      <c r="N4312" s="12"/>
      <c r="O4312" s="12"/>
      <c r="P4312" s="19"/>
      <c r="Q4312" s="14"/>
      <c r="R4312" s="28"/>
      <c r="S4312" s="14"/>
      <c r="T4312" s="14"/>
      <c r="U4312" s="14"/>
      <c r="V4312" s="4"/>
      <c r="W4312" s="5"/>
      <c r="X4312" s="14"/>
      <c r="Y4312" s="153"/>
      <c r="Z4312" s="10"/>
      <c r="AA4312" s="51"/>
      <c r="AB4312" s="3"/>
      <c r="AC4312" s="1"/>
      <c r="AD4312" s="10"/>
      <c r="AE4312" s="3"/>
      <c r="AF4312" s="3"/>
      <c r="AG4312" s="3"/>
      <c r="AH4312" s="10"/>
      <c r="AI4312" s="11"/>
      <c r="AJ4312" s="10"/>
      <c r="AK4312" s="2"/>
      <c r="AL4312" s="2"/>
      <c r="AM4312" s="2"/>
      <c r="AN4312" s="2"/>
      <c r="AO4312" s="2"/>
      <c r="AP4312" s="2"/>
      <c r="AQ4312" s="1"/>
      <c r="AR4312" s="15"/>
      <c r="AS4312" s="15"/>
      <c r="AT4312" s="15"/>
      <c r="AU4312" s="1"/>
      <c r="AV4312" s="1"/>
      <c r="AW4312" s="15"/>
      <c r="AX4312" s="15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  <c r="EZ4312" s="1"/>
      <c r="FA4312" s="1"/>
      <c r="FB4312" s="1"/>
      <c r="FC4312" s="1"/>
      <c r="FD4312" s="1"/>
      <c r="FE4312" s="1"/>
      <c r="FF4312" s="1"/>
      <c r="FG4312" s="1"/>
      <c r="FH4312" s="1"/>
    </row>
    <row r="4313" spans="1:164" x14ac:dyDescent="0.15">
      <c r="A4313" s="67"/>
      <c r="B4313" s="16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9"/>
      <c r="N4313" s="12"/>
      <c r="O4313" s="12"/>
      <c r="P4313" s="19"/>
      <c r="Q4313" s="14"/>
      <c r="R4313" s="28"/>
      <c r="S4313" s="14"/>
      <c r="T4313" s="14"/>
      <c r="U4313" s="14"/>
      <c r="V4313" s="4"/>
      <c r="W4313" s="5"/>
      <c r="X4313" s="14"/>
      <c r="Y4313" s="153"/>
      <c r="Z4313" s="10"/>
      <c r="AA4313" s="51"/>
      <c r="AB4313" s="3"/>
      <c r="AC4313" s="1"/>
      <c r="AD4313" s="10"/>
      <c r="AE4313" s="3"/>
      <c r="AF4313" s="3"/>
      <c r="AG4313" s="3"/>
      <c r="AH4313" s="10"/>
      <c r="AI4313" s="11"/>
      <c r="AJ4313" s="10"/>
      <c r="AK4313" s="2"/>
      <c r="AL4313" s="2"/>
      <c r="AM4313" s="2"/>
      <c r="AN4313" s="2"/>
      <c r="AO4313" s="2"/>
      <c r="AP4313" s="2"/>
      <c r="AQ4313" s="1"/>
      <c r="AR4313" s="15"/>
      <c r="AS4313" s="15"/>
      <c r="AT4313" s="15"/>
      <c r="AU4313" s="1"/>
      <c r="AV4313" s="1"/>
      <c r="AW4313" s="15"/>
      <c r="AX4313" s="15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  <c r="EZ4313" s="1"/>
      <c r="FA4313" s="1"/>
      <c r="FB4313" s="1"/>
      <c r="FC4313" s="1"/>
      <c r="FD4313" s="1"/>
      <c r="FE4313" s="1"/>
      <c r="FF4313" s="1"/>
      <c r="FG4313" s="1"/>
      <c r="FH4313" s="1"/>
    </row>
    <row r="4314" spans="1:164" x14ac:dyDescent="0.15">
      <c r="A4314" s="67"/>
      <c r="B4314" s="16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9"/>
      <c r="N4314" s="12"/>
      <c r="O4314" s="12"/>
      <c r="P4314" s="19"/>
      <c r="Q4314" s="14"/>
      <c r="R4314" s="28"/>
      <c r="S4314" s="14"/>
      <c r="T4314" s="14"/>
      <c r="U4314" s="14"/>
      <c r="V4314" s="4"/>
      <c r="W4314" s="5"/>
      <c r="X4314" s="14"/>
      <c r="Y4314" s="153"/>
      <c r="Z4314" s="10"/>
      <c r="AA4314" s="51"/>
      <c r="AB4314" s="3"/>
      <c r="AC4314" s="1"/>
      <c r="AD4314" s="10"/>
      <c r="AE4314" s="3"/>
      <c r="AF4314" s="3"/>
      <c r="AG4314" s="3"/>
      <c r="AH4314" s="10"/>
      <c r="AI4314" s="11"/>
      <c r="AJ4314" s="10"/>
      <c r="AK4314" s="2"/>
      <c r="AL4314" s="2"/>
      <c r="AM4314" s="2"/>
      <c r="AN4314" s="2"/>
      <c r="AO4314" s="2"/>
      <c r="AP4314" s="2"/>
      <c r="AQ4314" s="1"/>
      <c r="AR4314" s="15"/>
      <c r="AS4314" s="15"/>
      <c r="AT4314" s="15"/>
      <c r="AU4314" s="1"/>
      <c r="AV4314" s="1"/>
      <c r="AW4314" s="15"/>
      <c r="AX4314" s="15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  <c r="EZ4314" s="1"/>
      <c r="FA4314" s="1"/>
      <c r="FB4314" s="1"/>
      <c r="FC4314" s="1"/>
      <c r="FD4314" s="1"/>
      <c r="FE4314" s="1"/>
      <c r="FF4314" s="1"/>
      <c r="FG4314" s="1"/>
      <c r="FH4314" s="1"/>
    </row>
    <row r="4315" spans="1:164" x14ac:dyDescent="0.15">
      <c r="A4315" s="67"/>
      <c r="B4315" s="16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9"/>
      <c r="N4315" s="12"/>
      <c r="O4315" s="12"/>
      <c r="P4315" s="19"/>
      <c r="Q4315" s="14"/>
      <c r="R4315" s="28"/>
      <c r="S4315" s="14"/>
      <c r="T4315" s="14"/>
      <c r="U4315" s="14"/>
      <c r="V4315" s="4"/>
      <c r="W4315" s="5"/>
      <c r="X4315" s="14"/>
      <c r="Y4315" s="153"/>
      <c r="Z4315" s="10"/>
      <c r="AA4315" s="51"/>
      <c r="AB4315" s="3"/>
      <c r="AC4315" s="1"/>
      <c r="AD4315" s="10"/>
      <c r="AE4315" s="3"/>
      <c r="AF4315" s="3"/>
      <c r="AG4315" s="3"/>
      <c r="AH4315" s="10"/>
      <c r="AI4315" s="11"/>
      <c r="AJ4315" s="10"/>
      <c r="AK4315" s="2"/>
      <c r="AL4315" s="2"/>
      <c r="AM4315" s="2"/>
      <c r="AN4315" s="2"/>
      <c r="AO4315" s="2"/>
      <c r="AP4315" s="2"/>
      <c r="AQ4315" s="1"/>
      <c r="AR4315" s="15"/>
      <c r="AS4315" s="15"/>
      <c r="AT4315" s="15"/>
      <c r="AU4315" s="1"/>
      <c r="AV4315" s="1"/>
      <c r="AW4315" s="15"/>
      <c r="AX4315" s="15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  <c r="EZ4315" s="1"/>
      <c r="FA4315" s="1"/>
      <c r="FB4315" s="1"/>
      <c r="FC4315" s="1"/>
      <c r="FD4315" s="1"/>
      <c r="FE4315" s="1"/>
      <c r="FF4315" s="1"/>
      <c r="FG4315" s="1"/>
      <c r="FH4315" s="1"/>
    </row>
    <row r="4316" spans="1:164" x14ac:dyDescent="0.15">
      <c r="A4316" s="67"/>
      <c r="B4316" s="16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9"/>
      <c r="N4316" s="12"/>
      <c r="O4316" s="12"/>
      <c r="P4316" s="19"/>
      <c r="Q4316" s="14"/>
      <c r="R4316" s="28"/>
      <c r="S4316" s="14"/>
      <c r="T4316" s="14"/>
      <c r="U4316" s="14"/>
      <c r="V4316" s="4"/>
      <c r="W4316" s="5"/>
      <c r="X4316" s="14"/>
      <c r="Y4316" s="153"/>
      <c r="Z4316" s="10"/>
      <c r="AA4316" s="51"/>
      <c r="AB4316" s="3"/>
      <c r="AC4316" s="1"/>
      <c r="AD4316" s="10"/>
      <c r="AE4316" s="3"/>
      <c r="AF4316" s="3"/>
      <c r="AG4316" s="3"/>
      <c r="AH4316" s="10"/>
      <c r="AI4316" s="11"/>
      <c r="AJ4316" s="10"/>
      <c r="AK4316" s="2"/>
      <c r="AL4316" s="2"/>
      <c r="AM4316" s="2"/>
      <c r="AN4316" s="2"/>
      <c r="AO4316" s="2"/>
      <c r="AP4316" s="2"/>
      <c r="AQ4316" s="1"/>
      <c r="AR4316" s="15"/>
      <c r="AS4316" s="15"/>
      <c r="AT4316" s="15"/>
      <c r="AU4316" s="1"/>
      <c r="AV4316" s="1"/>
      <c r="AW4316" s="15"/>
      <c r="AX4316" s="15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  <c r="EZ4316" s="1"/>
      <c r="FA4316" s="1"/>
      <c r="FB4316" s="1"/>
      <c r="FC4316" s="1"/>
      <c r="FD4316" s="1"/>
      <c r="FE4316" s="1"/>
      <c r="FF4316" s="1"/>
      <c r="FG4316" s="1"/>
      <c r="FH4316" s="1"/>
    </row>
    <row r="4317" spans="1:164" x14ac:dyDescent="0.15">
      <c r="A4317" s="67"/>
      <c r="B4317" s="16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9"/>
      <c r="N4317" s="12"/>
      <c r="O4317" s="12"/>
      <c r="P4317" s="19"/>
      <c r="Q4317" s="14"/>
      <c r="R4317" s="28"/>
      <c r="S4317" s="14"/>
      <c r="T4317" s="14"/>
      <c r="U4317" s="14"/>
      <c r="V4317" s="4"/>
      <c r="W4317" s="5"/>
      <c r="X4317" s="14"/>
      <c r="Y4317" s="153"/>
      <c r="Z4317" s="10"/>
      <c r="AA4317" s="51"/>
      <c r="AB4317" s="3"/>
      <c r="AC4317" s="1"/>
      <c r="AD4317" s="10"/>
      <c r="AE4317" s="3"/>
      <c r="AF4317" s="3"/>
      <c r="AG4317" s="3"/>
      <c r="AH4317" s="10"/>
      <c r="AI4317" s="11"/>
      <c r="AJ4317" s="10"/>
      <c r="AK4317" s="2"/>
      <c r="AL4317" s="2"/>
      <c r="AM4317" s="2"/>
      <c r="AN4317" s="2"/>
      <c r="AO4317" s="2"/>
      <c r="AP4317" s="2"/>
      <c r="AQ4317" s="1"/>
      <c r="AR4317" s="15"/>
      <c r="AS4317" s="15"/>
      <c r="AT4317" s="15"/>
      <c r="AU4317" s="1"/>
      <c r="AV4317" s="1"/>
      <c r="AW4317" s="15"/>
      <c r="AX4317" s="15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  <c r="EZ4317" s="1"/>
      <c r="FA4317" s="1"/>
      <c r="FB4317" s="1"/>
      <c r="FC4317" s="1"/>
      <c r="FD4317" s="1"/>
      <c r="FE4317" s="1"/>
      <c r="FF4317" s="1"/>
      <c r="FG4317" s="1"/>
      <c r="FH4317" s="1"/>
    </row>
    <row r="4318" spans="1:164" x14ac:dyDescent="0.15">
      <c r="A4318" s="67"/>
      <c r="B4318" s="16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9"/>
      <c r="N4318" s="12"/>
      <c r="O4318" s="12"/>
      <c r="P4318" s="19"/>
      <c r="Q4318" s="14"/>
      <c r="R4318" s="28"/>
      <c r="S4318" s="14"/>
      <c r="T4318" s="14"/>
      <c r="U4318" s="14"/>
      <c r="V4318" s="4"/>
      <c r="W4318" s="5"/>
      <c r="X4318" s="14"/>
      <c r="Y4318" s="153"/>
      <c r="Z4318" s="10"/>
      <c r="AA4318" s="51"/>
      <c r="AB4318" s="3"/>
      <c r="AC4318" s="1"/>
      <c r="AD4318" s="10"/>
      <c r="AE4318" s="3"/>
      <c r="AF4318" s="3"/>
      <c r="AG4318" s="3"/>
      <c r="AH4318" s="10"/>
      <c r="AI4318" s="11"/>
      <c r="AJ4318" s="10"/>
      <c r="AK4318" s="2"/>
      <c r="AL4318" s="2"/>
      <c r="AM4318" s="2"/>
      <c r="AN4318" s="2"/>
      <c r="AO4318" s="2"/>
      <c r="AP4318" s="2"/>
      <c r="AQ4318" s="1"/>
      <c r="AR4318" s="15"/>
      <c r="AS4318" s="15"/>
      <c r="AT4318" s="15"/>
      <c r="AU4318" s="1"/>
      <c r="AV4318" s="1"/>
      <c r="AW4318" s="15"/>
      <c r="AX4318" s="15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  <c r="EZ4318" s="1"/>
      <c r="FA4318" s="1"/>
      <c r="FB4318" s="1"/>
      <c r="FC4318" s="1"/>
      <c r="FD4318" s="1"/>
      <c r="FE4318" s="1"/>
      <c r="FF4318" s="1"/>
      <c r="FG4318" s="1"/>
      <c r="FH4318" s="1"/>
    </row>
    <row r="4319" spans="1:164" x14ac:dyDescent="0.15">
      <c r="A4319" s="67"/>
      <c r="B4319" s="16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9"/>
      <c r="N4319" s="12"/>
      <c r="O4319" s="12"/>
      <c r="P4319" s="19"/>
      <c r="Q4319" s="14"/>
      <c r="R4319" s="28"/>
      <c r="S4319" s="14"/>
      <c r="T4319" s="14"/>
      <c r="U4319" s="14"/>
      <c r="V4319" s="4"/>
      <c r="W4319" s="5"/>
      <c r="X4319" s="14"/>
      <c r="Y4319" s="153"/>
      <c r="Z4319" s="10"/>
      <c r="AA4319" s="51"/>
      <c r="AB4319" s="3"/>
      <c r="AC4319" s="1"/>
      <c r="AD4319" s="10"/>
      <c r="AE4319" s="3"/>
      <c r="AF4319" s="3"/>
      <c r="AG4319" s="3"/>
      <c r="AH4319" s="10"/>
      <c r="AI4319" s="11"/>
      <c r="AJ4319" s="10"/>
      <c r="AK4319" s="2"/>
      <c r="AL4319" s="2"/>
      <c r="AM4319" s="2"/>
      <c r="AN4319" s="2"/>
      <c r="AO4319" s="2"/>
      <c r="AP4319" s="2"/>
      <c r="AQ4319" s="1"/>
      <c r="AR4319" s="15"/>
      <c r="AS4319" s="15"/>
      <c r="AT4319" s="15"/>
      <c r="AU4319" s="1"/>
      <c r="AV4319" s="1"/>
      <c r="AW4319" s="15"/>
      <c r="AX4319" s="15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  <c r="EZ4319" s="1"/>
      <c r="FA4319" s="1"/>
      <c r="FB4319" s="1"/>
      <c r="FC4319" s="1"/>
      <c r="FD4319" s="1"/>
      <c r="FE4319" s="1"/>
      <c r="FF4319" s="1"/>
      <c r="FG4319" s="1"/>
      <c r="FH4319" s="1"/>
    </row>
    <row r="4320" spans="1:164" x14ac:dyDescent="0.15">
      <c r="A4320" s="67"/>
      <c r="B4320" s="16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9"/>
      <c r="N4320" s="12"/>
      <c r="O4320" s="12"/>
      <c r="P4320" s="19"/>
      <c r="Q4320" s="14"/>
      <c r="R4320" s="28"/>
      <c r="S4320" s="14"/>
      <c r="T4320" s="14"/>
      <c r="U4320" s="14"/>
      <c r="V4320" s="4"/>
      <c r="W4320" s="5"/>
      <c r="X4320" s="14"/>
      <c r="Y4320" s="153"/>
      <c r="Z4320" s="10"/>
      <c r="AA4320" s="51"/>
      <c r="AB4320" s="3"/>
      <c r="AC4320" s="1"/>
      <c r="AD4320" s="10"/>
      <c r="AE4320" s="3"/>
      <c r="AF4320" s="3"/>
      <c r="AG4320" s="3"/>
      <c r="AH4320" s="10"/>
      <c r="AI4320" s="11"/>
      <c r="AJ4320" s="10"/>
      <c r="AK4320" s="2"/>
      <c r="AL4320" s="2"/>
      <c r="AM4320" s="2"/>
      <c r="AN4320" s="2"/>
      <c r="AO4320" s="2"/>
      <c r="AP4320" s="2"/>
      <c r="AQ4320" s="1"/>
      <c r="AR4320" s="15"/>
      <c r="AS4320" s="15"/>
      <c r="AT4320" s="15"/>
      <c r="AU4320" s="1"/>
      <c r="AV4320" s="1"/>
      <c r="AW4320" s="15"/>
      <c r="AX4320" s="15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  <c r="EZ4320" s="1"/>
      <c r="FA4320" s="1"/>
      <c r="FB4320" s="1"/>
      <c r="FC4320" s="1"/>
      <c r="FD4320" s="1"/>
      <c r="FE4320" s="1"/>
      <c r="FF4320" s="1"/>
      <c r="FG4320" s="1"/>
      <c r="FH4320" s="1"/>
    </row>
    <row r="4321" spans="1:164" x14ac:dyDescent="0.15">
      <c r="A4321" s="67"/>
      <c r="B4321" s="16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9"/>
      <c r="N4321" s="12"/>
      <c r="O4321" s="12"/>
      <c r="P4321" s="19"/>
      <c r="Q4321" s="14"/>
      <c r="R4321" s="28"/>
      <c r="S4321" s="14"/>
      <c r="T4321" s="14"/>
      <c r="U4321" s="14"/>
      <c r="V4321" s="4"/>
      <c r="W4321" s="5"/>
      <c r="X4321" s="14"/>
      <c r="Y4321" s="153"/>
      <c r="Z4321" s="10"/>
      <c r="AA4321" s="51"/>
      <c r="AB4321" s="3"/>
      <c r="AC4321" s="1"/>
      <c r="AD4321" s="10"/>
      <c r="AE4321" s="3"/>
      <c r="AF4321" s="3"/>
      <c r="AG4321" s="3"/>
      <c r="AH4321" s="10"/>
      <c r="AI4321" s="11"/>
      <c r="AJ4321" s="10"/>
      <c r="AK4321" s="2"/>
      <c r="AL4321" s="2"/>
      <c r="AM4321" s="2"/>
      <c r="AN4321" s="2"/>
      <c r="AO4321" s="2"/>
      <c r="AP4321" s="2"/>
      <c r="AQ4321" s="1"/>
      <c r="AR4321" s="15"/>
      <c r="AS4321" s="15"/>
      <c r="AT4321" s="15"/>
      <c r="AU4321" s="1"/>
      <c r="AV4321" s="1"/>
      <c r="AW4321" s="15"/>
      <c r="AX4321" s="15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  <c r="EZ4321" s="1"/>
      <c r="FA4321" s="1"/>
      <c r="FB4321" s="1"/>
      <c r="FC4321" s="1"/>
      <c r="FD4321" s="1"/>
      <c r="FE4321" s="1"/>
      <c r="FF4321" s="1"/>
      <c r="FG4321" s="1"/>
      <c r="FH4321" s="1"/>
    </row>
    <row r="4322" spans="1:164" x14ac:dyDescent="0.15">
      <c r="A4322" s="67"/>
      <c r="B4322" s="16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9"/>
      <c r="N4322" s="12"/>
      <c r="O4322" s="12"/>
      <c r="P4322" s="19"/>
      <c r="Q4322" s="14"/>
      <c r="R4322" s="28"/>
      <c r="S4322" s="14"/>
      <c r="T4322" s="14"/>
      <c r="U4322" s="14"/>
      <c r="V4322" s="4"/>
      <c r="W4322" s="5"/>
      <c r="X4322" s="14"/>
      <c r="Y4322" s="153"/>
      <c r="Z4322" s="10"/>
      <c r="AA4322" s="51"/>
      <c r="AB4322" s="3"/>
      <c r="AC4322" s="1"/>
      <c r="AD4322" s="10"/>
      <c r="AE4322" s="3"/>
      <c r="AF4322" s="3"/>
      <c r="AG4322" s="3"/>
      <c r="AH4322" s="10"/>
      <c r="AI4322" s="11"/>
      <c r="AJ4322" s="10"/>
      <c r="AK4322" s="2"/>
      <c r="AL4322" s="2"/>
      <c r="AM4322" s="2"/>
      <c r="AN4322" s="2"/>
      <c r="AO4322" s="2"/>
      <c r="AP4322" s="2"/>
      <c r="AQ4322" s="1"/>
      <c r="AR4322" s="15"/>
      <c r="AS4322" s="15"/>
      <c r="AT4322" s="15"/>
      <c r="AU4322" s="1"/>
      <c r="AV4322" s="1"/>
      <c r="AW4322" s="15"/>
      <c r="AX4322" s="15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  <c r="EZ4322" s="1"/>
      <c r="FA4322" s="1"/>
      <c r="FB4322" s="1"/>
      <c r="FC4322" s="1"/>
      <c r="FD4322" s="1"/>
      <c r="FE4322" s="1"/>
      <c r="FF4322" s="1"/>
      <c r="FG4322" s="1"/>
      <c r="FH4322" s="1"/>
    </row>
    <row r="4323" spans="1:164" x14ac:dyDescent="0.15">
      <c r="A4323" s="67"/>
      <c r="B4323" s="16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9"/>
      <c r="N4323" s="12"/>
      <c r="O4323" s="12"/>
      <c r="P4323" s="19"/>
      <c r="Q4323" s="14"/>
      <c r="R4323" s="28"/>
      <c r="S4323" s="14"/>
      <c r="T4323" s="14"/>
      <c r="U4323" s="14"/>
      <c r="V4323" s="4"/>
      <c r="W4323" s="5"/>
      <c r="X4323" s="14"/>
      <c r="Y4323" s="153"/>
      <c r="Z4323" s="10"/>
      <c r="AA4323" s="51"/>
      <c r="AB4323" s="3"/>
      <c r="AC4323" s="1"/>
      <c r="AD4323" s="10"/>
      <c r="AE4323" s="3"/>
      <c r="AF4323" s="3"/>
      <c r="AG4323" s="3"/>
      <c r="AH4323" s="10"/>
      <c r="AI4323" s="11"/>
      <c r="AJ4323" s="10"/>
      <c r="AK4323" s="2"/>
      <c r="AL4323" s="2"/>
      <c r="AM4323" s="2"/>
      <c r="AN4323" s="2"/>
      <c r="AO4323" s="2"/>
      <c r="AP4323" s="2"/>
      <c r="AQ4323" s="1"/>
      <c r="AR4323" s="15"/>
      <c r="AS4323" s="15"/>
      <c r="AT4323" s="15"/>
      <c r="AU4323" s="1"/>
      <c r="AV4323" s="1"/>
      <c r="AW4323" s="15"/>
      <c r="AX4323" s="15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  <c r="EZ4323" s="1"/>
      <c r="FA4323" s="1"/>
      <c r="FB4323" s="1"/>
      <c r="FC4323" s="1"/>
      <c r="FD4323" s="1"/>
      <c r="FE4323" s="1"/>
      <c r="FF4323" s="1"/>
      <c r="FG4323" s="1"/>
      <c r="FH4323" s="1"/>
    </row>
    <row r="4324" spans="1:164" x14ac:dyDescent="0.15">
      <c r="A4324" s="67"/>
      <c r="B4324" s="16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9"/>
      <c r="N4324" s="12"/>
      <c r="O4324" s="12"/>
      <c r="P4324" s="19"/>
      <c r="Q4324" s="14"/>
      <c r="R4324" s="28"/>
      <c r="S4324" s="14"/>
      <c r="T4324" s="14"/>
      <c r="U4324" s="14"/>
      <c r="V4324" s="4"/>
      <c r="W4324" s="5"/>
      <c r="X4324" s="14"/>
      <c r="Y4324" s="153"/>
      <c r="Z4324" s="10"/>
      <c r="AA4324" s="51"/>
      <c r="AB4324" s="3"/>
      <c r="AC4324" s="1"/>
      <c r="AD4324" s="10"/>
      <c r="AE4324" s="3"/>
      <c r="AF4324" s="3"/>
      <c r="AG4324" s="3"/>
      <c r="AH4324" s="10"/>
      <c r="AI4324" s="11"/>
      <c r="AJ4324" s="10"/>
      <c r="AK4324" s="2"/>
      <c r="AL4324" s="2"/>
      <c r="AM4324" s="2"/>
      <c r="AN4324" s="2"/>
      <c r="AO4324" s="2"/>
      <c r="AP4324" s="2"/>
      <c r="AQ4324" s="1"/>
      <c r="AR4324" s="15"/>
      <c r="AS4324" s="15"/>
      <c r="AT4324" s="15"/>
      <c r="AU4324" s="1"/>
      <c r="AV4324" s="1"/>
      <c r="AW4324" s="15"/>
      <c r="AX4324" s="15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  <c r="EZ4324" s="1"/>
      <c r="FA4324" s="1"/>
      <c r="FB4324" s="1"/>
      <c r="FC4324" s="1"/>
      <c r="FD4324" s="1"/>
      <c r="FE4324" s="1"/>
      <c r="FF4324" s="1"/>
      <c r="FG4324" s="1"/>
      <c r="FH4324" s="1"/>
    </row>
    <row r="4325" spans="1:164" x14ac:dyDescent="0.15">
      <c r="A4325" s="67"/>
      <c r="B4325" s="16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9"/>
      <c r="N4325" s="12"/>
      <c r="O4325" s="12"/>
      <c r="P4325" s="19"/>
      <c r="Q4325" s="14"/>
      <c r="R4325" s="28"/>
      <c r="S4325" s="14"/>
      <c r="T4325" s="14"/>
      <c r="U4325" s="14"/>
      <c r="V4325" s="4"/>
      <c r="W4325" s="5"/>
      <c r="X4325" s="14"/>
      <c r="Y4325" s="153"/>
      <c r="Z4325" s="10"/>
      <c r="AA4325" s="51"/>
      <c r="AB4325" s="3"/>
      <c r="AC4325" s="1"/>
      <c r="AD4325" s="10"/>
      <c r="AE4325" s="3"/>
      <c r="AF4325" s="3"/>
      <c r="AG4325" s="3"/>
      <c r="AH4325" s="10"/>
      <c r="AI4325" s="11"/>
      <c r="AJ4325" s="10"/>
      <c r="AK4325" s="2"/>
      <c r="AL4325" s="2"/>
      <c r="AM4325" s="2"/>
      <c r="AN4325" s="2"/>
      <c r="AO4325" s="2"/>
      <c r="AP4325" s="2"/>
      <c r="AQ4325" s="1"/>
      <c r="AR4325" s="15"/>
      <c r="AS4325" s="15"/>
      <c r="AT4325" s="15"/>
      <c r="AU4325" s="1"/>
      <c r="AV4325" s="1"/>
      <c r="AW4325" s="15"/>
      <c r="AX4325" s="15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  <c r="EZ4325" s="1"/>
      <c r="FA4325" s="1"/>
      <c r="FB4325" s="1"/>
      <c r="FC4325" s="1"/>
      <c r="FD4325" s="1"/>
      <c r="FE4325" s="1"/>
      <c r="FF4325" s="1"/>
      <c r="FG4325" s="1"/>
      <c r="FH4325" s="1"/>
    </row>
    <row r="4326" spans="1:164" x14ac:dyDescent="0.15">
      <c r="A4326" s="67"/>
      <c r="B4326" s="16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9"/>
      <c r="N4326" s="12"/>
      <c r="O4326" s="12"/>
      <c r="P4326" s="19"/>
      <c r="Q4326" s="14"/>
      <c r="R4326" s="28"/>
      <c r="S4326" s="14"/>
      <c r="T4326" s="14"/>
      <c r="U4326" s="14"/>
      <c r="V4326" s="4"/>
      <c r="W4326" s="5"/>
      <c r="X4326" s="14"/>
      <c r="Y4326" s="153"/>
      <c r="Z4326" s="10"/>
      <c r="AA4326" s="51"/>
      <c r="AB4326" s="3"/>
      <c r="AC4326" s="1"/>
      <c r="AD4326" s="10"/>
      <c r="AE4326" s="3"/>
      <c r="AF4326" s="3"/>
      <c r="AG4326" s="3"/>
      <c r="AH4326" s="10"/>
      <c r="AI4326" s="11"/>
      <c r="AJ4326" s="10"/>
      <c r="AK4326" s="2"/>
      <c r="AL4326" s="2"/>
      <c r="AM4326" s="2"/>
      <c r="AN4326" s="2"/>
      <c r="AO4326" s="2"/>
      <c r="AP4326" s="2"/>
      <c r="AQ4326" s="1"/>
      <c r="AR4326" s="15"/>
      <c r="AS4326" s="15"/>
      <c r="AT4326" s="15"/>
      <c r="AU4326" s="1"/>
      <c r="AV4326" s="1"/>
      <c r="AW4326" s="15"/>
      <c r="AX4326" s="15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  <c r="EZ4326" s="1"/>
      <c r="FA4326" s="1"/>
      <c r="FB4326" s="1"/>
      <c r="FC4326" s="1"/>
      <c r="FD4326" s="1"/>
      <c r="FE4326" s="1"/>
      <c r="FF4326" s="1"/>
      <c r="FG4326" s="1"/>
      <c r="FH4326" s="1"/>
    </row>
    <row r="4327" spans="1:164" x14ac:dyDescent="0.15">
      <c r="A4327" s="67"/>
      <c r="B4327" s="16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9"/>
      <c r="N4327" s="12"/>
      <c r="O4327" s="12"/>
      <c r="P4327" s="19"/>
      <c r="Q4327" s="14"/>
      <c r="R4327" s="28"/>
      <c r="S4327" s="14"/>
      <c r="T4327" s="14"/>
      <c r="U4327" s="14"/>
      <c r="V4327" s="4"/>
      <c r="W4327" s="5"/>
      <c r="X4327" s="14"/>
      <c r="Y4327" s="153"/>
      <c r="Z4327" s="10"/>
      <c r="AA4327" s="51"/>
      <c r="AB4327" s="3"/>
      <c r="AC4327" s="1"/>
      <c r="AD4327" s="10"/>
      <c r="AE4327" s="3"/>
      <c r="AF4327" s="3"/>
      <c r="AG4327" s="3"/>
      <c r="AH4327" s="10"/>
      <c r="AI4327" s="11"/>
      <c r="AJ4327" s="10"/>
      <c r="AK4327" s="2"/>
      <c r="AL4327" s="2"/>
      <c r="AM4327" s="2"/>
      <c r="AN4327" s="2"/>
      <c r="AO4327" s="2"/>
      <c r="AP4327" s="2"/>
      <c r="AQ4327" s="1"/>
      <c r="AR4327" s="15"/>
      <c r="AS4327" s="15"/>
      <c r="AT4327" s="15"/>
      <c r="AU4327" s="1"/>
      <c r="AV4327" s="1"/>
      <c r="AW4327" s="15"/>
      <c r="AX4327" s="15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  <c r="EZ4327" s="1"/>
      <c r="FA4327" s="1"/>
      <c r="FB4327" s="1"/>
      <c r="FC4327" s="1"/>
      <c r="FD4327" s="1"/>
      <c r="FE4327" s="1"/>
      <c r="FF4327" s="1"/>
      <c r="FG4327" s="1"/>
      <c r="FH4327" s="1"/>
    </row>
    <row r="4328" spans="1:164" x14ac:dyDescent="0.15">
      <c r="A4328" s="67"/>
      <c r="B4328" s="16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9"/>
      <c r="N4328" s="12"/>
      <c r="O4328" s="12"/>
      <c r="P4328" s="19"/>
      <c r="Q4328" s="14"/>
      <c r="R4328" s="28"/>
      <c r="S4328" s="14"/>
      <c r="T4328" s="14"/>
      <c r="U4328" s="14"/>
      <c r="V4328" s="4"/>
      <c r="W4328" s="5"/>
      <c r="X4328" s="14"/>
      <c r="Y4328" s="153"/>
      <c r="Z4328" s="10"/>
      <c r="AA4328" s="51"/>
      <c r="AB4328" s="3"/>
      <c r="AC4328" s="1"/>
      <c r="AD4328" s="10"/>
      <c r="AE4328" s="3"/>
      <c r="AF4328" s="3"/>
      <c r="AG4328" s="3"/>
      <c r="AH4328" s="10"/>
      <c r="AI4328" s="11"/>
      <c r="AJ4328" s="10"/>
      <c r="AK4328" s="2"/>
      <c r="AL4328" s="2"/>
      <c r="AM4328" s="2"/>
      <c r="AN4328" s="2"/>
      <c r="AO4328" s="2"/>
      <c r="AP4328" s="2"/>
      <c r="AQ4328" s="1"/>
      <c r="AR4328" s="15"/>
      <c r="AS4328" s="15"/>
      <c r="AT4328" s="15"/>
      <c r="AU4328" s="1"/>
      <c r="AV4328" s="1"/>
      <c r="AW4328" s="15"/>
      <c r="AX4328" s="15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  <c r="EZ4328" s="1"/>
      <c r="FA4328" s="1"/>
      <c r="FB4328" s="1"/>
      <c r="FC4328" s="1"/>
      <c r="FD4328" s="1"/>
      <c r="FE4328" s="1"/>
      <c r="FF4328" s="1"/>
      <c r="FG4328" s="1"/>
      <c r="FH4328" s="1"/>
    </row>
    <row r="4329" spans="1:164" x14ac:dyDescent="0.15">
      <c r="A4329" s="67"/>
      <c r="B4329" s="16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9"/>
      <c r="N4329" s="12"/>
      <c r="O4329" s="12"/>
      <c r="P4329" s="19"/>
      <c r="Q4329" s="14"/>
      <c r="R4329" s="28"/>
      <c r="S4329" s="14"/>
      <c r="T4329" s="14"/>
      <c r="U4329" s="14"/>
      <c r="V4329" s="4"/>
      <c r="W4329" s="5"/>
      <c r="X4329" s="14"/>
      <c r="Y4329" s="153"/>
      <c r="Z4329" s="10"/>
      <c r="AA4329" s="51"/>
      <c r="AB4329" s="3"/>
      <c r="AC4329" s="1"/>
      <c r="AD4329" s="10"/>
      <c r="AE4329" s="3"/>
      <c r="AF4329" s="3"/>
      <c r="AG4329" s="3"/>
      <c r="AH4329" s="10"/>
      <c r="AI4329" s="11"/>
      <c r="AJ4329" s="10"/>
      <c r="AK4329" s="2"/>
      <c r="AL4329" s="2"/>
      <c r="AM4329" s="2"/>
      <c r="AN4329" s="2"/>
      <c r="AO4329" s="2"/>
      <c r="AP4329" s="2"/>
      <c r="AQ4329" s="1"/>
      <c r="AR4329" s="15"/>
      <c r="AS4329" s="15"/>
      <c r="AT4329" s="15"/>
      <c r="AU4329" s="1"/>
      <c r="AV4329" s="1"/>
      <c r="AW4329" s="15"/>
      <c r="AX4329" s="15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  <c r="EZ4329" s="1"/>
      <c r="FA4329" s="1"/>
      <c r="FB4329" s="1"/>
      <c r="FC4329" s="1"/>
      <c r="FD4329" s="1"/>
      <c r="FE4329" s="1"/>
      <c r="FF4329" s="1"/>
      <c r="FG4329" s="1"/>
      <c r="FH4329" s="1"/>
    </row>
    <row r="4330" spans="1:164" x14ac:dyDescent="0.15">
      <c r="A4330" s="67"/>
      <c r="B4330" s="16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9"/>
      <c r="N4330" s="12"/>
      <c r="O4330" s="12"/>
      <c r="P4330" s="19"/>
      <c r="Q4330" s="14"/>
      <c r="R4330" s="28"/>
      <c r="S4330" s="14"/>
      <c r="T4330" s="14"/>
      <c r="U4330" s="14"/>
      <c r="V4330" s="4"/>
      <c r="W4330" s="5"/>
      <c r="X4330" s="14"/>
      <c r="Y4330" s="153"/>
      <c r="Z4330" s="10"/>
      <c r="AA4330" s="51"/>
      <c r="AB4330" s="3"/>
      <c r="AC4330" s="1"/>
      <c r="AD4330" s="10"/>
      <c r="AE4330" s="3"/>
      <c r="AF4330" s="3"/>
      <c r="AG4330" s="3"/>
      <c r="AH4330" s="10"/>
      <c r="AI4330" s="11"/>
      <c r="AJ4330" s="10"/>
      <c r="AK4330" s="2"/>
      <c r="AL4330" s="2"/>
      <c r="AM4330" s="2"/>
      <c r="AN4330" s="2"/>
      <c r="AO4330" s="2"/>
      <c r="AP4330" s="2"/>
      <c r="AQ4330" s="1"/>
      <c r="AR4330" s="15"/>
      <c r="AS4330" s="15"/>
      <c r="AT4330" s="15"/>
      <c r="AU4330" s="1"/>
      <c r="AV4330" s="1"/>
      <c r="AW4330" s="15"/>
      <c r="AX4330" s="15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  <c r="EZ4330" s="1"/>
      <c r="FA4330" s="1"/>
      <c r="FB4330" s="1"/>
      <c r="FC4330" s="1"/>
      <c r="FD4330" s="1"/>
      <c r="FE4330" s="1"/>
      <c r="FF4330" s="1"/>
      <c r="FG4330" s="1"/>
      <c r="FH4330" s="1"/>
    </row>
    <row r="4331" spans="1:164" x14ac:dyDescent="0.15">
      <c r="A4331" s="67"/>
      <c r="B4331" s="16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9"/>
      <c r="N4331" s="12"/>
      <c r="O4331" s="12"/>
      <c r="P4331" s="19"/>
      <c r="Q4331" s="14"/>
      <c r="R4331" s="28"/>
      <c r="S4331" s="14"/>
      <c r="T4331" s="14"/>
      <c r="U4331" s="14"/>
      <c r="V4331" s="4"/>
      <c r="W4331" s="5"/>
      <c r="X4331" s="14"/>
      <c r="Y4331" s="153"/>
      <c r="Z4331" s="10"/>
      <c r="AA4331" s="51"/>
      <c r="AB4331" s="3"/>
      <c r="AC4331" s="1"/>
      <c r="AD4331" s="10"/>
      <c r="AE4331" s="3"/>
      <c r="AF4331" s="3"/>
      <c r="AG4331" s="3"/>
      <c r="AH4331" s="10"/>
      <c r="AI4331" s="11"/>
      <c r="AJ4331" s="10"/>
      <c r="AK4331" s="2"/>
      <c r="AL4331" s="2"/>
      <c r="AM4331" s="2"/>
      <c r="AN4331" s="2"/>
      <c r="AO4331" s="2"/>
      <c r="AP4331" s="2"/>
      <c r="AQ4331" s="1"/>
      <c r="AR4331" s="15"/>
      <c r="AS4331" s="15"/>
      <c r="AT4331" s="15"/>
      <c r="AU4331" s="1"/>
      <c r="AV4331" s="1"/>
      <c r="AW4331" s="15"/>
      <c r="AX4331" s="15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  <c r="EZ4331" s="1"/>
      <c r="FA4331" s="1"/>
      <c r="FB4331" s="1"/>
      <c r="FC4331" s="1"/>
      <c r="FD4331" s="1"/>
      <c r="FE4331" s="1"/>
      <c r="FF4331" s="1"/>
      <c r="FG4331" s="1"/>
      <c r="FH4331" s="1"/>
    </row>
    <row r="4332" spans="1:164" x14ac:dyDescent="0.15">
      <c r="A4332" s="67"/>
      <c r="B4332" s="16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9"/>
      <c r="N4332" s="12"/>
      <c r="O4332" s="12"/>
      <c r="P4332" s="19"/>
      <c r="Q4332" s="14"/>
      <c r="R4332" s="28"/>
      <c r="S4332" s="14"/>
      <c r="T4332" s="14"/>
      <c r="U4332" s="14"/>
      <c r="V4332" s="4"/>
      <c r="W4332" s="5"/>
      <c r="X4332" s="14"/>
      <c r="Y4332" s="153"/>
      <c r="Z4332" s="10"/>
      <c r="AA4332" s="51"/>
      <c r="AB4332" s="3"/>
      <c r="AC4332" s="1"/>
      <c r="AD4332" s="10"/>
      <c r="AE4332" s="3"/>
      <c r="AF4332" s="3"/>
      <c r="AG4332" s="3"/>
      <c r="AH4332" s="10"/>
      <c r="AI4332" s="11"/>
      <c r="AJ4332" s="10"/>
      <c r="AK4332" s="2"/>
      <c r="AL4332" s="2"/>
      <c r="AM4332" s="2"/>
      <c r="AN4332" s="2"/>
      <c r="AO4332" s="2"/>
      <c r="AP4332" s="2"/>
      <c r="AQ4332" s="1"/>
      <c r="AR4332" s="15"/>
      <c r="AS4332" s="15"/>
      <c r="AT4332" s="15"/>
      <c r="AU4332" s="1"/>
      <c r="AV4332" s="1"/>
      <c r="AW4332" s="15"/>
      <c r="AX4332" s="15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  <c r="EZ4332" s="1"/>
      <c r="FA4332" s="1"/>
      <c r="FB4332" s="1"/>
      <c r="FC4332" s="1"/>
      <c r="FD4332" s="1"/>
      <c r="FE4332" s="1"/>
      <c r="FF4332" s="1"/>
      <c r="FG4332" s="1"/>
      <c r="FH4332" s="1"/>
    </row>
    <row r="4333" spans="1:164" x14ac:dyDescent="0.15">
      <c r="A4333" s="67"/>
      <c r="B4333" s="16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9"/>
      <c r="N4333" s="12"/>
      <c r="O4333" s="12"/>
      <c r="P4333" s="19"/>
      <c r="Q4333" s="14"/>
      <c r="R4333" s="28"/>
      <c r="S4333" s="14"/>
      <c r="T4333" s="14"/>
      <c r="U4333" s="14"/>
      <c r="V4333" s="4"/>
      <c r="W4333" s="5"/>
      <c r="X4333" s="14"/>
      <c r="Y4333" s="153"/>
      <c r="Z4333" s="10"/>
      <c r="AA4333" s="51"/>
      <c r="AB4333" s="3"/>
      <c r="AC4333" s="1"/>
      <c r="AD4333" s="10"/>
      <c r="AE4333" s="3"/>
      <c r="AF4333" s="3"/>
      <c r="AG4333" s="3"/>
      <c r="AH4333" s="10"/>
      <c r="AI4333" s="11"/>
      <c r="AJ4333" s="10"/>
      <c r="AK4333" s="2"/>
      <c r="AL4333" s="2"/>
      <c r="AM4333" s="2"/>
      <c r="AN4333" s="2"/>
      <c r="AO4333" s="2"/>
      <c r="AP4333" s="2"/>
      <c r="AQ4333" s="1"/>
      <c r="AR4333" s="15"/>
      <c r="AS4333" s="15"/>
      <c r="AT4333" s="15"/>
      <c r="AU4333" s="1"/>
      <c r="AV4333" s="1"/>
      <c r="AW4333" s="15"/>
      <c r="AX4333" s="15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  <c r="EZ4333" s="1"/>
      <c r="FA4333" s="1"/>
      <c r="FB4333" s="1"/>
      <c r="FC4333" s="1"/>
      <c r="FD4333" s="1"/>
      <c r="FE4333" s="1"/>
      <c r="FF4333" s="1"/>
      <c r="FG4333" s="1"/>
      <c r="FH4333" s="1"/>
    </row>
    <row r="4334" spans="1:164" x14ac:dyDescent="0.15">
      <c r="A4334" s="67"/>
      <c r="B4334" s="16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9"/>
      <c r="N4334" s="12"/>
      <c r="O4334" s="12"/>
      <c r="P4334" s="19"/>
      <c r="Q4334" s="14"/>
      <c r="R4334" s="28"/>
      <c r="S4334" s="14"/>
      <c r="T4334" s="14"/>
      <c r="U4334" s="14"/>
      <c r="V4334" s="4"/>
      <c r="W4334" s="5"/>
      <c r="X4334" s="14"/>
      <c r="Y4334" s="153"/>
      <c r="Z4334" s="10"/>
      <c r="AA4334" s="51"/>
      <c r="AB4334" s="3"/>
      <c r="AC4334" s="1"/>
      <c r="AD4334" s="10"/>
      <c r="AE4334" s="3"/>
      <c r="AF4334" s="3"/>
      <c r="AG4334" s="3"/>
      <c r="AH4334" s="10"/>
      <c r="AI4334" s="11"/>
      <c r="AJ4334" s="10"/>
      <c r="AK4334" s="2"/>
      <c r="AL4334" s="2"/>
      <c r="AM4334" s="2"/>
      <c r="AN4334" s="2"/>
      <c r="AO4334" s="2"/>
      <c r="AP4334" s="2"/>
      <c r="AQ4334" s="1"/>
      <c r="AR4334" s="15"/>
      <c r="AS4334" s="15"/>
      <c r="AT4334" s="15"/>
      <c r="AU4334" s="1"/>
      <c r="AV4334" s="1"/>
      <c r="AW4334" s="15"/>
      <c r="AX4334" s="15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  <c r="EZ4334" s="1"/>
      <c r="FA4334" s="1"/>
      <c r="FB4334" s="1"/>
      <c r="FC4334" s="1"/>
      <c r="FD4334" s="1"/>
      <c r="FE4334" s="1"/>
      <c r="FF4334" s="1"/>
      <c r="FG4334" s="1"/>
      <c r="FH4334" s="1"/>
    </row>
    <row r="4335" spans="1:164" x14ac:dyDescent="0.15">
      <c r="A4335" s="67"/>
      <c r="B4335" s="16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9"/>
      <c r="N4335" s="12"/>
      <c r="O4335" s="12"/>
      <c r="P4335" s="19"/>
      <c r="Q4335" s="14"/>
      <c r="R4335" s="28"/>
      <c r="S4335" s="14"/>
      <c r="T4335" s="14"/>
      <c r="U4335" s="14"/>
      <c r="V4335" s="4"/>
      <c r="W4335" s="5"/>
      <c r="X4335" s="14"/>
      <c r="Y4335" s="153"/>
      <c r="Z4335" s="10"/>
      <c r="AA4335" s="51"/>
      <c r="AB4335" s="3"/>
      <c r="AC4335" s="1"/>
      <c r="AD4335" s="10"/>
      <c r="AE4335" s="3"/>
      <c r="AF4335" s="3"/>
      <c r="AG4335" s="3"/>
      <c r="AH4335" s="10"/>
      <c r="AI4335" s="11"/>
      <c r="AJ4335" s="10"/>
      <c r="AK4335" s="2"/>
      <c r="AL4335" s="2"/>
      <c r="AM4335" s="2"/>
      <c r="AN4335" s="2"/>
      <c r="AO4335" s="2"/>
      <c r="AP4335" s="2"/>
      <c r="AQ4335" s="1"/>
      <c r="AR4335" s="15"/>
      <c r="AS4335" s="15"/>
      <c r="AT4335" s="15"/>
      <c r="AU4335" s="1"/>
      <c r="AV4335" s="1"/>
      <c r="AW4335" s="15"/>
      <c r="AX4335" s="15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  <c r="EZ4335" s="1"/>
      <c r="FA4335" s="1"/>
      <c r="FB4335" s="1"/>
      <c r="FC4335" s="1"/>
      <c r="FD4335" s="1"/>
      <c r="FE4335" s="1"/>
      <c r="FF4335" s="1"/>
      <c r="FG4335" s="1"/>
      <c r="FH4335" s="1"/>
    </row>
    <row r="4336" spans="1:164" x14ac:dyDescent="0.15">
      <c r="A4336" s="67"/>
      <c r="B4336" s="16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9"/>
      <c r="N4336" s="12"/>
      <c r="O4336" s="12"/>
      <c r="P4336" s="19"/>
      <c r="Q4336" s="14"/>
      <c r="R4336" s="28"/>
      <c r="S4336" s="14"/>
      <c r="T4336" s="14"/>
      <c r="U4336" s="14"/>
      <c r="V4336" s="4"/>
      <c r="W4336" s="5"/>
      <c r="X4336" s="14"/>
      <c r="Y4336" s="153"/>
      <c r="Z4336" s="10"/>
      <c r="AA4336" s="51"/>
      <c r="AB4336" s="3"/>
      <c r="AC4336" s="1"/>
      <c r="AD4336" s="10"/>
      <c r="AE4336" s="3"/>
      <c r="AF4336" s="3"/>
      <c r="AG4336" s="3"/>
      <c r="AH4336" s="10"/>
      <c r="AI4336" s="11"/>
      <c r="AJ4336" s="10"/>
      <c r="AK4336" s="2"/>
      <c r="AL4336" s="2"/>
      <c r="AM4336" s="2"/>
      <c r="AN4336" s="2"/>
      <c r="AO4336" s="2"/>
      <c r="AP4336" s="2"/>
      <c r="AQ4336" s="1"/>
      <c r="AR4336" s="15"/>
      <c r="AS4336" s="15"/>
      <c r="AT4336" s="15"/>
      <c r="AU4336" s="1"/>
      <c r="AV4336" s="1"/>
      <c r="AW4336" s="15"/>
      <c r="AX4336" s="15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  <c r="EZ4336" s="1"/>
      <c r="FA4336" s="1"/>
      <c r="FB4336" s="1"/>
      <c r="FC4336" s="1"/>
      <c r="FD4336" s="1"/>
      <c r="FE4336" s="1"/>
      <c r="FF4336" s="1"/>
      <c r="FG4336" s="1"/>
      <c r="FH4336" s="1"/>
    </row>
    <row r="4337" spans="1:164" x14ac:dyDescent="0.15">
      <c r="A4337" s="67"/>
      <c r="B4337" s="16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9"/>
      <c r="N4337" s="12"/>
      <c r="O4337" s="12"/>
      <c r="P4337" s="19"/>
      <c r="Q4337" s="14"/>
      <c r="R4337" s="28"/>
      <c r="S4337" s="14"/>
      <c r="T4337" s="14"/>
      <c r="U4337" s="14"/>
      <c r="V4337" s="4"/>
      <c r="W4337" s="5"/>
      <c r="X4337" s="14"/>
      <c r="Y4337" s="153"/>
      <c r="Z4337" s="10"/>
      <c r="AA4337" s="51"/>
      <c r="AB4337" s="3"/>
      <c r="AC4337" s="1"/>
      <c r="AD4337" s="10"/>
      <c r="AE4337" s="3"/>
      <c r="AF4337" s="3"/>
      <c r="AG4337" s="3"/>
      <c r="AH4337" s="10"/>
      <c r="AI4337" s="11"/>
      <c r="AJ4337" s="10"/>
      <c r="AK4337" s="2"/>
      <c r="AL4337" s="2"/>
      <c r="AM4337" s="2"/>
      <c r="AN4337" s="2"/>
      <c r="AO4337" s="2"/>
      <c r="AP4337" s="2"/>
      <c r="AQ4337" s="1"/>
      <c r="AR4337" s="15"/>
      <c r="AS4337" s="15"/>
      <c r="AT4337" s="15"/>
      <c r="AU4337" s="1"/>
      <c r="AV4337" s="1"/>
      <c r="AW4337" s="15"/>
      <c r="AX4337" s="15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  <c r="EZ4337" s="1"/>
      <c r="FA4337" s="1"/>
      <c r="FB4337" s="1"/>
      <c r="FC4337" s="1"/>
      <c r="FD4337" s="1"/>
      <c r="FE4337" s="1"/>
      <c r="FF4337" s="1"/>
      <c r="FG4337" s="1"/>
      <c r="FH4337" s="1"/>
    </row>
    <row r="4338" spans="1:164" x14ac:dyDescent="0.15">
      <c r="A4338" s="67"/>
      <c r="B4338" s="16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9"/>
      <c r="N4338" s="12"/>
      <c r="O4338" s="12"/>
      <c r="P4338" s="19"/>
      <c r="Q4338" s="14"/>
      <c r="R4338" s="28"/>
      <c r="S4338" s="14"/>
      <c r="T4338" s="14"/>
      <c r="U4338" s="14"/>
      <c r="V4338" s="4"/>
      <c r="W4338" s="5"/>
      <c r="X4338" s="14"/>
      <c r="Y4338" s="153"/>
      <c r="Z4338" s="10"/>
      <c r="AA4338" s="51"/>
      <c r="AB4338" s="3"/>
      <c r="AC4338" s="1"/>
      <c r="AD4338" s="10"/>
      <c r="AE4338" s="3"/>
      <c r="AF4338" s="3"/>
      <c r="AG4338" s="3"/>
      <c r="AH4338" s="10"/>
      <c r="AI4338" s="11"/>
      <c r="AJ4338" s="10"/>
      <c r="AK4338" s="2"/>
      <c r="AL4338" s="2"/>
      <c r="AM4338" s="2"/>
      <c r="AN4338" s="2"/>
      <c r="AO4338" s="2"/>
      <c r="AP4338" s="2"/>
      <c r="AQ4338" s="1"/>
      <c r="AR4338" s="15"/>
      <c r="AS4338" s="15"/>
      <c r="AT4338" s="15"/>
      <c r="AU4338" s="1"/>
      <c r="AV4338" s="1"/>
      <c r="AW4338" s="15"/>
      <c r="AX4338" s="15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  <c r="EZ4338" s="1"/>
      <c r="FA4338" s="1"/>
      <c r="FB4338" s="1"/>
      <c r="FC4338" s="1"/>
      <c r="FD4338" s="1"/>
      <c r="FE4338" s="1"/>
      <c r="FF4338" s="1"/>
      <c r="FG4338" s="1"/>
      <c r="FH4338" s="1"/>
    </row>
    <row r="4339" spans="1:164" x14ac:dyDescent="0.15">
      <c r="A4339" s="67"/>
      <c r="B4339" s="16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9"/>
      <c r="N4339" s="12"/>
      <c r="O4339" s="12"/>
      <c r="P4339" s="19"/>
      <c r="Q4339" s="14"/>
      <c r="R4339" s="28"/>
      <c r="S4339" s="14"/>
      <c r="T4339" s="14"/>
      <c r="U4339" s="14"/>
      <c r="V4339" s="4"/>
      <c r="W4339" s="5"/>
      <c r="X4339" s="14"/>
      <c r="Y4339" s="153"/>
      <c r="Z4339" s="10"/>
      <c r="AA4339" s="51"/>
      <c r="AB4339" s="3"/>
      <c r="AC4339" s="1"/>
      <c r="AD4339" s="10"/>
      <c r="AE4339" s="3"/>
      <c r="AF4339" s="3"/>
      <c r="AG4339" s="3"/>
      <c r="AH4339" s="10"/>
      <c r="AI4339" s="11"/>
      <c r="AJ4339" s="10"/>
      <c r="AK4339" s="2"/>
      <c r="AL4339" s="2"/>
      <c r="AM4339" s="2"/>
      <c r="AN4339" s="2"/>
      <c r="AO4339" s="2"/>
      <c r="AP4339" s="2"/>
      <c r="AQ4339" s="1"/>
      <c r="AR4339" s="15"/>
      <c r="AS4339" s="15"/>
      <c r="AT4339" s="15"/>
      <c r="AU4339" s="1"/>
      <c r="AV4339" s="1"/>
      <c r="AW4339" s="15"/>
      <c r="AX4339" s="15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  <c r="EZ4339" s="1"/>
      <c r="FA4339" s="1"/>
      <c r="FB4339" s="1"/>
      <c r="FC4339" s="1"/>
      <c r="FD4339" s="1"/>
      <c r="FE4339" s="1"/>
      <c r="FF4339" s="1"/>
      <c r="FG4339" s="1"/>
      <c r="FH4339" s="1"/>
    </row>
    <row r="4340" spans="1:164" x14ac:dyDescent="0.15">
      <c r="A4340" s="67"/>
      <c r="B4340" s="16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9"/>
      <c r="N4340" s="12"/>
      <c r="O4340" s="12"/>
      <c r="P4340" s="19"/>
      <c r="Q4340" s="14"/>
      <c r="R4340" s="28"/>
      <c r="S4340" s="14"/>
      <c r="T4340" s="14"/>
      <c r="U4340" s="14"/>
      <c r="V4340" s="4"/>
      <c r="W4340" s="5"/>
      <c r="X4340" s="14"/>
      <c r="Y4340" s="153"/>
      <c r="Z4340" s="10"/>
      <c r="AA4340" s="51"/>
      <c r="AB4340" s="3"/>
      <c r="AC4340" s="1"/>
      <c r="AD4340" s="10"/>
      <c r="AE4340" s="3"/>
      <c r="AF4340" s="3"/>
      <c r="AG4340" s="3"/>
      <c r="AH4340" s="10"/>
      <c r="AI4340" s="11"/>
      <c r="AJ4340" s="10"/>
      <c r="AK4340" s="2"/>
      <c r="AL4340" s="2"/>
      <c r="AM4340" s="2"/>
      <c r="AN4340" s="2"/>
      <c r="AO4340" s="2"/>
      <c r="AP4340" s="2"/>
      <c r="AQ4340" s="1"/>
      <c r="AR4340" s="15"/>
      <c r="AS4340" s="15"/>
      <c r="AT4340" s="15"/>
      <c r="AU4340" s="1"/>
      <c r="AV4340" s="1"/>
      <c r="AW4340" s="15"/>
      <c r="AX4340" s="15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  <c r="EZ4340" s="1"/>
      <c r="FA4340" s="1"/>
      <c r="FB4340" s="1"/>
      <c r="FC4340" s="1"/>
      <c r="FD4340" s="1"/>
      <c r="FE4340" s="1"/>
      <c r="FF4340" s="1"/>
      <c r="FG4340" s="1"/>
      <c r="FH4340" s="1"/>
    </row>
    <row r="4341" spans="1:164" x14ac:dyDescent="0.15">
      <c r="A4341" s="67"/>
      <c r="B4341" s="16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9"/>
      <c r="N4341" s="12"/>
      <c r="O4341" s="12"/>
      <c r="P4341" s="19"/>
      <c r="Q4341" s="14"/>
      <c r="R4341" s="28"/>
      <c r="S4341" s="14"/>
      <c r="T4341" s="14"/>
      <c r="U4341" s="14"/>
      <c r="V4341" s="4"/>
      <c r="W4341" s="5"/>
      <c r="X4341" s="14"/>
      <c r="Y4341" s="153"/>
      <c r="Z4341" s="10"/>
      <c r="AA4341" s="51"/>
      <c r="AB4341" s="3"/>
      <c r="AC4341" s="1"/>
      <c r="AD4341" s="10"/>
      <c r="AE4341" s="3"/>
      <c r="AF4341" s="3"/>
      <c r="AG4341" s="3"/>
      <c r="AH4341" s="10"/>
      <c r="AI4341" s="11"/>
      <c r="AJ4341" s="10"/>
      <c r="AK4341" s="2"/>
      <c r="AL4341" s="2"/>
      <c r="AM4341" s="2"/>
      <c r="AN4341" s="2"/>
      <c r="AO4341" s="2"/>
      <c r="AP4341" s="2"/>
      <c r="AQ4341" s="1"/>
      <c r="AR4341" s="15"/>
      <c r="AS4341" s="15"/>
      <c r="AT4341" s="15"/>
      <c r="AU4341" s="1"/>
      <c r="AV4341" s="1"/>
      <c r="AW4341" s="15"/>
      <c r="AX4341" s="15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  <c r="EZ4341" s="1"/>
      <c r="FA4341" s="1"/>
      <c r="FB4341" s="1"/>
      <c r="FC4341" s="1"/>
      <c r="FD4341" s="1"/>
      <c r="FE4341" s="1"/>
      <c r="FF4341" s="1"/>
      <c r="FG4341" s="1"/>
      <c r="FH4341" s="1"/>
    </row>
    <row r="4342" spans="1:164" x14ac:dyDescent="0.15">
      <c r="A4342" s="67"/>
      <c r="B4342" s="16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9"/>
      <c r="N4342" s="12"/>
      <c r="O4342" s="12"/>
      <c r="P4342" s="19"/>
      <c r="Q4342" s="14"/>
      <c r="R4342" s="28"/>
      <c r="S4342" s="14"/>
      <c r="T4342" s="14"/>
      <c r="U4342" s="14"/>
      <c r="V4342" s="4"/>
      <c r="W4342" s="5"/>
      <c r="X4342" s="14"/>
      <c r="Y4342" s="153"/>
      <c r="Z4342" s="10"/>
      <c r="AA4342" s="51"/>
      <c r="AB4342" s="3"/>
      <c r="AC4342" s="1"/>
      <c r="AD4342" s="10"/>
      <c r="AE4342" s="3"/>
      <c r="AF4342" s="3"/>
      <c r="AG4342" s="3"/>
      <c r="AH4342" s="10"/>
      <c r="AI4342" s="11"/>
      <c r="AJ4342" s="10"/>
      <c r="AK4342" s="2"/>
      <c r="AL4342" s="2"/>
      <c r="AM4342" s="2"/>
      <c r="AN4342" s="2"/>
      <c r="AO4342" s="2"/>
      <c r="AP4342" s="2"/>
      <c r="AQ4342" s="1"/>
      <c r="AR4342" s="15"/>
      <c r="AS4342" s="15"/>
      <c r="AT4342" s="15"/>
      <c r="AU4342" s="1"/>
      <c r="AV4342" s="1"/>
      <c r="AW4342" s="15"/>
      <c r="AX4342" s="15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  <c r="EZ4342" s="1"/>
      <c r="FA4342" s="1"/>
      <c r="FB4342" s="1"/>
      <c r="FC4342" s="1"/>
      <c r="FD4342" s="1"/>
      <c r="FE4342" s="1"/>
      <c r="FF4342" s="1"/>
      <c r="FG4342" s="1"/>
      <c r="FH4342" s="1"/>
    </row>
    <row r="4343" spans="1:164" x14ac:dyDescent="0.15">
      <c r="A4343" s="67"/>
      <c r="B4343" s="16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9"/>
      <c r="N4343" s="12"/>
      <c r="O4343" s="12"/>
      <c r="P4343" s="19"/>
      <c r="Q4343" s="14"/>
      <c r="R4343" s="28"/>
      <c r="S4343" s="14"/>
      <c r="T4343" s="14"/>
      <c r="U4343" s="14"/>
      <c r="V4343" s="4"/>
      <c r="W4343" s="5"/>
      <c r="X4343" s="14"/>
      <c r="Y4343" s="153"/>
      <c r="Z4343" s="10"/>
      <c r="AA4343" s="51"/>
      <c r="AB4343" s="3"/>
      <c r="AC4343" s="1"/>
      <c r="AD4343" s="10"/>
      <c r="AE4343" s="3"/>
      <c r="AF4343" s="3"/>
      <c r="AG4343" s="3"/>
      <c r="AH4343" s="10"/>
      <c r="AI4343" s="11"/>
      <c r="AJ4343" s="10"/>
      <c r="AK4343" s="2"/>
      <c r="AL4343" s="2"/>
      <c r="AM4343" s="2"/>
      <c r="AN4343" s="2"/>
      <c r="AO4343" s="2"/>
      <c r="AP4343" s="2"/>
      <c r="AQ4343" s="1"/>
      <c r="AR4343" s="15"/>
      <c r="AS4343" s="15"/>
      <c r="AT4343" s="15"/>
      <c r="AU4343" s="1"/>
      <c r="AV4343" s="1"/>
      <c r="AW4343" s="15"/>
      <c r="AX4343" s="15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  <c r="EZ4343" s="1"/>
      <c r="FA4343" s="1"/>
      <c r="FB4343" s="1"/>
      <c r="FC4343" s="1"/>
      <c r="FD4343" s="1"/>
      <c r="FE4343" s="1"/>
      <c r="FF4343" s="1"/>
      <c r="FG4343" s="1"/>
      <c r="FH4343" s="1"/>
    </row>
    <row r="4344" spans="1:164" x14ac:dyDescent="0.15">
      <c r="A4344" s="67"/>
      <c r="B4344" s="16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9"/>
      <c r="N4344" s="12"/>
      <c r="O4344" s="12"/>
      <c r="P4344" s="19"/>
      <c r="Q4344" s="14"/>
      <c r="R4344" s="28"/>
      <c r="S4344" s="14"/>
      <c r="T4344" s="14"/>
      <c r="U4344" s="14"/>
      <c r="V4344" s="4"/>
      <c r="W4344" s="5"/>
      <c r="X4344" s="14"/>
      <c r="Y4344" s="153"/>
      <c r="Z4344" s="10"/>
      <c r="AA4344" s="51"/>
      <c r="AB4344" s="3"/>
      <c r="AC4344" s="1"/>
      <c r="AD4344" s="10"/>
      <c r="AE4344" s="3"/>
      <c r="AF4344" s="3"/>
      <c r="AG4344" s="3"/>
      <c r="AH4344" s="10"/>
      <c r="AI4344" s="11"/>
      <c r="AJ4344" s="10"/>
      <c r="AK4344" s="2"/>
      <c r="AL4344" s="2"/>
      <c r="AM4344" s="2"/>
      <c r="AN4344" s="2"/>
      <c r="AO4344" s="2"/>
      <c r="AP4344" s="2"/>
      <c r="AQ4344" s="1"/>
      <c r="AR4344" s="15"/>
      <c r="AS4344" s="15"/>
      <c r="AT4344" s="15"/>
      <c r="AU4344" s="1"/>
      <c r="AV4344" s="1"/>
      <c r="AW4344" s="15"/>
      <c r="AX4344" s="15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  <c r="EZ4344" s="1"/>
      <c r="FA4344" s="1"/>
      <c r="FB4344" s="1"/>
      <c r="FC4344" s="1"/>
      <c r="FD4344" s="1"/>
      <c r="FE4344" s="1"/>
      <c r="FF4344" s="1"/>
      <c r="FG4344" s="1"/>
      <c r="FH4344" s="1"/>
    </row>
    <row r="4345" spans="1:164" x14ac:dyDescent="0.15">
      <c r="A4345" s="67"/>
      <c r="B4345" s="16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9"/>
      <c r="N4345" s="12"/>
      <c r="O4345" s="12"/>
      <c r="P4345" s="19"/>
      <c r="Q4345" s="14"/>
      <c r="R4345" s="28"/>
      <c r="S4345" s="14"/>
      <c r="T4345" s="14"/>
      <c r="U4345" s="14"/>
      <c r="V4345" s="4"/>
      <c r="W4345" s="5"/>
      <c r="X4345" s="14"/>
      <c r="Y4345" s="153"/>
      <c r="Z4345" s="10"/>
      <c r="AA4345" s="51"/>
      <c r="AB4345" s="3"/>
      <c r="AC4345" s="1"/>
      <c r="AD4345" s="10"/>
      <c r="AE4345" s="3"/>
      <c r="AF4345" s="3"/>
      <c r="AG4345" s="3"/>
      <c r="AH4345" s="10"/>
      <c r="AI4345" s="11"/>
      <c r="AJ4345" s="10"/>
      <c r="AK4345" s="2"/>
      <c r="AL4345" s="2"/>
      <c r="AM4345" s="2"/>
      <c r="AN4345" s="2"/>
      <c r="AO4345" s="2"/>
      <c r="AP4345" s="2"/>
      <c r="AQ4345" s="1"/>
      <c r="AR4345" s="15"/>
      <c r="AS4345" s="15"/>
      <c r="AT4345" s="15"/>
      <c r="AU4345" s="1"/>
      <c r="AV4345" s="1"/>
      <c r="AW4345" s="15"/>
      <c r="AX4345" s="15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  <c r="EZ4345" s="1"/>
      <c r="FA4345" s="1"/>
      <c r="FB4345" s="1"/>
      <c r="FC4345" s="1"/>
      <c r="FD4345" s="1"/>
      <c r="FE4345" s="1"/>
      <c r="FF4345" s="1"/>
      <c r="FG4345" s="1"/>
      <c r="FH4345" s="1"/>
    </row>
    <row r="4346" spans="1:164" x14ac:dyDescent="0.15">
      <c r="A4346" s="67"/>
      <c r="B4346" s="16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9"/>
      <c r="N4346" s="12"/>
      <c r="O4346" s="12"/>
      <c r="P4346" s="19"/>
      <c r="Q4346" s="14"/>
      <c r="R4346" s="28"/>
      <c r="S4346" s="14"/>
      <c r="T4346" s="14"/>
      <c r="U4346" s="14"/>
      <c r="V4346" s="4"/>
      <c r="W4346" s="5"/>
      <c r="X4346" s="14"/>
      <c r="Y4346" s="153"/>
      <c r="Z4346" s="10"/>
      <c r="AA4346" s="51"/>
      <c r="AB4346" s="3"/>
      <c r="AC4346" s="1"/>
      <c r="AD4346" s="10"/>
      <c r="AE4346" s="3"/>
      <c r="AF4346" s="3"/>
      <c r="AG4346" s="3"/>
      <c r="AH4346" s="10"/>
      <c r="AI4346" s="11"/>
      <c r="AJ4346" s="10"/>
      <c r="AK4346" s="2"/>
      <c r="AL4346" s="2"/>
      <c r="AM4346" s="2"/>
      <c r="AN4346" s="2"/>
      <c r="AO4346" s="2"/>
      <c r="AP4346" s="2"/>
      <c r="AQ4346" s="1"/>
      <c r="AR4346" s="15"/>
      <c r="AS4346" s="15"/>
      <c r="AT4346" s="15"/>
      <c r="AU4346" s="1"/>
      <c r="AV4346" s="1"/>
      <c r="AW4346" s="15"/>
      <c r="AX4346" s="15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  <c r="EZ4346" s="1"/>
      <c r="FA4346" s="1"/>
      <c r="FB4346" s="1"/>
      <c r="FC4346" s="1"/>
      <c r="FD4346" s="1"/>
      <c r="FE4346" s="1"/>
      <c r="FF4346" s="1"/>
      <c r="FG4346" s="1"/>
      <c r="FH4346" s="1"/>
    </row>
    <row r="4347" spans="1:164" x14ac:dyDescent="0.15">
      <c r="A4347" s="67"/>
      <c r="B4347" s="16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9"/>
      <c r="N4347" s="12"/>
      <c r="O4347" s="12"/>
      <c r="P4347" s="19"/>
      <c r="Q4347" s="14"/>
      <c r="R4347" s="28"/>
      <c r="S4347" s="14"/>
      <c r="T4347" s="14"/>
      <c r="U4347" s="14"/>
      <c r="V4347" s="4"/>
      <c r="W4347" s="5"/>
      <c r="X4347" s="14"/>
      <c r="Y4347" s="153"/>
      <c r="Z4347" s="10"/>
      <c r="AA4347" s="51"/>
      <c r="AB4347" s="3"/>
      <c r="AC4347" s="1"/>
      <c r="AD4347" s="10"/>
      <c r="AE4347" s="3"/>
      <c r="AF4347" s="3"/>
      <c r="AG4347" s="3"/>
      <c r="AH4347" s="10"/>
      <c r="AI4347" s="11"/>
      <c r="AJ4347" s="10"/>
      <c r="AK4347" s="2"/>
      <c r="AL4347" s="2"/>
      <c r="AM4347" s="2"/>
      <c r="AN4347" s="2"/>
      <c r="AO4347" s="2"/>
      <c r="AP4347" s="2"/>
      <c r="AQ4347" s="1"/>
      <c r="AR4347" s="15"/>
      <c r="AS4347" s="15"/>
      <c r="AT4347" s="15"/>
      <c r="AU4347" s="1"/>
      <c r="AV4347" s="1"/>
      <c r="AW4347" s="15"/>
      <c r="AX4347" s="15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  <c r="EZ4347" s="1"/>
      <c r="FA4347" s="1"/>
      <c r="FB4347" s="1"/>
      <c r="FC4347" s="1"/>
      <c r="FD4347" s="1"/>
      <c r="FE4347" s="1"/>
      <c r="FF4347" s="1"/>
      <c r="FG4347" s="1"/>
      <c r="FH4347" s="1"/>
    </row>
    <row r="4348" spans="1:164" x14ac:dyDescent="0.15">
      <c r="A4348" s="67"/>
      <c r="B4348" s="16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9"/>
      <c r="N4348" s="12"/>
      <c r="O4348" s="12"/>
      <c r="P4348" s="19"/>
      <c r="Q4348" s="14"/>
      <c r="R4348" s="28"/>
      <c r="S4348" s="14"/>
      <c r="T4348" s="14"/>
      <c r="U4348" s="14"/>
      <c r="V4348" s="4"/>
      <c r="W4348" s="5"/>
      <c r="X4348" s="14"/>
      <c r="Y4348" s="153"/>
      <c r="Z4348" s="10"/>
      <c r="AA4348" s="51"/>
      <c r="AB4348" s="3"/>
      <c r="AC4348" s="1"/>
      <c r="AD4348" s="10"/>
      <c r="AE4348" s="3"/>
      <c r="AF4348" s="3"/>
      <c r="AG4348" s="3"/>
      <c r="AH4348" s="10"/>
      <c r="AI4348" s="11"/>
      <c r="AJ4348" s="10"/>
      <c r="AK4348" s="2"/>
      <c r="AL4348" s="2"/>
      <c r="AM4348" s="2"/>
      <c r="AN4348" s="2"/>
      <c r="AO4348" s="2"/>
      <c r="AP4348" s="2"/>
      <c r="AQ4348" s="1"/>
      <c r="AR4348" s="15"/>
      <c r="AS4348" s="15"/>
      <c r="AT4348" s="15"/>
      <c r="AU4348" s="1"/>
      <c r="AV4348" s="1"/>
      <c r="AW4348" s="15"/>
      <c r="AX4348" s="15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  <c r="EZ4348" s="1"/>
      <c r="FA4348" s="1"/>
      <c r="FB4348" s="1"/>
      <c r="FC4348" s="1"/>
      <c r="FD4348" s="1"/>
      <c r="FE4348" s="1"/>
      <c r="FF4348" s="1"/>
      <c r="FG4348" s="1"/>
      <c r="FH4348" s="1"/>
    </row>
    <row r="4349" spans="1:164" x14ac:dyDescent="0.15">
      <c r="A4349" s="67"/>
      <c r="B4349" s="16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9"/>
      <c r="N4349" s="12"/>
      <c r="O4349" s="12"/>
      <c r="P4349" s="19"/>
      <c r="Q4349" s="14"/>
      <c r="R4349" s="28"/>
      <c r="S4349" s="14"/>
      <c r="T4349" s="14"/>
      <c r="U4349" s="14"/>
      <c r="V4349" s="4"/>
      <c r="W4349" s="5"/>
      <c r="X4349" s="14"/>
      <c r="Y4349" s="153"/>
      <c r="Z4349" s="10"/>
      <c r="AA4349" s="51"/>
      <c r="AB4349" s="3"/>
      <c r="AC4349" s="1"/>
      <c r="AD4349" s="10"/>
      <c r="AE4349" s="3"/>
      <c r="AF4349" s="3"/>
      <c r="AG4349" s="3"/>
      <c r="AH4349" s="10"/>
      <c r="AI4349" s="11"/>
      <c r="AJ4349" s="10"/>
      <c r="AK4349" s="2"/>
      <c r="AL4349" s="2"/>
      <c r="AM4349" s="2"/>
      <c r="AN4349" s="2"/>
      <c r="AO4349" s="2"/>
      <c r="AP4349" s="2"/>
      <c r="AQ4349" s="1"/>
      <c r="AR4349" s="15"/>
      <c r="AS4349" s="15"/>
      <c r="AT4349" s="15"/>
      <c r="AU4349" s="1"/>
      <c r="AV4349" s="1"/>
      <c r="AW4349" s="15"/>
      <c r="AX4349" s="15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  <c r="EZ4349" s="1"/>
      <c r="FA4349" s="1"/>
      <c r="FB4349" s="1"/>
      <c r="FC4349" s="1"/>
      <c r="FD4349" s="1"/>
      <c r="FE4349" s="1"/>
      <c r="FF4349" s="1"/>
      <c r="FG4349" s="1"/>
      <c r="FH4349" s="1"/>
    </row>
    <row r="4350" spans="1:164" x14ac:dyDescent="0.15">
      <c r="A4350" s="67"/>
      <c r="B4350" s="16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9"/>
      <c r="N4350" s="12"/>
      <c r="O4350" s="12"/>
      <c r="P4350" s="19"/>
      <c r="Q4350" s="14"/>
      <c r="R4350" s="28"/>
      <c r="S4350" s="14"/>
      <c r="T4350" s="14"/>
      <c r="U4350" s="14"/>
      <c r="V4350" s="4"/>
      <c r="W4350" s="5"/>
      <c r="X4350" s="14"/>
      <c r="Y4350" s="153"/>
      <c r="Z4350" s="10"/>
      <c r="AA4350" s="51"/>
      <c r="AB4350" s="3"/>
      <c r="AC4350" s="1"/>
      <c r="AD4350" s="10"/>
      <c r="AE4350" s="3"/>
      <c r="AF4350" s="3"/>
      <c r="AG4350" s="3"/>
      <c r="AH4350" s="10"/>
      <c r="AI4350" s="11"/>
      <c r="AJ4350" s="10"/>
      <c r="AK4350" s="2"/>
      <c r="AL4350" s="2"/>
      <c r="AM4350" s="2"/>
      <c r="AN4350" s="2"/>
      <c r="AO4350" s="2"/>
      <c r="AP4350" s="2"/>
      <c r="AQ4350" s="1"/>
      <c r="AR4350" s="15"/>
      <c r="AS4350" s="15"/>
      <c r="AT4350" s="15"/>
      <c r="AU4350" s="1"/>
      <c r="AV4350" s="1"/>
      <c r="AW4350" s="15"/>
      <c r="AX4350" s="15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  <c r="EZ4350" s="1"/>
      <c r="FA4350" s="1"/>
      <c r="FB4350" s="1"/>
      <c r="FC4350" s="1"/>
      <c r="FD4350" s="1"/>
      <c r="FE4350" s="1"/>
      <c r="FF4350" s="1"/>
      <c r="FG4350" s="1"/>
      <c r="FH4350" s="1"/>
    </row>
    <row r="4351" spans="1:164" x14ac:dyDescent="0.15">
      <c r="A4351" s="67"/>
      <c r="B4351" s="16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9"/>
      <c r="N4351" s="12"/>
      <c r="O4351" s="12"/>
      <c r="P4351" s="19"/>
      <c r="Q4351" s="14"/>
      <c r="R4351" s="28"/>
      <c r="S4351" s="14"/>
      <c r="T4351" s="14"/>
      <c r="U4351" s="14"/>
      <c r="V4351" s="4"/>
      <c r="W4351" s="5"/>
      <c r="X4351" s="14"/>
      <c r="Y4351" s="153"/>
      <c r="Z4351" s="10"/>
      <c r="AA4351" s="51"/>
      <c r="AB4351" s="3"/>
      <c r="AC4351" s="1"/>
      <c r="AD4351" s="10"/>
      <c r="AE4351" s="3"/>
      <c r="AF4351" s="3"/>
      <c r="AG4351" s="3"/>
      <c r="AH4351" s="10"/>
      <c r="AI4351" s="11"/>
      <c r="AJ4351" s="10"/>
      <c r="AK4351" s="2"/>
      <c r="AL4351" s="2"/>
      <c r="AM4351" s="2"/>
      <c r="AN4351" s="2"/>
      <c r="AO4351" s="2"/>
      <c r="AP4351" s="2"/>
      <c r="AQ4351" s="1"/>
      <c r="AR4351" s="15"/>
      <c r="AS4351" s="15"/>
      <c r="AT4351" s="15"/>
      <c r="AU4351" s="1"/>
      <c r="AV4351" s="1"/>
      <c r="AW4351" s="15"/>
      <c r="AX4351" s="15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  <c r="EZ4351" s="1"/>
      <c r="FA4351" s="1"/>
      <c r="FB4351" s="1"/>
      <c r="FC4351" s="1"/>
      <c r="FD4351" s="1"/>
      <c r="FE4351" s="1"/>
      <c r="FF4351" s="1"/>
      <c r="FG4351" s="1"/>
      <c r="FH4351" s="1"/>
    </row>
    <row r="4352" spans="1:164" x14ac:dyDescent="0.15">
      <c r="A4352" s="67"/>
      <c r="B4352" s="16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9"/>
      <c r="N4352" s="12"/>
      <c r="O4352" s="12"/>
      <c r="P4352" s="19"/>
      <c r="Q4352" s="14"/>
      <c r="R4352" s="28"/>
      <c r="S4352" s="14"/>
      <c r="T4352" s="14"/>
      <c r="U4352" s="14"/>
      <c r="V4352" s="4"/>
      <c r="W4352" s="5"/>
      <c r="X4352" s="14"/>
      <c r="Y4352" s="153"/>
      <c r="Z4352" s="10"/>
      <c r="AA4352" s="51"/>
      <c r="AB4352" s="3"/>
      <c r="AC4352" s="1"/>
      <c r="AD4352" s="10"/>
      <c r="AE4352" s="3"/>
      <c r="AF4352" s="3"/>
      <c r="AG4352" s="3"/>
      <c r="AH4352" s="10"/>
      <c r="AI4352" s="11"/>
      <c r="AJ4352" s="10"/>
      <c r="AK4352" s="2"/>
      <c r="AL4352" s="2"/>
      <c r="AM4352" s="2"/>
      <c r="AN4352" s="2"/>
      <c r="AO4352" s="2"/>
      <c r="AP4352" s="2"/>
      <c r="AQ4352" s="1"/>
      <c r="AR4352" s="15"/>
      <c r="AS4352" s="15"/>
      <c r="AT4352" s="15"/>
      <c r="AU4352" s="1"/>
      <c r="AV4352" s="1"/>
      <c r="AW4352" s="15"/>
      <c r="AX4352" s="15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  <c r="EZ4352" s="1"/>
      <c r="FA4352" s="1"/>
      <c r="FB4352" s="1"/>
      <c r="FC4352" s="1"/>
      <c r="FD4352" s="1"/>
      <c r="FE4352" s="1"/>
      <c r="FF4352" s="1"/>
      <c r="FG4352" s="1"/>
      <c r="FH4352" s="1"/>
    </row>
    <row r="4353" spans="1:164" x14ac:dyDescent="0.15">
      <c r="A4353" s="67"/>
      <c r="B4353" s="16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9"/>
      <c r="N4353" s="12"/>
      <c r="O4353" s="12"/>
      <c r="P4353" s="19"/>
      <c r="Q4353" s="14"/>
      <c r="R4353" s="28"/>
      <c r="S4353" s="14"/>
      <c r="T4353" s="14"/>
      <c r="U4353" s="14"/>
      <c r="V4353" s="4"/>
      <c r="W4353" s="5"/>
      <c r="X4353" s="14"/>
      <c r="Y4353" s="153"/>
      <c r="Z4353" s="10"/>
      <c r="AA4353" s="51"/>
      <c r="AB4353" s="3"/>
      <c r="AC4353" s="1"/>
      <c r="AD4353" s="10"/>
      <c r="AE4353" s="3"/>
      <c r="AF4353" s="3"/>
      <c r="AG4353" s="3"/>
      <c r="AH4353" s="10"/>
      <c r="AI4353" s="11"/>
      <c r="AJ4353" s="10"/>
      <c r="AK4353" s="2"/>
      <c r="AL4353" s="2"/>
      <c r="AM4353" s="2"/>
      <c r="AN4353" s="2"/>
      <c r="AO4353" s="2"/>
      <c r="AP4353" s="2"/>
      <c r="AQ4353" s="1"/>
      <c r="AR4353" s="15"/>
      <c r="AS4353" s="15"/>
      <c r="AT4353" s="15"/>
      <c r="AU4353" s="1"/>
      <c r="AV4353" s="1"/>
      <c r="AW4353" s="15"/>
      <c r="AX4353" s="15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  <c r="EZ4353" s="1"/>
      <c r="FA4353" s="1"/>
      <c r="FB4353" s="1"/>
      <c r="FC4353" s="1"/>
      <c r="FD4353" s="1"/>
      <c r="FE4353" s="1"/>
      <c r="FF4353" s="1"/>
      <c r="FG4353" s="1"/>
      <c r="FH4353" s="1"/>
    </row>
    <row r="4354" spans="1:164" x14ac:dyDescent="0.15">
      <c r="A4354" s="67"/>
      <c r="B4354" s="16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9"/>
      <c r="N4354" s="12"/>
      <c r="O4354" s="12"/>
      <c r="P4354" s="19"/>
      <c r="Q4354" s="14"/>
      <c r="R4354" s="28"/>
      <c r="S4354" s="14"/>
      <c r="T4354" s="14"/>
      <c r="U4354" s="14"/>
      <c r="V4354" s="4"/>
      <c r="W4354" s="5"/>
      <c r="X4354" s="14"/>
      <c r="Y4354" s="153"/>
      <c r="Z4354" s="10"/>
      <c r="AA4354" s="51"/>
      <c r="AB4354" s="3"/>
      <c r="AC4354" s="1"/>
      <c r="AD4354" s="10"/>
      <c r="AE4354" s="3"/>
      <c r="AF4354" s="3"/>
      <c r="AG4354" s="3"/>
      <c r="AH4354" s="10"/>
      <c r="AI4354" s="11"/>
      <c r="AJ4354" s="10"/>
      <c r="AK4354" s="2"/>
      <c r="AL4354" s="2"/>
      <c r="AM4354" s="2"/>
      <c r="AN4354" s="2"/>
      <c r="AO4354" s="2"/>
      <c r="AP4354" s="2"/>
      <c r="AQ4354" s="1"/>
      <c r="AR4354" s="15"/>
      <c r="AS4354" s="15"/>
      <c r="AT4354" s="15"/>
      <c r="AU4354" s="1"/>
      <c r="AV4354" s="1"/>
      <c r="AW4354" s="15"/>
      <c r="AX4354" s="15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  <c r="EZ4354" s="1"/>
      <c r="FA4354" s="1"/>
      <c r="FB4354" s="1"/>
      <c r="FC4354" s="1"/>
      <c r="FD4354" s="1"/>
      <c r="FE4354" s="1"/>
      <c r="FF4354" s="1"/>
      <c r="FG4354" s="1"/>
      <c r="FH4354" s="1"/>
    </row>
    <row r="4355" spans="1:164" x14ac:dyDescent="0.15">
      <c r="A4355" s="67"/>
      <c r="B4355" s="16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9"/>
      <c r="N4355" s="12"/>
      <c r="O4355" s="12"/>
      <c r="P4355" s="19"/>
      <c r="Q4355" s="14"/>
      <c r="R4355" s="28"/>
      <c r="S4355" s="14"/>
      <c r="T4355" s="14"/>
      <c r="U4355" s="14"/>
      <c r="V4355" s="4"/>
      <c r="W4355" s="5"/>
      <c r="X4355" s="14"/>
      <c r="Y4355" s="153"/>
      <c r="Z4355" s="10"/>
      <c r="AA4355" s="51"/>
      <c r="AB4355" s="3"/>
      <c r="AC4355" s="1"/>
      <c r="AD4355" s="10"/>
      <c r="AE4355" s="3"/>
      <c r="AF4355" s="3"/>
      <c r="AG4355" s="3"/>
      <c r="AH4355" s="10"/>
      <c r="AI4355" s="11"/>
      <c r="AJ4355" s="10"/>
      <c r="AK4355" s="2"/>
      <c r="AL4355" s="2"/>
      <c r="AM4355" s="2"/>
      <c r="AN4355" s="2"/>
      <c r="AO4355" s="2"/>
      <c r="AP4355" s="2"/>
      <c r="AQ4355" s="1"/>
      <c r="AR4355" s="15"/>
      <c r="AS4355" s="15"/>
      <c r="AT4355" s="15"/>
      <c r="AU4355" s="1"/>
      <c r="AV4355" s="1"/>
      <c r="AW4355" s="15"/>
      <c r="AX4355" s="15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  <c r="EZ4355" s="1"/>
      <c r="FA4355" s="1"/>
      <c r="FB4355" s="1"/>
      <c r="FC4355" s="1"/>
      <c r="FD4355" s="1"/>
      <c r="FE4355" s="1"/>
      <c r="FF4355" s="1"/>
      <c r="FG4355" s="1"/>
      <c r="FH4355" s="1"/>
    </row>
    <row r="4356" spans="1:164" x14ac:dyDescent="0.15">
      <c r="A4356" s="67"/>
      <c r="B4356" s="16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9"/>
      <c r="N4356" s="12"/>
      <c r="O4356" s="12"/>
      <c r="P4356" s="19"/>
      <c r="Q4356" s="14"/>
      <c r="R4356" s="28"/>
      <c r="S4356" s="14"/>
      <c r="T4356" s="14"/>
      <c r="U4356" s="14"/>
      <c r="V4356" s="4"/>
      <c r="W4356" s="5"/>
      <c r="X4356" s="14"/>
      <c r="Y4356" s="153"/>
      <c r="Z4356" s="10"/>
      <c r="AA4356" s="51"/>
      <c r="AB4356" s="3"/>
      <c r="AC4356" s="1"/>
      <c r="AD4356" s="10"/>
      <c r="AE4356" s="3"/>
      <c r="AF4356" s="3"/>
      <c r="AG4356" s="3"/>
      <c r="AH4356" s="10"/>
      <c r="AI4356" s="11"/>
      <c r="AJ4356" s="10"/>
      <c r="AK4356" s="2"/>
      <c r="AL4356" s="2"/>
      <c r="AM4356" s="2"/>
      <c r="AN4356" s="2"/>
      <c r="AO4356" s="2"/>
      <c r="AP4356" s="2"/>
      <c r="AQ4356" s="1"/>
      <c r="AR4356" s="15"/>
      <c r="AS4356" s="15"/>
      <c r="AT4356" s="15"/>
      <c r="AU4356" s="1"/>
      <c r="AV4356" s="1"/>
      <c r="AW4356" s="15"/>
      <c r="AX4356" s="15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  <c r="EZ4356" s="1"/>
      <c r="FA4356" s="1"/>
      <c r="FB4356" s="1"/>
      <c r="FC4356" s="1"/>
      <c r="FD4356" s="1"/>
      <c r="FE4356" s="1"/>
      <c r="FF4356" s="1"/>
      <c r="FG4356" s="1"/>
      <c r="FH4356" s="1"/>
    </row>
    <row r="4357" spans="1:164" x14ac:dyDescent="0.15">
      <c r="A4357" s="67"/>
      <c r="B4357" s="16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9"/>
      <c r="N4357" s="12"/>
      <c r="O4357" s="12"/>
      <c r="P4357" s="19"/>
      <c r="Q4357" s="14"/>
      <c r="R4357" s="28"/>
      <c r="S4357" s="14"/>
      <c r="T4357" s="14"/>
      <c r="U4357" s="14"/>
      <c r="V4357" s="4"/>
      <c r="W4357" s="5"/>
      <c r="X4357" s="14"/>
      <c r="Y4357" s="153"/>
      <c r="Z4357" s="10"/>
      <c r="AA4357" s="51"/>
      <c r="AB4357" s="3"/>
      <c r="AC4357" s="1"/>
      <c r="AD4357" s="10"/>
      <c r="AE4357" s="3"/>
      <c r="AF4357" s="3"/>
      <c r="AG4357" s="3"/>
      <c r="AH4357" s="10"/>
      <c r="AI4357" s="11"/>
      <c r="AJ4357" s="10"/>
      <c r="AK4357" s="2"/>
      <c r="AL4357" s="2"/>
      <c r="AM4357" s="2"/>
      <c r="AN4357" s="2"/>
      <c r="AO4357" s="2"/>
      <c r="AP4357" s="2"/>
      <c r="AQ4357" s="1"/>
      <c r="AR4357" s="15"/>
      <c r="AS4357" s="15"/>
      <c r="AT4357" s="15"/>
      <c r="AU4357" s="1"/>
      <c r="AV4357" s="1"/>
      <c r="AW4357" s="15"/>
      <c r="AX4357" s="15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  <c r="EZ4357" s="1"/>
      <c r="FA4357" s="1"/>
      <c r="FB4357" s="1"/>
      <c r="FC4357" s="1"/>
      <c r="FD4357" s="1"/>
      <c r="FE4357" s="1"/>
      <c r="FF4357" s="1"/>
      <c r="FG4357" s="1"/>
      <c r="FH4357" s="1"/>
    </row>
    <row r="4358" spans="1:164" x14ac:dyDescent="0.15">
      <c r="A4358" s="67"/>
      <c r="B4358" s="16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9"/>
      <c r="N4358" s="12"/>
      <c r="O4358" s="12"/>
      <c r="P4358" s="19"/>
      <c r="Q4358" s="14"/>
      <c r="R4358" s="28"/>
      <c r="S4358" s="14"/>
      <c r="T4358" s="14"/>
      <c r="U4358" s="14"/>
      <c r="V4358" s="4"/>
      <c r="W4358" s="5"/>
      <c r="X4358" s="14"/>
      <c r="Y4358" s="153"/>
      <c r="Z4358" s="10"/>
      <c r="AA4358" s="51"/>
      <c r="AB4358" s="3"/>
      <c r="AC4358" s="1"/>
      <c r="AD4358" s="10"/>
      <c r="AE4358" s="3"/>
      <c r="AF4358" s="3"/>
      <c r="AG4358" s="3"/>
      <c r="AH4358" s="10"/>
      <c r="AI4358" s="11"/>
      <c r="AJ4358" s="10"/>
      <c r="AK4358" s="2"/>
      <c r="AL4358" s="2"/>
      <c r="AM4358" s="2"/>
      <c r="AN4358" s="2"/>
      <c r="AO4358" s="2"/>
      <c r="AP4358" s="2"/>
      <c r="AQ4358" s="1"/>
      <c r="AR4358" s="15"/>
      <c r="AS4358" s="15"/>
      <c r="AT4358" s="15"/>
      <c r="AU4358" s="1"/>
      <c r="AV4358" s="1"/>
      <c r="AW4358" s="15"/>
      <c r="AX4358" s="15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  <c r="EZ4358" s="1"/>
      <c r="FA4358" s="1"/>
      <c r="FB4358" s="1"/>
      <c r="FC4358" s="1"/>
      <c r="FD4358" s="1"/>
      <c r="FE4358" s="1"/>
      <c r="FF4358" s="1"/>
      <c r="FG4358" s="1"/>
      <c r="FH4358" s="1"/>
    </row>
    <row r="4359" spans="1:164" x14ac:dyDescent="0.15">
      <c r="A4359" s="67"/>
      <c r="B4359" s="16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9"/>
      <c r="N4359" s="12"/>
      <c r="O4359" s="12"/>
      <c r="P4359" s="19"/>
      <c r="Q4359" s="14"/>
      <c r="R4359" s="28"/>
      <c r="S4359" s="14"/>
      <c r="T4359" s="14"/>
      <c r="U4359" s="14"/>
      <c r="V4359" s="4"/>
      <c r="W4359" s="5"/>
      <c r="X4359" s="14"/>
      <c r="Y4359" s="153"/>
      <c r="Z4359" s="10"/>
      <c r="AA4359" s="51"/>
      <c r="AB4359" s="3"/>
      <c r="AC4359" s="1"/>
      <c r="AD4359" s="10"/>
      <c r="AE4359" s="3"/>
      <c r="AF4359" s="3"/>
      <c r="AG4359" s="3"/>
      <c r="AH4359" s="10"/>
      <c r="AI4359" s="11"/>
      <c r="AJ4359" s="10"/>
      <c r="AK4359" s="2"/>
      <c r="AL4359" s="2"/>
      <c r="AM4359" s="2"/>
      <c r="AN4359" s="2"/>
      <c r="AO4359" s="2"/>
      <c r="AP4359" s="2"/>
      <c r="AQ4359" s="1"/>
      <c r="AR4359" s="15"/>
      <c r="AS4359" s="15"/>
      <c r="AT4359" s="15"/>
      <c r="AU4359" s="1"/>
      <c r="AV4359" s="1"/>
      <c r="AW4359" s="15"/>
      <c r="AX4359" s="15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  <c r="EZ4359" s="1"/>
      <c r="FA4359" s="1"/>
      <c r="FB4359" s="1"/>
      <c r="FC4359" s="1"/>
      <c r="FD4359" s="1"/>
      <c r="FE4359" s="1"/>
      <c r="FF4359" s="1"/>
      <c r="FG4359" s="1"/>
      <c r="FH4359" s="1"/>
    </row>
    <row r="4360" spans="1:164" x14ac:dyDescent="0.15">
      <c r="A4360" s="67"/>
      <c r="B4360" s="16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9"/>
      <c r="N4360" s="12"/>
      <c r="O4360" s="12"/>
      <c r="P4360" s="19"/>
      <c r="Q4360" s="14"/>
      <c r="R4360" s="28"/>
      <c r="S4360" s="14"/>
      <c r="T4360" s="14"/>
      <c r="U4360" s="14"/>
      <c r="V4360" s="4"/>
      <c r="W4360" s="5"/>
      <c r="X4360" s="14"/>
      <c r="Y4360" s="153"/>
      <c r="Z4360" s="10"/>
      <c r="AA4360" s="51"/>
      <c r="AB4360" s="3"/>
      <c r="AC4360" s="1"/>
      <c r="AD4360" s="10"/>
      <c r="AE4360" s="3"/>
      <c r="AF4360" s="3"/>
      <c r="AG4360" s="3"/>
      <c r="AH4360" s="10"/>
      <c r="AI4360" s="11"/>
      <c r="AJ4360" s="10"/>
      <c r="AK4360" s="2"/>
      <c r="AL4360" s="2"/>
      <c r="AM4360" s="2"/>
      <c r="AN4360" s="2"/>
      <c r="AO4360" s="2"/>
      <c r="AP4360" s="2"/>
      <c r="AQ4360" s="1"/>
      <c r="AR4360" s="15"/>
      <c r="AS4360" s="15"/>
      <c r="AT4360" s="15"/>
      <c r="AU4360" s="1"/>
      <c r="AV4360" s="1"/>
      <c r="AW4360" s="15"/>
      <c r="AX4360" s="15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  <c r="EZ4360" s="1"/>
      <c r="FA4360" s="1"/>
      <c r="FB4360" s="1"/>
      <c r="FC4360" s="1"/>
      <c r="FD4360" s="1"/>
      <c r="FE4360" s="1"/>
      <c r="FF4360" s="1"/>
      <c r="FG4360" s="1"/>
      <c r="FH4360" s="1"/>
    </row>
    <row r="4361" spans="1:164" x14ac:dyDescent="0.15">
      <c r="A4361" s="67"/>
      <c r="B4361" s="16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9"/>
      <c r="N4361" s="12"/>
      <c r="O4361" s="12"/>
      <c r="P4361" s="19"/>
      <c r="Q4361" s="14"/>
      <c r="R4361" s="28"/>
      <c r="S4361" s="14"/>
      <c r="T4361" s="14"/>
      <c r="U4361" s="14"/>
      <c r="V4361" s="4"/>
      <c r="W4361" s="5"/>
      <c r="X4361" s="14"/>
      <c r="Y4361" s="153"/>
      <c r="Z4361" s="10"/>
      <c r="AA4361" s="51"/>
      <c r="AB4361" s="3"/>
      <c r="AC4361" s="1"/>
      <c r="AD4361" s="10"/>
      <c r="AE4361" s="3"/>
      <c r="AF4361" s="3"/>
      <c r="AG4361" s="3"/>
      <c r="AH4361" s="10"/>
      <c r="AI4361" s="11"/>
      <c r="AJ4361" s="10"/>
      <c r="AK4361" s="2"/>
      <c r="AL4361" s="2"/>
      <c r="AM4361" s="2"/>
      <c r="AN4361" s="2"/>
      <c r="AO4361" s="2"/>
      <c r="AP4361" s="2"/>
      <c r="AQ4361" s="1"/>
      <c r="AR4361" s="15"/>
      <c r="AS4361" s="15"/>
      <c r="AT4361" s="15"/>
      <c r="AU4361" s="1"/>
      <c r="AV4361" s="1"/>
      <c r="AW4361" s="15"/>
      <c r="AX4361" s="15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  <c r="EZ4361" s="1"/>
      <c r="FA4361" s="1"/>
      <c r="FB4361" s="1"/>
      <c r="FC4361" s="1"/>
      <c r="FD4361" s="1"/>
      <c r="FE4361" s="1"/>
      <c r="FF4361" s="1"/>
      <c r="FG4361" s="1"/>
      <c r="FH4361" s="1"/>
    </row>
    <row r="4362" spans="1:164" x14ac:dyDescent="0.15">
      <c r="A4362" s="67"/>
      <c r="B4362" s="16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9"/>
      <c r="N4362" s="12"/>
      <c r="O4362" s="12"/>
      <c r="P4362" s="19"/>
      <c r="Q4362" s="14"/>
      <c r="R4362" s="28"/>
      <c r="S4362" s="14"/>
      <c r="T4362" s="14"/>
      <c r="U4362" s="14"/>
      <c r="V4362" s="4"/>
      <c r="W4362" s="5"/>
      <c r="X4362" s="14"/>
      <c r="Y4362" s="153"/>
      <c r="Z4362" s="10"/>
      <c r="AA4362" s="51"/>
      <c r="AB4362" s="3"/>
      <c r="AC4362" s="1"/>
      <c r="AD4362" s="10"/>
      <c r="AE4362" s="3"/>
      <c r="AF4362" s="3"/>
      <c r="AG4362" s="3"/>
      <c r="AH4362" s="10"/>
      <c r="AI4362" s="11"/>
      <c r="AJ4362" s="10"/>
      <c r="AK4362" s="2"/>
      <c r="AL4362" s="2"/>
      <c r="AM4362" s="2"/>
      <c r="AN4362" s="2"/>
      <c r="AO4362" s="2"/>
      <c r="AP4362" s="2"/>
      <c r="AQ4362" s="1"/>
      <c r="AR4362" s="15"/>
      <c r="AS4362" s="15"/>
      <c r="AT4362" s="15"/>
      <c r="AU4362" s="1"/>
      <c r="AV4362" s="1"/>
      <c r="AW4362" s="15"/>
      <c r="AX4362" s="15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  <c r="EZ4362" s="1"/>
      <c r="FA4362" s="1"/>
      <c r="FB4362" s="1"/>
      <c r="FC4362" s="1"/>
      <c r="FD4362" s="1"/>
      <c r="FE4362" s="1"/>
      <c r="FF4362" s="1"/>
      <c r="FG4362" s="1"/>
      <c r="FH4362" s="1"/>
    </row>
    <row r="4363" spans="1:164" x14ac:dyDescent="0.15">
      <c r="A4363" s="67"/>
      <c r="B4363" s="16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9"/>
      <c r="N4363" s="12"/>
      <c r="O4363" s="12"/>
      <c r="P4363" s="19"/>
      <c r="Q4363" s="14"/>
      <c r="R4363" s="28"/>
      <c r="S4363" s="14"/>
      <c r="T4363" s="14"/>
      <c r="U4363" s="14"/>
      <c r="V4363" s="4"/>
      <c r="W4363" s="5"/>
      <c r="X4363" s="14"/>
      <c r="Y4363" s="153"/>
      <c r="Z4363" s="10"/>
      <c r="AA4363" s="51"/>
      <c r="AB4363" s="3"/>
      <c r="AC4363" s="1"/>
      <c r="AD4363" s="10"/>
      <c r="AE4363" s="3"/>
      <c r="AF4363" s="3"/>
      <c r="AG4363" s="3"/>
      <c r="AH4363" s="10"/>
      <c r="AI4363" s="11"/>
      <c r="AJ4363" s="10"/>
      <c r="AK4363" s="2"/>
      <c r="AL4363" s="2"/>
      <c r="AM4363" s="2"/>
      <c r="AN4363" s="2"/>
      <c r="AO4363" s="2"/>
      <c r="AP4363" s="2"/>
      <c r="AQ4363" s="1"/>
      <c r="AR4363" s="15"/>
      <c r="AS4363" s="15"/>
      <c r="AT4363" s="15"/>
      <c r="AU4363" s="1"/>
      <c r="AV4363" s="1"/>
      <c r="AW4363" s="15"/>
      <c r="AX4363" s="15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  <c r="EZ4363" s="1"/>
      <c r="FA4363" s="1"/>
      <c r="FB4363" s="1"/>
      <c r="FC4363" s="1"/>
      <c r="FD4363" s="1"/>
      <c r="FE4363" s="1"/>
      <c r="FF4363" s="1"/>
      <c r="FG4363" s="1"/>
      <c r="FH4363" s="1"/>
    </row>
    <row r="4364" spans="1:164" x14ac:dyDescent="0.15">
      <c r="A4364" s="67"/>
      <c r="B4364" s="16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9"/>
      <c r="N4364" s="12"/>
      <c r="O4364" s="12"/>
      <c r="P4364" s="19"/>
      <c r="Q4364" s="14"/>
      <c r="R4364" s="28"/>
      <c r="S4364" s="14"/>
      <c r="T4364" s="14"/>
      <c r="U4364" s="14"/>
      <c r="V4364" s="4"/>
      <c r="W4364" s="5"/>
      <c r="X4364" s="14"/>
      <c r="Y4364" s="153"/>
      <c r="Z4364" s="10"/>
      <c r="AA4364" s="51"/>
      <c r="AB4364" s="3"/>
      <c r="AC4364" s="1"/>
      <c r="AD4364" s="10"/>
      <c r="AE4364" s="3"/>
      <c r="AF4364" s="3"/>
      <c r="AG4364" s="3"/>
      <c r="AH4364" s="10"/>
      <c r="AI4364" s="11"/>
      <c r="AJ4364" s="10"/>
      <c r="AK4364" s="2"/>
      <c r="AL4364" s="2"/>
      <c r="AM4364" s="2"/>
      <c r="AN4364" s="2"/>
      <c r="AO4364" s="2"/>
      <c r="AP4364" s="2"/>
      <c r="AQ4364" s="1"/>
      <c r="AR4364" s="15"/>
      <c r="AS4364" s="15"/>
      <c r="AT4364" s="15"/>
      <c r="AU4364" s="1"/>
      <c r="AV4364" s="1"/>
      <c r="AW4364" s="15"/>
      <c r="AX4364" s="15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  <c r="EZ4364" s="1"/>
      <c r="FA4364" s="1"/>
      <c r="FB4364" s="1"/>
      <c r="FC4364" s="1"/>
      <c r="FD4364" s="1"/>
      <c r="FE4364" s="1"/>
      <c r="FF4364" s="1"/>
      <c r="FG4364" s="1"/>
      <c r="FH4364" s="1"/>
    </row>
    <row r="4365" spans="1:164" x14ac:dyDescent="0.15">
      <c r="A4365" s="67"/>
      <c r="B4365" s="16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9"/>
      <c r="N4365" s="12"/>
      <c r="O4365" s="12"/>
      <c r="P4365" s="19"/>
      <c r="Q4365" s="14"/>
      <c r="R4365" s="28"/>
      <c r="S4365" s="14"/>
      <c r="T4365" s="14"/>
      <c r="U4365" s="14"/>
      <c r="V4365" s="4"/>
      <c r="W4365" s="5"/>
      <c r="X4365" s="14"/>
      <c r="Y4365" s="153"/>
      <c r="Z4365" s="10"/>
      <c r="AA4365" s="51"/>
      <c r="AB4365" s="3"/>
      <c r="AC4365" s="1"/>
      <c r="AD4365" s="10"/>
      <c r="AE4365" s="3"/>
      <c r="AF4365" s="3"/>
      <c r="AG4365" s="3"/>
      <c r="AH4365" s="10"/>
      <c r="AI4365" s="11"/>
      <c r="AJ4365" s="10"/>
      <c r="AK4365" s="2"/>
      <c r="AL4365" s="2"/>
      <c r="AM4365" s="2"/>
      <c r="AN4365" s="2"/>
      <c r="AO4365" s="2"/>
      <c r="AP4365" s="2"/>
      <c r="AQ4365" s="1"/>
      <c r="AR4365" s="15"/>
      <c r="AS4365" s="15"/>
      <c r="AT4365" s="15"/>
      <c r="AU4365" s="1"/>
      <c r="AV4365" s="1"/>
      <c r="AW4365" s="15"/>
      <c r="AX4365" s="15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  <c r="EZ4365" s="1"/>
      <c r="FA4365" s="1"/>
      <c r="FB4365" s="1"/>
      <c r="FC4365" s="1"/>
      <c r="FD4365" s="1"/>
      <c r="FE4365" s="1"/>
      <c r="FF4365" s="1"/>
      <c r="FG4365" s="1"/>
      <c r="FH4365" s="1"/>
    </row>
    <row r="4366" spans="1:164" x14ac:dyDescent="0.15">
      <c r="A4366" s="67"/>
      <c r="B4366" s="16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9"/>
      <c r="N4366" s="12"/>
      <c r="O4366" s="12"/>
      <c r="P4366" s="19"/>
      <c r="Q4366" s="14"/>
      <c r="R4366" s="28"/>
      <c r="S4366" s="14"/>
      <c r="T4366" s="14"/>
      <c r="U4366" s="14"/>
      <c r="V4366" s="4"/>
      <c r="W4366" s="5"/>
      <c r="X4366" s="14"/>
      <c r="Y4366" s="153"/>
      <c r="Z4366" s="10"/>
      <c r="AA4366" s="51"/>
      <c r="AB4366" s="3"/>
      <c r="AC4366" s="1"/>
      <c r="AD4366" s="10"/>
      <c r="AE4366" s="3"/>
      <c r="AF4366" s="3"/>
      <c r="AG4366" s="3"/>
      <c r="AH4366" s="10"/>
      <c r="AI4366" s="11"/>
      <c r="AJ4366" s="10"/>
      <c r="AK4366" s="2"/>
      <c r="AL4366" s="2"/>
      <c r="AM4366" s="2"/>
      <c r="AN4366" s="2"/>
      <c r="AO4366" s="2"/>
      <c r="AP4366" s="2"/>
      <c r="AQ4366" s="1"/>
      <c r="AR4366" s="15"/>
      <c r="AS4366" s="15"/>
      <c r="AT4366" s="15"/>
      <c r="AU4366" s="1"/>
      <c r="AV4366" s="1"/>
      <c r="AW4366" s="15"/>
      <c r="AX4366" s="15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  <c r="EZ4366" s="1"/>
      <c r="FA4366" s="1"/>
      <c r="FB4366" s="1"/>
      <c r="FC4366" s="1"/>
      <c r="FD4366" s="1"/>
      <c r="FE4366" s="1"/>
      <c r="FF4366" s="1"/>
      <c r="FG4366" s="1"/>
      <c r="FH4366" s="1"/>
    </row>
    <row r="4367" spans="1:164" x14ac:dyDescent="0.15">
      <c r="A4367" s="67"/>
      <c r="B4367" s="16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9"/>
      <c r="N4367" s="12"/>
      <c r="O4367" s="12"/>
      <c r="P4367" s="19"/>
      <c r="Q4367" s="14"/>
      <c r="R4367" s="28"/>
      <c r="S4367" s="14"/>
      <c r="T4367" s="14"/>
      <c r="U4367" s="14"/>
      <c r="V4367" s="4"/>
      <c r="W4367" s="5"/>
      <c r="X4367" s="14"/>
      <c r="Y4367" s="153"/>
      <c r="Z4367" s="10"/>
      <c r="AA4367" s="51"/>
      <c r="AB4367" s="3"/>
      <c r="AC4367" s="1"/>
      <c r="AD4367" s="10"/>
      <c r="AE4367" s="3"/>
      <c r="AF4367" s="3"/>
      <c r="AG4367" s="3"/>
      <c r="AH4367" s="10"/>
      <c r="AI4367" s="11"/>
      <c r="AJ4367" s="10"/>
      <c r="AK4367" s="2"/>
      <c r="AL4367" s="2"/>
      <c r="AM4367" s="2"/>
      <c r="AN4367" s="2"/>
      <c r="AO4367" s="2"/>
      <c r="AP4367" s="2"/>
      <c r="AQ4367" s="1"/>
      <c r="AR4367" s="15"/>
      <c r="AS4367" s="15"/>
      <c r="AT4367" s="15"/>
      <c r="AU4367" s="1"/>
      <c r="AV4367" s="1"/>
      <c r="AW4367" s="15"/>
      <c r="AX4367" s="15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  <c r="EZ4367" s="1"/>
      <c r="FA4367" s="1"/>
      <c r="FB4367" s="1"/>
      <c r="FC4367" s="1"/>
      <c r="FD4367" s="1"/>
      <c r="FE4367" s="1"/>
      <c r="FF4367" s="1"/>
      <c r="FG4367" s="1"/>
      <c r="FH4367" s="1"/>
    </row>
    <row r="4368" spans="1:164" x14ac:dyDescent="0.15">
      <c r="A4368" s="67"/>
      <c r="B4368" s="16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9"/>
      <c r="N4368" s="12"/>
      <c r="O4368" s="12"/>
      <c r="P4368" s="19"/>
      <c r="Q4368" s="14"/>
      <c r="R4368" s="28"/>
      <c r="S4368" s="14"/>
      <c r="T4368" s="14"/>
      <c r="U4368" s="14"/>
      <c r="V4368" s="4"/>
      <c r="W4368" s="5"/>
      <c r="X4368" s="14"/>
      <c r="Y4368" s="153"/>
      <c r="Z4368" s="10"/>
      <c r="AA4368" s="51"/>
      <c r="AB4368" s="3"/>
      <c r="AC4368" s="1"/>
      <c r="AD4368" s="10"/>
      <c r="AE4368" s="3"/>
      <c r="AF4368" s="3"/>
      <c r="AG4368" s="3"/>
      <c r="AH4368" s="10"/>
      <c r="AI4368" s="11"/>
      <c r="AJ4368" s="10"/>
      <c r="AK4368" s="2"/>
      <c r="AL4368" s="2"/>
      <c r="AM4368" s="2"/>
      <c r="AN4368" s="2"/>
      <c r="AO4368" s="2"/>
      <c r="AP4368" s="2"/>
      <c r="AQ4368" s="1"/>
      <c r="AR4368" s="15"/>
      <c r="AS4368" s="15"/>
      <c r="AT4368" s="15"/>
      <c r="AU4368" s="1"/>
      <c r="AV4368" s="1"/>
      <c r="AW4368" s="15"/>
      <c r="AX4368" s="15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  <c r="EZ4368" s="1"/>
      <c r="FA4368" s="1"/>
      <c r="FB4368" s="1"/>
      <c r="FC4368" s="1"/>
      <c r="FD4368" s="1"/>
      <c r="FE4368" s="1"/>
      <c r="FF4368" s="1"/>
      <c r="FG4368" s="1"/>
      <c r="FH4368" s="1"/>
    </row>
    <row r="4369" spans="1:164" x14ac:dyDescent="0.15">
      <c r="A4369" s="67"/>
      <c r="B4369" s="16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9"/>
      <c r="N4369" s="12"/>
      <c r="O4369" s="12"/>
      <c r="P4369" s="19"/>
      <c r="Q4369" s="14"/>
      <c r="R4369" s="28"/>
      <c r="S4369" s="14"/>
      <c r="T4369" s="14"/>
      <c r="U4369" s="14"/>
      <c r="V4369" s="4"/>
      <c r="W4369" s="5"/>
      <c r="X4369" s="14"/>
      <c r="Y4369" s="153"/>
      <c r="Z4369" s="10"/>
      <c r="AA4369" s="51"/>
      <c r="AB4369" s="3"/>
      <c r="AC4369" s="1"/>
      <c r="AD4369" s="10"/>
      <c r="AE4369" s="3"/>
      <c r="AF4369" s="3"/>
      <c r="AG4369" s="3"/>
      <c r="AH4369" s="10"/>
      <c r="AI4369" s="11"/>
      <c r="AJ4369" s="10"/>
      <c r="AK4369" s="2"/>
      <c r="AL4369" s="2"/>
      <c r="AM4369" s="2"/>
      <c r="AN4369" s="2"/>
      <c r="AO4369" s="2"/>
      <c r="AP4369" s="2"/>
      <c r="AQ4369" s="1"/>
      <c r="AR4369" s="15"/>
      <c r="AS4369" s="15"/>
      <c r="AT4369" s="15"/>
      <c r="AU4369" s="1"/>
      <c r="AV4369" s="1"/>
      <c r="AW4369" s="15"/>
      <c r="AX4369" s="15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  <c r="EZ4369" s="1"/>
      <c r="FA4369" s="1"/>
      <c r="FB4369" s="1"/>
      <c r="FC4369" s="1"/>
      <c r="FD4369" s="1"/>
      <c r="FE4369" s="1"/>
      <c r="FF4369" s="1"/>
      <c r="FG4369" s="1"/>
      <c r="FH4369" s="1"/>
    </row>
    <row r="4370" spans="1:164" x14ac:dyDescent="0.15">
      <c r="A4370" s="67"/>
      <c r="B4370" s="16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9"/>
      <c r="N4370" s="12"/>
      <c r="O4370" s="12"/>
      <c r="P4370" s="19"/>
      <c r="Q4370" s="14"/>
      <c r="R4370" s="28"/>
      <c r="S4370" s="14"/>
      <c r="T4370" s="14"/>
      <c r="U4370" s="14"/>
      <c r="V4370" s="4"/>
      <c r="W4370" s="5"/>
      <c r="X4370" s="14"/>
      <c r="Y4370" s="153"/>
      <c r="Z4370" s="10"/>
      <c r="AA4370" s="51"/>
      <c r="AB4370" s="3"/>
      <c r="AC4370" s="1"/>
      <c r="AD4370" s="10"/>
      <c r="AE4370" s="3"/>
      <c r="AF4370" s="3"/>
      <c r="AG4370" s="3"/>
      <c r="AH4370" s="10"/>
      <c r="AI4370" s="11"/>
      <c r="AJ4370" s="10"/>
      <c r="AK4370" s="2"/>
      <c r="AL4370" s="2"/>
      <c r="AM4370" s="2"/>
      <c r="AN4370" s="2"/>
      <c r="AO4370" s="2"/>
      <c r="AP4370" s="2"/>
      <c r="AQ4370" s="1"/>
      <c r="AR4370" s="15"/>
      <c r="AS4370" s="15"/>
      <c r="AT4370" s="15"/>
      <c r="AU4370" s="1"/>
      <c r="AV4370" s="1"/>
      <c r="AW4370" s="15"/>
      <c r="AX4370" s="15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  <c r="EZ4370" s="1"/>
      <c r="FA4370" s="1"/>
      <c r="FB4370" s="1"/>
      <c r="FC4370" s="1"/>
      <c r="FD4370" s="1"/>
      <c r="FE4370" s="1"/>
      <c r="FF4370" s="1"/>
      <c r="FG4370" s="1"/>
      <c r="FH4370" s="1"/>
    </row>
    <row r="4371" spans="1:164" x14ac:dyDescent="0.15">
      <c r="A4371" s="67"/>
      <c r="B4371" s="16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9"/>
      <c r="N4371" s="12"/>
      <c r="O4371" s="12"/>
      <c r="P4371" s="19"/>
      <c r="Q4371" s="14"/>
      <c r="R4371" s="28"/>
      <c r="S4371" s="14"/>
      <c r="T4371" s="14"/>
      <c r="U4371" s="14"/>
      <c r="V4371" s="4"/>
      <c r="W4371" s="5"/>
      <c r="X4371" s="14"/>
      <c r="Y4371" s="153"/>
      <c r="Z4371" s="10"/>
      <c r="AA4371" s="51"/>
      <c r="AB4371" s="3"/>
      <c r="AC4371" s="1"/>
      <c r="AD4371" s="10"/>
      <c r="AE4371" s="3"/>
      <c r="AF4371" s="3"/>
      <c r="AG4371" s="3"/>
      <c r="AH4371" s="10"/>
      <c r="AI4371" s="11"/>
      <c r="AJ4371" s="10"/>
      <c r="AK4371" s="2"/>
      <c r="AL4371" s="2"/>
      <c r="AM4371" s="2"/>
      <c r="AN4371" s="2"/>
      <c r="AO4371" s="2"/>
      <c r="AP4371" s="2"/>
      <c r="AQ4371" s="1"/>
      <c r="AR4371" s="15"/>
      <c r="AS4371" s="15"/>
      <c r="AT4371" s="15"/>
      <c r="AU4371" s="1"/>
      <c r="AV4371" s="1"/>
      <c r="AW4371" s="15"/>
      <c r="AX4371" s="15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  <c r="EZ4371" s="1"/>
      <c r="FA4371" s="1"/>
      <c r="FB4371" s="1"/>
      <c r="FC4371" s="1"/>
      <c r="FD4371" s="1"/>
      <c r="FE4371" s="1"/>
      <c r="FF4371" s="1"/>
      <c r="FG4371" s="1"/>
      <c r="FH4371" s="1"/>
    </row>
    <row r="4372" spans="1:164" x14ac:dyDescent="0.15">
      <c r="A4372" s="67"/>
      <c r="B4372" s="16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9"/>
      <c r="N4372" s="12"/>
      <c r="O4372" s="12"/>
      <c r="P4372" s="19"/>
      <c r="Q4372" s="14"/>
      <c r="R4372" s="28"/>
      <c r="S4372" s="14"/>
      <c r="T4372" s="14"/>
      <c r="U4372" s="14"/>
      <c r="V4372" s="4"/>
      <c r="W4372" s="5"/>
      <c r="X4372" s="14"/>
      <c r="Y4372" s="153"/>
      <c r="Z4372" s="10"/>
      <c r="AA4372" s="51"/>
      <c r="AB4372" s="3"/>
      <c r="AC4372" s="1"/>
      <c r="AD4372" s="10"/>
      <c r="AE4372" s="3"/>
      <c r="AF4372" s="3"/>
      <c r="AG4372" s="3"/>
      <c r="AH4372" s="10"/>
      <c r="AI4372" s="11"/>
      <c r="AJ4372" s="10"/>
      <c r="AK4372" s="2"/>
      <c r="AL4372" s="2"/>
      <c r="AM4372" s="2"/>
      <c r="AN4372" s="2"/>
      <c r="AO4372" s="2"/>
      <c r="AP4372" s="2"/>
      <c r="AQ4372" s="1"/>
      <c r="AR4372" s="15"/>
      <c r="AS4372" s="15"/>
      <c r="AT4372" s="15"/>
      <c r="AU4372" s="1"/>
      <c r="AV4372" s="1"/>
      <c r="AW4372" s="15"/>
      <c r="AX4372" s="15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  <c r="EZ4372" s="1"/>
      <c r="FA4372" s="1"/>
      <c r="FB4372" s="1"/>
      <c r="FC4372" s="1"/>
      <c r="FD4372" s="1"/>
      <c r="FE4372" s="1"/>
      <c r="FF4372" s="1"/>
      <c r="FG4372" s="1"/>
      <c r="FH4372" s="1"/>
    </row>
    <row r="4373" spans="1:164" x14ac:dyDescent="0.15">
      <c r="A4373" s="67"/>
      <c r="B4373" s="16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9"/>
      <c r="N4373" s="12"/>
      <c r="O4373" s="12"/>
      <c r="P4373" s="19"/>
      <c r="Q4373" s="14"/>
      <c r="R4373" s="28"/>
      <c r="S4373" s="14"/>
      <c r="T4373" s="14"/>
      <c r="U4373" s="14"/>
      <c r="V4373" s="4"/>
      <c r="W4373" s="5"/>
      <c r="X4373" s="14"/>
      <c r="Y4373" s="153"/>
      <c r="Z4373" s="10"/>
      <c r="AA4373" s="51"/>
      <c r="AB4373" s="3"/>
      <c r="AC4373" s="1"/>
      <c r="AD4373" s="10"/>
      <c r="AE4373" s="3"/>
      <c r="AF4373" s="3"/>
      <c r="AG4373" s="3"/>
      <c r="AH4373" s="10"/>
      <c r="AI4373" s="11"/>
      <c r="AJ4373" s="10"/>
      <c r="AK4373" s="2"/>
      <c r="AL4373" s="2"/>
      <c r="AM4373" s="2"/>
      <c r="AN4373" s="2"/>
      <c r="AO4373" s="2"/>
      <c r="AP4373" s="2"/>
      <c r="AQ4373" s="1"/>
      <c r="AR4373" s="15"/>
      <c r="AS4373" s="15"/>
      <c r="AT4373" s="15"/>
      <c r="AU4373" s="1"/>
      <c r="AV4373" s="1"/>
      <c r="AW4373" s="15"/>
      <c r="AX4373" s="15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  <c r="EZ4373" s="1"/>
      <c r="FA4373" s="1"/>
      <c r="FB4373" s="1"/>
      <c r="FC4373" s="1"/>
      <c r="FD4373" s="1"/>
      <c r="FE4373" s="1"/>
      <c r="FF4373" s="1"/>
      <c r="FG4373" s="1"/>
      <c r="FH4373" s="1"/>
    </row>
    <row r="4374" spans="1:164" x14ac:dyDescent="0.15">
      <c r="A4374" s="67"/>
      <c r="B4374" s="16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9"/>
      <c r="N4374" s="12"/>
      <c r="O4374" s="12"/>
      <c r="P4374" s="19"/>
      <c r="Q4374" s="14"/>
      <c r="R4374" s="28"/>
      <c r="S4374" s="14"/>
      <c r="T4374" s="14"/>
      <c r="U4374" s="14"/>
      <c r="V4374" s="4"/>
      <c r="W4374" s="5"/>
      <c r="X4374" s="14"/>
      <c r="Y4374" s="153"/>
      <c r="Z4374" s="10"/>
      <c r="AA4374" s="51"/>
      <c r="AB4374" s="3"/>
      <c r="AC4374" s="1"/>
      <c r="AD4374" s="10"/>
      <c r="AE4374" s="3"/>
      <c r="AF4374" s="3"/>
      <c r="AG4374" s="3"/>
      <c r="AH4374" s="10"/>
      <c r="AI4374" s="11"/>
      <c r="AJ4374" s="10"/>
      <c r="AK4374" s="2"/>
      <c r="AL4374" s="2"/>
      <c r="AM4374" s="2"/>
      <c r="AN4374" s="2"/>
      <c r="AO4374" s="2"/>
      <c r="AP4374" s="2"/>
      <c r="AQ4374" s="1"/>
      <c r="AR4374" s="15"/>
      <c r="AS4374" s="15"/>
      <c r="AT4374" s="15"/>
      <c r="AU4374" s="1"/>
      <c r="AV4374" s="1"/>
      <c r="AW4374" s="15"/>
      <c r="AX4374" s="15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  <c r="EZ4374" s="1"/>
      <c r="FA4374" s="1"/>
      <c r="FB4374" s="1"/>
      <c r="FC4374" s="1"/>
      <c r="FD4374" s="1"/>
      <c r="FE4374" s="1"/>
      <c r="FF4374" s="1"/>
      <c r="FG4374" s="1"/>
      <c r="FH4374" s="1"/>
    </row>
    <row r="4375" spans="1:164" x14ac:dyDescent="0.15">
      <c r="A4375" s="67"/>
      <c r="B4375" s="16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9"/>
      <c r="N4375" s="12"/>
      <c r="O4375" s="12"/>
      <c r="P4375" s="19"/>
      <c r="Q4375" s="14"/>
      <c r="R4375" s="28"/>
      <c r="S4375" s="14"/>
      <c r="T4375" s="14"/>
      <c r="U4375" s="14"/>
      <c r="V4375" s="4"/>
      <c r="W4375" s="5"/>
      <c r="X4375" s="14"/>
      <c r="Y4375" s="153"/>
      <c r="Z4375" s="10"/>
      <c r="AA4375" s="51"/>
      <c r="AB4375" s="3"/>
      <c r="AC4375" s="1"/>
      <c r="AD4375" s="10"/>
      <c r="AE4375" s="3"/>
      <c r="AF4375" s="3"/>
      <c r="AG4375" s="3"/>
      <c r="AH4375" s="10"/>
      <c r="AI4375" s="11"/>
      <c r="AJ4375" s="10"/>
      <c r="AK4375" s="2"/>
      <c r="AL4375" s="2"/>
      <c r="AM4375" s="2"/>
      <c r="AN4375" s="2"/>
      <c r="AO4375" s="2"/>
      <c r="AP4375" s="2"/>
      <c r="AQ4375" s="1"/>
      <c r="AR4375" s="15"/>
      <c r="AS4375" s="15"/>
      <c r="AT4375" s="15"/>
      <c r="AU4375" s="1"/>
      <c r="AV4375" s="1"/>
      <c r="AW4375" s="15"/>
      <c r="AX4375" s="15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  <c r="EZ4375" s="1"/>
      <c r="FA4375" s="1"/>
      <c r="FB4375" s="1"/>
      <c r="FC4375" s="1"/>
      <c r="FD4375" s="1"/>
      <c r="FE4375" s="1"/>
      <c r="FF4375" s="1"/>
      <c r="FG4375" s="1"/>
      <c r="FH4375" s="1"/>
    </row>
    <row r="4376" spans="1:164" x14ac:dyDescent="0.15">
      <c r="A4376" s="67"/>
      <c r="B4376" s="16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9"/>
      <c r="N4376" s="12"/>
      <c r="O4376" s="12"/>
      <c r="P4376" s="19"/>
      <c r="Q4376" s="14"/>
      <c r="R4376" s="28"/>
      <c r="S4376" s="14"/>
      <c r="T4376" s="14"/>
      <c r="U4376" s="14"/>
      <c r="V4376" s="4"/>
      <c r="W4376" s="5"/>
      <c r="X4376" s="14"/>
      <c r="Y4376" s="153"/>
      <c r="Z4376" s="10"/>
      <c r="AA4376" s="51"/>
      <c r="AB4376" s="3"/>
      <c r="AC4376" s="1"/>
      <c r="AD4376" s="10"/>
      <c r="AE4376" s="3"/>
      <c r="AF4376" s="3"/>
      <c r="AG4376" s="3"/>
      <c r="AH4376" s="10"/>
      <c r="AI4376" s="11"/>
      <c r="AJ4376" s="10"/>
      <c r="AK4376" s="2"/>
      <c r="AL4376" s="2"/>
      <c r="AM4376" s="2"/>
      <c r="AN4376" s="2"/>
      <c r="AO4376" s="2"/>
      <c r="AP4376" s="2"/>
      <c r="AQ4376" s="1"/>
      <c r="AR4376" s="15"/>
      <c r="AS4376" s="15"/>
      <c r="AT4376" s="15"/>
      <c r="AU4376" s="1"/>
      <c r="AV4376" s="1"/>
      <c r="AW4376" s="15"/>
      <c r="AX4376" s="15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  <c r="EZ4376" s="1"/>
      <c r="FA4376" s="1"/>
      <c r="FB4376" s="1"/>
      <c r="FC4376" s="1"/>
      <c r="FD4376" s="1"/>
      <c r="FE4376" s="1"/>
      <c r="FF4376" s="1"/>
      <c r="FG4376" s="1"/>
      <c r="FH4376" s="1"/>
    </row>
    <row r="4377" spans="1:164" x14ac:dyDescent="0.15">
      <c r="A4377" s="67"/>
      <c r="B4377" s="16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9"/>
      <c r="N4377" s="12"/>
      <c r="O4377" s="12"/>
      <c r="P4377" s="19"/>
      <c r="Q4377" s="14"/>
      <c r="R4377" s="28"/>
      <c r="S4377" s="14"/>
      <c r="T4377" s="14"/>
      <c r="U4377" s="14"/>
      <c r="V4377" s="4"/>
      <c r="W4377" s="5"/>
      <c r="X4377" s="14"/>
      <c r="Y4377" s="153"/>
      <c r="Z4377" s="10"/>
      <c r="AA4377" s="51"/>
      <c r="AB4377" s="3"/>
      <c r="AC4377" s="1"/>
      <c r="AD4377" s="10"/>
      <c r="AE4377" s="3"/>
      <c r="AF4377" s="3"/>
      <c r="AG4377" s="3"/>
      <c r="AH4377" s="10"/>
      <c r="AI4377" s="11"/>
      <c r="AJ4377" s="10"/>
      <c r="AK4377" s="2"/>
      <c r="AL4377" s="2"/>
      <c r="AM4377" s="2"/>
      <c r="AN4377" s="2"/>
      <c r="AO4377" s="2"/>
      <c r="AP4377" s="2"/>
      <c r="AQ4377" s="1"/>
      <c r="AR4377" s="15"/>
      <c r="AS4377" s="15"/>
      <c r="AT4377" s="15"/>
      <c r="AU4377" s="1"/>
      <c r="AV4377" s="1"/>
      <c r="AW4377" s="15"/>
      <c r="AX4377" s="15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  <c r="EZ4377" s="1"/>
      <c r="FA4377" s="1"/>
      <c r="FB4377" s="1"/>
      <c r="FC4377" s="1"/>
      <c r="FD4377" s="1"/>
      <c r="FE4377" s="1"/>
      <c r="FF4377" s="1"/>
      <c r="FG4377" s="1"/>
      <c r="FH4377" s="1"/>
    </row>
    <row r="4378" spans="1:164" x14ac:dyDescent="0.15">
      <c r="A4378" s="67"/>
      <c r="B4378" s="16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9"/>
      <c r="N4378" s="12"/>
      <c r="O4378" s="12"/>
      <c r="P4378" s="19"/>
      <c r="Q4378" s="14"/>
      <c r="R4378" s="28"/>
      <c r="S4378" s="14"/>
      <c r="T4378" s="14"/>
      <c r="U4378" s="14"/>
      <c r="V4378" s="4"/>
      <c r="W4378" s="5"/>
      <c r="X4378" s="14"/>
      <c r="Y4378" s="153"/>
      <c r="Z4378" s="10"/>
      <c r="AA4378" s="51"/>
      <c r="AB4378" s="3"/>
      <c r="AC4378" s="1"/>
      <c r="AD4378" s="10"/>
      <c r="AE4378" s="3"/>
      <c r="AF4378" s="3"/>
      <c r="AG4378" s="3"/>
      <c r="AH4378" s="10"/>
      <c r="AI4378" s="11"/>
      <c r="AJ4378" s="10"/>
      <c r="AK4378" s="2"/>
      <c r="AL4378" s="2"/>
      <c r="AM4378" s="2"/>
      <c r="AN4378" s="2"/>
      <c r="AO4378" s="2"/>
      <c r="AP4378" s="2"/>
      <c r="AQ4378" s="1"/>
      <c r="AR4378" s="15"/>
      <c r="AS4378" s="15"/>
      <c r="AT4378" s="15"/>
      <c r="AU4378" s="1"/>
      <c r="AV4378" s="1"/>
      <c r="AW4378" s="15"/>
      <c r="AX4378" s="15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  <c r="EZ4378" s="1"/>
      <c r="FA4378" s="1"/>
      <c r="FB4378" s="1"/>
      <c r="FC4378" s="1"/>
      <c r="FD4378" s="1"/>
      <c r="FE4378" s="1"/>
      <c r="FF4378" s="1"/>
      <c r="FG4378" s="1"/>
      <c r="FH4378" s="1"/>
    </row>
    <row r="4379" spans="1:164" x14ac:dyDescent="0.15">
      <c r="A4379" s="67"/>
      <c r="B4379" s="16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9"/>
      <c r="N4379" s="12"/>
      <c r="O4379" s="12"/>
      <c r="P4379" s="19"/>
      <c r="Q4379" s="14"/>
      <c r="R4379" s="28"/>
      <c r="S4379" s="14"/>
      <c r="T4379" s="14"/>
      <c r="U4379" s="14"/>
      <c r="V4379" s="4"/>
      <c r="W4379" s="5"/>
      <c r="X4379" s="14"/>
      <c r="Y4379" s="153"/>
      <c r="Z4379" s="10"/>
      <c r="AA4379" s="51"/>
      <c r="AB4379" s="3"/>
      <c r="AC4379" s="1"/>
      <c r="AD4379" s="10"/>
      <c r="AE4379" s="3"/>
      <c r="AF4379" s="3"/>
      <c r="AG4379" s="3"/>
      <c r="AH4379" s="10"/>
      <c r="AI4379" s="11"/>
      <c r="AJ4379" s="10"/>
      <c r="AK4379" s="2"/>
      <c r="AL4379" s="2"/>
      <c r="AM4379" s="2"/>
      <c r="AN4379" s="2"/>
      <c r="AO4379" s="2"/>
      <c r="AP4379" s="2"/>
      <c r="AQ4379" s="1"/>
      <c r="AR4379" s="15"/>
      <c r="AS4379" s="15"/>
      <c r="AT4379" s="15"/>
      <c r="AU4379" s="1"/>
      <c r="AV4379" s="1"/>
      <c r="AW4379" s="15"/>
      <c r="AX4379" s="15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  <c r="EZ4379" s="1"/>
      <c r="FA4379" s="1"/>
      <c r="FB4379" s="1"/>
      <c r="FC4379" s="1"/>
      <c r="FD4379" s="1"/>
      <c r="FE4379" s="1"/>
      <c r="FF4379" s="1"/>
      <c r="FG4379" s="1"/>
      <c r="FH4379" s="1"/>
    </row>
    <row r="4380" spans="1:164" x14ac:dyDescent="0.15">
      <c r="A4380" s="67"/>
      <c r="B4380" s="16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9"/>
      <c r="N4380" s="12"/>
      <c r="O4380" s="12"/>
      <c r="P4380" s="19"/>
      <c r="Q4380" s="14"/>
      <c r="R4380" s="28"/>
      <c r="S4380" s="14"/>
      <c r="T4380" s="14"/>
      <c r="U4380" s="14"/>
      <c r="V4380" s="4"/>
      <c r="W4380" s="5"/>
      <c r="X4380" s="14"/>
      <c r="Y4380" s="153"/>
      <c r="Z4380" s="10"/>
      <c r="AA4380" s="51"/>
      <c r="AB4380" s="3"/>
      <c r="AC4380" s="1"/>
      <c r="AD4380" s="10"/>
      <c r="AE4380" s="3"/>
      <c r="AF4380" s="3"/>
      <c r="AG4380" s="3"/>
      <c r="AH4380" s="10"/>
      <c r="AI4380" s="11"/>
      <c r="AJ4380" s="10"/>
      <c r="AK4380" s="2"/>
      <c r="AL4380" s="2"/>
      <c r="AM4380" s="2"/>
      <c r="AN4380" s="2"/>
      <c r="AO4380" s="2"/>
      <c r="AP4380" s="2"/>
      <c r="AQ4380" s="1"/>
      <c r="AR4380" s="15"/>
      <c r="AS4380" s="15"/>
      <c r="AT4380" s="15"/>
      <c r="AU4380" s="1"/>
      <c r="AV4380" s="1"/>
      <c r="AW4380" s="15"/>
      <c r="AX4380" s="15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  <c r="EZ4380" s="1"/>
      <c r="FA4380" s="1"/>
      <c r="FB4380" s="1"/>
      <c r="FC4380" s="1"/>
      <c r="FD4380" s="1"/>
      <c r="FE4380" s="1"/>
      <c r="FF4380" s="1"/>
      <c r="FG4380" s="1"/>
      <c r="FH4380" s="1"/>
    </row>
    <row r="4381" spans="1:164" x14ac:dyDescent="0.15">
      <c r="A4381" s="67"/>
      <c r="B4381" s="16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9"/>
      <c r="N4381" s="12"/>
      <c r="O4381" s="12"/>
      <c r="P4381" s="19"/>
      <c r="Q4381" s="14"/>
      <c r="R4381" s="28"/>
      <c r="S4381" s="14"/>
      <c r="T4381" s="14"/>
      <c r="U4381" s="14"/>
      <c r="V4381" s="4"/>
      <c r="W4381" s="5"/>
      <c r="X4381" s="14"/>
      <c r="Y4381" s="153"/>
      <c r="Z4381" s="10"/>
      <c r="AA4381" s="51"/>
      <c r="AB4381" s="3"/>
      <c r="AC4381" s="1"/>
      <c r="AD4381" s="10"/>
      <c r="AE4381" s="3"/>
      <c r="AF4381" s="3"/>
      <c r="AG4381" s="3"/>
      <c r="AH4381" s="10"/>
      <c r="AI4381" s="11"/>
      <c r="AJ4381" s="10"/>
      <c r="AK4381" s="2"/>
      <c r="AL4381" s="2"/>
      <c r="AM4381" s="2"/>
      <c r="AN4381" s="2"/>
      <c r="AO4381" s="2"/>
      <c r="AP4381" s="2"/>
      <c r="AQ4381" s="1"/>
      <c r="AR4381" s="15"/>
      <c r="AS4381" s="15"/>
      <c r="AT4381" s="15"/>
      <c r="AU4381" s="1"/>
      <c r="AV4381" s="1"/>
      <c r="AW4381" s="15"/>
      <c r="AX4381" s="15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  <c r="EZ4381" s="1"/>
      <c r="FA4381" s="1"/>
      <c r="FB4381" s="1"/>
      <c r="FC4381" s="1"/>
      <c r="FD4381" s="1"/>
      <c r="FE4381" s="1"/>
      <c r="FF4381" s="1"/>
      <c r="FG4381" s="1"/>
      <c r="FH4381" s="1"/>
    </row>
    <row r="4382" spans="1:164" x14ac:dyDescent="0.15">
      <c r="A4382" s="67"/>
      <c r="B4382" s="16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9"/>
      <c r="N4382" s="12"/>
      <c r="O4382" s="12"/>
      <c r="P4382" s="19"/>
      <c r="Q4382" s="14"/>
      <c r="R4382" s="28"/>
      <c r="S4382" s="14"/>
      <c r="T4382" s="14"/>
      <c r="U4382" s="14"/>
      <c r="V4382" s="4"/>
      <c r="W4382" s="5"/>
      <c r="X4382" s="14"/>
      <c r="Y4382" s="153"/>
      <c r="Z4382" s="10"/>
      <c r="AA4382" s="51"/>
      <c r="AB4382" s="3"/>
      <c r="AC4382" s="1"/>
      <c r="AD4382" s="10"/>
      <c r="AE4382" s="3"/>
      <c r="AF4382" s="3"/>
      <c r="AG4382" s="3"/>
      <c r="AH4382" s="10"/>
      <c r="AI4382" s="11"/>
      <c r="AJ4382" s="10"/>
      <c r="AK4382" s="2"/>
      <c r="AL4382" s="2"/>
      <c r="AM4382" s="2"/>
      <c r="AN4382" s="2"/>
      <c r="AO4382" s="2"/>
      <c r="AP4382" s="2"/>
      <c r="AQ4382" s="1"/>
      <c r="AR4382" s="15"/>
      <c r="AS4382" s="15"/>
      <c r="AT4382" s="15"/>
      <c r="AU4382" s="1"/>
      <c r="AV4382" s="1"/>
      <c r="AW4382" s="15"/>
      <c r="AX4382" s="15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  <c r="EZ4382" s="1"/>
      <c r="FA4382" s="1"/>
      <c r="FB4382" s="1"/>
      <c r="FC4382" s="1"/>
      <c r="FD4382" s="1"/>
      <c r="FE4382" s="1"/>
      <c r="FF4382" s="1"/>
      <c r="FG4382" s="1"/>
      <c r="FH4382" s="1"/>
    </row>
    <row r="4383" spans="1:164" x14ac:dyDescent="0.15">
      <c r="A4383" s="67"/>
      <c r="B4383" s="16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9"/>
      <c r="N4383" s="12"/>
      <c r="O4383" s="12"/>
      <c r="P4383" s="19"/>
      <c r="Q4383" s="14"/>
      <c r="R4383" s="28"/>
      <c r="S4383" s="14"/>
      <c r="T4383" s="14"/>
      <c r="U4383" s="14"/>
      <c r="V4383" s="4"/>
      <c r="W4383" s="5"/>
      <c r="X4383" s="14"/>
      <c r="Y4383" s="153"/>
      <c r="Z4383" s="10"/>
      <c r="AA4383" s="51"/>
      <c r="AB4383" s="3"/>
      <c r="AC4383" s="1"/>
      <c r="AD4383" s="10"/>
      <c r="AE4383" s="3"/>
      <c r="AF4383" s="3"/>
      <c r="AG4383" s="3"/>
      <c r="AH4383" s="10"/>
      <c r="AI4383" s="11"/>
      <c r="AJ4383" s="10"/>
      <c r="AK4383" s="2"/>
      <c r="AL4383" s="2"/>
      <c r="AM4383" s="2"/>
      <c r="AN4383" s="2"/>
      <c r="AO4383" s="2"/>
      <c r="AP4383" s="2"/>
      <c r="AQ4383" s="1"/>
      <c r="AR4383" s="15"/>
      <c r="AS4383" s="15"/>
      <c r="AT4383" s="15"/>
      <c r="AU4383" s="1"/>
      <c r="AV4383" s="1"/>
      <c r="AW4383" s="15"/>
      <c r="AX4383" s="15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  <c r="EZ4383" s="1"/>
      <c r="FA4383" s="1"/>
      <c r="FB4383" s="1"/>
      <c r="FC4383" s="1"/>
      <c r="FD4383" s="1"/>
      <c r="FE4383" s="1"/>
      <c r="FF4383" s="1"/>
      <c r="FG4383" s="1"/>
      <c r="FH4383" s="1"/>
    </row>
    <row r="4384" spans="1:164" x14ac:dyDescent="0.15">
      <c r="A4384" s="67"/>
      <c r="B4384" s="16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9"/>
      <c r="N4384" s="12"/>
      <c r="O4384" s="12"/>
      <c r="P4384" s="19"/>
      <c r="Q4384" s="14"/>
      <c r="R4384" s="28"/>
      <c r="S4384" s="14"/>
      <c r="T4384" s="14"/>
      <c r="U4384" s="14"/>
      <c r="V4384" s="4"/>
      <c r="W4384" s="5"/>
      <c r="X4384" s="14"/>
      <c r="Y4384" s="153"/>
      <c r="Z4384" s="10"/>
      <c r="AA4384" s="51"/>
      <c r="AB4384" s="3"/>
      <c r="AC4384" s="1"/>
      <c r="AD4384" s="10"/>
      <c r="AE4384" s="3"/>
      <c r="AF4384" s="3"/>
      <c r="AG4384" s="3"/>
      <c r="AH4384" s="10"/>
      <c r="AI4384" s="11"/>
      <c r="AJ4384" s="10"/>
      <c r="AK4384" s="2"/>
      <c r="AL4384" s="2"/>
      <c r="AM4384" s="2"/>
      <c r="AN4384" s="2"/>
      <c r="AO4384" s="2"/>
      <c r="AP4384" s="2"/>
      <c r="AQ4384" s="1"/>
      <c r="AR4384" s="15"/>
      <c r="AS4384" s="15"/>
      <c r="AT4384" s="15"/>
      <c r="AU4384" s="1"/>
      <c r="AV4384" s="1"/>
      <c r="AW4384" s="15"/>
      <c r="AX4384" s="15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  <c r="EZ4384" s="1"/>
      <c r="FA4384" s="1"/>
      <c r="FB4384" s="1"/>
      <c r="FC4384" s="1"/>
      <c r="FD4384" s="1"/>
      <c r="FE4384" s="1"/>
      <c r="FF4384" s="1"/>
      <c r="FG4384" s="1"/>
      <c r="FH4384" s="1"/>
    </row>
    <row r="4385" spans="1:164" x14ac:dyDescent="0.15">
      <c r="A4385" s="67"/>
      <c r="B4385" s="16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9"/>
      <c r="N4385" s="12"/>
      <c r="O4385" s="12"/>
      <c r="P4385" s="19"/>
      <c r="Q4385" s="14"/>
      <c r="R4385" s="28"/>
      <c r="S4385" s="14"/>
      <c r="T4385" s="14"/>
      <c r="U4385" s="14"/>
      <c r="V4385" s="4"/>
      <c r="W4385" s="5"/>
      <c r="X4385" s="14"/>
      <c r="Y4385" s="153"/>
      <c r="Z4385" s="10"/>
      <c r="AA4385" s="51"/>
      <c r="AB4385" s="3"/>
      <c r="AC4385" s="1"/>
      <c r="AD4385" s="10"/>
      <c r="AE4385" s="3"/>
      <c r="AF4385" s="3"/>
      <c r="AG4385" s="3"/>
      <c r="AH4385" s="10"/>
      <c r="AI4385" s="11"/>
      <c r="AJ4385" s="10"/>
      <c r="AK4385" s="2"/>
      <c r="AL4385" s="2"/>
      <c r="AM4385" s="2"/>
      <c r="AN4385" s="2"/>
      <c r="AO4385" s="2"/>
      <c r="AP4385" s="2"/>
      <c r="AQ4385" s="1"/>
      <c r="AR4385" s="15"/>
      <c r="AS4385" s="15"/>
      <c r="AT4385" s="15"/>
      <c r="AU4385" s="1"/>
      <c r="AV4385" s="1"/>
      <c r="AW4385" s="15"/>
      <c r="AX4385" s="15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  <c r="EZ4385" s="1"/>
      <c r="FA4385" s="1"/>
      <c r="FB4385" s="1"/>
      <c r="FC4385" s="1"/>
      <c r="FD4385" s="1"/>
      <c r="FE4385" s="1"/>
      <c r="FF4385" s="1"/>
      <c r="FG4385" s="1"/>
      <c r="FH4385" s="1"/>
    </row>
    <row r="4386" spans="1:164" x14ac:dyDescent="0.15">
      <c r="A4386" s="67"/>
      <c r="B4386" s="16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9"/>
      <c r="N4386" s="12"/>
      <c r="O4386" s="12"/>
      <c r="P4386" s="19"/>
      <c r="Q4386" s="14"/>
      <c r="R4386" s="28"/>
      <c r="S4386" s="14"/>
      <c r="T4386" s="14"/>
      <c r="U4386" s="14"/>
      <c r="V4386" s="4"/>
      <c r="W4386" s="5"/>
      <c r="X4386" s="14"/>
      <c r="Y4386" s="153"/>
      <c r="Z4386" s="10"/>
      <c r="AA4386" s="51"/>
      <c r="AB4386" s="3"/>
      <c r="AC4386" s="1"/>
      <c r="AD4386" s="10"/>
      <c r="AE4386" s="3"/>
      <c r="AF4386" s="3"/>
      <c r="AG4386" s="3"/>
      <c r="AH4386" s="10"/>
      <c r="AI4386" s="11"/>
      <c r="AJ4386" s="10"/>
      <c r="AK4386" s="2"/>
      <c r="AL4386" s="2"/>
      <c r="AM4386" s="2"/>
      <c r="AN4386" s="2"/>
      <c r="AO4386" s="2"/>
      <c r="AP4386" s="2"/>
      <c r="AQ4386" s="1"/>
      <c r="AR4386" s="15"/>
      <c r="AS4386" s="15"/>
      <c r="AT4386" s="15"/>
      <c r="AU4386" s="1"/>
      <c r="AV4386" s="1"/>
      <c r="AW4386" s="15"/>
      <c r="AX4386" s="15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  <c r="EZ4386" s="1"/>
      <c r="FA4386" s="1"/>
      <c r="FB4386" s="1"/>
      <c r="FC4386" s="1"/>
      <c r="FD4386" s="1"/>
      <c r="FE4386" s="1"/>
      <c r="FF4386" s="1"/>
      <c r="FG4386" s="1"/>
      <c r="FH4386" s="1"/>
    </row>
    <row r="4387" spans="1:164" x14ac:dyDescent="0.15">
      <c r="A4387" s="67"/>
      <c r="B4387" s="16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9"/>
      <c r="N4387" s="12"/>
      <c r="O4387" s="12"/>
      <c r="P4387" s="19"/>
      <c r="Q4387" s="14"/>
      <c r="R4387" s="28"/>
      <c r="S4387" s="14"/>
      <c r="T4387" s="14"/>
      <c r="U4387" s="14"/>
      <c r="V4387" s="4"/>
      <c r="W4387" s="5"/>
      <c r="X4387" s="14"/>
      <c r="Y4387" s="153"/>
      <c r="Z4387" s="10"/>
      <c r="AA4387" s="51"/>
      <c r="AB4387" s="3"/>
      <c r="AC4387" s="1"/>
      <c r="AD4387" s="10"/>
      <c r="AE4387" s="3"/>
      <c r="AF4387" s="3"/>
      <c r="AG4387" s="3"/>
      <c r="AH4387" s="10"/>
      <c r="AI4387" s="11"/>
      <c r="AJ4387" s="10"/>
      <c r="AK4387" s="2"/>
      <c r="AL4387" s="2"/>
      <c r="AM4387" s="2"/>
      <c r="AN4387" s="2"/>
      <c r="AO4387" s="2"/>
      <c r="AP4387" s="2"/>
      <c r="AQ4387" s="1"/>
      <c r="AR4387" s="15"/>
      <c r="AS4387" s="15"/>
      <c r="AT4387" s="15"/>
      <c r="AU4387" s="1"/>
      <c r="AV4387" s="1"/>
      <c r="AW4387" s="15"/>
      <c r="AX4387" s="15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  <c r="EZ4387" s="1"/>
      <c r="FA4387" s="1"/>
      <c r="FB4387" s="1"/>
      <c r="FC4387" s="1"/>
      <c r="FD4387" s="1"/>
      <c r="FE4387" s="1"/>
      <c r="FF4387" s="1"/>
      <c r="FG4387" s="1"/>
      <c r="FH4387" s="1"/>
    </row>
    <row r="4388" spans="1:164" x14ac:dyDescent="0.15">
      <c r="A4388" s="67"/>
      <c r="B4388" s="16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9"/>
      <c r="N4388" s="12"/>
      <c r="O4388" s="12"/>
      <c r="P4388" s="19"/>
      <c r="Q4388" s="14"/>
      <c r="R4388" s="28"/>
      <c r="S4388" s="14"/>
      <c r="T4388" s="14"/>
      <c r="U4388" s="14"/>
      <c r="V4388" s="4"/>
      <c r="W4388" s="5"/>
      <c r="X4388" s="14"/>
      <c r="Y4388" s="153"/>
      <c r="Z4388" s="10"/>
      <c r="AA4388" s="51"/>
      <c r="AB4388" s="3"/>
      <c r="AC4388" s="1"/>
      <c r="AD4388" s="10"/>
      <c r="AE4388" s="3"/>
      <c r="AF4388" s="3"/>
      <c r="AG4388" s="3"/>
      <c r="AH4388" s="10"/>
      <c r="AI4388" s="11"/>
      <c r="AJ4388" s="10"/>
      <c r="AK4388" s="2"/>
      <c r="AL4388" s="2"/>
      <c r="AM4388" s="2"/>
      <c r="AN4388" s="2"/>
      <c r="AO4388" s="2"/>
      <c r="AP4388" s="2"/>
      <c r="AQ4388" s="1"/>
      <c r="AR4388" s="15"/>
      <c r="AS4388" s="15"/>
      <c r="AT4388" s="15"/>
      <c r="AU4388" s="1"/>
      <c r="AV4388" s="1"/>
      <c r="AW4388" s="15"/>
      <c r="AX4388" s="15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  <c r="EZ4388" s="1"/>
      <c r="FA4388" s="1"/>
      <c r="FB4388" s="1"/>
      <c r="FC4388" s="1"/>
      <c r="FD4388" s="1"/>
      <c r="FE4388" s="1"/>
      <c r="FF4388" s="1"/>
      <c r="FG4388" s="1"/>
      <c r="FH4388" s="1"/>
    </row>
    <row r="4389" spans="1:164" x14ac:dyDescent="0.15">
      <c r="A4389" s="67"/>
      <c r="B4389" s="16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9"/>
      <c r="N4389" s="12"/>
      <c r="O4389" s="12"/>
      <c r="P4389" s="19"/>
      <c r="Q4389" s="14"/>
      <c r="R4389" s="28"/>
      <c r="S4389" s="14"/>
      <c r="T4389" s="14"/>
      <c r="U4389" s="14"/>
      <c r="V4389" s="4"/>
      <c r="W4389" s="5"/>
      <c r="X4389" s="14"/>
      <c r="Y4389" s="153"/>
      <c r="Z4389" s="10"/>
      <c r="AA4389" s="51"/>
      <c r="AB4389" s="3"/>
      <c r="AC4389" s="1"/>
      <c r="AD4389" s="10"/>
      <c r="AE4389" s="3"/>
      <c r="AF4389" s="3"/>
      <c r="AG4389" s="3"/>
      <c r="AH4389" s="10"/>
      <c r="AI4389" s="11"/>
      <c r="AJ4389" s="10"/>
      <c r="AK4389" s="2"/>
      <c r="AL4389" s="2"/>
      <c r="AM4389" s="2"/>
      <c r="AN4389" s="2"/>
      <c r="AO4389" s="2"/>
      <c r="AP4389" s="2"/>
      <c r="AQ4389" s="1"/>
      <c r="AR4389" s="15"/>
      <c r="AS4389" s="15"/>
      <c r="AT4389" s="15"/>
      <c r="AU4389" s="1"/>
      <c r="AV4389" s="1"/>
      <c r="AW4389" s="15"/>
      <c r="AX4389" s="15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  <c r="EZ4389" s="1"/>
      <c r="FA4389" s="1"/>
      <c r="FB4389" s="1"/>
      <c r="FC4389" s="1"/>
      <c r="FD4389" s="1"/>
      <c r="FE4389" s="1"/>
      <c r="FF4389" s="1"/>
      <c r="FG4389" s="1"/>
      <c r="FH4389" s="1"/>
    </row>
    <row r="4390" spans="1:164" x14ac:dyDescent="0.15">
      <c r="A4390" s="67"/>
      <c r="B4390" s="16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9"/>
      <c r="N4390" s="12"/>
      <c r="O4390" s="12"/>
      <c r="P4390" s="19"/>
      <c r="Q4390" s="14"/>
      <c r="R4390" s="28"/>
      <c r="S4390" s="14"/>
      <c r="T4390" s="14"/>
      <c r="U4390" s="14"/>
      <c r="V4390" s="4"/>
      <c r="W4390" s="5"/>
      <c r="X4390" s="14"/>
      <c r="Y4390" s="153"/>
      <c r="Z4390" s="10"/>
      <c r="AA4390" s="51"/>
      <c r="AB4390" s="3"/>
      <c r="AC4390" s="1"/>
      <c r="AD4390" s="10"/>
      <c r="AE4390" s="3"/>
      <c r="AF4390" s="3"/>
      <c r="AG4390" s="3"/>
      <c r="AH4390" s="10"/>
      <c r="AI4390" s="11"/>
      <c r="AJ4390" s="10"/>
      <c r="AK4390" s="2"/>
      <c r="AL4390" s="2"/>
      <c r="AM4390" s="2"/>
      <c r="AN4390" s="2"/>
      <c r="AO4390" s="2"/>
      <c r="AP4390" s="2"/>
      <c r="AQ4390" s="1"/>
      <c r="AR4390" s="15"/>
      <c r="AS4390" s="15"/>
      <c r="AT4390" s="15"/>
      <c r="AU4390" s="1"/>
      <c r="AV4390" s="1"/>
      <c r="AW4390" s="15"/>
      <c r="AX4390" s="15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  <c r="EZ4390" s="1"/>
      <c r="FA4390" s="1"/>
      <c r="FB4390" s="1"/>
      <c r="FC4390" s="1"/>
      <c r="FD4390" s="1"/>
      <c r="FE4390" s="1"/>
      <c r="FF4390" s="1"/>
      <c r="FG4390" s="1"/>
      <c r="FH4390" s="1"/>
    </row>
    <row r="4391" spans="1:164" x14ac:dyDescent="0.15">
      <c r="A4391" s="67"/>
      <c r="B4391" s="16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9"/>
      <c r="N4391" s="12"/>
      <c r="O4391" s="12"/>
      <c r="P4391" s="19"/>
      <c r="Q4391" s="14"/>
      <c r="R4391" s="28"/>
      <c r="S4391" s="14"/>
      <c r="T4391" s="14"/>
      <c r="U4391" s="14"/>
      <c r="V4391" s="4"/>
      <c r="W4391" s="5"/>
      <c r="X4391" s="14"/>
      <c r="Y4391" s="153"/>
      <c r="Z4391" s="10"/>
      <c r="AA4391" s="51"/>
      <c r="AB4391" s="3"/>
      <c r="AC4391" s="1"/>
      <c r="AD4391" s="10"/>
      <c r="AE4391" s="3"/>
      <c r="AF4391" s="3"/>
      <c r="AG4391" s="3"/>
      <c r="AH4391" s="10"/>
      <c r="AI4391" s="11"/>
      <c r="AJ4391" s="10"/>
      <c r="AK4391" s="2"/>
      <c r="AL4391" s="2"/>
      <c r="AM4391" s="2"/>
      <c r="AN4391" s="2"/>
      <c r="AO4391" s="2"/>
      <c r="AP4391" s="2"/>
      <c r="AQ4391" s="1"/>
      <c r="AR4391" s="15"/>
      <c r="AS4391" s="15"/>
      <c r="AT4391" s="15"/>
      <c r="AU4391" s="1"/>
      <c r="AV4391" s="1"/>
      <c r="AW4391" s="15"/>
      <c r="AX4391" s="15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  <c r="EZ4391" s="1"/>
      <c r="FA4391" s="1"/>
      <c r="FB4391" s="1"/>
      <c r="FC4391" s="1"/>
      <c r="FD4391" s="1"/>
      <c r="FE4391" s="1"/>
      <c r="FF4391" s="1"/>
      <c r="FG4391" s="1"/>
      <c r="FH4391" s="1"/>
    </row>
    <row r="4392" spans="1:164" x14ac:dyDescent="0.15">
      <c r="A4392" s="67"/>
      <c r="B4392" s="16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9"/>
      <c r="N4392" s="12"/>
      <c r="O4392" s="12"/>
      <c r="P4392" s="19"/>
      <c r="Q4392" s="14"/>
      <c r="R4392" s="28"/>
      <c r="S4392" s="14"/>
      <c r="T4392" s="14"/>
      <c r="U4392" s="14"/>
      <c r="V4392" s="4"/>
      <c r="W4392" s="5"/>
      <c r="X4392" s="14"/>
      <c r="Y4392" s="153"/>
      <c r="Z4392" s="10"/>
      <c r="AA4392" s="51"/>
      <c r="AB4392" s="3"/>
      <c r="AC4392" s="1"/>
      <c r="AD4392" s="10"/>
      <c r="AE4392" s="3"/>
      <c r="AF4392" s="3"/>
      <c r="AG4392" s="3"/>
      <c r="AH4392" s="10"/>
      <c r="AI4392" s="11"/>
      <c r="AJ4392" s="10"/>
      <c r="AK4392" s="2"/>
      <c r="AL4392" s="2"/>
      <c r="AM4392" s="2"/>
      <c r="AN4392" s="2"/>
      <c r="AO4392" s="2"/>
      <c r="AP4392" s="2"/>
      <c r="AQ4392" s="1"/>
      <c r="AR4392" s="15"/>
      <c r="AS4392" s="15"/>
      <c r="AT4392" s="15"/>
      <c r="AU4392" s="1"/>
      <c r="AV4392" s="1"/>
      <c r="AW4392" s="15"/>
      <c r="AX4392" s="15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  <c r="EZ4392" s="1"/>
      <c r="FA4392" s="1"/>
      <c r="FB4392" s="1"/>
      <c r="FC4392" s="1"/>
      <c r="FD4392" s="1"/>
      <c r="FE4392" s="1"/>
      <c r="FF4392" s="1"/>
      <c r="FG4392" s="1"/>
      <c r="FH4392" s="1"/>
    </row>
    <row r="4393" spans="1:164" x14ac:dyDescent="0.15">
      <c r="A4393" s="67"/>
      <c r="B4393" s="16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9"/>
      <c r="N4393" s="12"/>
      <c r="O4393" s="12"/>
      <c r="P4393" s="19"/>
      <c r="Q4393" s="14"/>
      <c r="R4393" s="28"/>
      <c r="S4393" s="14"/>
      <c r="T4393" s="14"/>
      <c r="U4393" s="14"/>
      <c r="V4393" s="4"/>
      <c r="W4393" s="5"/>
      <c r="X4393" s="14"/>
      <c r="Y4393" s="153"/>
      <c r="Z4393" s="10"/>
      <c r="AA4393" s="51"/>
      <c r="AB4393" s="3"/>
      <c r="AC4393" s="1"/>
      <c r="AD4393" s="10"/>
      <c r="AE4393" s="3"/>
      <c r="AF4393" s="3"/>
      <c r="AG4393" s="3"/>
      <c r="AH4393" s="10"/>
      <c r="AI4393" s="11"/>
      <c r="AJ4393" s="10"/>
      <c r="AK4393" s="2"/>
      <c r="AL4393" s="2"/>
      <c r="AM4393" s="2"/>
      <c r="AN4393" s="2"/>
      <c r="AO4393" s="2"/>
      <c r="AP4393" s="2"/>
      <c r="AQ4393" s="1"/>
      <c r="AR4393" s="15"/>
      <c r="AS4393" s="15"/>
      <c r="AT4393" s="15"/>
      <c r="AU4393" s="1"/>
      <c r="AV4393" s="1"/>
      <c r="AW4393" s="15"/>
      <c r="AX4393" s="15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  <c r="EZ4393" s="1"/>
      <c r="FA4393" s="1"/>
      <c r="FB4393" s="1"/>
      <c r="FC4393" s="1"/>
      <c r="FD4393" s="1"/>
      <c r="FE4393" s="1"/>
      <c r="FF4393" s="1"/>
      <c r="FG4393" s="1"/>
      <c r="FH4393" s="1"/>
    </row>
    <row r="4394" spans="1:164" x14ac:dyDescent="0.15">
      <c r="A4394" s="67"/>
      <c r="B4394" s="16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9"/>
      <c r="N4394" s="12"/>
      <c r="O4394" s="12"/>
      <c r="P4394" s="19"/>
      <c r="Q4394" s="14"/>
      <c r="R4394" s="28"/>
      <c r="S4394" s="14"/>
      <c r="T4394" s="14"/>
      <c r="U4394" s="14"/>
      <c r="V4394" s="4"/>
      <c r="W4394" s="5"/>
      <c r="X4394" s="14"/>
      <c r="Y4394" s="153"/>
      <c r="Z4394" s="10"/>
      <c r="AA4394" s="51"/>
      <c r="AB4394" s="3"/>
      <c r="AC4394" s="1"/>
      <c r="AD4394" s="10"/>
      <c r="AE4394" s="3"/>
      <c r="AF4394" s="3"/>
      <c r="AG4394" s="3"/>
      <c r="AH4394" s="10"/>
      <c r="AI4394" s="11"/>
      <c r="AJ4394" s="10"/>
      <c r="AK4394" s="2"/>
      <c r="AL4394" s="2"/>
      <c r="AM4394" s="2"/>
      <c r="AN4394" s="2"/>
      <c r="AO4394" s="2"/>
      <c r="AP4394" s="2"/>
      <c r="AQ4394" s="1"/>
      <c r="AR4394" s="15"/>
      <c r="AS4394" s="15"/>
      <c r="AT4394" s="15"/>
      <c r="AU4394" s="1"/>
      <c r="AV4394" s="1"/>
      <c r="AW4394" s="15"/>
      <c r="AX4394" s="15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  <c r="EZ4394" s="1"/>
      <c r="FA4394" s="1"/>
      <c r="FB4394" s="1"/>
      <c r="FC4394" s="1"/>
      <c r="FD4394" s="1"/>
      <c r="FE4394" s="1"/>
      <c r="FF4394" s="1"/>
      <c r="FG4394" s="1"/>
      <c r="FH4394" s="1"/>
    </row>
    <row r="4395" spans="1:164" x14ac:dyDescent="0.15">
      <c r="A4395" s="67"/>
      <c r="B4395" s="16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9"/>
      <c r="N4395" s="12"/>
      <c r="O4395" s="12"/>
      <c r="P4395" s="19"/>
      <c r="Q4395" s="14"/>
      <c r="R4395" s="28"/>
      <c r="S4395" s="14"/>
      <c r="T4395" s="14"/>
      <c r="U4395" s="14"/>
      <c r="V4395" s="4"/>
      <c r="W4395" s="5"/>
      <c r="X4395" s="14"/>
      <c r="Y4395" s="153"/>
      <c r="Z4395" s="10"/>
      <c r="AA4395" s="51"/>
      <c r="AB4395" s="3"/>
      <c r="AC4395" s="1"/>
      <c r="AD4395" s="10"/>
      <c r="AE4395" s="3"/>
      <c r="AF4395" s="3"/>
      <c r="AG4395" s="3"/>
      <c r="AH4395" s="10"/>
      <c r="AI4395" s="11"/>
      <c r="AJ4395" s="10"/>
      <c r="AK4395" s="2"/>
      <c r="AL4395" s="2"/>
      <c r="AM4395" s="2"/>
      <c r="AN4395" s="2"/>
      <c r="AO4395" s="2"/>
      <c r="AP4395" s="2"/>
      <c r="AQ4395" s="1"/>
      <c r="AR4395" s="15"/>
      <c r="AS4395" s="15"/>
      <c r="AT4395" s="15"/>
      <c r="AU4395" s="1"/>
      <c r="AV4395" s="1"/>
      <c r="AW4395" s="15"/>
      <c r="AX4395" s="15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  <c r="EZ4395" s="1"/>
      <c r="FA4395" s="1"/>
      <c r="FB4395" s="1"/>
      <c r="FC4395" s="1"/>
      <c r="FD4395" s="1"/>
      <c r="FE4395" s="1"/>
      <c r="FF4395" s="1"/>
      <c r="FG4395" s="1"/>
      <c r="FH4395" s="1"/>
    </row>
    <row r="4396" spans="1:164" x14ac:dyDescent="0.15">
      <c r="A4396" s="67"/>
      <c r="B4396" s="16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9"/>
      <c r="N4396" s="12"/>
      <c r="O4396" s="12"/>
      <c r="P4396" s="19"/>
      <c r="Q4396" s="14"/>
      <c r="R4396" s="28"/>
      <c r="S4396" s="14"/>
      <c r="T4396" s="14"/>
      <c r="U4396" s="14"/>
      <c r="V4396" s="4"/>
      <c r="W4396" s="5"/>
      <c r="X4396" s="37"/>
      <c r="Y4396" s="156"/>
      <c r="Z4396" s="47"/>
      <c r="AA4396" s="60"/>
      <c r="AB4396" s="35"/>
      <c r="AC4396" s="40"/>
      <c r="AD4396" s="47"/>
      <c r="AE4396" s="35"/>
      <c r="AF4396" s="35"/>
      <c r="AG4396" s="35"/>
      <c r="AH4396" s="47"/>
      <c r="AI4396" s="36"/>
      <c r="AJ4396" s="47"/>
      <c r="AK4396" s="38"/>
      <c r="AL4396" s="38"/>
      <c r="AM4396" s="38"/>
      <c r="AN4396" s="38"/>
      <c r="AO4396" s="38"/>
      <c r="AP4396" s="38"/>
      <c r="AQ4396" s="40"/>
      <c r="AR4396" s="41"/>
      <c r="AS4396" s="41"/>
      <c r="AT4396" s="41"/>
      <c r="AU4396" s="40"/>
      <c r="AV4396" s="40"/>
      <c r="AW4396" s="41"/>
      <c r="AX4396" s="41"/>
      <c r="AY4396" s="40"/>
      <c r="AZ4396" s="40"/>
      <c r="BA4396" s="40"/>
      <c r="BB4396" s="40"/>
      <c r="BC4396" s="40"/>
      <c r="BD4396" s="40"/>
      <c r="BE4396" s="40"/>
      <c r="BF4396" s="40"/>
      <c r="BG4396" s="40"/>
      <c r="BH4396" s="40"/>
      <c r="BI4396" s="40"/>
      <c r="BJ4396" s="40"/>
      <c r="BK4396" s="40"/>
      <c r="BL4396" s="40"/>
      <c r="BM4396" s="40"/>
      <c r="BN4396" s="40"/>
      <c r="BO4396" s="40"/>
      <c r="BP4396" s="40"/>
      <c r="BQ4396" s="40"/>
      <c r="BR4396" s="40"/>
      <c r="BS4396" s="40"/>
      <c r="BT4396" s="40"/>
      <c r="BU4396" s="40"/>
      <c r="BV4396" s="40"/>
      <c r="BW4396" s="40"/>
      <c r="BX4396" s="40"/>
      <c r="BY4396" s="40"/>
      <c r="BZ4396" s="40"/>
      <c r="CA4396" s="40"/>
      <c r="CB4396" s="40"/>
      <c r="CC4396" s="40"/>
      <c r="CD4396" s="40"/>
      <c r="CE4396" s="40"/>
      <c r="CF4396" s="40"/>
      <c r="CG4396" s="40"/>
      <c r="CH4396" s="40"/>
      <c r="CI4396" s="40"/>
      <c r="CJ4396" s="40"/>
      <c r="CK4396" s="40"/>
      <c r="CL4396" s="40"/>
      <c r="CM4396" s="40"/>
      <c r="CN4396" s="40"/>
      <c r="CO4396" s="40"/>
      <c r="CP4396" s="40"/>
      <c r="CQ4396" s="40"/>
      <c r="CR4396" s="40"/>
      <c r="CS4396" s="40"/>
      <c r="CT4396" s="40"/>
      <c r="CU4396" s="40"/>
      <c r="CV4396" s="40"/>
      <c r="CW4396" s="40"/>
      <c r="CX4396" s="40"/>
      <c r="CY4396" s="40"/>
      <c r="CZ4396" s="40"/>
      <c r="DA4396" s="40"/>
      <c r="DB4396" s="40"/>
      <c r="DC4396" s="40"/>
      <c r="DD4396" s="40"/>
      <c r="DE4396" s="40"/>
      <c r="DF4396" s="40"/>
      <c r="DG4396" s="40"/>
      <c r="DH4396" s="40"/>
      <c r="DI4396" s="40"/>
      <c r="DJ4396" s="40"/>
      <c r="DK4396" s="40"/>
      <c r="DL4396" s="40"/>
      <c r="DM4396" s="40"/>
      <c r="DN4396" s="40"/>
      <c r="DO4396" s="40"/>
      <c r="DP4396" s="40"/>
      <c r="DQ4396" s="40"/>
      <c r="DR4396" s="40"/>
      <c r="DS4396" s="40"/>
      <c r="DT4396" s="40"/>
      <c r="DU4396" s="40"/>
      <c r="DV4396" s="40"/>
      <c r="DW4396" s="40"/>
      <c r="DX4396" s="40"/>
      <c r="DY4396" s="40"/>
      <c r="DZ4396" s="40"/>
      <c r="EA4396" s="40"/>
      <c r="EB4396" s="40"/>
      <c r="EC4396" s="40"/>
      <c r="ED4396" s="40"/>
      <c r="EE4396" s="40"/>
      <c r="EF4396" s="40"/>
      <c r="EG4396" s="40"/>
      <c r="EH4396" s="40"/>
      <c r="EI4396" s="40"/>
      <c r="EJ4396" s="40"/>
      <c r="EK4396" s="40"/>
      <c r="EL4396" s="40"/>
      <c r="EM4396" s="40"/>
      <c r="EN4396" s="40"/>
      <c r="EO4396" s="40"/>
      <c r="EP4396" s="40"/>
      <c r="EQ4396" s="40"/>
      <c r="ER4396" s="40"/>
      <c r="ES4396" s="40"/>
      <c r="ET4396" s="40"/>
      <c r="EU4396" s="40"/>
      <c r="EV4396" s="40"/>
      <c r="EW4396" s="40"/>
      <c r="EX4396" s="40"/>
      <c r="EY4396" s="40"/>
      <c r="EZ4396" s="40"/>
      <c r="FA4396" s="40"/>
      <c r="FB4396" s="40"/>
      <c r="FC4396" s="40"/>
      <c r="FD4396" s="40"/>
      <c r="FE4396" s="40"/>
      <c r="FF4396" s="40"/>
      <c r="FG4396" s="40"/>
      <c r="FH4396" s="40"/>
    </row>
    <row r="4397" spans="1:164" x14ac:dyDescent="0.15">
      <c r="A4397" s="67"/>
      <c r="B4397" s="16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9"/>
      <c r="N4397" s="12"/>
      <c r="O4397" s="12"/>
      <c r="P4397" s="19"/>
      <c r="Q4397" s="14"/>
      <c r="R4397" s="28"/>
      <c r="S4397" s="14"/>
      <c r="T4397" s="14"/>
      <c r="U4397" s="14"/>
      <c r="V4397" s="4"/>
      <c r="W4397" s="5"/>
      <c r="X4397" s="14"/>
      <c r="Y4397" s="153"/>
      <c r="Z4397" s="10"/>
      <c r="AA4397" s="51"/>
      <c r="AB4397" s="3"/>
      <c r="AC4397" s="1"/>
      <c r="AD4397" s="10"/>
      <c r="AE4397" s="3"/>
      <c r="AF4397" s="3"/>
      <c r="AG4397" s="3"/>
      <c r="AH4397" s="10"/>
      <c r="AI4397" s="11"/>
      <c r="AJ4397" s="10"/>
      <c r="AK4397" s="2"/>
      <c r="AL4397" s="2"/>
      <c r="AM4397" s="2"/>
      <c r="AN4397" s="2"/>
      <c r="AO4397" s="2"/>
      <c r="AP4397" s="2"/>
      <c r="AQ4397" s="1"/>
      <c r="AR4397" s="15"/>
      <c r="AS4397" s="15"/>
      <c r="AT4397" s="15"/>
      <c r="AU4397" s="1"/>
      <c r="AV4397" s="1"/>
      <c r="AW4397" s="15"/>
      <c r="AX4397" s="15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  <c r="EZ4397" s="1"/>
      <c r="FA4397" s="1"/>
      <c r="FB4397" s="1"/>
      <c r="FC4397" s="1"/>
      <c r="FD4397" s="1"/>
      <c r="FE4397" s="1"/>
      <c r="FF4397" s="1"/>
      <c r="FG4397" s="1"/>
      <c r="FH4397" s="1"/>
    </row>
    <row r="4398" spans="1:164" x14ac:dyDescent="0.15">
      <c r="A4398" s="67"/>
      <c r="B4398" s="16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9"/>
      <c r="N4398" s="12"/>
      <c r="O4398" s="12"/>
      <c r="P4398" s="19"/>
      <c r="Q4398" s="14"/>
      <c r="R4398" s="28"/>
      <c r="S4398" s="14"/>
      <c r="T4398" s="14"/>
      <c r="U4398" s="14"/>
      <c r="V4398" s="4"/>
      <c r="W4398" s="5"/>
      <c r="X4398" s="14"/>
      <c r="Y4398" s="153"/>
      <c r="Z4398" s="10"/>
      <c r="AA4398" s="51"/>
      <c r="AB4398" s="3"/>
      <c r="AC4398" s="1"/>
      <c r="AD4398" s="10"/>
      <c r="AE4398" s="3"/>
      <c r="AF4398" s="3"/>
      <c r="AG4398" s="3"/>
      <c r="AH4398" s="10"/>
      <c r="AI4398" s="11"/>
      <c r="AJ4398" s="10"/>
      <c r="AK4398" s="2"/>
      <c r="AL4398" s="2"/>
      <c r="AM4398" s="2"/>
      <c r="AN4398" s="2"/>
      <c r="AO4398" s="2"/>
      <c r="AP4398" s="2"/>
      <c r="AQ4398" s="1"/>
      <c r="AR4398" s="15"/>
      <c r="AS4398" s="15"/>
      <c r="AT4398" s="15"/>
      <c r="AU4398" s="1"/>
      <c r="AV4398" s="1"/>
      <c r="AW4398" s="15"/>
      <c r="AX4398" s="15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  <c r="EZ4398" s="1"/>
      <c r="FA4398" s="1"/>
      <c r="FB4398" s="1"/>
      <c r="FC4398" s="1"/>
      <c r="FD4398" s="1"/>
      <c r="FE4398" s="1"/>
      <c r="FF4398" s="1"/>
      <c r="FG4398" s="1"/>
      <c r="FH4398" s="1"/>
    </row>
    <row r="4399" spans="1:164" x14ac:dyDescent="0.15">
      <c r="A4399" s="67"/>
      <c r="B4399" s="16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9"/>
      <c r="N4399" s="12"/>
      <c r="O4399" s="12"/>
      <c r="P4399" s="19"/>
      <c r="Q4399" s="14"/>
      <c r="R4399" s="28"/>
      <c r="S4399" s="14"/>
      <c r="T4399" s="14"/>
      <c r="U4399" s="14"/>
      <c r="V4399" s="4"/>
      <c r="W4399" s="5"/>
      <c r="X4399" s="14"/>
      <c r="Y4399" s="153"/>
      <c r="Z4399" s="10"/>
      <c r="AA4399" s="51"/>
      <c r="AB4399" s="3"/>
      <c r="AC4399" s="1"/>
      <c r="AD4399" s="10"/>
      <c r="AE4399" s="3"/>
      <c r="AF4399" s="3"/>
      <c r="AG4399" s="3"/>
      <c r="AH4399" s="10"/>
      <c r="AI4399" s="11"/>
      <c r="AJ4399" s="10"/>
      <c r="AK4399" s="2"/>
      <c r="AL4399" s="2"/>
      <c r="AM4399" s="2"/>
      <c r="AN4399" s="2"/>
      <c r="AO4399" s="2"/>
      <c r="AP4399" s="2"/>
      <c r="AQ4399" s="1"/>
      <c r="AR4399" s="15"/>
      <c r="AS4399" s="15"/>
      <c r="AT4399" s="15"/>
      <c r="AU4399" s="1"/>
      <c r="AV4399" s="1"/>
      <c r="AW4399" s="15"/>
      <c r="AX4399" s="15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  <c r="EZ4399" s="1"/>
      <c r="FA4399" s="1"/>
      <c r="FB4399" s="1"/>
      <c r="FC4399" s="1"/>
      <c r="FD4399" s="1"/>
      <c r="FE4399" s="1"/>
      <c r="FF4399" s="1"/>
      <c r="FG4399" s="1"/>
      <c r="FH4399" s="1"/>
    </row>
    <row r="4400" spans="1:164" x14ac:dyDescent="0.15">
      <c r="A4400" s="67"/>
      <c r="B4400" s="16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9"/>
      <c r="N4400" s="12"/>
      <c r="O4400" s="12"/>
      <c r="P4400" s="19"/>
      <c r="Q4400" s="14"/>
      <c r="R4400" s="28"/>
      <c r="S4400" s="14"/>
      <c r="T4400" s="14"/>
      <c r="U4400" s="14"/>
      <c r="V4400" s="4"/>
      <c r="W4400" s="5"/>
      <c r="X4400" s="14"/>
      <c r="Y4400" s="153"/>
      <c r="Z4400" s="10"/>
      <c r="AA4400" s="51"/>
      <c r="AB4400" s="3"/>
      <c r="AC4400" s="1"/>
      <c r="AD4400" s="10"/>
      <c r="AE4400" s="3"/>
      <c r="AF4400" s="3"/>
      <c r="AG4400" s="3"/>
      <c r="AH4400" s="10"/>
      <c r="AI4400" s="11"/>
      <c r="AJ4400" s="10"/>
      <c r="AK4400" s="2"/>
      <c r="AL4400" s="2"/>
      <c r="AM4400" s="2"/>
      <c r="AN4400" s="2"/>
      <c r="AO4400" s="2"/>
      <c r="AP4400" s="2"/>
      <c r="AQ4400" s="1"/>
      <c r="AR4400" s="15"/>
      <c r="AS4400" s="15"/>
      <c r="AT4400" s="15"/>
      <c r="AU4400" s="1"/>
      <c r="AV4400" s="1"/>
      <c r="AW4400" s="15"/>
      <c r="AX4400" s="15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  <c r="EZ4400" s="1"/>
      <c r="FA4400" s="1"/>
      <c r="FB4400" s="1"/>
      <c r="FC4400" s="1"/>
      <c r="FD4400" s="1"/>
      <c r="FE4400" s="1"/>
      <c r="FF4400" s="1"/>
      <c r="FG4400" s="1"/>
      <c r="FH4400" s="1"/>
    </row>
    <row r="4401" spans="1:164" x14ac:dyDescent="0.15">
      <c r="A4401" s="67"/>
      <c r="B4401" s="16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9"/>
      <c r="N4401" s="12"/>
      <c r="O4401" s="12"/>
      <c r="P4401" s="19"/>
      <c r="Q4401" s="14"/>
      <c r="R4401" s="28"/>
      <c r="S4401" s="14"/>
      <c r="T4401" s="14"/>
      <c r="U4401" s="14"/>
      <c r="V4401" s="4"/>
      <c r="W4401" s="5"/>
      <c r="X4401" s="14"/>
      <c r="Y4401" s="153"/>
      <c r="Z4401" s="10"/>
      <c r="AA4401" s="51"/>
      <c r="AB4401" s="3"/>
      <c r="AC4401" s="1"/>
      <c r="AD4401" s="10"/>
      <c r="AE4401" s="3"/>
      <c r="AF4401" s="3"/>
      <c r="AG4401" s="3"/>
      <c r="AH4401" s="10"/>
      <c r="AI4401" s="11"/>
      <c r="AJ4401" s="10"/>
      <c r="AK4401" s="2"/>
      <c r="AL4401" s="2"/>
      <c r="AM4401" s="2"/>
      <c r="AN4401" s="2"/>
      <c r="AO4401" s="2"/>
      <c r="AP4401" s="2"/>
      <c r="AQ4401" s="1"/>
      <c r="AR4401" s="15"/>
      <c r="AS4401" s="15"/>
      <c r="AT4401" s="15"/>
      <c r="AU4401" s="1"/>
      <c r="AV4401" s="1"/>
      <c r="AW4401" s="15"/>
      <c r="AX4401" s="15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  <c r="EZ4401" s="1"/>
      <c r="FA4401" s="1"/>
      <c r="FB4401" s="1"/>
      <c r="FC4401" s="1"/>
      <c r="FD4401" s="1"/>
      <c r="FE4401" s="1"/>
      <c r="FF4401" s="1"/>
      <c r="FG4401" s="1"/>
      <c r="FH4401" s="1"/>
    </row>
    <row r="4402" spans="1:164" x14ac:dyDescent="0.15">
      <c r="A4402" s="67"/>
      <c r="B4402" s="16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9"/>
      <c r="N4402" s="12"/>
      <c r="O4402" s="12"/>
      <c r="P4402" s="19"/>
      <c r="Q4402" s="14"/>
      <c r="R4402" s="28"/>
      <c r="S4402" s="14"/>
      <c r="T4402" s="14"/>
      <c r="U4402" s="14"/>
      <c r="V4402" s="4"/>
      <c r="W4402" s="5"/>
      <c r="X4402" s="14"/>
      <c r="Y4402" s="153"/>
      <c r="Z4402" s="10"/>
      <c r="AA4402" s="51"/>
      <c r="AB4402" s="3"/>
      <c r="AC4402" s="1"/>
      <c r="AD4402" s="10"/>
      <c r="AE4402" s="3"/>
      <c r="AF4402" s="3"/>
      <c r="AG4402" s="3"/>
      <c r="AH4402" s="10"/>
      <c r="AI4402" s="11"/>
      <c r="AJ4402" s="10"/>
      <c r="AK4402" s="2"/>
      <c r="AL4402" s="2"/>
      <c r="AM4402" s="2"/>
      <c r="AN4402" s="2"/>
      <c r="AO4402" s="2"/>
      <c r="AP4402" s="2"/>
      <c r="AQ4402" s="1"/>
      <c r="AR4402" s="15"/>
      <c r="AS4402" s="15"/>
      <c r="AT4402" s="15"/>
      <c r="AU4402" s="1"/>
      <c r="AV4402" s="1"/>
      <c r="AW4402" s="15"/>
      <c r="AX4402" s="15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  <c r="EZ4402" s="1"/>
      <c r="FA4402" s="1"/>
      <c r="FB4402" s="1"/>
      <c r="FC4402" s="1"/>
      <c r="FD4402" s="1"/>
      <c r="FE4402" s="1"/>
      <c r="FF4402" s="1"/>
      <c r="FG4402" s="1"/>
      <c r="FH4402" s="1"/>
    </row>
    <row r="4403" spans="1:164" x14ac:dyDescent="0.15">
      <c r="A4403" s="67"/>
      <c r="B4403" s="16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9"/>
      <c r="N4403" s="12"/>
      <c r="O4403" s="12"/>
      <c r="P4403" s="19"/>
      <c r="Q4403" s="14"/>
      <c r="R4403" s="28"/>
      <c r="S4403" s="14"/>
      <c r="T4403" s="14"/>
      <c r="U4403" s="14"/>
      <c r="V4403" s="4"/>
      <c r="W4403" s="5"/>
      <c r="X4403" s="14"/>
      <c r="Y4403" s="153"/>
      <c r="Z4403" s="10"/>
      <c r="AA4403" s="51"/>
      <c r="AB4403" s="3"/>
      <c r="AC4403" s="1"/>
      <c r="AD4403" s="10"/>
      <c r="AE4403" s="3"/>
      <c r="AF4403" s="3"/>
      <c r="AG4403" s="3"/>
      <c r="AH4403" s="10"/>
      <c r="AI4403" s="11"/>
      <c r="AJ4403" s="10"/>
      <c r="AK4403" s="2"/>
      <c r="AL4403" s="2"/>
      <c r="AM4403" s="2"/>
      <c r="AN4403" s="2"/>
      <c r="AO4403" s="2"/>
      <c r="AP4403" s="2"/>
      <c r="AQ4403" s="1"/>
      <c r="AR4403" s="15"/>
      <c r="AS4403" s="15"/>
      <c r="AT4403" s="15"/>
      <c r="AU4403" s="1"/>
      <c r="AV4403" s="1"/>
      <c r="AW4403" s="15"/>
      <c r="AX4403" s="15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  <c r="EZ4403" s="1"/>
      <c r="FA4403" s="1"/>
      <c r="FB4403" s="1"/>
      <c r="FC4403" s="1"/>
      <c r="FD4403" s="1"/>
      <c r="FE4403" s="1"/>
      <c r="FF4403" s="1"/>
      <c r="FG4403" s="1"/>
      <c r="FH4403" s="1"/>
    </row>
    <row r="4404" spans="1:164" x14ac:dyDescent="0.15">
      <c r="A4404" s="67"/>
      <c r="B4404" s="16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9"/>
      <c r="N4404" s="12"/>
      <c r="O4404" s="12"/>
      <c r="P4404" s="19"/>
      <c r="Q4404" s="14"/>
      <c r="R4404" s="28"/>
      <c r="S4404" s="14"/>
      <c r="T4404" s="14"/>
      <c r="U4404" s="14"/>
      <c r="V4404" s="4"/>
      <c r="W4404" s="5"/>
      <c r="X4404" s="14"/>
      <c r="Y4404" s="153"/>
      <c r="Z4404" s="10"/>
      <c r="AA4404" s="51"/>
      <c r="AB4404" s="3"/>
      <c r="AC4404" s="1"/>
      <c r="AD4404" s="10"/>
      <c r="AE4404" s="3"/>
      <c r="AF4404" s="3"/>
      <c r="AG4404" s="3"/>
      <c r="AH4404" s="10"/>
      <c r="AI4404" s="11"/>
      <c r="AJ4404" s="10"/>
      <c r="AK4404" s="2"/>
      <c r="AL4404" s="2"/>
      <c r="AM4404" s="2"/>
      <c r="AN4404" s="2"/>
      <c r="AO4404" s="2"/>
      <c r="AP4404" s="2"/>
      <c r="AQ4404" s="1"/>
      <c r="AR4404" s="15"/>
      <c r="AS4404" s="15"/>
      <c r="AT4404" s="15"/>
      <c r="AU4404" s="1"/>
      <c r="AV4404" s="1"/>
      <c r="AW4404" s="15"/>
      <c r="AX4404" s="15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  <c r="EZ4404" s="1"/>
      <c r="FA4404" s="1"/>
      <c r="FB4404" s="1"/>
      <c r="FC4404" s="1"/>
      <c r="FD4404" s="1"/>
      <c r="FE4404" s="1"/>
      <c r="FF4404" s="1"/>
      <c r="FG4404" s="1"/>
      <c r="FH4404" s="1"/>
    </row>
    <row r="4405" spans="1:164" x14ac:dyDescent="0.15">
      <c r="A4405" s="67"/>
      <c r="B4405" s="16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9"/>
      <c r="N4405" s="12"/>
      <c r="O4405" s="12"/>
      <c r="P4405" s="19"/>
      <c r="Q4405" s="14"/>
      <c r="R4405" s="28"/>
      <c r="S4405" s="14"/>
      <c r="T4405" s="14"/>
      <c r="U4405" s="14"/>
      <c r="V4405" s="4"/>
      <c r="W4405" s="5"/>
      <c r="X4405" s="14"/>
      <c r="Y4405" s="153"/>
      <c r="Z4405" s="10"/>
      <c r="AA4405" s="51"/>
      <c r="AB4405" s="3"/>
      <c r="AC4405" s="1"/>
      <c r="AD4405" s="10"/>
      <c r="AE4405" s="3"/>
      <c r="AF4405" s="3"/>
      <c r="AG4405" s="3"/>
      <c r="AH4405" s="10"/>
      <c r="AI4405" s="11"/>
      <c r="AJ4405" s="10"/>
      <c r="AK4405" s="2"/>
      <c r="AL4405" s="2"/>
      <c r="AM4405" s="2"/>
      <c r="AN4405" s="2"/>
      <c r="AO4405" s="2"/>
      <c r="AP4405" s="2"/>
      <c r="AQ4405" s="1"/>
      <c r="AR4405" s="15"/>
      <c r="AS4405" s="15"/>
      <c r="AT4405" s="15"/>
      <c r="AU4405" s="1"/>
      <c r="AV4405" s="1"/>
      <c r="AW4405" s="15"/>
      <c r="AX4405" s="15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  <c r="EZ4405" s="1"/>
      <c r="FA4405" s="1"/>
      <c r="FB4405" s="1"/>
      <c r="FC4405" s="1"/>
      <c r="FD4405" s="1"/>
      <c r="FE4405" s="1"/>
      <c r="FF4405" s="1"/>
      <c r="FG4405" s="1"/>
      <c r="FH4405" s="1"/>
    </row>
    <row r="4406" spans="1:164" x14ac:dyDescent="0.15">
      <c r="A4406" s="67"/>
      <c r="B4406" s="16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9"/>
      <c r="N4406" s="12"/>
      <c r="O4406" s="12"/>
      <c r="P4406" s="19"/>
      <c r="Q4406" s="14"/>
      <c r="R4406" s="28"/>
      <c r="S4406" s="14"/>
      <c r="T4406" s="14"/>
      <c r="U4406" s="14"/>
      <c r="V4406" s="4"/>
      <c r="W4406" s="5"/>
      <c r="X4406" s="14"/>
      <c r="Y4406" s="153"/>
      <c r="Z4406" s="10"/>
      <c r="AA4406" s="51"/>
      <c r="AB4406" s="3"/>
      <c r="AC4406" s="1"/>
      <c r="AD4406" s="10"/>
      <c r="AE4406" s="3"/>
      <c r="AF4406" s="3"/>
      <c r="AG4406" s="3"/>
      <c r="AH4406" s="10"/>
      <c r="AI4406" s="11"/>
      <c r="AJ4406" s="10"/>
      <c r="AK4406" s="2"/>
      <c r="AL4406" s="2"/>
      <c r="AM4406" s="2"/>
      <c r="AN4406" s="2"/>
      <c r="AO4406" s="2"/>
      <c r="AP4406" s="2"/>
      <c r="AQ4406" s="1"/>
      <c r="AR4406" s="15"/>
      <c r="AS4406" s="15"/>
      <c r="AT4406" s="15"/>
      <c r="AU4406" s="1"/>
      <c r="AV4406" s="1"/>
      <c r="AW4406" s="15"/>
      <c r="AX4406" s="15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  <c r="EZ4406" s="1"/>
      <c r="FA4406" s="1"/>
      <c r="FB4406" s="1"/>
      <c r="FC4406" s="1"/>
      <c r="FD4406" s="1"/>
      <c r="FE4406" s="1"/>
      <c r="FF4406" s="1"/>
      <c r="FG4406" s="1"/>
      <c r="FH4406" s="1"/>
    </row>
    <row r="4407" spans="1:164" x14ac:dyDescent="0.15">
      <c r="A4407" s="67"/>
      <c r="B4407" s="16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9"/>
      <c r="N4407" s="12"/>
      <c r="O4407" s="12"/>
      <c r="P4407" s="19"/>
      <c r="Q4407" s="14"/>
      <c r="R4407" s="28"/>
      <c r="S4407" s="14"/>
      <c r="T4407" s="14"/>
      <c r="U4407" s="14"/>
      <c r="V4407" s="4"/>
      <c r="W4407" s="5"/>
      <c r="X4407" s="14"/>
      <c r="Y4407" s="153"/>
      <c r="Z4407" s="10"/>
      <c r="AA4407" s="51"/>
      <c r="AB4407" s="3"/>
      <c r="AC4407" s="1"/>
      <c r="AD4407" s="10"/>
      <c r="AE4407" s="3"/>
      <c r="AF4407" s="3"/>
      <c r="AG4407" s="3"/>
      <c r="AH4407" s="10"/>
      <c r="AI4407" s="11"/>
      <c r="AJ4407" s="10"/>
      <c r="AK4407" s="2"/>
      <c r="AL4407" s="2"/>
      <c r="AM4407" s="2"/>
      <c r="AN4407" s="2"/>
      <c r="AO4407" s="2"/>
      <c r="AP4407" s="2"/>
      <c r="AQ4407" s="1"/>
      <c r="AR4407" s="15"/>
      <c r="AS4407" s="15"/>
      <c r="AT4407" s="15"/>
      <c r="AU4407" s="1"/>
      <c r="AV4407" s="1"/>
      <c r="AW4407" s="15"/>
      <c r="AX4407" s="15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  <c r="EZ4407" s="1"/>
      <c r="FA4407" s="1"/>
      <c r="FB4407" s="1"/>
      <c r="FC4407" s="1"/>
      <c r="FD4407" s="1"/>
      <c r="FE4407" s="1"/>
      <c r="FF4407" s="1"/>
      <c r="FG4407" s="1"/>
      <c r="FH4407" s="1"/>
    </row>
    <row r="4408" spans="1:164" x14ac:dyDescent="0.15">
      <c r="A4408" s="67"/>
      <c r="B4408" s="16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9"/>
      <c r="N4408" s="12"/>
      <c r="O4408" s="12"/>
      <c r="P4408" s="19"/>
      <c r="Q4408" s="14"/>
      <c r="R4408" s="28"/>
      <c r="S4408" s="14"/>
      <c r="T4408" s="14"/>
      <c r="U4408" s="14"/>
      <c r="V4408" s="4"/>
      <c r="W4408" s="5"/>
      <c r="X4408" s="14"/>
      <c r="Y4408" s="153"/>
      <c r="Z4408" s="10"/>
      <c r="AA4408" s="51"/>
      <c r="AB4408" s="3"/>
      <c r="AC4408" s="1"/>
      <c r="AD4408" s="10"/>
      <c r="AE4408" s="3"/>
      <c r="AF4408" s="3"/>
      <c r="AG4408" s="3"/>
      <c r="AH4408" s="10"/>
      <c r="AI4408" s="11"/>
      <c r="AJ4408" s="10"/>
      <c r="AK4408" s="2"/>
      <c r="AL4408" s="2"/>
      <c r="AM4408" s="2"/>
      <c r="AN4408" s="2"/>
      <c r="AO4408" s="2"/>
      <c r="AP4408" s="2"/>
      <c r="AQ4408" s="1"/>
      <c r="AR4408" s="15"/>
      <c r="AS4408" s="15"/>
      <c r="AT4408" s="15"/>
      <c r="AU4408" s="1"/>
      <c r="AV4408" s="1"/>
      <c r="AW4408" s="15"/>
      <c r="AX4408" s="15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  <c r="EZ4408" s="1"/>
      <c r="FA4408" s="1"/>
      <c r="FB4408" s="1"/>
      <c r="FC4408" s="1"/>
      <c r="FD4408" s="1"/>
      <c r="FE4408" s="1"/>
      <c r="FF4408" s="1"/>
      <c r="FG4408" s="1"/>
      <c r="FH4408" s="1"/>
    </row>
    <row r="4409" spans="1:164" x14ac:dyDescent="0.15">
      <c r="A4409" s="67"/>
      <c r="B4409" s="16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9"/>
      <c r="N4409" s="12"/>
      <c r="O4409" s="12"/>
      <c r="P4409" s="19"/>
      <c r="Q4409" s="14"/>
      <c r="R4409" s="28"/>
      <c r="S4409" s="14"/>
      <c r="T4409" s="14"/>
      <c r="U4409" s="14"/>
      <c r="V4409" s="4"/>
      <c r="W4409" s="5"/>
      <c r="X4409" s="14"/>
      <c r="Y4409" s="153"/>
      <c r="Z4409" s="10"/>
      <c r="AA4409" s="51"/>
      <c r="AB4409" s="3"/>
      <c r="AC4409" s="1"/>
      <c r="AD4409" s="10"/>
      <c r="AE4409" s="3"/>
      <c r="AF4409" s="3"/>
      <c r="AG4409" s="3"/>
      <c r="AH4409" s="10"/>
      <c r="AI4409" s="11"/>
      <c r="AJ4409" s="10"/>
      <c r="AK4409" s="2"/>
      <c r="AL4409" s="2"/>
      <c r="AM4409" s="2"/>
      <c r="AN4409" s="2"/>
      <c r="AO4409" s="2"/>
      <c r="AP4409" s="2"/>
      <c r="AQ4409" s="1"/>
      <c r="AR4409" s="15"/>
      <c r="AS4409" s="15"/>
      <c r="AT4409" s="15"/>
      <c r="AU4409" s="1"/>
      <c r="AV4409" s="1"/>
      <c r="AW4409" s="15"/>
      <c r="AX4409" s="15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  <c r="EZ4409" s="1"/>
      <c r="FA4409" s="1"/>
      <c r="FB4409" s="1"/>
      <c r="FC4409" s="1"/>
      <c r="FD4409" s="1"/>
      <c r="FE4409" s="1"/>
      <c r="FF4409" s="1"/>
      <c r="FG4409" s="1"/>
      <c r="FH4409" s="1"/>
    </row>
    <row r="4410" spans="1:164" x14ac:dyDescent="0.15">
      <c r="A4410" s="67"/>
      <c r="B4410" s="16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9"/>
      <c r="N4410" s="12"/>
      <c r="O4410" s="12"/>
      <c r="P4410" s="19"/>
      <c r="Q4410" s="14"/>
      <c r="R4410" s="28"/>
      <c r="S4410" s="14"/>
      <c r="T4410" s="14"/>
      <c r="U4410" s="14"/>
      <c r="V4410" s="4"/>
      <c r="W4410" s="5"/>
      <c r="X4410" s="14"/>
      <c r="Y4410" s="153"/>
      <c r="Z4410" s="10"/>
      <c r="AA4410" s="51"/>
      <c r="AB4410" s="3"/>
      <c r="AC4410" s="1"/>
      <c r="AD4410" s="10"/>
      <c r="AE4410" s="3"/>
      <c r="AF4410" s="3"/>
      <c r="AG4410" s="3"/>
      <c r="AH4410" s="10"/>
      <c r="AI4410" s="11"/>
      <c r="AJ4410" s="10"/>
      <c r="AK4410" s="2"/>
      <c r="AL4410" s="2"/>
      <c r="AM4410" s="2"/>
      <c r="AN4410" s="2"/>
      <c r="AO4410" s="2"/>
      <c r="AP4410" s="2"/>
      <c r="AQ4410" s="1"/>
      <c r="AR4410" s="15"/>
      <c r="AS4410" s="15"/>
      <c r="AT4410" s="15"/>
      <c r="AU4410" s="1"/>
      <c r="AV4410" s="1"/>
      <c r="AW4410" s="15"/>
      <c r="AX4410" s="15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  <c r="EZ4410" s="1"/>
      <c r="FA4410" s="1"/>
      <c r="FB4410" s="1"/>
      <c r="FC4410" s="1"/>
      <c r="FD4410" s="1"/>
      <c r="FE4410" s="1"/>
      <c r="FF4410" s="1"/>
      <c r="FG4410" s="1"/>
      <c r="FH4410" s="1"/>
    </row>
    <row r="4411" spans="1:164" x14ac:dyDescent="0.15">
      <c r="A4411" s="67"/>
      <c r="B4411" s="16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9"/>
      <c r="N4411" s="12"/>
      <c r="O4411" s="12"/>
      <c r="P4411" s="19"/>
      <c r="Q4411" s="14"/>
      <c r="R4411" s="28"/>
      <c r="S4411" s="14"/>
      <c r="T4411" s="14"/>
      <c r="U4411" s="14"/>
      <c r="V4411" s="4"/>
      <c r="W4411" s="5"/>
      <c r="X4411" s="14"/>
      <c r="Y4411" s="153"/>
      <c r="Z4411" s="10"/>
      <c r="AA4411" s="51"/>
      <c r="AB4411" s="3"/>
      <c r="AC4411" s="1"/>
      <c r="AD4411" s="10"/>
      <c r="AE4411" s="3"/>
      <c r="AF4411" s="3"/>
      <c r="AG4411" s="3"/>
      <c r="AH4411" s="10"/>
      <c r="AI4411" s="11"/>
      <c r="AJ4411" s="10"/>
      <c r="AK4411" s="2"/>
      <c r="AL4411" s="2"/>
      <c r="AM4411" s="2"/>
      <c r="AN4411" s="2"/>
      <c r="AO4411" s="2"/>
      <c r="AP4411" s="2"/>
      <c r="AQ4411" s="1"/>
      <c r="AR4411" s="15"/>
      <c r="AS4411" s="15"/>
      <c r="AT4411" s="15"/>
      <c r="AU4411" s="1"/>
      <c r="AV4411" s="1"/>
      <c r="AW4411" s="15"/>
      <c r="AX4411" s="15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  <c r="EZ4411" s="1"/>
      <c r="FA4411" s="1"/>
      <c r="FB4411" s="1"/>
      <c r="FC4411" s="1"/>
      <c r="FD4411" s="1"/>
      <c r="FE4411" s="1"/>
      <c r="FF4411" s="1"/>
      <c r="FG4411" s="1"/>
      <c r="FH4411" s="1"/>
    </row>
    <row r="4412" spans="1:164" x14ac:dyDescent="0.15">
      <c r="A4412" s="67"/>
      <c r="B4412" s="16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9"/>
      <c r="N4412" s="12"/>
      <c r="O4412" s="12"/>
      <c r="P4412" s="19"/>
      <c r="Q4412" s="14"/>
      <c r="R4412" s="28"/>
      <c r="S4412" s="14"/>
      <c r="T4412" s="14"/>
      <c r="U4412" s="14"/>
      <c r="V4412" s="4"/>
      <c r="W4412" s="5"/>
      <c r="X4412" s="14"/>
      <c r="Y4412" s="153"/>
      <c r="Z4412" s="10"/>
      <c r="AA4412" s="51"/>
      <c r="AB4412" s="3"/>
      <c r="AC4412" s="1"/>
      <c r="AD4412" s="10"/>
      <c r="AE4412" s="3"/>
      <c r="AF4412" s="3"/>
      <c r="AG4412" s="3"/>
      <c r="AH4412" s="10"/>
      <c r="AI4412" s="11"/>
      <c r="AJ4412" s="10"/>
      <c r="AK4412" s="2"/>
      <c r="AL4412" s="2"/>
      <c r="AM4412" s="2"/>
      <c r="AN4412" s="2"/>
      <c r="AO4412" s="2"/>
      <c r="AP4412" s="2"/>
      <c r="AQ4412" s="1"/>
      <c r="AR4412" s="15"/>
      <c r="AS4412" s="15"/>
      <c r="AT4412" s="15"/>
      <c r="AU4412" s="1"/>
      <c r="AV4412" s="1"/>
      <c r="AW4412" s="15"/>
      <c r="AX4412" s="15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  <c r="EZ4412" s="1"/>
      <c r="FA4412" s="1"/>
      <c r="FB4412" s="1"/>
      <c r="FC4412" s="1"/>
      <c r="FD4412" s="1"/>
      <c r="FE4412" s="1"/>
      <c r="FF4412" s="1"/>
      <c r="FG4412" s="1"/>
      <c r="FH4412" s="1"/>
    </row>
    <row r="4413" spans="1:164" x14ac:dyDescent="0.15">
      <c r="A4413" s="67"/>
      <c r="B4413" s="16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9"/>
      <c r="N4413" s="12"/>
      <c r="O4413" s="12"/>
      <c r="P4413" s="19"/>
      <c r="Q4413" s="14"/>
      <c r="R4413" s="28"/>
      <c r="S4413" s="14"/>
      <c r="T4413" s="14"/>
      <c r="U4413" s="14"/>
      <c r="V4413" s="4"/>
      <c r="W4413" s="5"/>
      <c r="X4413" s="14"/>
      <c r="Y4413" s="153"/>
      <c r="Z4413" s="10"/>
      <c r="AA4413" s="51"/>
      <c r="AB4413" s="3"/>
      <c r="AC4413" s="1"/>
      <c r="AD4413" s="10"/>
      <c r="AE4413" s="3"/>
      <c r="AF4413" s="3"/>
      <c r="AG4413" s="3"/>
      <c r="AH4413" s="10"/>
      <c r="AI4413" s="11"/>
      <c r="AJ4413" s="10"/>
      <c r="AK4413" s="2"/>
      <c r="AL4413" s="2"/>
      <c r="AM4413" s="2"/>
      <c r="AN4413" s="2"/>
      <c r="AO4413" s="2"/>
      <c r="AP4413" s="2"/>
      <c r="AQ4413" s="1"/>
      <c r="AR4413" s="15"/>
      <c r="AS4413" s="15"/>
      <c r="AT4413" s="15"/>
      <c r="AU4413" s="1"/>
      <c r="AV4413" s="1"/>
      <c r="AW4413" s="15"/>
      <c r="AX4413" s="15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  <c r="EZ4413" s="1"/>
      <c r="FA4413" s="1"/>
      <c r="FB4413" s="1"/>
      <c r="FC4413" s="1"/>
      <c r="FD4413" s="1"/>
      <c r="FE4413" s="1"/>
      <c r="FF4413" s="1"/>
      <c r="FG4413" s="1"/>
      <c r="FH4413" s="1"/>
    </row>
    <row r="4414" spans="1:164" x14ac:dyDescent="0.15">
      <c r="A4414" s="67"/>
      <c r="B4414" s="16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9"/>
      <c r="N4414" s="12"/>
      <c r="O4414" s="12"/>
      <c r="P4414" s="19"/>
      <c r="Q4414" s="14"/>
      <c r="R4414" s="28"/>
      <c r="S4414" s="14"/>
      <c r="T4414" s="14"/>
      <c r="U4414" s="14"/>
      <c r="V4414" s="4"/>
      <c r="W4414" s="5"/>
      <c r="X4414" s="14"/>
      <c r="Y4414" s="153"/>
      <c r="Z4414" s="10"/>
      <c r="AA4414" s="51"/>
      <c r="AB4414" s="3"/>
      <c r="AC4414" s="1"/>
      <c r="AD4414" s="10"/>
      <c r="AE4414" s="3"/>
      <c r="AF4414" s="3"/>
      <c r="AG4414" s="3"/>
      <c r="AH4414" s="10"/>
      <c r="AI4414" s="11"/>
      <c r="AJ4414" s="10"/>
      <c r="AK4414" s="2"/>
      <c r="AL4414" s="2"/>
      <c r="AM4414" s="2"/>
      <c r="AN4414" s="2"/>
      <c r="AO4414" s="2"/>
      <c r="AP4414" s="2"/>
      <c r="AQ4414" s="1"/>
      <c r="AR4414" s="15"/>
      <c r="AS4414" s="15"/>
      <c r="AT4414" s="15"/>
      <c r="AU4414" s="1"/>
      <c r="AV4414" s="1"/>
      <c r="AW4414" s="15"/>
      <c r="AX4414" s="15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  <c r="EZ4414" s="1"/>
      <c r="FA4414" s="1"/>
      <c r="FB4414" s="1"/>
      <c r="FC4414" s="1"/>
      <c r="FD4414" s="1"/>
      <c r="FE4414" s="1"/>
      <c r="FF4414" s="1"/>
      <c r="FG4414" s="1"/>
      <c r="FH4414" s="1"/>
    </row>
    <row r="4415" spans="1:164" x14ac:dyDescent="0.15">
      <c r="A4415" s="67"/>
      <c r="B4415" s="16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9"/>
      <c r="N4415" s="12"/>
      <c r="O4415" s="12"/>
      <c r="P4415" s="19"/>
      <c r="Q4415" s="14"/>
      <c r="R4415" s="28"/>
      <c r="S4415" s="14"/>
      <c r="T4415" s="14"/>
      <c r="U4415" s="14"/>
      <c r="V4415" s="4"/>
      <c r="W4415" s="5"/>
      <c r="X4415" s="14"/>
      <c r="Y4415" s="153"/>
      <c r="Z4415" s="10"/>
      <c r="AA4415" s="51"/>
      <c r="AB4415" s="3"/>
      <c r="AC4415" s="1"/>
      <c r="AD4415" s="10"/>
      <c r="AE4415" s="3"/>
      <c r="AF4415" s="3"/>
      <c r="AG4415" s="3"/>
      <c r="AH4415" s="10"/>
      <c r="AI4415" s="11"/>
      <c r="AJ4415" s="10"/>
      <c r="AK4415" s="2"/>
      <c r="AL4415" s="2"/>
      <c r="AM4415" s="2"/>
      <c r="AN4415" s="2"/>
      <c r="AO4415" s="2"/>
      <c r="AP4415" s="2"/>
      <c r="AQ4415" s="1"/>
      <c r="AR4415" s="15"/>
      <c r="AS4415" s="15"/>
      <c r="AT4415" s="15"/>
      <c r="AU4415" s="1"/>
      <c r="AV4415" s="1"/>
      <c r="AW4415" s="15"/>
      <c r="AX4415" s="15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  <c r="EZ4415" s="1"/>
      <c r="FA4415" s="1"/>
      <c r="FB4415" s="1"/>
      <c r="FC4415" s="1"/>
      <c r="FD4415" s="1"/>
      <c r="FE4415" s="1"/>
      <c r="FF4415" s="1"/>
      <c r="FG4415" s="1"/>
      <c r="FH4415" s="1"/>
    </row>
    <row r="4416" spans="1:164" x14ac:dyDescent="0.15">
      <c r="A4416" s="67"/>
      <c r="B4416" s="16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9"/>
      <c r="N4416" s="12"/>
      <c r="O4416" s="12"/>
      <c r="P4416" s="19"/>
      <c r="Q4416" s="14"/>
      <c r="R4416" s="28"/>
      <c r="S4416" s="14"/>
      <c r="T4416" s="14"/>
      <c r="U4416" s="14"/>
      <c r="V4416" s="4"/>
      <c r="W4416" s="5"/>
      <c r="X4416" s="14"/>
      <c r="Y4416" s="153"/>
      <c r="Z4416" s="10"/>
      <c r="AA4416" s="51"/>
      <c r="AB4416" s="3"/>
      <c r="AC4416" s="1"/>
      <c r="AD4416" s="10"/>
      <c r="AE4416" s="3"/>
      <c r="AF4416" s="3"/>
      <c r="AG4416" s="3"/>
      <c r="AH4416" s="10"/>
      <c r="AI4416" s="11"/>
      <c r="AJ4416" s="10"/>
      <c r="AK4416" s="2"/>
      <c r="AL4416" s="2"/>
      <c r="AM4416" s="2"/>
      <c r="AN4416" s="2"/>
      <c r="AO4416" s="2"/>
      <c r="AP4416" s="2"/>
      <c r="AQ4416" s="1"/>
      <c r="AR4416" s="15"/>
      <c r="AS4416" s="15"/>
      <c r="AT4416" s="15"/>
      <c r="AU4416" s="1"/>
      <c r="AV4416" s="1"/>
      <c r="AW4416" s="15"/>
      <c r="AX4416" s="15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  <c r="EZ4416" s="1"/>
      <c r="FA4416" s="1"/>
      <c r="FB4416" s="1"/>
      <c r="FC4416" s="1"/>
      <c r="FD4416" s="1"/>
      <c r="FE4416" s="1"/>
      <c r="FF4416" s="1"/>
      <c r="FG4416" s="1"/>
      <c r="FH4416" s="1"/>
    </row>
    <row r="4417" spans="1:164" x14ac:dyDescent="0.15">
      <c r="A4417" s="67"/>
      <c r="B4417" s="16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9"/>
      <c r="N4417" s="12"/>
      <c r="O4417" s="12"/>
      <c r="P4417" s="19"/>
      <c r="Q4417" s="14"/>
      <c r="R4417" s="28"/>
      <c r="S4417" s="14"/>
      <c r="T4417" s="14"/>
      <c r="U4417" s="14"/>
      <c r="V4417" s="4"/>
      <c r="W4417" s="5"/>
      <c r="X4417" s="14"/>
      <c r="Y4417" s="153"/>
      <c r="Z4417" s="10"/>
      <c r="AA4417" s="51"/>
      <c r="AB4417" s="3"/>
      <c r="AC4417" s="1"/>
      <c r="AD4417" s="10"/>
      <c r="AE4417" s="3"/>
      <c r="AF4417" s="3"/>
      <c r="AG4417" s="3"/>
      <c r="AH4417" s="10"/>
      <c r="AI4417" s="11"/>
      <c r="AJ4417" s="10"/>
      <c r="AK4417" s="2"/>
      <c r="AL4417" s="2"/>
      <c r="AM4417" s="2"/>
      <c r="AN4417" s="2"/>
      <c r="AO4417" s="2"/>
      <c r="AP4417" s="2"/>
      <c r="AQ4417" s="1"/>
      <c r="AR4417" s="15"/>
      <c r="AS4417" s="15"/>
      <c r="AT4417" s="15"/>
      <c r="AU4417" s="1"/>
      <c r="AV4417" s="1"/>
      <c r="AW4417" s="15"/>
      <c r="AX4417" s="15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  <c r="EZ4417" s="1"/>
      <c r="FA4417" s="1"/>
      <c r="FB4417" s="1"/>
      <c r="FC4417" s="1"/>
      <c r="FD4417" s="1"/>
      <c r="FE4417" s="1"/>
      <c r="FF4417" s="1"/>
      <c r="FG4417" s="1"/>
      <c r="FH4417" s="1"/>
    </row>
    <row r="4418" spans="1:164" x14ac:dyDescent="0.15">
      <c r="A4418" s="67"/>
      <c r="B4418" s="16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9"/>
      <c r="N4418" s="12"/>
      <c r="O4418" s="12"/>
      <c r="P4418" s="19"/>
      <c r="Q4418" s="14"/>
      <c r="R4418" s="28"/>
      <c r="S4418" s="14"/>
      <c r="T4418" s="14"/>
      <c r="U4418" s="14"/>
      <c r="V4418" s="4"/>
      <c r="W4418" s="5"/>
      <c r="X4418" s="14"/>
      <c r="Y4418" s="153"/>
      <c r="Z4418" s="10"/>
      <c r="AA4418" s="51"/>
      <c r="AB4418" s="3"/>
      <c r="AC4418" s="1"/>
      <c r="AD4418" s="10"/>
      <c r="AE4418" s="3"/>
      <c r="AF4418" s="3"/>
      <c r="AG4418" s="3"/>
      <c r="AH4418" s="10"/>
      <c r="AI4418" s="11"/>
      <c r="AJ4418" s="10"/>
      <c r="AK4418" s="2"/>
      <c r="AL4418" s="2"/>
      <c r="AM4418" s="2"/>
      <c r="AN4418" s="2"/>
      <c r="AO4418" s="2"/>
      <c r="AP4418" s="2"/>
      <c r="AQ4418" s="1"/>
      <c r="AR4418" s="15"/>
      <c r="AS4418" s="15"/>
      <c r="AT4418" s="15"/>
      <c r="AU4418" s="1"/>
      <c r="AV4418" s="1"/>
      <c r="AW4418" s="15"/>
      <c r="AX4418" s="15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  <c r="EZ4418" s="1"/>
      <c r="FA4418" s="1"/>
      <c r="FB4418" s="1"/>
      <c r="FC4418" s="1"/>
      <c r="FD4418" s="1"/>
      <c r="FE4418" s="1"/>
      <c r="FF4418" s="1"/>
      <c r="FG4418" s="1"/>
      <c r="FH4418" s="1"/>
    </row>
    <row r="4419" spans="1:164" x14ac:dyDescent="0.15">
      <c r="A4419" s="67"/>
      <c r="B4419" s="16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9"/>
      <c r="N4419" s="12"/>
      <c r="O4419" s="12"/>
      <c r="P4419" s="19"/>
      <c r="Q4419" s="14"/>
      <c r="R4419" s="28"/>
      <c r="S4419" s="14"/>
      <c r="T4419" s="14"/>
      <c r="U4419" s="14"/>
      <c r="V4419" s="4"/>
      <c r="W4419" s="5"/>
      <c r="X4419" s="14"/>
      <c r="Y4419" s="153"/>
      <c r="Z4419" s="10"/>
      <c r="AA4419" s="51"/>
      <c r="AB4419" s="3"/>
      <c r="AC4419" s="1"/>
      <c r="AD4419" s="10"/>
      <c r="AE4419" s="3"/>
      <c r="AF4419" s="3"/>
      <c r="AG4419" s="3"/>
      <c r="AH4419" s="10"/>
      <c r="AI4419" s="11"/>
      <c r="AJ4419" s="10"/>
      <c r="AK4419" s="2"/>
      <c r="AL4419" s="2"/>
      <c r="AM4419" s="2"/>
      <c r="AN4419" s="2"/>
      <c r="AO4419" s="2"/>
      <c r="AP4419" s="2"/>
      <c r="AQ4419" s="1"/>
      <c r="AR4419" s="15"/>
      <c r="AS4419" s="15"/>
      <c r="AT4419" s="15"/>
      <c r="AU4419" s="1"/>
      <c r="AV4419" s="1"/>
      <c r="AW4419" s="15"/>
      <c r="AX4419" s="15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  <c r="EZ4419" s="1"/>
      <c r="FA4419" s="1"/>
      <c r="FB4419" s="1"/>
      <c r="FC4419" s="1"/>
      <c r="FD4419" s="1"/>
      <c r="FE4419" s="1"/>
      <c r="FF4419" s="1"/>
      <c r="FG4419" s="1"/>
      <c r="FH4419" s="1"/>
    </row>
    <row r="4420" spans="1:164" x14ac:dyDescent="0.15">
      <c r="A4420" s="67"/>
      <c r="B4420" s="16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9"/>
      <c r="N4420" s="12"/>
      <c r="O4420" s="12"/>
      <c r="P4420" s="19"/>
      <c r="Q4420" s="14"/>
      <c r="R4420" s="28"/>
      <c r="S4420" s="14"/>
      <c r="T4420" s="14"/>
      <c r="U4420" s="14"/>
      <c r="V4420" s="4"/>
      <c r="W4420" s="5"/>
      <c r="X4420" s="14"/>
      <c r="Y4420" s="153"/>
      <c r="Z4420" s="10"/>
      <c r="AA4420" s="51"/>
      <c r="AB4420" s="3"/>
      <c r="AC4420" s="1"/>
      <c r="AD4420" s="10"/>
      <c r="AE4420" s="3"/>
      <c r="AF4420" s="3"/>
      <c r="AG4420" s="3"/>
      <c r="AH4420" s="10"/>
      <c r="AI4420" s="11"/>
      <c r="AJ4420" s="10"/>
      <c r="AK4420" s="2"/>
      <c r="AL4420" s="2"/>
      <c r="AM4420" s="2"/>
      <c r="AN4420" s="2"/>
      <c r="AO4420" s="2"/>
      <c r="AP4420" s="2"/>
      <c r="AQ4420" s="1"/>
      <c r="AR4420" s="15"/>
      <c r="AS4420" s="15"/>
      <c r="AT4420" s="15"/>
      <c r="AU4420" s="1"/>
      <c r="AV4420" s="1"/>
      <c r="AW4420" s="15"/>
      <c r="AX4420" s="15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  <c r="EZ4420" s="1"/>
      <c r="FA4420" s="1"/>
      <c r="FB4420" s="1"/>
      <c r="FC4420" s="1"/>
      <c r="FD4420" s="1"/>
      <c r="FE4420" s="1"/>
      <c r="FF4420" s="1"/>
      <c r="FG4420" s="1"/>
      <c r="FH4420" s="1"/>
    </row>
    <row r="4421" spans="1:164" x14ac:dyDescent="0.15">
      <c r="A4421" s="67"/>
      <c r="B4421" s="16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9"/>
      <c r="N4421" s="12"/>
      <c r="O4421" s="12"/>
      <c r="P4421" s="19"/>
      <c r="Q4421" s="14"/>
      <c r="R4421" s="28"/>
      <c r="S4421" s="14"/>
      <c r="T4421" s="14"/>
      <c r="U4421" s="14"/>
      <c r="V4421" s="4"/>
      <c r="W4421" s="5"/>
      <c r="X4421" s="14"/>
      <c r="Y4421" s="153"/>
      <c r="Z4421" s="10"/>
      <c r="AA4421" s="51"/>
      <c r="AB4421" s="3"/>
      <c r="AC4421" s="1"/>
      <c r="AD4421" s="10"/>
      <c r="AE4421" s="3"/>
      <c r="AF4421" s="3"/>
      <c r="AG4421" s="3"/>
      <c r="AH4421" s="10"/>
      <c r="AI4421" s="11"/>
      <c r="AJ4421" s="10"/>
      <c r="AK4421" s="2"/>
      <c r="AL4421" s="2"/>
      <c r="AM4421" s="2"/>
      <c r="AN4421" s="2"/>
      <c r="AO4421" s="2"/>
      <c r="AP4421" s="2"/>
      <c r="AQ4421" s="1"/>
      <c r="AR4421" s="15"/>
      <c r="AS4421" s="15"/>
      <c r="AT4421" s="15"/>
      <c r="AU4421" s="1"/>
      <c r="AV4421" s="1"/>
      <c r="AW4421" s="15"/>
      <c r="AX4421" s="15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  <c r="EZ4421" s="1"/>
      <c r="FA4421" s="1"/>
      <c r="FB4421" s="1"/>
      <c r="FC4421" s="1"/>
      <c r="FD4421" s="1"/>
      <c r="FE4421" s="1"/>
      <c r="FF4421" s="1"/>
      <c r="FG4421" s="1"/>
      <c r="FH4421" s="1"/>
    </row>
    <row r="4422" spans="1:164" x14ac:dyDescent="0.15">
      <c r="A4422" s="67"/>
      <c r="B4422" s="16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9"/>
      <c r="N4422" s="12"/>
      <c r="O4422" s="12"/>
      <c r="P4422" s="19"/>
      <c r="Q4422" s="14"/>
      <c r="R4422" s="28"/>
      <c r="S4422" s="14"/>
      <c r="T4422" s="14"/>
      <c r="U4422" s="14"/>
      <c r="V4422" s="4"/>
      <c r="W4422" s="5"/>
      <c r="X4422" s="14"/>
      <c r="Y4422" s="153"/>
      <c r="Z4422" s="10"/>
      <c r="AA4422" s="51"/>
      <c r="AB4422" s="3"/>
      <c r="AC4422" s="1"/>
      <c r="AD4422" s="10"/>
      <c r="AE4422" s="3"/>
      <c r="AF4422" s="3"/>
      <c r="AG4422" s="3"/>
      <c r="AH4422" s="10"/>
      <c r="AI4422" s="11"/>
      <c r="AJ4422" s="10"/>
      <c r="AK4422" s="2"/>
      <c r="AL4422" s="2"/>
      <c r="AM4422" s="2"/>
      <c r="AN4422" s="2"/>
      <c r="AO4422" s="2"/>
      <c r="AP4422" s="2"/>
      <c r="AQ4422" s="1"/>
      <c r="AR4422" s="15"/>
      <c r="AS4422" s="15"/>
      <c r="AT4422" s="15"/>
      <c r="AU4422" s="1"/>
      <c r="AV4422" s="1"/>
      <c r="AW4422" s="15"/>
      <c r="AX4422" s="15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  <c r="EZ4422" s="1"/>
      <c r="FA4422" s="1"/>
      <c r="FB4422" s="1"/>
      <c r="FC4422" s="1"/>
      <c r="FD4422" s="1"/>
      <c r="FE4422" s="1"/>
      <c r="FF4422" s="1"/>
      <c r="FG4422" s="1"/>
      <c r="FH4422" s="1"/>
    </row>
    <row r="4423" spans="1:164" x14ac:dyDescent="0.15">
      <c r="A4423" s="67"/>
      <c r="B4423" s="16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9"/>
      <c r="N4423" s="12"/>
      <c r="O4423" s="12"/>
      <c r="P4423" s="19"/>
      <c r="Q4423" s="14"/>
      <c r="R4423" s="28"/>
      <c r="S4423" s="14"/>
      <c r="T4423" s="14"/>
      <c r="U4423" s="14"/>
      <c r="V4423" s="4"/>
      <c r="W4423" s="5"/>
      <c r="X4423" s="14"/>
      <c r="Y4423" s="153"/>
      <c r="Z4423" s="10"/>
      <c r="AA4423" s="51"/>
      <c r="AB4423" s="3"/>
      <c r="AC4423" s="1"/>
      <c r="AD4423" s="10"/>
      <c r="AE4423" s="3"/>
      <c r="AF4423" s="3"/>
      <c r="AG4423" s="3"/>
      <c r="AH4423" s="10"/>
      <c r="AI4423" s="11"/>
      <c r="AJ4423" s="10"/>
      <c r="AK4423" s="2"/>
      <c r="AL4423" s="2"/>
      <c r="AM4423" s="2"/>
      <c r="AN4423" s="2"/>
      <c r="AO4423" s="2"/>
      <c r="AP4423" s="2"/>
      <c r="AQ4423" s="1"/>
      <c r="AR4423" s="15"/>
      <c r="AS4423" s="15"/>
      <c r="AT4423" s="15"/>
      <c r="AU4423" s="1"/>
      <c r="AV4423" s="1"/>
      <c r="AW4423" s="15"/>
      <c r="AX4423" s="15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  <c r="EZ4423" s="1"/>
      <c r="FA4423" s="1"/>
      <c r="FB4423" s="1"/>
      <c r="FC4423" s="1"/>
      <c r="FD4423" s="1"/>
      <c r="FE4423" s="1"/>
      <c r="FF4423" s="1"/>
      <c r="FG4423" s="1"/>
      <c r="FH4423" s="1"/>
    </row>
    <row r="4424" spans="1:164" x14ac:dyDescent="0.15">
      <c r="A4424" s="67"/>
      <c r="B4424" s="16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9"/>
      <c r="N4424" s="12"/>
      <c r="O4424" s="12"/>
      <c r="P4424" s="19"/>
      <c r="Q4424" s="14"/>
      <c r="R4424" s="28"/>
      <c r="S4424" s="14"/>
      <c r="T4424" s="14"/>
      <c r="U4424" s="14"/>
      <c r="V4424" s="4"/>
      <c r="W4424" s="5"/>
      <c r="X4424" s="14"/>
      <c r="Y4424" s="153"/>
      <c r="Z4424" s="10"/>
      <c r="AA4424" s="51"/>
      <c r="AB4424" s="3"/>
      <c r="AC4424" s="1"/>
      <c r="AD4424" s="10"/>
      <c r="AE4424" s="3"/>
      <c r="AF4424" s="3"/>
      <c r="AG4424" s="3"/>
      <c r="AH4424" s="10"/>
      <c r="AI4424" s="11"/>
      <c r="AJ4424" s="10"/>
      <c r="AK4424" s="2"/>
      <c r="AL4424" s="2"/>
      <c r="AM4424" s="2"/>
      <c r="AN4424" s="2"/>
      <c r="AO4424" s="2"/>
      <c r="AP4424" s="2"/>
      <c r="AQ4424" s="1"/>
      <c r="AR4424" s="15"/>
      <c r="AS4424" s="15"/>
      <c r="AT4424" s="15"/>
      <c r="AU4424" s="1"/>
      <c r="AV4424" s="1"/>
      <c r="AW4424" s="15"/>
      <c r="AX4424" s="15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  <c r="EZ4424" s="1"/>
      <c r="FA4424" s="1"/>
      <c r="FB4424" s="1"/>
      <c r="FC4424" s="1"/>
      <c r="FD4424" s="1"/>
      <c r="FE4424" s="1"/>
      <c r="FF4424" s="1"/>
      <c r="FG4424" s="1"/>
      <c r="FH4424" s="1"/>
    </row>
    <row r="4425" spans="1:164" x14ac:dyDescent="0.15">
      <c r="A4425" s="67"/>
      <c r="B4425" s="16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9"/>
      <c r="N4425" s="12"/>
      <c r="O4425" s="12"/>
      <c r="P4425" s="19"/>
      <c r="Q4425" s="14"/>
      <c r="R4425" s="28"/>
      <c r="S4425" s="14"/>
      <c r="T4425" s="14"/>
      <c r="U4425" s="14"/>
      <c r="V4425" s="4"/>
      <c r="W4425" s="5"/>
      <c r="X4425" s="14"/>
      <c r="Y4425" s="153"/>
      <c r="Z4425" s="10"/>
      <c r="AA4425" s="51"/>
      <c r="AB4425" s="3"/>
      <c r="AC4425" s="1"/>
      <c r="AD4425" s="10"/>
      <c r="AE4425" s="3"/>
      <c r="AF4425" s="3"/>
      <c r="AG4425" s="3"/>
      <c r="AH4425" s="10"/>
      <c r="AI4425" s="11"/>
      <c r="AJ4425" s="10"/>
      <c r="AK4425" s="2"/>
      <c r="AL4425" s="2"/>
      <c r="AM4425" s="2"/>
      <c r="AN4425" s="2"/>
      <c r="AO4425" s="2"/>
      <c r="AP4425" s="2"/>
      <c r="AQ4425" s="1"/>
      <c r="AR4425" s="15"/>
      <c r="AS4425" s="15"/>
      <c r="AT4425" s="15"/>
      <c r="AU4425" s="1"/>
      <c r="AV4425" s="1"/>
      <c r="AW4425" s="15"/>
      <c r="AX4425" s="15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  <c r="EZ4425" s="1"/>
      <c r="FA4425" s="1"/>
      <c r="FB4425" s="1"/>
      <c r="FC4425" s="1"/>
      <c r="FD4425" s="1"/>
      <c r="FE4425" s="1"/>
      <c r="FF4425" s="1"/>
      <c r="FG4425" s="1"/>
      <c r="FH4425" s="1"/>
    </row>
    <row r="4426" spans="1:164" x14ac:dyDescent="0.15">
      <c r="A4426" s="67"/>
      <c r="B4426" s="16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9"/>
      <c r="N4426" s="12"/>
      <c r="O4426" s="12"/>
      <c r="P4426" s="19"/>
      <c r="Q4426" s="14"/>
      <c r="R4426" s="28"/>
      <c r="S4426" s="14"/>
      <c r="T4426" s="14"/>
      <c r="U4426" s="14"/>
      <c r="V4426" s="4"/>
      <c r="W4426" s="5"/>
      <c r="X4426" s="14"/>
      <c r="Y4426" s="153"/>
      <c r="Z4426" s="10"/>
      <c r="AA4426" s="51"/>
      <c r="AB4426" s="3"/>
      <c r="AC4426" s="1"/>
      <c r="AD4426" s="10"/>
      <c r="AE4426" s="3"/>
      <c r="AF4426" s="3"/>
      <c r="AG4426" s="3"/>
      <c r="AH4426" s="10"/>
      <c r="AI4426" s="11"/>
      <c r="AJ4426" s="10"/>
      <c r="AK4426" s="2"/>
      <c r="AL4426" s="2"/>
      <c r="AM4426" s="2"/>
      <c r="AN4426" s="2"/>
      <c r="AO4426" s="2"/>
      <c r="AP4426" s="2"/>
      <c r="AQ4426" s="1"/>
      <c r="AR4426" s="15"/>
      <c r="AS4426" s="15"/>
      <c r="AT4426" s="15"/>
      <c r="AU4426" s="1"/>
      <c r="AV4426" s="1"/>
      <c r="AW4426" s="15"/>
      <c r="AX4426" s="15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  <c r="EZ4426" s="1"/>
      <c r="FA4426" s="1"/>
      <c r="FB4426" s="1"/>
      <c r="FC4426" s="1"/>
      <c r="FD4426" s="1"/>
      <c r="FE4426" s="1"/>
      <c r="FF4426" s="1"/>
      <c r="FG4426" s="1"/>
      <c r="FH4426" s="1"/>
    </row>
    <row r="4427" spans="1:164" x14ac:dyDescent="0.15">
      <c r="A4427" s="67"/>
      <c r="B4427" s="16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9"/>
      <c r="N4427" s="12"/>
      <c r="O4427" s="12"/>
      <c r="P4427" s="19"/>
      <c r="Q4427" s="14"/>
      <c r="R4427" s="28"/>
      <c r="S4427" s="14"/>
      <c r="T4427" s="14"/>
      <c r="U4427" s="14"/>
      <c r="V4427" s="4"/>
      <c r="W4427" s="5"/>
      <c r="X4427" s="14"/>
      <c r="Y4427" s="153"/>
      <c r="Z4427" s="10"/>
      <c r="AA4427" s="51"/>
      <c r="AB4427" s="3"/>
      <c r="AC4427" s="1"/>
      <c r="AD4427" s="10"/>
      <c r="AE4427" s="3"/>
      <c r="AF4427" s="3"/>
      <c r="AG4427" s="3"/>
      <c r="AH4427" s="10"/>
      <c r="AI4427" s="11"/>
      <c r="AJ4427" s="10"/>
      <c r="AK4427" s="2"/>
      <c r="AL4427" s="2"/>
      <c r="AM4427" s="2"/>
      <c r="AN4427" s="2"/>
      <c r="AO4427" s="2"/>
      <c r="AP4427" s="2"/>
      <c r="AQ4427" s="1"/>
      <c r="AR4427" s="15"/>
      <c r="AS4427" s="15"/>
      <c r="AT4427" s="15"/>
      <c r="AU4427" s="1"/>
      <c r="AV4427" s="1"/>
      <c r="AW4427" s="15"/>
      <c r="AX4427" s="15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  <c r="EZ4427" s="1"/>
      <c r="FA4427" s="1"/>
      <c r="FB4427" s="1"/>
      <c r="FC4427" s="1"/>
      <c r="FD4427" s="1"/>
      <c r="FE4427" s="1"/>
      <c r="FF4427" s="1"/>
      <c r="FG4427" s="1"/>
      <c r="FH4427" s="1"/>
    </row>
    <row r="4428" spans="1:164" x14ac:dyDescent="0.15">
      <c r="A4428" s="67"/>
      <c r="B4428" s="16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9"/>
      <c r="N4428" s="12"/>
      <c r="O4428" s="12"/>
      <c r="P4428" s="19"/>
      <c r="Q4428" s="14"/>
      <c r="R4428" s="28"/>
      <c r="S4428" s="14"/>
      <c r="T4428" s="14"/>
      <c r="U4428" s="14"/>
      <c r="V4428" s="4"/>
      <c r="W4428" s="5"/>
      <c r="X4428" s="14"/>
      <c r="Y4428" s="153"/>
      <c r="Z4428" s="10"/>
      <c r="AA4428" s="51"/>
      <c r="AB4428" s="3"/>
      <c r="AC4428" s="1"/>
      <c r="AD4428" s="10"/>
      <c r="AE4428" s="3"/>
      <c r="AF4428" s="3"/>
      <c r="AG4428" s="3"/>
      <c r="AH4428" s="10"/>
      <c r="AI4428" s="11"/>
      <c r="AJ4428" s="10"/>
      <c r="AK4428" s="2"/>
      <c r="AL4428" s="2"/>
      <c r="AM4428" s="2"/>
      <c r="AN4428" s="2"/>
      <c r="AO4428" s="2"/>
      <c r="AP4428" s="2"/>
      <c r="AQ4428" s="1"/>
      <c r="AR4428" s="15"/>
      <c r="AS4428" s="15"/>
      <c r="AT4428" s="15"/>
      <c r="AU4428" s="1"/>
      <c r="AV4428" s="1"/>
      <c r="AW4428" s="15"/>
      <c r="AX4428" s="15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  <c r="EZ4428" s="1"/>
      <c r="FA4428" s="1"/>
      <c r="FB4428" s="1"/>
      <c r="FC4428" s="1"/>
      <c r="FD4428" s="1"/>
      <c r="FE4428" s="1"/>
      <c r="FF4428" s="1"/>
      <c r="FG4428" s="1"/>
      <c r="FH4428" s="1"/>
    </row>
    <row r="4429" spans="1:164" x14ac:dyDescent="0.15">
      <c r="A4429" s="67"/>
      <c r="B4429" s="16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9"/>
      <c r="N4429" s="12"/>
      <c r="O4429" s="12"/>
      <c r="P4429" s="19"/>
      <c r="Q4429" s="14"/>
      <c r="R4429" s="28"/>
      <c r="S4429" s="14"/>
      <c r="T4429" s="14"/>
      <c r="U4429" s="14"/>
      <c r="V4429" s="4"/>
      <c r="W4429" s="5"/>
      <c r="X4429" s="14"/>
      <c r="Y4429" s="153"/>
      <c r="Z4429" s="10"/>
      <c r="AA4429" s="51"/>
      <c r="AB4429" s="3"/>
      <c r="AC4429" s="1"/>
      <c r="AD4429" s="10"/>
      <c r="AE4429" s="3"/>
      <c r="AF4429" s="3"/>
      <c r="AG4429" s="3"/>
      <c r="AH4429" s="10"/>
      <c r="AI4429" s="11"/>
      <c r="AJ4429" s="10"/>
      <c r="AK4429" s="2"/>
      <c r="AL4429" s="2"/>
      <c r="AM4429" s="2"/>
      <c r="AN4429" s="2"/>
      <c r="AO4429" s="2"/>
      <c r="AP4429" s="2"/>
      <c r="AQ4429" s="1"/>
      <c r="AR4429" s="15"/>
      <c r="AS4429" s="15"/>
      <c r="AT4429" s="15"/>
      <c r="AU4429" s="1"/>
      <c r="AV4429" s="1"/>
      <c r="AW4429" s="15"/>
      <c r="AX4429" s="15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  <c r="EZ4429" s="1"/>
      <c r="FA4429" s="1"/>
      <c r="FB4429" s="1"/>
      <c r="FC4429" s="1"/>
      <c r="FD4429" s="1"/>
      <c r="FE4429" s="1"/>
      <c r="FF4429" s="1"/>
      <c r="FG4429" s="1"/>
      <c r="FH4429" s="1"/>
    </row>
    <row r="4430" spans="1:164" x14ac:dyDescent="0.15">
      <c r="A4430" s="67"/>
      <c r="B4430" s="16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9"/>
      <c r="N4430" s="12"/>
      <c r="O4430" s="12"/>
      <c r="P4430" s="19"/>
      <c r="Q4430" s="14"/>
      <c r="R4430" s="28"/>
      <c r="S4430" s="14"/>
      <c r="T4430" s="14"/>
      <c r="U4430" s="14"/>
      <c r="V4430" s="4"/>
      <c r="W4430" s="5"/>
      <c r="X4430" s="14"/>
      <c r="Y4430" s="153"/>
      <c r="Z4430" s="10"/>
      <c r="AA4430" s="51"/>
      <c r="AB4430" s="3"/>
      <c r="AC4430" s="1"/>
      <c r="AD4430" s="10"/>
      <c r="AE4430" s="3"/>
      <c r="AF4430" s="3"/>
      <c r="AG4430" s="3"/>
      <c r="AH4430" s="10"/>
      <c r="AI4430" s="11"/>
      <c r="AJ4430" s="10"/>
      <c r="AK4430" s="2"/>
      <c r="AL4430" s="2"/>
      <c r="AM4430" s="2"/>
      <c r="AN4430" s="2"/>
      <c r="AO4430" s="2"/>
      <c r="AP4430" s="2"/>
      <c r="AQ4430" s="1"/>
      <c r="AR4430" s="15"/>
      <c r="AS4430" s="15"/>
      <c r="AT4430" s="15"/>
      <c r="AU4430" s="1"/>
      <c r="AV4430" s="1"/>
      <c r="AW4430" s="15"/>
      <c r="AX4430" s="15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  <c r="EZ4430" s="1"/>
      <c r="FA4430" s="1"/>
      <c r="FB4430" s="1"/>
      <c r="FC4430" s="1"/>
      <c r="FD4430" s="1"/>
      <c r="FE4430" s="1"/>
      <c r="FF4430" s="1"/>
      <c r="FG4430" s="1"/>
      <c r="FH4430" s="1"/>
    </row>
    <row r="4431" spans="1:164" x14ac:dyDescent="0.15">
      <c r="A4431" s="67"/>
      <c r="B4431" s="16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9"/>
      <c r="N4431" s="12"/>
      <c r="O4431" s="12"/>
      <c r="P4431" s="19"/>
      <c r="Q4431" s="14"/>
      <c r="R4431" s="28"/>
      <c r="S4431" s="14"/>
      <c r="T4431" s="14"/>
      <c r="U4431" s="14"/>
      <c r="V4431" s="4"/>
      <c r="W4431" s="5"/>
      <c r="X4431" s="14"/>
      <c r="Y4431" s="153"/>
      <c r="Z4431" s="10"/>
      <c r="AA4431" s="51"/>
      <c r="AB4431" s="3"/>
      <c r="AC4431" s="1"/>
      <c r="AD4431" s="10"/>
      <c r="AE4431" s="3"/>
      <c r="AF4431" s="3"/>
      <c r="AG4431" s="3"/>
      <c r="AH4431" s="10"/>
      <c r="AI4431" s="11"/>
      <c r="AJ4431" s="10"/>
      <c r="AK4431" s="2"/>
      <c r="AL4431" s="2"/>
      <c r="AM4431" s="2"/>
      <c r="AN4431" s="2"/>
      <c r="AO4431" s="2"/>
      <c r="AP4431" s="2"/>
      <c r="AQ4431" s="1"/>
      <c r="AR4431" s="15"/>
      <c r="AS4431" s="15"/>
      <c r="AT4431" s="15"/>
      <c r="AU4431" s="1"/>
      <c r="AV4431" s="1"/>
      <c r="AW4431" s="15"/>
      <c r="AX4431" s="15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  <c r="EZ4431" s="1"/>
      <c r="FA4431" s="1"/>
      <c r="FB4431" s="1"/>
      <c r="FC4431" s="1"/>
      <c r="FD4431" s="1"/>
      <c r="FE4431" s="1"/>
      <c r="FF4431" s="1"/>
      <c r="FG4431" s="1"/>
      <c r="FH4431" s="1"/>
    </row>
    <row r="4432" spans="1:164" x14ac:dyDescent="0.15">
      <c r="A4432" s="67"/>
      <c r="B4432" s="16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9"/>
      <c r="N4432" s="12"/>
      <c r="O4432" s="12"/>
      <c r="P4432" s="19"/>
      <c r="Q4432" s="14"/>
      <c r="R4432" s="28"/>
      <c r="S4432" s="14"/>
      <c r="T4432" s="14"/>
      <c r="U4432" s="14"/>
      <c r="V4432" s="4"/>
      <c r="W4432" s="5"/>
      <c r="X4432" s="14"/>
      <c r="Y4432" s="153"/>
      <c r="Z4432" s="10"/>
      <c r="AA4432" s="51"/>
      <c r="AB4432" s="3"/>
      <c r="AC4432" s="1"/>
      <c r="AD4432" s="10"/>
      <c r="AE4432" s="3"/>
      <c r="AF4432" s="3"/>
      <c r="AG4432" s="3"/>
      <c r="AH4432" s="10"/>
      <c r="AI4432" s="11"/>
      <c r="AJ4432" s="10"/>
      <c r="AK4432" s="2"/>
      <c r="AL4432" s="2"/>
      <c r="AM4432" s="2"/>
      <c r="AN4432" s="2"/>
      <c r="AO4432" s="2"/>
      <c r="AP4432" s="2"/>
      <c r="AQ4432" s="1"/>
      <c r="AR4432" s="15"/>
      <c r="AS4432" s="15"/>
      <c r="AT4432" s="15"/>
      <c r="AU4432" s="1"/>
      <c r="AV4432" s="1"/>
      <c r="AW4432" s="15"/>
      <c r="AX4432" s="15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  <c r="EZ4432" s="1"/>
      <c r="FA4432" s="1"/>
      <c r="FB4432" s="1"/>
      <c r="FC4432" s="1"/>
      <c r="FD4432" s="1"/>
      <c r="FE4432" s="1"/>
      <c r="FF4432" s="1"/>
      <c r="FG4432" s="1"/>
      <c r="FH4432" s="1"/>
    </row>
    <row r="4433" spans="1:164" x14ac:dyDescent="0.15">
      <c r="A4433" s="67"/>
      <c r="B4433" s="16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9"/>
      <c r="N4433" s="12"/>
      <c r="O4433" s="12"/>
      <c r="P4433" s="19"/>
      <c r="Q4433" s="14"/>
      <c r="R4433" s="28"/>
      <c r="S4433" s="14"/>
      <c r="T4433" s="14"/>
      <c r="U4433" s="14"/>
      <c r="V4433" s="4"/>
      <c r="W4433" s="5"/>
      <c r="X4433" s="14"/>
      <c r="Y4433" s="153"/>
      <c r="Z4433" s="10"/>
      <c r="AA4433" s="51"/>
      <c r="AB4433" s="3"/>
      <c r="AC4433" s="1"/>
      <c r="AD4433" s="10"/>
      <c r="AE4433" s="3"/>
      <c r="AF4433" s="3"/>
      <c r="AG4433" s="3"/>
      <c r="AH4433" s="10"/>
      <c r="AI4433" s="11"/>
      <c r="AJ4433" s="10"/>
      <c r="AK4433" s="2"/>
      <c r="AL4433" s="2"/>
      <c r="AM4433" s="2"/>
      <c r="AN4433" s="2"/>
      <c r="AO4433" s="2"/>
      <c r="AP4433" s="2"/>
      <c r="AQ4433" s="1"/>
      <c r="AR4433" s="15"/>
      <c r="AS4433" s="15"/>
      <c r="AT4433" s="15"/>
      <c r="AU4433" s="1"/>
      <c r="AV4433" s="1"/>
      <c r="AW4433" s="15"/>
      <c r="AX4433" s="15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  <c r="EZ4433" s="1"/>
      <c r="FA4433" s="1"/>
      <c r="FB4433" s="1"/>
      <c r="FC4433" s="1"/>
      <c r="FD4433" s="1"/>
      <c r="FE4433" s="1"/>
      <c r="FF4433" s="1"/>
      <c r="FG4433" s="1"/>
      <c r="FH4433" s="1"/>
    </row>
    <row r="4434" spans="1:164" x14ac:dyDescent="0.15">
      <c r="A4434" s="67"/>
      <c r="B4434" s="16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9"/>
      <c r="N4434" s="12"/>
      <c r="O4434" s="12"/>
      <c r="P4434" s="19"/>
      <c r="Q4434" s="14"/>
      <c r="R4434" s="28"/>
      <c r="S4434" s="14"/>
      <c r="T4434" s="14"/>
      <c r="U4434" s="14"/>
      <c r="V4434" s="4"/>
      <c r="W4434" s="5"/>
      <c r="X4434" s="14"/>
      <c r="Y4434" s="153"/>
      <c r="Z4434" s="10"/>
      <c r="AA4434" s="51"/>
      <c r="AB4434" s="3"/>
      <c r="AC4434" s="1"/>
      <c r="AD4434" s="10"/>
      <c r="AE4434" s="3"/>
      <c r="AF4434" s="3"/>
      <c r="AG4434" s="3"/>
      <c r="AH4434" s="10"/>
      <c r="AI4434" s="11"/>
      <c r="AJ4434" s="10"/>
      <c r="AK4434" s="2"/>
      <c r="AL4434" s="2"/>
      <c r="AM4434" s="2"/>
      <c r="AN4434" s="2"/>
      <c r="AO4434" s="2"/>
      <c r="AP4434" s="2"/>
      <c r="AQ4434" s="1"/>
      <c r="AR4434" s="15"/>
      <c r="AS4434" s="15"/>
      <c r="AT4434" s="15"/>
      <c r="AU4434" s="1"/>
      <c r="AV4434" s="1"/>
      <c r="AW4434" s="15"/>
      <c r="AX4434" s="15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  <c r="EZ4434" s="1"/>
      <c r="FA4434" s="1"/>
      <c r="FB4434" s="1"/>
      <c r="FC4434" s="1"/>
      <c r="FD4434" s="1"/>
      <c r="FE4434" s="1"/>
      <c r="FF4434" s="1"/>
      <c r="FG4434" s="1"/>
      <c r="FH4434" s="1"/>
    </row>
    <row r="4435" spans="1:164" x14ac:dyDescent="0.15">
      <c r="A4435" s="67"/>
      <c r="B4435" s="16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9"/>
      <c r="N4435" s="12"/>
      <c r="O4435" s="12"/>
      <c r="P4435" s="19"/>
      <c r="Q4435" s="14"/>
      <c r="R4435" s="28"/>
      <c r="S4435" s="14"/>
      <c r="T4435" s="14"/>
      <c r="U4435" s="14"/>
      <c r="V4435" s="4"/>
      <c r="W4435" s="5"/>
      <c r="X4435" s="14"/>
      <c r="Y4435" s="153"/>
      <c r="Z4435" s="10"/>
      <c r="AA4435" s="51"/>
      <c r="AB4435" s="3"/>
      <c r="AC4435" s="1"/>
      <c r="AD4435" s="10"/>
      <c r="AE4435" s="3"/>
      <c r="AF4435" s="3"/>
      <c r="AG4435" s="3"/>
      <c r="AH4435" s="10"/>
      <c r="AI4435" s="11"/>
      <c r="AJ4435" s="10"/>
      <c r="AK4435" s="2"/>
      <c r="AL4435" s="2"/>
      <c r="AM4435" s="2"/>
      <c r="AN4435" s="2"/>
      <c r="AO4435" s="2"/>
      <c r="AP4435" s="2"/>
      <c r="AQ4435" s="1"/>
      <c r="AR4435" s="15"/>
      <c r="AS4435" s="15"/>
      <c r="AT4435" s="15"/>
      <c r="AU4435" s="1"/>
      <c r="AV4435" s="1"/>
      <c r="AW4435" s="15"/>
      <c r="AX4435" s="15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  <c r="EZ4435" s="1"/>
      <c r="FA4435" s="1"/>
      <c r="FB4435" s="1"/>
      <c r="FC4435" s="1"/>
      <c r="FD4435" s="1"/>
      <c r="FE4435" s="1"/>
      <c r="FF4435" s="1"/>
      <c r="FG4435" s="1"/>
      <c r="FH4435" s="1"/>
    </row>
    <row r="4436" spans="1:164" x14ac:dyDescent="0.15">
      <c r="A4436" s="67"/>
      <c r="B4436" s="16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9"/>
      <c r="N4436" s="12"/>
      <c r="O4436" s="12"/>
      <c r="P4436" s="19"/>
      <c r="Q4436" s="14"/>
      <c r="R4436" s="28"/>
      <c r="S4436" s="14"/>
      <c r="T4436" s="14"/>
      <c r="U4436" s="14"/>
      <c r="V4436" s="4"/>
      <c r="W4436" s="5"/>
      <c r="X4436" s="14"/>
      <c r="Y4436" s="153"/>
      <c r="Z4436" s="10"/>
      <c r="AA4436" s="51"/>
      <c r="AB4436" s="3"/>
      <c r="AC4436" s="1"/>
      <c r="AD4436" s="10"/>
      <c r="AE4436" s="3"/>
      <c r="AF4436" s="3"/>
      <c r="AG4436" s="3"/>
      <c r="AH4436" s="10"/>
      <c r="AI4436" s="11"/>
      <c r="AJ4436" s="10"/>
      <c r="AK4436" s="2"/>
      <c r="AL4436" s="2"/>
      <c r="AM4436" s="2"/>
      <c r="AN4436" s="2"/>
      <c r="AO4436" s="2"/>
      <c r="AP4436" s="2"/>
      <c r="AQ4436" s="1"/>
      <c r="AR4436" s="15"/>
      <c r="AS4436" s="15"/>
      <c r="AT4436" s="15"/>
      <c r="AU4436" s="1"/>
      <c r="AV4436" s="1"/>
      <c r="AW4436" s="15"/>
      <c r="AX4436" s="15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  <c r="EZ4436" s="1"/>
      <c r="FA4436" s="1"/>
      <c r="FB4436" s="1"/>
      <c r="FC4436" s="1"/>
      <c r="FD4436" s="1"/>
      <c r="FE4436" s="1"/>
      <c r="FF4436" s="1"/>
      <c r="FG4436" s="1"/>
      <c r="FH4436" s="1"/>
    </row>
    <row r="4437" spans="1:164" x14ac:dyDescent="0.15">
      <c r="A4437" s="67"/>
      <c r="B4437" s="16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9"/>
      <c r="N4437" s="12"/>
      <c r="O4437" s="12"/>
      <c r="P4437" s="19"/>
      <c r="Q4437" s="14"/>
      <c r="R4437" s="28"/>
      <c r="S4437" s="14"/>
      <c r="T4437" s="14"/>
      <c r="U4437" s="14"/>
      <c r="V4437" s="4"/>
      <c r="W4437" s="5"/>
      <c r="X4437" s="14"/>
      <c r="Y4437" s="153"/>
      <c r="Z4437" s="10"/>
      <c r="AA4437" s="51"/>
      <c r="AB4437" s="3"/>
      <c r="AC4437" s="1"/>
      <c r="AD4437" s="10"/>
      <c r="AE4437" s="3"/>
      <c r="AF4437" s="3"/>
      <c r="AG4437" s="3"/>
      <c r="AH4437" s="10"/>
      <c r="AI4437" s="11"/>
      <c r="AJ4437" s="10"/>
      <c r="AK4437" s="2"/>
      <c r="AL4437" s="2"/>
      <c r="AM4437" s="2"/>
      <c r="AN4437" s="2"/>
      <c r="AO4437" s="2"/>
      <c r="AP4437" s="2"/>
      <c r="AQ4437" s="1"/>
      <c r="AR4437" s="15"/>
      <c r="AS4437" s="15"/>
      <c r="AT4437" s="15"/>
      <c r="AU4437" s="1"/>
      <c r="AV4437" s="1"/>
      <c r="AW4437" s="15"/>
      <c r="AX4437" s="15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  <c r="EZ4437" s="1"/>
      <c r="FA4437" s="1"/>
      <c r="FB4437" s="1"/>
      <c r="FC4437" s="1"/>
      <c r="FD4437" s="1"/>
      <c r="FE4437" s="1"/>
      <c r="FF4437" s="1"/>
      <c r="FG4437" s="1"/>
      <c r="FH4437" s="1"/>
    </row>
    <row r="4438" spans="1:164" x14ac:dyDescent="0.15">
      <c r="A4438" s="67"/>
      <c r="B4438" s="16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9"/>
      <c r="N4438" s="12"/>
      <c r="O4438" s="12"/>
      <c r="P4438" s="19"/>
      <c r="Q4438" s="14"/>
      <c r="R4438" s="28"/>
      <c r="S4438" s="14"/>
      <c r="T4438" s="14"/>
      <c r="U4438" s="14"/>
      <c r="V4438" s="4"/>
      <c r="W4438" s="5"/>
      <c r="X4438" s="14"/>
      <c r="Y4438" s="153"/>
      <c r="Z4438" s="10"/>
      <c r="AA4438" s="51"/>
      <c r="AB4438" s="3"/>
      <c r="AC4438" s="1"/>
      <c r="AD4438" s="10"/>
      <c r="AE4438" s="3"/>
      <c r="AF4438" s="3"/>
      <c r="AG4438" s="3"/>
      <c r="AH4438" s="10"/>
      <c r="AI4438" s="11"/>
      <c r="AJ4438" s="10"/>
      <c r="AK4438" s="2"/>
      <c r="AL4438" s="2"/>
      <c r="AM4438" s="2"/>
      <c r="AN4438" s="2"/>
      <c r="AO4438" s="2"/>
      <c r="AP4438" s="2"/>
      <c r="AQ4438" s="1"/>
      <c r="AR4438" s="15"/>
      <c r="AS4438" s="15"/>
      <c r="AT4438" s="15"/>
      <c r="AU4438" s="1"/>
      <c r="AV4438" s="1"/>
      <c r="AW4438" s="15"/>
      <c r="AX4438" s="15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  <c r="EZ4438" s="1"/>
      <c r="FA4438" s="1"/>
      <c r="FB4438" s="1"/>
      <c r="FC4438" s="1"/>
      <c r="FD4438" s="1"/>
      <c r="FE4438" s="1"/>
      <c r="FF4438" s="1"/>
      <c r="FG4438" s="1"/>
      <c r="FH4438" s="1"/>
    </row>
    <row r="4439" spans="1:164" x14ac:dyDescent="0.15">
      <c r="A4439" s="67"/>
      <c r="B4439" s="16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9"/>
      <c r="N4439" s="12"/>
      <c r="O4439" s="12"/>
      <c r="P4439" s="19"/>
      <c r="Q4439" s="14"/>
      <c r="R4439" s="28"/>
      <c r="S4439" s="14"/>
      <c r="T4439" s="14"/>
      <c r="U4439" s="14"/>
      <c r="V4439" s="4"/>
      <c r="W4439" s="5"/>
      <c r="X4439" s="14"/>
      <c r="Y4439" s="153"/>
      <c r="Z4439" s="10"/>
      <c r="AA4439" s="51"/>
      <c r="AB4439" s="3"/>
      <c r="AC4439" s="1"/>
      <c r="AD4439" s="10"/>
      <c r="AE4439" s="3"/>
      <c r="AF4439" s="3"/>
      <c r="AG4439" s="3"/>
      <c r="AH4439" s="10"/>
      <c r="AI4439" s="11"/>
      <c r="AJ4439" s="10"/>
      <c r="AK4439" s="2"/>
      <c r="AL4439" s="2"/>
      <c r="AM4439" s="2"/>
      <c r="AN4439" s="2"/>
      <c r="AO4439" s="2"/>
      <c r="AP4439" s="2"/>
      <c r="AQ4439" s="1"/>
      <c r="AR4439" s="15"/>
      <c r="AS4439" s="15"/>
      <c r="AT4439" s="15"/>
      <c r="AU4439" s="1"/>
      <c r="AV4439" s="1"/>
      <c r="AW4439" s="15"/>
      <c r="AX4439" s="15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  <c r="EZ4439" s="1"/>
      <c r="FA4439" s="1"/>
      <c r="FB4439" s="1"/>
      <c r="FC4439" s="1"/>
      <c r="FD4439" s="1"/>
      <c r="FE4439" s="1"/>
      <c r="FF4439" s="1"/>
      <c r="FG4439" s="1"/>
      <c r="FH4439" s="1"/>
    </row>
    <row r="4440" spans="1:164" x14ac:dyDescent="0.15">
      <c r="A4440" s="67"/>
      <c r="B4440" s="16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9"/>
      <c r="N4440" s="12"/>
      <c r="O4440" s="12"/>
      <c r="P4440" s="19"/>
      <c r="Q4440" s="14"/>
      <c r="R4440" s="28"/>
      <c r="S4440" s="14"/>
      <c r="T4440" s="14"/>
      <c r="U4440" s="14"/>
      <c r="V4440" s="4"/>
      <c r="W4440" s="5"/>
      <c r="X4440" s="14"/>
      <c r="Y4440" s="153"/>
      <c r="Z4440" s="10"/>
      <c r="AA4440" s="51"/>
      <c r="AB4440" s="3"/>
      <c r="AC4440" s="1"/>
      <c r="AD4440" s="10"/>
      <c r="AE4440" s="3"/>
      <c r="AF4440" s="3"/>
      <c r="AG4440" s="3"/>
      <c r="AH4440" s="10"/>
      <c r="AI4440" s="11"/>
      <c r="AJ4440" s="10"/>
      <c r="AK4440" s="2"/>
      <c r="AL4440" s="2"/>
      <c r="AM4440" s="2"/>
      <c r="AN4440" s="2"/>
      <c r="AO4440" s="2"/>
      <c r="AP4440" s="2"/>
      <c r="AQ4440" s="1"/>
      <c r="AR4440" s="15"/>
      <c r="AS4440" s="15"/>
      <c r="AT4440" s="15"/>
      <c r="AU4440" s="1"/>
      <c r="AV4440" s="1"/>
      <c r="AW4440" s="15"/>
      <c r="AX4440" s="15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  <c r="EZ4440" s="1"/>
      <c r="FA4440" s="1"/>
      <c r="FB4440" s="1"/>
      <c r="FC4440" s="1"/>
      <c r="FD4440" s="1"/>
      <c r="FE4440" s="1"/>
      <c r="FF4440" s="1"/>
      <c r="FG4440" s="1"/>
      <c r="FH4440" s="1"/>
    </row>
    <row r="4441" spans="1:164" x14ac:dyDescent="0.15">
      <c r="A4441" s="67"/>
      <c r="B4441" s="16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9"/>
      <c r="N4441" s="12"/>
      <c r="O4441" s="12"/>
      <c r="P4441" s="19"/>
      <c r="Q4441" s="14"/>
      <c r="R4441" s="28"/>
      <c r="S4441" s="14"/>
      <c r="T4441" s="14"/>
      <c r="U4441" s="14"/>
      <c r="V4441" s="4"/>
      <c r="W4441" s="5"/>
      <c r="X4441" s="14"/>
      <c r="Y4441" s="153"/>
      <c r="Z4441" s="10"/>
      <c r="AA4441" s="51"/>
      <c r="AB4441" s="3"/>
      <c r="AC4441" s="1"/>
      <c r="AD4441" s="10"/>
      <c r="AE4441" s="3"/>
      <c r="AF4441" s="3"/>
      <c r="AG4441" s="3"/>
      <c r="AH4441" s="10"/>
      <c r="AI4441" s="11"/>
      <c r="AJ4441" s="10"/>
      <c r="AK4441" s="2"/>
      <c r="AL4441" s="2"/>
      <c r="AM4441" s="2"/>
      <c r="AN4441" s="2"/>
      <c r="AO4441" s="2"/>
      <c r="AP4441" s="2"/>
      <c r="AQ4441" s="1"/>
      <c r="AR4441" s="15"/>
      <c r="AS4441" s="15"/>
      <c r="AT4441" s="15"/>
      <c r="AU4441" s="1"/>
      <c r="AV4441" s="1"/>
      <c r="AW4441" s="15"/>
      <c r="AX4441" s="15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  <c r="EZ4441" s="1"/>
      <c r="FA4441" s="1"/>
      <c r="FB4441" s="1"/>
      <c r="FC4441" s="1"/>
      <c r="FD4441" s="1"/>
      <c r="FE4441" s="1"/>
      <c r="FF4441" s="1"/>
      <c r="FG4441" s="1"/>
      <c r="FH4441" s="1"/>
    </row>
    <row r="4442" spans="1:164" x14ac:dyDescent="0.15">
      <c r="A4442" s="67"/>
      <c r="B4442" s="16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9"/>
      <c r="N4442" s="12"/>
      <c r="O4442" s="12"/>
      <c r="P4442" s="19"/>
      <c r="Q4442" s="14"/>
      <c r="R4442" s="28"/>
      <c r="S4442" s="14"/>
      <c r="T4442" s="14"/>
      <c r="U4442" s="14"/>
      <c r="V4442" s="4"/>
      <c r="W4442" s="5"/>
      <c r="X4442" s="14"/>
      <c r="Y4442" s="153"/>
      <c r="Z4442" s="10"/>
      <c r="AA4442" s="51"/>
      <c r="AB4442" s="3"/>
      <c r="AC4442" s="1"/>
      <c r="AD4442" s="10"/>
      <c r="AE4442" s="3"/>
      <c r="AF4442" s="3"/>
      <c r="AG4442" s="3"/>
      <c r="AH4442" s="10"/>
      <c r="AI4442" s="11"/>
      <c r="AJ4442" s="10"/>
      <c r="AK4442" s="2"/>
      <c r="AL4442" s="2"/>
      <c r="AM4442" s="2"/>
      <c r="AN4442" s="2"/>
      <c r="AO4442" s="2"/>
      <c r="AP4442" s="2"/>
      <c r="AQ4442" s="1"/>
      <c r="AR4442" s="15"/>
      <c r="AS4442" s="15"/>
      <c r="AT4442" s="15"/>
      <c r="AU4442" s="1"/>
      <c r="AV4442" s="1"/>
      <c r="AW4442" s="15"/>
      <c r="AX4442" s="15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  <c r="EZ4442" s="1"/>
      <c r="FA4442" s="1"/>
      <c r="FB4442" s="1"/>
      <c r="FC4442" s="1"/>
      <c r="FD4442" s="1"/>
      <c r="FE4442" s="1"/>
      <c r="FF4442" s="1"/>
      <c r="FG4442" s="1"/>
      <c r="FH4442" s="1"/>
    </row>
    <row r="4443" spans="1:164" x14ac:dyDescent="0.15">
      <c r="A4443" s="67"/>
      <c r="B4443" s="16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9"/>
      <c r="N4443" s="12"/>
      <c r="O4443" s="12"/>
      <c r="P4443" s="19"/>
      <c r="Q4443" s="14"/>
      <c r="R4443" s="28"/>
      <c r="S4443" s="14"/>
      <c r="T4443" s="14"/>
      <c r="U4443" s="14"/>
      <c r="V4443" s="4"/>
      <c r="W4443" s="5"/>
      <c r="X4443" s="14"/>
      <c r="Y4443" s="153"/>
      <c r="Z4443" s="10"/>
      <c r="AA4443" s="51"/>
      <c r="AB4443" s="3"/>
      <c r="AC4443" s="1"/>
      <c r="AD4443" s="10"/>
      <c r="AE4443" s="3"/>
      <c r="AF4443" s="3"/>
      <c r="AG4443" s="3"/>
      <c r="AH4443" s="10"/>
      <c r="AI4443" s="11"/>
      <c r="AJ4443" s="10"/>
      <c r="AK4443" s="2"/>
      <c r="AL4443" s="2"/>
      <c r="AM4443" s="2"/>
      <c r="AN4443" s="2"/>
      <c r="AO4443" s="2"/>
      <c r="AP4443" s="2"/>
      <c r="AQ4443" s="1"/>
      <c r="AR4443" s="15"/>
      <c r="AS4443" s="15"/>
      <c r="AT4443" s="15"/>
      <c r="AU4443" s="1"/>
      <c r="AV4443" s="1"/>
      <c r="AW4443" s="15"/>
      <c r="AX4443" s="15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  <c r="EZ4443" s="1"/>
      <c r="FA4443" s="1"/>
      <c r="FB4443" s="1"/>
      <c r="FC4443" s="1"/>
      <c r="FD4443" s="1"/>
      <c r="FE4443" s="1"/>
      <c r="FF4443" s="1"/>
      <c r="FG4443" s="1"/>
      <c r="FH4443" s="1"/>
    </row>
    <row r="4444" spans="1:164" x14ac:dyDescent="0.15">
      <c r="A4444" s="67"/>
      <c r="B4444" s="16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9"/>
      <c r="N4444" s="12"/>
      <c r="O4444" s="12"/>
      <c r="P4444" s="19"/>
      <c r="Q4444" s="14"/>
      <c r="R4444" s="28"/>
      <c r="S4444" s="14"/>
      <c r="T4444" s="14"/>
      <c r="U4444" s="14"/>
      <c r="V4444" s="4"/>
      <c r="W4444" s="5"/>
      <c r="X4444" s="14"/>
      <c r="Y4444" s="153"/>
      <c r="Z4444" s="10"/>
      <c r="AA4444" s="51"/>
      <c r="AB4444" s="3"/>
      <c r="AC4444" s="1"/>
      <c r="AD4444" s="10"/>
      <c r="AE4444" s="3"/>
      <c r="AF4444" s="3"/>
      <c r="AG4444" s="3"/>
      <c r="AH4444" s="10"/>
      <c r="AI4444" s="11"/>
      <c r="AJ4444" s="10"/>
      <c r="AK4444" s="2"/>
      <c r="AL4444" s="2"/>
      <c r="AM4444" s="2"/>
      <c r="AN4444" s="2"/>
      <c r="AO4444" s="2"/>
      <c r="AP4444" s="2"/>
      <c r="AQ4444" s="1"/>
      <c r="AR4444" s="15"/>
      <c r="AS4444" s="15"/>
      <c r="AT4444" s="15"/>
      <c r="AU4444" s="1"/>
      <c r="AV4444" s="1"/>
      <c r="AW4444" s="15"/>
      <c r="AX4444" s="15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  <c r="EZ4444" s="1"/>
      <c r="FA4444" s="1"/>
      <c r="FB4444" s="1"/>
      <c r="FC4444" s="1"/>
      <c r="FD4444" s="1"/>
      <c r="FE4444" s="1"/>
      <c r="FF4444" s="1"/>
      <c r="FG4444" s="1"/>
      <c r="FH4444" s="1"/>
    </row>
    <row r="4445" spans="1:164" x14ac:dyDescent="0.15">
      <c r="A4445" s="67"/>
      <c r="B4445" s="16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9"/>
      <c r="N4445" s="12"/>
      <c r="O4445" s="12"/>
      <c r="P4445" s="19"/>
      <c r="Q4445" s="14"/>
      <c r="R4445" s="28"/>
      <c r="S4445" s="14"/>
      <c r="T4445" s="14"/>
      <c r="U4445" s="14"/>
      <c r="V4445" s="4"/>
      <c r="W4445" s="5"/>
      <c r="X4445" s="14"/>
      <c r="Y4445" s="153"/>
      <c r="Z4445" s="10"/>
      <c r="AA4445" s="51"/>
      <c r="AB4445" s="3"/>
      <c r="AC4445" s="1"/>
      <c r="AD4445" s="10"/>
      <c r="AE4445" s="3"/>
      <c r="AF4445" s="3"/>
      <c r="AG4445" s="3"/>
      <c r="AH4445" s="10"/>
      <c r="AI4445" s="11"/>
      <c r="AJ4445" s="10"/>
      <c r="AK4445" s="2"/>
      <c r="AL4445" s="2"/>
      <c r="AM4445" s="2"/>
      <c r="AN4445" s="2"/>
      <c r="AO4445" s="2"/>
      <c r="AP4445" s="2"/>
      <c r="AQ4445" s="1"/>
      <c r="AR4445" s="15"/>
      <c r="AS4445" s="15"/>
      <c r="AT4445" s="15"/>
      <c r="AU4445" s="1"/>
      <c r="AV4445" s="1"/>
      <c r="AW4445" s="15"/>
      <c r="AX4445" s="15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  <c r="EZ4445" s="1"/>
      <c r="FA4445" s="1"/>
      <c r="FB4445" s="1"/>
      <c r="FC4445" s="1"/>
      <c r="FD4445" s="1"/>
      <c r="FE4445" s="1"/>
      <c r="FF4445" s="1"/>
      <c r="FG4445" s="1"/>
      <c r="FH4445" s="1"/>
    </row>
    <row r="4446" spans="1:164" x14ac:dyDescent="0.15">
      <c r="A4446" s="67"/>
      <c r="B4446" s="16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9"/>
      <c r="N4446" s="12"/>
      <c r="O4446" s="12"/>
      <c r="P4446" s="19"/>
      <c r="Q4446" s="14"/>
      <c r="R4446" s="28"/>
      <c r="S4446" s="14"/>
      <c r="T4446" s="14"/>
      <c r="U4446" s="14"/>
      <c r="V4446" s="4"/>
      <c r="W4446" s="5"/>
      <c r="X4446" s="14"/>
      <c r="Y4446" s="153"/>
      <c r="Z4446" s="10"/>
      <c r="AA4446" s="51"/>
      <c r="AB4446" s="3"/>
      <c r="AC4446" s="1"/>
      <c r="AD4446" s="10"/>
      <c r="AE4446" s="3"/>
      <c r="AF4446" s="3"/>
      <c r="AG4446" s="3"/>
      <c r="AH4446" s="10"/>
      <c r="AI4446" s="11"/>
      <c r="AJ4446" s="10"/>
      <c r="AK4446" s="2"/>
      <c r="AL4446" s="2"/>
      <c r="AM4446" s="2"/>
      <c r="AN4446" s="2"/>
      <c r="AO4446" s="2"/>
      <c r="AP4446" s="2"/>
      <c r="AQ4446" s="1"/>
      <c r="AR4446" s="15"/>
      <c r="AS4446" s="15"/>
      <c r="AT4446" s="15"/>
      <c r="AU4446" s="1"/>
      <c r="AV4446" s="1"/>
      <c r="AW4446" s="15"/>
      <c r="AX4446" s="15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  <c r="EZ4446" s="1"/>
      <c r="FA4446" s="1"/>
      <c r="FB4446" s="1"/>
      <c r="FC4446" s="1"/>
      <c r="FD4446" s="1"/>
      <c r="FE4446" s="1"/>
      <c r="FF4446" s="1"/>
      <c r="FG4446" s="1"/>
      <c r="FH4446" s="1"/>
    </row>
    <row r="4447" spans="1:164" x14ac:dyDescent="0.15">
      <c r="A4447" s="67"/>
      <c r="B4447" s="16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9"/>
      <c r="N4447" s="12"/>
      <c r="O4447" s="12"/>
      <c r="P4447" s="19"/>
      <c r="Q4447" s="14"/>
      <c r="R4447" s="28"/>
      <c r="S4447" s="14"/>
      <c r="T4447" s="14"/>
      <c r="U4447" s="14"/>
      <c r="V4447" s="4"/>
      <c r="W4447" s="5"/>
      <c r="X4447" s="14"/>
      <c r="Y4447" s="153"/>
      <c r="Z4447" s="10"/>
      <c r="AA4447" s="51"/>
      <c r="AB4447" s="3"/>
      <c r="AC4447" s="1"/>
      <c r="AD4447" s="10"/>
      <c r="AE4447" s="3"/>
      <c r="AF4447" s="3"/>
      <c r="AG4447" s="3"/>
      <c r="AH4447" s="10"/>
      <c r="AI4447" s="11"/>
      <c r="AJ4447" s="10"/>
      <c r="AK4447" s="2"/>
      <c r="AL4447" s="2"/>
      <c r="AM4447" s="2"/>
      <c r="AN4447" s="2"/>
      <c r="AO4447" s="2"/>
      <c r="AP4447" s="2"/>
      <c r="AQ4447" s="1"/>
      <c r="AR4447" s="15"/>
      <c r="AS4447" s="15"/>
      <c r="AT4447" s="15"/>
      <c r="AU4447" s="1"/>
      <c r="AV4447" s="1"/>
      <c r="AW4447" s="15"/>
      <c r="AX4447" s="15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  <c r="EZ4447" s="1"/>
      <c r="FA4447" s="1"/>
      <c r="FB4447" s="1"/>
      <c r="FC4447" s="1"/>
      <c r="FD4447" s="1"/>
      <c r="FE4447" s="1"/>
      <c r="FF4447" s="1"/>
      <c r="FG4447" s="1"/>
      <c r="FH4447" s="1"/>
    </row>
    <row r="4448" spans="1:164" x14ac:dyDescent="0.15">
      <c r="A4448" s="67"/>
      <c r="B4448" s="16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9"/>
      <c r="N4448" s="12"/>
      <c r="O4448" s="12"/>
      <c r="P4448" s="19"/>
      <c r="Q4448" s="14"/>
      <c r="R4448" s="28"/>
      <c r="S4448" s="14"/>
      <c r="T4448" s="14"/>
      <c r="U4448" s="14"/>
      <c r="V4448" s="4"/>
      <c r="W4448" s="5"/>
      <c r="X4448" s="14"/>
      <c r="Y4448" s="153"/>
      <c r="Z4448" s="10"/>
      <c r="AA4448" s="51"/>
      <c r="AB4448" s="3"/>
      <c r="AC4448" s="1"/>
      <c r="AD4448" s="10"/>
      <c r="AE4448" s="3"/>
      <c r="AF4448" s="3"/>
      <c r="AG4448" s="3"/>
      <c r="AH4448" s="10"/>
      <c r="AI4448" s="11"/>
      <c r="AJ4448" s="10"/>
      <c r="AK4448" s="2"/>
      <c r="AL4448" s="2"/>
      <c r="AM4448" s="2"/>
      <c r="AN4448" s="2"/>
      <c r="AO4448" s="2"/>
      <c r="AP4448" s="2"/>
      <c r="AQ4448" s="1"/>
      <c r="AR4448" s="15"/>
      <c r="AS4448" s="15"/>
      <c r="AT4448" s="15"/>
      <c r="AU4448" s="1"/>
      <c r="AV4448" s="1"/>
      <c r="AW4448" s="15"/>
      <c r="AX4448" s="15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  <c r="EZ4448" s="1"/>
      <c r="FA4448" s="1"/>
      <c r="FB4448" s="1"/>
      <c r="FC4448" s="1"/>
      <c r="FD4448" s="1"/>
      <c r="FE4448" s="1"/>
      <c r="FF4448" s="1"/>
      <c r="FG4448" s="1"/>
      <c r="FH4448" s="1"/>
    </row>
    <row r="4449" spans="1:164" x14ac:dyDescent="0.15">
      <c r="A4449" s="67"/>
      <c r="B4449" s="16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9"/>
      <c r="N4449" s="12"/>
      <c r="O4449" s="12"/>
      <c r="P4449" s="19"/>
      <c r="Q4449" s="14"/>
      <c r="R4449" s="28"/>
      <c r="S4449" s="14"/>
      <c r="T4449" s="14"/>
      <c r="U4449" s="14"/>
      <c r="V4449" s="4"/>
      <c r="W4449" s="5"/>
      <c r="X4449" s="14"/>
      <c r="Y4449" s="153"/>
      <c r="Z4449" s="10"/>
      <c r="AA4449" s="51"/>
      <c r="AB4449" s="3"/>
      <c r="AC4449" s="1"/>
      <c r="AD4449" s="10"/>
      <c r="AE4449" s="3"/>
      <c r="AF4449" s="3"/>
      <c r="AG4449" s="3"/>
      <c r="AH4449" s="10"/>
      <c r="AI4449" s="11"/>
      <c r="AJ4449" s="10"/>
      <c r="AK4449" s="2"/>
      <c r="AL4449" s="2"/>
      <c r="AM4449" s="2"/>
      <c r="AN4449" s="2"/>
      <c r="AO4449" s="2"/>
      <c r="AP4449" s="2"/>
      <c r="AQ4449" s="1"/>
      <c r="AR4449" s="15"/>
      <c r="AS4449" s="15"/>
      <c r="AT4449" s="15"/>
      <c r="AU4449" s="1"/>
      <c r="AV4449" s="1"/>
      <c r="AW4449" s="15"/>
      <c r="AX4449" s="15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  <c r="EZ4449" s="1"/>
      <c r="FA4449" s="1"/>
      <c r="FB4449" s="1"/>
      <c r="FC4449" s="1"/>
      <c r="FD4449" s="1"/>
      <c r="FE4449" s="1"/>
      <c r="FF4449" s="1"/>
      <c r="FG4449" s="1"/>
      <c r="FH4449" s="1"/>
    </row>
    <row r="4450" spans="1:164" x14ac:dyDescent="0.15">
      <c r="A4450" s="67"/>
      <c r="B4450" s="16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9"/>
      <c r="N4450" s="12"/>
      <c r="O4450" s="12"/>
      <c r="P4450" s="19"/>
      <c r="Q4450" s="14"/>
      <c r="R4450" s="28"/>
      <c r="S4450" s="14"/>
      <c r="T4450" s="14"/>
      <c r="U4450" s="14"/>
      <c r="V4450" s="4"/>
      <c r="W4450" s="5"/>
      <c r="X4450" s="14"/>
      <c r="Y4450" s="153"/>
      <c r="Z4450" s="10"/>
      <c r="AA4450" s="51"/>
      <c r="AB4450" s="3"/>
      <c r="AC4450" s="1"/>
      <c r="AD4450" s="10"/>
      <c r="AE4450" s="3"/>
      <c r="AF4450" s="3"/>
      <c r="AG4450" s="3"/>
      <c r="AH4450" s="10"/>
      <c r="AI4450" s="11"/>
      <c r="AJ4450" s="10"/>
      <c r="AK4450" s="2"/>
      <c r="AL4450" s="2"/>
      <c r="AM4450" s="2"/>
      <c r="AN4450" s="2"/>
      <c r="AO4450" s="2"/>
      <c r="AP4450" s="2"/>
      <c r="AQ4450" s="1"/>
      <c r="AR4450" s="15"/>
      <c r="AS4450" s="15"/>
      <c r="AT4450" s="15"/>
      <c r="AU4450" s="1"/>
      <c r="AV4450" s="1"/>
      <c r="AW4450" s="15"/>
      <c r="AX4450" s="15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  <c r="EZ4450" s="1"/>
      <c r="FA4450" s="1"/>
      <c r="FB4450" s="1"/>
      <c r="FC4450" s="1"/>
      <c r="FD4450" s="1"/>
      <c r="FE4450" s="1"/>
      <c r="FF4450" s="1"/>
      <c r="FG4450" s="1"/>
      <c r="FH4450" s="1"/>
    </row>
    <row r="4451" spans="1:164" x14ac:dyDescent="0.15">
      <c r="A4451" s="67"/>
      <c r="B4451" s="16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9"/>
      <c r="N4451" s="12"/>
      <c r="O4451" s="12"/>
      <c r="P4451" s="19"/>
      <c r="Q4451" s="14"/>
      <c r="R4451" s="28"/>
      <c r="S4451" s="14"/>
      <c r="T4451" s="14"/>
      <c r="U4451" s="14"/>
      <c r="V4451" s="4"/>
      <c r="W4451" s="5"/>
      <c r="X4451" s="14"/>
      <c r="Y4451" s="153"/>
      <c r="Z4451" s="10"/>
      <c r="AA4451" s="51"/>
      <c r="AB4451" s="3"/>
      <c r="AC4451" s="1"/>
      <c r="AD4451" s="10"/>
      <c r="AE4451" s="3"/>
      <c r="AF4451" s="3"/>
      <c r="AG4451" s="3"/>
      <c r="AH4451" s="10"/>
      <c r="AI4451" s="11"/>
      <c r="AJ4451" s="10"/>
      <c r="AK4451" s="2"/>
      <c r="AL4451" s="2"/>
      <c r="AM4451" s="2"/>
      <c r="AN4451" s="2"/>
      <c r="AO4451" s="2"/>
      <c r="AP4451" s="2"/>
      <c r="AQ4451" s="1"/>
      <c r="AR4451" s="15"/>
      <c r="AS4451" s="15"/>
      <c r="AT4451" s="15"/>
      <c r="AU4451" s="1"/>
      <c r="AV4451" s="1"/>
      <c r="AW4451" s="15"/>
      <c r="AX4451" s="15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  <c r="EZ4451" s="1"/>
      <c r="FA4451" s="1"/>
      <c r="FB4451" s="1"/>
      <c r="FC4451" s="1"/>
      <c r="FD4451" s="1"/>
      <c r="FE4451" s="1"/>
      <c r="FF4451" s="1"/>
      <c r="FG4451" s="1"/>
      <c r="FH4451" s="1"/>
    </row>
    <row r="4452" spans="1:164" x14ac:dyDescent="0.15">
      <c r="A4452" s="67"/>
      <c r="B4452" s="16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9"/>
      <c r="N4452" s="12"/>
      <c r="O4452" s="12"/>
      <c r="P4452" s="19"/>
      <c r="Q4452" s="14"/>
      <c r="R4452" s="28"/>
      <c r="S4452" s="14"/>
      <c r="T4452" s="14"/>
      <c r="U4452" s="14"/>
      <c r="V4452" s="4"/>
      <c r="W4452" s="5"/>
      <c r="X4452" s="14"/>
      <c r="Y4452" s="153"/>
      <c r="Z4452" s="10"/>
      <c r="AA4452" s="51"/>
      <c r="AB4452" s="3"/>
      <c r="AC4452" s="1"/>
      <c r="AD4452" s="10"/>
      <c r="AE4452" s="3"/>
      <c r="AF4452" s="3"/>
      <c r="AG4452" s="3"/>
      <c r="AH4452" s="10"/>
      <c r="AI4452" s="11"/>
      <c r="AJ4452" s="10"/>
      <c r="AK4452" s="2"/>
      <c r="AL4452" s="2"/>
      <c r="AM4452" s="2"/>
      <c r="AN4452" s="2"/>
      <c r="AO4452" s="2"/>
      <c r="AP4452" s="2"/>
      <c r="AQ4452" s="1"/>
      <c r="AR4452" s="15"/>
      <c r="AS4452" s="15"/>
      <c r="AT4452" s="15"/>
      <c r="AU4452" s="1"/>
      <c r="AV4452" s="1"/>
      <c r="AW4452" s="15"/>
      <c r="AX4452" s="15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  <c r="EZ4452" s="1"/>
      <c r="FA4452" s="1"/>
      <c r="FB4452" s="1"/>
      <c r="FC4452" s="1"/>
      <c r="FD4452" s="1"/>
      <c r="FE4452" s="1"/>
      <c r="FF4452" s="1"/>
      <c r="FG4452" s="1"/>
      <c r="FH4452" s="1"/>
    </row>
    <row r="4453" spans="1:164" x14ac:dyDescent="0.15">
      <c r="A4453" s="67"/>
      <c r="B4453" s="16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9"/>
      <c r="N4453" s="12"/>
      <c r="O4453" s="12"/>
      <c r="P4453" s="19"/>
      <c r="Q4453" s="14"/>
      <c r="R4453" s="28"/>
      <c r="S4453" s="14"/>
      <c r="T4453" s="14"/>
      <c r="U4453" s="14"/>
      <c r="V4453" s="4"/>
      <c r="W4453" s="5"/>
      <c r="X4453" s="14"/>
      <c r="Y4453" s="153"/>
      <c r="Z4453" s="10"/>
      <c r="AA4453" s="51"/>
      <c r="AB4453" s="3"/>
      <c r="AC4453" s="1"/>
      <c r="AD4453" s="10"/>
      <c r="AE4453" s="3"/>
      <c r="AF4453" s="3"/>
      <c r="AG4453" s="3"/>
      <c r="AH4453" s="10"/>
      <c r="AI4453" s="11"/>
      <c r="AJ4453" s="10"/>
      <c r="AK4453" s="2"/>
      <c r="AL4453" s="2"/>
      <c r="AM4453" s="2"/>
      <c r="AN4453" s="2"/>
      <c r="AO4453" s="2"/>
      <c r="AP4453" s="2"/>
      <c r="AQ4453" s="1"/>
      <c r="AR4453" s="15"/>
      <c r="AS4453" s="15"/>
      <c r="AT4453" s="15"/>
      <c r="AU4453" s="1"/>
      <c r="AV4453" s="1"/>
      <c r="AW4453" s="15"/>
      <c r="AX4453" s="15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  <c r="EZ4453" s="1"/>
      <c r="FA4453" s="1"/>
      <c r="FB4453" s="1"/>
      <c r="FC4453" s="1"/>
      <c r="FD4453" s="1"/>
      <c r="FE4453" s="1"/>
      <c r="FF4453" s="1"/>
      <c r="FG4453" s="1"/>
      <c r="FH4453" s="1"/>
    </row>
    <row r="4454" spans="1:164" x14ac:dyDescent="0.15">
      <c r="A4454" s="67"/>
      <c r="B4454" s="16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9"/>
      <c r="N4454" s="12"/>
      <c r="O4454" s="12"/>
      <c r="P4454" s="19"/>
      <c r="Q4454" s="14"/>
      <c r="R4454" s="28"/>
      <c r="S4454" s="14"/>
      <c r="T4454" s="14"/>
      <c r="U4454" s="14"/>
      <c r="V4454" s="4"/>
      <c r="W4454" s="5"/>
      <c r="X4454" s="14"/>
      <c r="Y4454" s="153"/>
      <c r="Z4454" s="10"/>
      <c r="AA4454" s="51"/>
      <c r="AB4454" s="3"/>
      <c r="AC4454" s="1"/>
      <c r="AD4454" s="10"/>
      <c r="AE4454" s="3"/>
      <c r="AF4454" s="3"/>
      <c r="AG4454" s="3"/>
      <c r="AH4454" s="10"/>
      <c r="AI4454" s="11"/>
      <c r="AJ4454" s="10"/>
      <c r="AK4454" s="2"/>
      <c r="AL4454" s="2"/>
      <c r="AM4454" s="2"/>
      <c r="AN4454" s="2"/>
      <c r="AO4454" s="2"/>
      <c r="AP4454" s="2"/>
      <c r="AQ4454" s="1"/>
      <c r="AR4454" s="15"/>
      <c r="AS4454" s="15"/>
      <c r="AT4454" s="15"/>
      <c r="AU4454" s="1"/>
      <c r="AV4454" s="1"/>
      <c r="AW4454" s="15"/>
      <c r="AX4454" s="15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  <c r="EZ4454" s="1"/>
      <c r="FA4454" s="1"/>
      <c r="FB4454" s="1"/>
      <c r="FC4454" s="1"/>
      <c r="FD4454" s="1"/>
      <c r="FE4454" s="1"/>
      <c r="FF4454" s="1"/>
      <c r="FG4454" s="1"/>
      <c r="FH4454" s="1"/>
    </row>
    <row r="4455" spans="1:164" x14ac:dyDescent="0.15">
      <c r="A4455" s="67"/>
      <c r="B4455" s="16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9"/>
      <c r="N4455" s="12"/>
      <c r="O4455" s="12"/>
      <c r="P4455" s="19"/>
      <c r="Q4455" s="14"/>
      <c r="R4455" s="28"/>
      <c r="S4455" s="14"/>
      <c r="T4455" s="14"/>
      <c r="U4455" s="14"/>
      <c r="V4455" s="4"/>
      <c r="W4455" s="5"/>
      <c r="X4455" s="14"/>
      <c r="Y4455" s="153"/>
      <c r="Z4455" s="10"/>
      <c r="AA4455" s="51"/>
      <c r="AB4455" s="3"/>
      <c r="AC4455" s="1"/>
      <c r="AD4455" s="10"/>
      <c r="AE4455" s="3"/>
      <c r="AF4455" s="3"/>
      <c r="AG4455" s="3"/>
      <c r="AH4455" s="10"/>
      <c r="AI4455" s="11"/>
      <c r="AJ4455" s="10"/>
      <c r="AK4455" s="2"/>
      <c r="AL4455" s="2"/>
      <c r="AM4455" s="2"/>
      <c r="AN4455" s="2"/>
      <c r="AO4455" s="2"/>
      <c r="AP4455" s="2"/>
      <c r="AQ4455" s="1"/>
      <c r="AR4455" s="15"/>
      <c r="AS4455" s="15"/>
      <c r="AT4455" s="15"/>
      <c r="AU4455" s="1"/>
      <c r="AV4455" s="1"/>
      <c r="AW4455" s="15"/>
      <c r="AX4455" s="15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  <c r="EZ4455" s="1"/>
      <c r="FA4455" s="1"/>
      <c r="FB4455" s="1"/>
      <c r="FC4455" s="1"/>
      <c r="FD4455" s="1"/>
      <c r="FE4455" s="1"/>
      <c r="FF4455" s="1"/>
      <c r="FG4455" s="1"/>
      <c r="FH4455" s="1"/>
    </row>
    <row r="4456" spans="1:164" x14ac:dyDescent="0.15">
      <c r="A4456" s="67"/>
      <c r="B4456" s="16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9"/>
      <c r="N4456" s="12"/>
      <c r="O4456" s="12"/>
      <c r="P4456" s="19"/>
      <c r="Q4456" s="14"/>
      <c r="R4456" s="28"/>
      <c r="S4456" s="14"/>
      <c r="T4456" s="14"/>
      <c r="U4456" s="14"/>
      <c r="V4456" s="4"/>
      <c r="W4456" s="5"/>
      <c r="X4456" s="14"/>
      <c r="Y4456" s="153"/>
      <c r="Z4456" s="10"/>
      <c r="AA4456" s="51"/>
      <c r="AB4456" s="3"/>
      <c r="AC4456" s="1"/>
      <c r="AD4456" s="10"/>
      <c r="AE4456" s="3"/>
      <c r="AF4456" s="3"/>
      <c r="AG4456" s="3"/>
      <c r="AH4456" s="10"/>
      <c r="AI4456" s="11"/>
      <c r="AJ4456" s="10"/>
      <c r="AK4456" s="2"/>
      <c r="AL4456" s="2"/>
      <c r="AM4456" s="2"/>
      <c r="AN4456" s="2"/>
      <c r="AO4456" s="2"/>
      <c r="AP4456" s="2"/>
      <c r="AQ4456" s="1"/>
      <c r="AR4456" s="15"/>
      <c r="AS4456" s="15"/>
      <c r="AT4456" s="15"/>
      <c r="AU4456" s="1"/>
      <c r="AV4456" s="1"/>
      <c r="AW4456" s="15"/>
      <c r="AX4456" s="15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  <c r="EZ4456" s="1"/>
      <c r="FA4456" s="1"/>
      <c r="FB4456" s="1"/>
      <c r="FC4456" s="1"/>
      <c r="FD4456" s="1"/>
      <c r="FE4456" s="1"/>
      <c r="FF4456" s="1"/>
      <c r="FG4456" s="1"/>
      <c r="FH4456" s="1"/>
    </row>
    <row r="4457" spans="1:164" x14ac:dyDescent="0.15">
      <c r="A4457" s="67"/>
      <c r="B4457" s="16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9"/>
      <c r="N4457" s="12"/>
      <c r="O4457" s="12"/>
      <c r="P4457" s="19"/>
      <c r="Q4457" s="14"/>
      <c r="R4457" s="28"/>
      <c r="S4457" s="14"/>
      <c r="T4457" s="14"/>
      <c r="U4457" s="14"/>
      <c r="V4457" s="4"/>
      <c r="W4457" s="5"/>
      <c r="X4457" s="14"/>
      <c r="Y4457" s="153"/>
      <c r="Z4457" s="10"/>
      <c r="AA4457" s="51"/>
      <c r="AB4457" s="3"/>
      <c r="AC4457" s="1"/>
      <c r="AD4457" s="10"/>
      <c r="AE4457" s="3"/>
      <c r="AF4457" s="3"/>
      <c r="AG4457" s="3"/>
      <c r="AH4457" s="10"/>
      <c r="AI4457" s="11"/>
      <c r="AJ4457" s="10"/>
      <c r="AK4457" s="2"/>
      <c r="AL4457" s="2"/>
      <c r="AM4457" s="2"/>
      <c r="AN4457" s="2"/>
      <c r="AO4457" s="2"/>
      <c r="AP4457" s="2"/>
      <c r="AQ4457" s="1"/>
      <c r="AR4457" s="15"/>
      <c r="AS4457" s="15"/>
      <c r="AT4457" s="15"/>
      <c r="AU4457" s="1"/>
      <c r="AV4457" s="1"/>
      <c r="AW4457" s="15"/>
      <c r="AX4457" s="15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  <c r="EZ4457" s="1"/>
      <c r="FA4457" s="1"/>
      <c r="FB4457" s="1"/>
      <c r="FC4457" s="1"/>
      <c r="FD4457" s="1"/>
      <c r="FE4457" s="1"/>
      <c r="FF4457" s="1"/>
      <c r="FG4457" s="1"/>
      <c r="FH4457" s="1"/>
    </row>
    <row r="4458" spans="1:164" x14ac:dyDescent="0.15">
      <c r="A4458" s="67"/>
      <c r="B4458" s="16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9"/>
      <c r="N4458" s="12"/>
      <c r="O4458" s="12"/>
      <c r="P4458" s="19"/>
      <c r="Q4458" s="14"/>
      <c r="R4458" s="28"/>
      <c r="S4458" s="14"/>
      <c r="T4458" s="14"/>
      <c r="U4458" s="14"/>
      <c r="V4458" s="4"/>
      <c r="W4458" s="5"/>
      <c r="X4458" s="14"/>
      <c r="Y4458" s="153"/>
      <c r="Z4458" s="10"/>
      <c r="AA4458" s="51"/>
      <c r="AB4458" s="3"/>
      <c r="AC4458" s="1"/>
      <c r="AD4458" s="10"/>
      <c r="AE4458" s="3"/>
      <c r="AF4458" s="3"/>
      <c r="AG4458" s="3"/>
      <c r="AH4458" s="10"/>
      <c r="AI4458" s="11"/>
      <c r="AJ4458" s="10"/>
      <c r="AK4458" s="2"/>
      <c r="AL4458" s="2"/>
      <c r="AM4458" s="2"/>
      <c r="AN4458" s="2"/>
      <c r="AO4458" s="2"/>
      <c r="AP4458" s="2"/>
      <c r="AQ4458" s="1"/>
      <c r="AR4458" s="15"/>
      <c r="AS4458" s="15"/>
      <c r="AT4458" s="15"/>
      <c r="AU4458" s="1"/>
      <c r="AV4458" s="1"/>
      <c r="AW4458" s="15"/>
      <c r="AX4458" s="15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  <c r="EZ4458" s="1"/>
      <c r="FA4458" s="1"/>
      <c r="FB4458" s="1"/>
      <c r="FC4458" s="1"/>
      <c r="FD4458" s="1"/>
      <c r="FE4458" s="1"/>
      <c r="FF4458" s="1"/>
      <c r="FG4458" s="1"/>
      <c r="FH4458" s="1"/>
    </row>
    <row r="4459" spans="1:164" x14ac:dyDescent="0.15">
      <c r="A4459" s="67"/>
      <c r="B4459" s="16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9"/>
      <c r="N4459" s="12"/>
      <c r="O4459" s="12"/>
      <c r="P4459" s="19"/>
      <c r="Q4459" s="14"/>
      <c r="R4459" s="28"/>
      <c r="S4459" s="14"/>
      <c r="T4459" s="14"/>
      <c r="U4459" s="14"/>
      <c r="V4459" s="4"/>
      <c r="W4459" s="5"/>
      <c r="X4459" s="14"/>
      <c r="Y4459" s="153"/>
      <c r="Z4459" s="10"/>
      <c r="AA4459" s="51"/>
      <c r="AB4459" s="3"/>
      <c r="AC4459" s="1"/>
      <c r="AD4459" s="10"/>
      <c r="AE4459" s="3"/>
      <c r="AF4459" s="3"/>
      <c r="AG4459" s="3"/>
      <c r="AH4459" s="10"/>
      <c r="AI4459" s="11"/>
      <c r="AJ4459" s="10"/>
      <c r="AK4459" s="2"/>
      <c r="AL4459" s="2"/>
      <c r="AM4459" s="2"/>
      <c r="AN4459" s="2"/>
      <c r="AO4459" s="2"/>
      <c r="AP4459" s="2"/>
      <c r="AQ4459" s="1"/>
      <c r="AR4459" s="15"/>
      <c r="AS4459" s="15"/>
      <c r="AT4459" s="15"/>
      <c r="AU4459" s="1"/>
      <c r="AV4459" s="1"/>
      <c r="AW4459" s="15"/>
      <c r="AX4459" s="15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  <c r="EZ4459" s="1"/>
      <c r="FA4459" s="1"/>
      <c r="FB4459" s="1"/>
      <c r="FC4459" s="1"/>
      <c r="FD4459" s="1"/>
      <c r="FE4459" s="1"/>
      <c r="FF4459" s="1"/>
      <c r="FG4459" s="1"/>
      <c r="FH4459" s="1"/>
    </row>
    <row r="4460" spans="1:164" x14ac:dyDescent="0.15">
      <c r="A4460" s="67"/>
      <c r="B4460" s="16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9"/>
      <c r="N4460" s="12"/>
      <c r="O4460" s="12"/>
      <c r="P4460" s="19"/>
      <c r="Q4460" s="14"/>
      <c r="R4460" s="28"/>
      <c r="S4460" s="14"/>
      <c r="T4460" s="14"/>
      <c r="U4460" s="14"/>
      <c r="V4460" s="4"/>
      <c r="W4460" s="5"/>
      <c r="X4460" s="14"/>
      <c r="Y4460" s="153"/>
      <c r="Z4460" s="10"/>
      <c r="AA4460" s="51"/>
      <c r="AB4460" s="3"/>
      <c r="AC4460" s="1"/>
      <c r="AD4460" s="10"/>
      <c r="AE4460" s="3"/>
      <c r="AF4460" s="3"/>
      <c r="AG4460" s="3"/>
      <c r="AH4460" s="10"/>
      <c r="AI4460" s="11"/>
      <c r="AJ4460" s="10"/>
      <c r="AK4460" s="2"/>
      <c r="AL4460" s="2"/>
      <c r="AM4460" s="2"/>
      <c r="AN4460" s="2"/>
      <c r="AO4460" s="2"/>
      <c r="AP4460" s="2"/>
      <c r="AQ4460" s="1"/>
      <c r="AR4460" s="15"/>
      <c r="AS4460" s="15"/>
      <c r="AT4460" s="15"/>
      <c r="AU4460" s="1"/>
      <c r="AV4460" s="1"/>
      <c r="AW4460" s="15"/>
      <c r="AX4460" s="15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  <c r="EZ4460" s="1"/>
      <c r="FA4460" s="1"/>
      <c r="FB4460" s="1"/>
      <c r="FC4460" s="1"/>
      <c r="FD4460" s="1"/>
      <c r="FE4460" s="1"/>
      <c r="FF4460" s="1"/>
      <c r="FG4460" s="1"/>
      <c r="FH4460" s="1"/>
    </row>
    <row r="4461" spans="1:164" x14ac:dyDescent="0.15">
      <c r="A4461" s="67"/>
      <c r="B4461" s="16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9"/>
      <c r="N4461" s="12"/>
      <c r="O4461" s="12"/>
      <c r="P4461" s="19"/>
      <c r="Q4461" s="14"/>
      <c r="R4461" s="28"/>
      <c r="S4461" s="14"/>
      <c r="T4461" s="14"/>
      <c r="U4461" s="14"/>
      <c r="V4461" s="4"/>
      <c r="W4461" s="5"/>
      <c r="X4461" s="14"/>
      <c r="Y4461" s="153"/>
      <c r="Z4461" s="10"/>
      <c r="AA4461" s="51"/>
      <c r="AB4461" s="3"/>
      <c r="AC4461" s="1"/>
      <c r="AD4461" s="10"/>
      <c r="AE4461" s="3"/>
      <c r="AF4461" s="3"/>
      <c r="AG4461" s="3"/>
      <c r="AH4461" s="10"/>
      <c r="AI4461" s="11"/>
      <c r="AJ4461" s="10"/>
      <c r="AK4461" s="2"/>
      <c r="AL4461" s="2"/>
      <c r="AM4461" s="2"/>
      <c r="AN4461" s="2"/>
      <c r="AO4461" s="2"/>
      <c r="AP4461" s="2"/>
      <c r="AQ4461" s="1"/>
      <c r="AR4461" s="15"/>
      <c r="AS4461" s="15"/>
      <c r="AT4461" s="15"/>
      <c r="AU4461" s="1"/>
      <c r="AV4461" s="1"/>
      <c r="AW4461" s="15"/>
      <c r="AX4461" s="15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  <c r="EZ4461" s="1"/>
      <c r="FA4461" s="1"/>
      <c r="FB4461" s="1"/>
      <c r="FC4461" s="1"/>
      <c r="FD4461" s="1"/>
      <c r="FE4461" s="1"/>
      <c r="FF4461" s="1"/>
      <c r="FG4461" s="1"/>
      <c r="FH4461" s="1"/>
    </row>
    <row r="4462" spans="1:164" x14ac:dyDescent="0.15">
      <c r="A4462" s="67"/>
      <c r="B4462" s="16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9"/>
      <c r="N4462" s="12"/>
      <c r="O4462" s="12"/>
      <c r="P4462" s="19"/>
      <c r="Q4462" s="14"/>
      <c r="R4462" s="28"/>
      <c r="S4462" s="14"/>
      <c r="T4462" s="14"/>
      <c r="U4462" s="14"/>
      <c r="V4462" s="4"/>
      <c r="W4462" s="5"/>
      <c r="X4462" s="14"/>
      <c r="Y4462" s="153"/>
      <c r="Z4462" s="10"/>
      <c r="AA4462" s="51"/>
      <c r="AB4462" s="3"/>
      <c r="AC4462" s="1"/>
      <c r="AD4462" s="10"/>
      <c r="AE4462" s="3"/>
      <c r="AF4462" s="3"/>
      <c r="AG4462" s="3"/>
      <c r="AH4462" s="10"/>
      <c r="AI4462" s="11"/>
      <c r="AJ4462" s="10"/>
      <c r="AK4462" s="2"/>
      <c r="AL4462" s="2"/>
      <c r="AM4462" s="2"/>
      <c r="AN4462" s="2"/>
      <c r="AO4462" s="2"/>
      <c r="AP4462" s="2"/>
      <c r="AQ4462" s="1"/>
      <c r="AR4462" s="15"/>
      <c r="AS4462" s="15"/>
      <c r="AT4462" s="15"/>
      <c r="AU4462" s="1"/>
      <c r="AV4462" s="1"/>
      <c r="AW4462" s="15"/>
      <c r="AX4462" s="15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  <c r="EZ4462" s="1"/>
      <c r="FA4462" s="1"/>
      <c r="FB4462" s="1"/>
      <c r="FC4462" s="1"/>
      <c r="FD4462" s="1"/>
      <c r="FE4462" s="1"/>
      <c r="FF4462" s="1"/>
      <c r="FG4462" s="1"/>
      <c r="FH4462" s="1"/>
    </row>
    <row r="4463" spans="1:164" x14ac:dyDescent="0.15">
      <c r="A4463" s="67"/>
      <c r="B4463" s="16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9"/>
      <c r="N4463" s="12"/>
      <c r="O4463" s="12"/>
      <c r="P4463" s="19"/>
      <c r="Q4463" s="14"/>
      <c r="R4463" s="28"/>
      <c r="S4463" s="14"/>
      <c r="T4463" s="14"/>
      <c r="U4463" s="14"/>
      <c r="V4463" s="4"/>
      <c r="W4463" s="5"/>
      <c r="X4463" s="14"/>
      <c r="Y4463" s="153"/>
      <c r="Z4463" s="10"/>
      <c r="AA4463" s="51"/>
      <c r="AB4463" s="3"/>
      <c r="AC4463" s="1"/>
      <c r="AD4463" s="10"/>
      <c r="AE4463" s="3"/>
      <c r="AF4463" s="3"/>
      <c r="AG4463" s="3"/>
      <c r="AH4463" s="10"/>
      <c r="AI4463" s="11"/>
      <c r="AJ4463" s="10"/>
      <c r="AK4463" s="2"/>
      <c r="AL4463" s="2"/>
      <c r="AM4463" s="2"/>
      <c r="AN4463" s="2"/>
      <c r="AO4463" s="2"/>
      <c r="AP4463" s="2"/>
      <c r="AQ4463" s="1"/>
      <c r="AR4463" s="15"/>
      <c r="AS4463" s="15"/>
      <c r="AT4463" s="15"/>
      <c r="AU4463" s="1"/>
      <c r="AV4463" s="1"/>
      <c r="AW4463" s="15"/>
      <c r="AX4463" s="15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  <c r="EZ4463" s="1"/>
      <c r="FA4463" s="1"/>
      <c r="FB4463" s="1"/>
      <c r="FC4463" s="1"/>
      <c r="FD4463" s="1"/>
      <c r="FE4463" s="1"/>
      <c r="FF4463" s="1"/>
      <c r="FG4463" s="1"/>
      <c r="FH4463" s="1"/>
    </row>
    <row r="4464" spans="1:164" x14ac:dyDescent="0.15">
      <c r="A4464" s="67"/>
      <c r="B4464" s="16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9"/>
      <c r="N4464" s="12"/>
      <c r="O4464" s="12"/>
      <c r="P4464" s="19"/>
      <c r="Q4464" s="14"/>
      <c r="R4464" s="28"/>
      <c r="S4464" s="14"/>
      <c r="T4464" s="14"/>
      <c r="U4464" s="14"/>
      <c r="V4464" s="4"/>
      <c r="W4464" s="5"/>
      <c r="X4464" s="14"/>
      <c r="Y4464" s="153"/>
      <c r="Z4464" s="10"/>
      <c r="AA4464" s="51"/>
      <c r="AB4464" s="3"/>
      <c r="AC4464" s="1"/>
      <c r="AD4464" s="10"/>
      <c r="AE4464" s="3"/>
      <c r="AF4464" s="3"/>
      <c r="AG4464" s="3"/>
      <c r="AH4464" s="10"/>
      <c r="AI4464" s="11"/>
      <c r="AJ4464" s="10"/>
      <c r="AK4464" s="2"/>
      <c r="AL4464" s="2"/>
      <c r="AM4464" s="2"/>
      <c r="AN4464" s="2"/>
      <c r="AO4464" s="2"/>
      <c r="AP4464" s="2"/>
      <c r="AQ4464" s="1"/>
      <c r="AR4464" s="15"/>
      <c r="AS4464" s="15"/>
      <c r="AT4464" s="15"/>
      <c r="AU4464" s="1"/>
      <c r="AV4464" s="1"/>
      <c r="AW4464" s="15"/>
      <c r="AX4464" s="15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  <c r="EZ4464" s="1"/>
      <c r="FA4464" s="1"/>
      <c r="FB4464" s="1"/>
      <c r="FC4464" s="1"/>
      <c r="FD4464" s="1"/>
      <c r="FE4464" s="1"/>
      <c r="FF4464" s="1"/>
      <c r="FG4464" s="1"/>
      <c r="FH4464" s="1"/>
    </row>
    <row r="4465" spans="1:164" x14ac:dyDescent="0.15">
      <c r="A4465" s="67"/>
      <c r="B4465" s="16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9"/>
      <c r="N4465" s="12"/>
      <c r="O4465" s="12"/>
      <c r="P4465" s="19"/>
      <c r="Q4465" s="14"/>
      <c r="R4465" s="28"/>
      <c r="S4465" s="14"/>
      <c r="T4465" s="14"/>
      <c r="U4465" s="14"/>
      <c r="V4465" s="4"/>
      <c r="W4465" s="5"/>
      <c r="X4465" s="14"/>
      <c r="Y4465" s="153"/>
      <c r="Z4465" s="10"/>
      <c r="AA4465" s="51"/>
      <c r="AB4465" s="3"/>
      <c r="AC4465" s="1"/>
      <c r="AD4465" s="10"/>
      <c r="AE4465" s="3"/>
      <c r="AF4465" s="3"/>
      <c r="AG4465" s="3"/>
      <c r="AH4465" s="10"/>
      <c r="AI4465" s="11"/>
      <c r="AJ4465" s="10"/>
      <c r="AK4465" s="2"/>
      <c r="AL4465" s="2"/>
      <c r="AM4465" s="2"/>
      <c r="AN4465" s="2"/>
      <c r="AO4465" s="2"/>
      <c r="AP4465" s="2"/>
      <c r="AQ4465" s="1"/>
      <c r="AR4465" s="15"/>
      <c r="AS4465" s="15"/>
      <c r="AT4465" s="15"/>
      <c r="AU4465" s="1"/>
      <c r="AV4465" s="1"/>
      <c r="AW4465" s="15"/>
      <c r="AX4465" s="15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  <c r="EZ4465" s="1"/>
      <c r="FA4465" s="1"/>
      <c r="FB4465" s="1"/>
      <c r="FC4465" s="1"/>
      <c r="FD4465" s="1"/>
      <c r="FE4465" s="1"/>
      <c r="FF4465" s="1"/>
      <c r="FG4465" s="1"/>
      <c r="FH4465" s="1"/>
    </row>
    <row r="4466" spans="1:164" x14ac:dyDescent="0.15">
      <c r="A4466" s="67"/>
      <c r="B4466" s="16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9"/>
      <c r="N4466" s="12"/>
      <c r="O4466" s="12"/>
      <c r="P4466" s="19"/>
      <c r="Q4466" s="14"/>
      <c r="R4466" s="28"/>
      <c r="S4466" s="14"/>
      <c r="T4466" s="14"/>
      <c r="U4466" s="14"/>
      <c r="V4466" s="4"/>
      <c r="W4466" s="5"/>
      <c r="X4466" s="14"/>
      <c r="Y4466" s="153"/>
      <c r="Z4466" s="10"/>
      <c r="AA4466" s="51"/>
      <c r="AB4466" s="3"/>
      <c r="AC4466" s="1"/>
      <c r="AD4466" s="10"/>
      <c r="AE4466" s="3"/>
      <c r="AF4466" s="3"/>
      <c r="AG4466" s="3"/>
      <c r="AH4466" s="10"/>
      <c r="AI4466" s="11"/>
      <c r="AJ4466" s="10"/>
      <c r="AK4466" s="2"/>
      <c r="AL4466" s="2"/>
      <c r="AM4466" s="2"/>
      <c r="AN4466" s="2"/>
      <c r="AO4466" s="2"/>
      <c r="AP4466" s="2"/>
      <c r="AQ4466" s="1"/>
      <c r="AR4466" s="15"/>
      <c r="AS4466" s="15"/>
      <c r="AT4466" s="15"/>
      <c r="AU4466" s="1"/>
      <c r="AV4466" s="1"/>
      <c r="AW4466" s="15"/>
      <c r="AX4466" s="15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  <c r="EZ4466" s="1"/>
      <c r="FA4466" s="1"/>
      <c r="FB4466" s="1"/>
      <c r="FC4466" s="1"/>
      <c r="FD4466" s="1"/>
      <c r="FE4466" s="1"/>
      <c r="FF4466" s="1"/>
      <c r="FG4466" s="1"/>
      <c r="FH4466" s="1"/>
    </row>
    <row r="4467" spans="1:164" x14ac:dyDescent="0.15">
      <c r="A4467" s="67"/>
      <c r="B4467" s="16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9"/>
      <c r="N4467" s="12"/>
      <c r="O4467" s="12"/>
      <c r="P4467" s="19"/>
      <c r="Q4467" s="14"/>
      <c r="R4467" s="28"/>
      <c r="S4467" s="14"/>
      <c r="T4467" s="14"/>
      <c r="U4467" s="14"/>
      <c r="V4467" s="4"/>
      <c r="W4467" s="5"/>
      <c r="X4467" s="14"/>
      <c r="Y4467" s="153"/>
      <c r="Z4467" s="10"/>
      <c r="AA4467" s="51"/>
      <c r="AB4467" s="3"/>
      <c r="AC4467" s="1"/>
      <c r="AD4467" s="10"/>
      <c r="AE4467" s="3"/>
      <c r="AF4467" s="3"/>
      <c r="AG4467" s="3"/>
      <c r="AH4467" s="10"/>
      <c r="AI4467" s="11"/>
      <c r="AJ4467" s="10"/>
      <c r="AK4467" s="2"/>
      <c r="AL4467" s="2"/>
      <c r="AM4467" s="2"/>
      <c r="AN4467" s="2"/>
      <c r="AO4467" s="2"/>
      <c r="AP4467" s="2"/>
      <c r="AQ4467" s="1"/>
      <c r="AR4467" s="15"/>
      <c r="AS4467" s="15"/>
      <c r="AT4467" s="15"/>
      <c r="AU4467" s="1"/>
      <c r="AV4467" s="1"/>
      <c r="AW4467" s="15"/>
      <c r="AX4467" s="15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  <c r="EZ4467" s="1"/>
      <c r="FA4467" s="1"/>
      <c r="FB4467" s="1"/>
      <c r="FC4467" s="1"/>
      <c r="FD4467" s="1"/>
      <c r="FE4467" s="1"/>
      <c r="FF4467" s="1"/>
      <c r="FG4467" s="1"/>
      <c r="FH4467" s="1"/>
    </row>
    <row r="4468" spans="1:164" x14ac:dyDescent="0.15">
      <c r="A4468" s="67"/>
      <c r="B4468" s="16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9"/>
      <c r="N4468" s="12"/>
      <c r="O4468" s="12"/>
      <c r="P4468" s="19"/>
      <c r="Q4468" s="14"/>
      <c r="R4468" s="28"/>
      <c r="S4468" s="14"/>
      <c r="T4468" s="14"/>
      <c r="U4468" s="14"/>
      <c r="V4468" s="4"/>
      <c r="W4468" s="5"/>
      <c r="X4468" s="14"/>
      <c r="Y4468" s="153"/>
      <c r="Z4468" s="10"/>
      <c r="AA4468" s="51"/>
      <c r="AB4468" s="3"/>
      <c r="AC4468" s="1"/>
      <c r="AD4468" s="10"/>
      <c r="AE4468" s="3"/>
      <c r="AF4468" s="3"/>
      <c r="AG4468" s="3"/>
      <c r="AH4468" s="10"/>
      <c r="AI4468" s="11"/>
      <c r="AJ4468" s="10"/>
      <c r="AK4468" s="2"/>
      <c r="AL4468" s="2"/>
      <c r="AM4468" s="2"/>
      <c r="AN4468" s="2"/>
      <c r="AO4468" s="2"/>
      <c r="AP4468" s="2"/>
      <c r="AQ4468" s="1"/>
      <c r="AR4468" s="15"/>
      <c r="AS4468" s="15"/>
      <c r="AT4468" s="15"/>
      <c r="AU4468" s="1"/>
      <c r="AV4468" s="1"/>
      <c r="AW4468" s="15"/>
      <c r="AX4468" s="15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  <c r="EZ4468" s="1"/>
      <c r="FA4468" s="1"/>
      <c r="FB4468" s="1"/>
      <c r="FC4468" s="1"/>
      <c r="FD4468" s="1"/>
      <c r="FE4468" s="1"/>
      <c r="FF4468" s="1"/>
      <c r="FG4468" s="1"/>
      <c r="FH4468" s="1"/>
    </row>
    <row r="4469" spans="1:164" x14ac:dyDescent="0.15">
      <c r="A4469" s="67"/>
      <c r="B4469" s="16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9"/>
      <c r="N4469" s="12"/>
      <c r="O4469" s="12"/>
      <c r="P4469" s="19"/>
      <c r="Q4469" s="14"/>
      <c r="R4469" s="28"/>
      <c r="S4469" s="14"/>
      <c r="T4469" s="14"/>
      <c r="U4469" s="14"/>
      <c r="V4469" s="4"/>
      <c r="W4469" s="5"/>
      <c r="X4469" s="14"/>
      <c r="Y4469" s="153"/>
      <c r="Z4469" s="10"/>
      <c r="AA4469" s="51"/>
      <c r="AB4469" s="3"/>
      <c r="AC4469" s="1"/>
      <c r="AD4469" s="10"/>
      <c r="AE4469" s="3"/>
      <c r="AF4469" s="3"/>
      <c r="AG4469" s="3"/>
      <c r="AH4469" s="10"/>
      <c r="AI4469" s="11"/>
      <c r="AJ4469" s="10"/>
      <c r="AK4469" s="2"/>
      <c r="AL4469" s="2"/>
      <c r="AM4469" s="2"/>
      <c r="AN4469" s="2"/>
      <c r="AO4469" s="2"/>
      <c r="AP4469" s="2"/>
      <c r="AQ4469" s="1"/>
      <c r="AR4469" s="15"/>
      <c r="AS4469" s="15"/>
      <c r="AT4469" s="15"/>
      <c r="AU4469" s="1"/>
      <c r="AV4469" s="1"/>
      <c r="AW4469" s="15"/>
      <c r="AX4469" s="15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  <c r="EZ4469" s="1"/>
      <c r="FA4469" s="1"/>
      <c r="FB4469" s="1"/>
      <c r="FC4469" s="1"/>
      <c r="FD4469" s="1"/>
      <c r="FE4469" s="1"/>
      <c r="FF4469" s="1"/>
      <c r="FG4469" s="1"/>
      <c r="FH4469" s="1"/>
    </row>
    <row r="4470" spans="1:164" x14ac:dyDescent="0.15">
      <c r="A4470" s="67"/>
      <c r="B4470" s="16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9"/>
      <c r="N4470" s="12"/>
      <c r="O4470" s="12"/>
      <c r="P4470" s="19"/>
      <c r="Q4470" s="14"/>
      <c r="R4470" s="28"/>
      <c r="S4470" s="14"/>
      <c r="T4470" s="14"/>
      <c r="U4470" s="14"/>
      <c r="V4470" s="4"/>
      <c r="W4470" s="5"/>
      <c r="X4470" s="14"/>
      <c r="Y4470" s="153"/>
      <c r="Z4470" s="10"/>
      <c r="AA4470" s="51"/>
      <c r="AB4470" s="3"/>
      <c r="AC4470" s="1"/>
      <c r="AD4470" s="10"/>
      <c r="AE4470" s="3"/>
      <c r="AF4470" s="3"/>
      <c r="AG4470" s="3"/>
      <c r="AH4470" s="10"/>
      <c r="AI4470" s="11"/>
      <c r="AJ4470" s="10"/>
      <c r="AK4470" s="2"/>
      <c r="AL4470" s="2"/>
      <c r="AM4470" s="2"/>
      <c r="AN4470" s="2"/>
      <c r="AO4470" s="2"/>
      <c r="AP4470" s="2"/>
      <c r="AQ4470" s="1"/>
      <c r="AR4470" s="15"/>
      <c r="AS4470" s="15"/>
      <c r="AT4470" s="15"/>
      <c r="AU4470" s="1"/>
      <c r="AV4470" s="1"/>
      <c r="AW4470" s="15"/>
      <c r="AX4470" s="15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  <c r="EZ4470" s="1"/>
      <c r="FA4470" s="1"/>
      <c r="FB4470" s="1"/>
      <c r="FC4470" s="1"/>
      <c r="FD4470" s="1"/>
      <c r="FE4470" s="1"/>
      <c r="FF4470" s="1"/>
      <c r="FG4470" s="1"/>
      <c r="FH4470" s="1"/>
    </row>
    <row r="4471" spans="1:164" x14ac:dyDescent="0.15">
      <c r="A4471" s="67"/>
      <c r="B4471" s="16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9"/>
      <c r="N4471" s="12"/>
      <c r="O4471" s="12"/>
      <c r="P4471" s="19"/>
      <c r="Q4471" s="14"/>
      <c r="R4471" s="28"/>
      <c r="S4471" s="14"/>
      <c r="T4471" s="14"/>
      <c r="U4471" s="14"/>
      <c r="V4471" s="4"/>
      <c r="W4471" s="5"/>
      <c r="X4471" s="14"/>
      <c r="Y4471" s="153"/>
      <c r="Z4471" s="10"/>
      <c r="AA4471" s="51"/>
      <c r="AB4471" s="3"/>
      <c r="AC4471" s="1"/>
      <c r="AD4471" s="10"/>
      <c r="AE4471" s="3"/>
      <c r="AF4471" s="3"/>
      <c r="AG4471" s="3"/>
      <c r="AH4471" s="10"/>
      <c r="AI4471" s="11"/>
      <c r="AJ4471" s="10"/>
      <c r="AK4471" s="2"/>
      <c r="AL4471" s="2"/>
      <c r="AM4471" s="2"/>
      <c r="AN4471" s="2"/>
      <c r="AO4471" s="2"/>
      <c r="AP4471" s="2"/>
      <c r="AQ4471" s="1"/>
      <c r="AR4471" s="15"/>
      <c r="AS4471" s="15"/>
      <c r="AT4471" s="15"/>
      <c r="AU4471" s="1"/>
      <c r="AV4471" s="1"/>
      <c r="AW4471" s="15"/>
      <c r="AX4471" s="15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  <c r="EZ4471" s="1"/>
      <c r="FA4471" s="1"/>
      <c r="FB4471" s="1"/>
      <c r="FC4471" s="1"/>
      <c r="FD4471" s="1"/>
      <c r="FE4471" s="1"/>
      <c r="FF4471" s="1"/>
      <c r="FG4471" s="1"/>
      <c r="FH4471" s="1"/>
    </row>
    <row r="4472" spans="1:164" x14ac:dyDescent="0.15">
      <c r="A4472" s="67"/>
      <c r="B4472" s="16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9"/>
      <c r="N4472" s="12"/>
      <c r="O4472" s="12"/>
      <c r="P4472" s="19"/>
      <c r="Q4472" s="14"/>
      <c r="R4472" s="28"/>
      <c r="S4472" s="14"/>
      <c r="T4472" s="14"/>
      <c r="U4472" s="14"/>
      <c r="V4472" s="4"/>
      <c r="W4472" s="5"/>
      <c r="X4472" s="14"/>
      <c r="Y4472" s="153"/>
      <c r="Z4472" s="10"/>
      <c r="AA4472" s="51"/>
      <c r="AB4472" s="3"/>
      <c r="AC4472" s="1"/>
      <c r="AD4472" s="10"/>
      <c r="AE4472" s="3"/>
      <c r="AF4472" s="3"/>
      <c r="AG4472" s="3"/>
      <c r="AH4472" s="10"/>
      <c r="AI4472" s="11"/>
      <c r="AJ4472" s="10"/>
      <c r="AK4472" s="2"/>
      <c r="AL4472" s="2"/>
      <c r="AM4472" s="2"/>
      <c r="AN4472" s="2"/>
      <c r="AO4472" s="2"/>
      <c r="AP4472" s="2"/>
      <c r="AQ4472" s="1"/>
      <c r="AR4472" s="15"/>
      <c r="AS4472" s="15"/>
      <c r="AT4472" s="15"/>
      <c r="AU4472" s="1"/>
      <c r="AV4472" s="1"/>
      <c r="AW4472" s="15"/>
      <c r="AX4472" s="15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  <c r="EZ4472" s="1"/>
      <c r="FA4472" s="1"/>
      <c r="FB4472" s="1"/>
      <c r="FC4472" s="1"/>
      <c r="FD4472" s="1"/>
      <c r="FE4472" s="1"/>
      <c r="FF4472" s="1"/>
      <c r="FG4472" s="1"/>
      <c r="FH4472" s="1"/>
    </row>
    <row r="4473" spans="1:164" x14ac:dyDescent="0.15">
      <c r="A4473" s="67"/>
      <c r="B4473" s="16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9"/>
      <c r="N4473" s="12"/>
      <c r="O4473" s="12"/>
      <c r="P4473" s="19"/>
      <c r="Q4473" s="14"/>
      <c r="R4473" s="28"/>
      <c r="S4473" s="14"/>
      <c r="T4473" s="14"/>
      <c r="U4473" s="14"/>
      <c r="V4473" s="4"/>
      <c r="W4473" s="5"/>
      <c r="X4473" s="14"/>
      <c r="Y4473" s="153"/>
      <c r="Z4473" s="10"/>
      <c r="AA4473" s="51"/>
      <c r="AB4473" s="3"/>
      <c r="AC4473" s="1"/>
      <c r="AD4473" s="10"/>
      <c r="AE4473" s="3"/>
      <c r="AF4473" s="3"/>
      <c r="AG4473" s="3"/>
      <c r="AH4473" s="10"/>
      <c r="AI4473" s="11"/>
      <c r="AJ4473" s="10"/>
      <c r="AK4473" s="2"/>
      <c r="AL4473" s="2"/>
      <c r="AM4473" s="2"/>
      <c r="AN4473" s="2"/>
      <c r="AO4473" s="2"/>
      <c r="AP4473" s="2"/>
      <c r="AQ4473" s="1"/>
      <c r="AR4473" s="15"/>
      <c r="AS4473" s="15"/>
      <c r="AT4473" s="15"/>
      <c r="AU4473" s="1"/>
      <c r="AV4473" s="1"/>
      <c r="AW4473" s="15"/>
      <c r="AX4473" s="15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  <c r="EZ4473" s="1"/>
      <c r="FA4473" s="1"/>
      <c r="FB4473" s="1"/>
      <c r="FC4473" s="1"/>
      <c r="FD4473" s="1"/>
      <c r="FE4473" s="1"/>
      <c r="FF4473" s="1"/>
      <c r="FG4473" s="1"/>
      <c r="FH4473" s="1"/>
    </row>
    <row r="4474" spans="1:164" x14ac:dyDescent="0.15">
      <c r="A4474" s="67"/>
      <c r="B4474" s="16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9"/>
      <c r="N4474" s="12"/>
      <c r="O4474" s="12"/>
      <c r="P4474" s="19"/>
      <c r="Q4474" s="14"/>
      <c r="R4474" s="28"/>
      <c r="S4474" s="14"/>
      <c r="T4474" s="14"/>
      <c r="U4474" s="14"/>
      <c r="V4474" s="4"/>
      <c r="W4474" s="5"/>
      <c r="X4474" s="14"/>
      <c r="Y4474" s="153"/>
      <c r="Z4474" s="10"/>
      <c r="AA4474" s="51"/>
      <c r="AB4474" s="3"/>
      <c r="AC4474" s="1"/>
      <c r="AD4474" s="10"/>
      <c r="AE4474" s="3"/>
      <c r="AF4474" s="3"/>
      <c r="AG4474" s="3"/>
      <c r="AH4474" s="10"/>
      <c r="AI4474" s="11"/>
      <c r="AJ4474" s="10"/>
      <c r="AK4474" s="2"/>
      <c r="AL4474" s="2"/>
      <c r="AM4474" s="2"/>
      <c r="AN4474" s="2"/>
      <c r="AO4474" s="2"/>
      <c r="AP4474" s="2"/>
      <c r="AQ4474" s="1"/>
      <c r="AR4474" s="15"/>
      <c r="AS4474" s="15"/>
      <c r="AT4474" s="15"/>
      <c r="AU4474" s="1"/>
      <c r="AV4474" s="1"/>
      <c r="AW4474" s="15"/>
      <c r="AX4474" s="15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  <c r="EZ4474" s="1"/>
      <c r="FA4474" s="1"/>
      <c r="FB4474" s="1"/>
      <c r="FC4474" s="1"/>
      <c r="FD4474" s="1"/>
      <c r="FE4474" s="1"/>
      <c r="FF4474" s="1"/>
      <c r="FG4474" s="1"/>
      <c r="FH4474" s="1"/>
    </row>
    <row r="4475" spans="1:164" x14ac:dyDescent="0.15">
      <c r="A4475" s="67"/>
      <c r="B4475" s="16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9"/>
      <c r="N4475" s="12"/>
      <c r="O4475" s="12"/>
      <c r="P4475" s="19"/>
      <c r="Q4475" s="14"/>
      <c r="R4475" s="28"/>
      <c r="S4475" s="14"/>
      <c r="T4475" s="14"/>
      <c r="U4475" s="14"/>
      <c r="V4475" s="4"/>
      <c r="W4475" s="5"/>
      <c r="X4475" s="14"/>
      <c r="Y4475" s="153"/>
      <c r="Z4475" s="10"/>
      <c r="AA4475" s="51"/>
      <c r="AB4475" s="3"/>
      <c r="AC4475" s="1"/>
      <c r="AD4475" s="10"/>
      <c r="AE4475" s="3"/>
      <c r="AF4475" s="3"/>
      <c r="AG4475" s="3"/>
      <c r="AH4475" s="10"/>
      <c r="AI4475" s="11"/>
      <c r="AJ4475" s="10"/>
      <c r="AK4475" s="2"/>
      <c r="AL4475" s="2"/>
      <c r="AM4475" s="2"/>
      <c r="AN4475" s="2"/>
      <c r="AO4475" s="2"/>
      <c r="AP4475" s="2"/>
      <c r="AQ4475" s="1"/>
      <c r="AR4475" s="15"/>
      <c r="AS4475" s="15"/>
      <c r="AT4475" s="15"/>
      <c r="AU4475" s="1"/>
      <c r="AV4475" s="1"/>
      <c r="AW4475" s="15"/>
      <c r="AX4475" s="15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  <c r="EZ4475" s="1"/>
      <c r="FA4475" s="1"/>
      <c r="FB4475" s="1"/>
      <c r="FC4475" s="1"/>
      <c r="FD4475" s="1"/>
      <c r="FE4475" s="1"/>
      <c r="FF4475" s="1"/>
      <c r="FG4475" s="1"/>
      <c r="FH4475" s="1"/>
    </row>
    <row r="4476" spans="1:164" x14ac:dyDescent="0.15">
      <c r="A4476" s="67"/>
      <c r="B4476" s="16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9"/>
      <c r="N4476" s="12"/>
      <c r="O4476" s="12"/>
      <c r="P4476" s="19"/>
      <c r="Q4476" s="14"/>
      <c r="R4476" s="28"/>
      <c r="S4476" s="14"/>
      <c r="T4476" s="14"/>
      <c r="U4476" s="14"/>
      <c r="V4476" s="4"/>
      <c r="W4476" s="5"/>
      <c r="X4476" s="14"/>
      <c r="Y4476" s="153"/>
      <c r="Z4476" s="10"/>
      <c r="AA4476" s="51"/>
      <c r="AB4476" s="3"/>
      <c r="AC4476" s="1"/>
      <c r="AD4476" s="10"/>
      <c r="AE4476" s="3"/>
      <c r="AF4476" s="3"/>
      <c r="AG4476" s="3"/>
      <c r="AH4476" s="10"/>
      <c r="AI4476" s="11"/>
      <c r="AJ4476" s="10"/>
      <c r="AK4476" s="2"/>
      <c r="AL4476" s="2"/>
      <c r="AM4476" s="2"/>
      <c r="AN4476" s="2"/>
      <c r="AO4476" s="2"/>
      <c r="AP4476" s="2"/>
      <c r="AQ4476" s="1"/>
      <c r="AR4476" s="15"/>
      <c r="AS4476" s="15"/>
      <c r="AT4476" s="15"/>
      <c r="AU4476" s="1"/>
      <c r="AV4476" s="1"/>
      <c r="AW4476" s="15"/>
      <c r="AX4476" s="15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  <c r="EZ4476" s="1"/>
      <c r="FA4476" s="1"/>
      <c r="FB4476" s="1"/>
      <c r="FC4476" s="1"/>
      <c r="FD4476" s="1"/>
      <c r="FE4476" s="1"/>
      <c r="FF4476" s="1"/>
      <c r="FG4476" s="1"/>
      <c r="FH4476" s="1"/>
    </row>
    <row r="4477" spans="1:164" x14ac:dyDescent="0.15">
      <c r="A4477" s="67"/>
      <c r="B4477" s="16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9"/>
      <c r="N4477" s="12"/>
      <c r="O4477" s="12"/>
      <c r="P4477" s="19"/>
      <c r="Q4477" s="14"/>
      <c r="R4477" s="28"/>
      <c r="S4477" s="14"/>
      <c r="T4477" s="14"/>
      <c r="U4477" s="14"/>
      <c r="V4477" s="4"/>
      <c r="W4477" s="5"/>
      <c r="X4477" s="14"/>
      <c r="Y4477" s="153"/>
      <c r="Z4477" s="10"/>
      <c r="AA4477" s="51"/>
      <c r="AB4477" s="3"/>
      <c r="AC4477" s="1"/>
      <c r="AD4477" s="10"/>
      <c r="AE4477" s="3"/>
      <c r="AF4477" s="3"/>
      <c r="AG4477" s="3"/>
      <c r="AH4477" s="10"/>
      <c r="AI4477" s="11"/>
      <c r="AJ4477" s="10"/>
      <c r="AK4477" s="2"/>
      <c r="AL4477" s="2"/>
      <c r="AM4477" s="2"/>
      <c r="AN4477" s="2"/>
      <c r="AO4477" s="2"/>
      <c r="AP4477" s="2"/>
      <c r="AQ4477" s="1"/>
      <c r="AR4477" s="15"/>
      <c r="AS4477" s="15"/>
      <c r="AT4477" s="15"/>
      <c r="AU4477" s="1"/>
      <c r="AV4477" s="1"/>
      <c r="AW4477" s="15"/>
      <c r="AX4477" s="15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  <c r="EZ4477" s="1"/>
      <c r="FA4477" s="1"/>
      <c r="FB4477" s="1"/>
      <c r="FC4477" s="1"/>
      <c r="FD4477" s="1"/>
      <c r="FE4477" s="1"/>
      <c r="FF4477" s="1"/>
      <c r="FG4477" s="1"/>
      <c r="FH4477" s="1"/>
    </row>
    <row r="4478" spans="1:164" x14ac:dyDescent="0.15">
      <c r="A4478" s="67"/>
      <c r="B4478" s="16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9"/>
      <c r="N4478" s="12"/>
      <c r="O4478" s="12"/>
      <c r="P4478" s="19"/>
      <c r="Q4478" s="14"/>
      <c r="R4478" s="28"/>
      <c r="S4478" s="14"/>
      <c r="T4478" s="14"/>
      <c r="U4478" s="14"/>
      <c r="V4478" s="4"/>
      <c r="W4478" s="5"/>
      <c r="X4478" s="14"/>
      <c r="Y4478" s="153"/>
      <c r="Z4478" s="10"/>
      <c r="AA4478" s="51"/>
      <c r="AB4478" s="3"/>
      <c r="AC4478" s="1"/>
      <c r="AD4478" s="10"/>
      <c r="AE4478" s="3"/>
      <c r="AF4478" s="3"/>
      <c r="AG4478" s="3"/>
      <c r="AH4478" s="10"/>
      <c r="AI4478" s="11"/>
      <c r="AJ4478" s="10"/>
      <c r="AK4478" s="2"/>
      <c r="AL4478" s="2"/>
      <c r="AM4478" s="2"/>
      <c r="AN4478" s="2"/>
      <c r="AO4478" s="2"/>
      <c r="AP4478" s="2"/>
      <c r="AQ4478" s="1"/>
      <c r="AR4478" s="15"/>
      <c r="AS4478" s="15"/>
      <c r="AT4478" s="15"/>
      <c r="AU4478" s="1"/>
      <c r="AV4478" s="1"/>
      <c r="AW4478" s="15"/>
      <c r="AX4478" s="15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  <c r="EZ4478" s="1"/>
      <c r="FA4478" s="1"/>
      <c r="FB4478" s="1"/>
      <c r="FC4478" s="1"/>
      <c r="FD4478" s="1"/>
      <c r="FE4478" s="1"/>
      <c r="FF4478" s="1"/>
      <c r="FG4478" s="1"/>
      <c r="FH4478" s="1"/>
    </row>
    <row r="4479" spans="1:164" x14ac:dyDescent="0.15">
      <c r="A4479" s="67"/>
      <c r="B4479" s="16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9"/>
      <c r="N4479" s="12"/>
      <c r="O4479" s="12"/>
      <c r="P4479" s="19"/>
      <c r="Q4479" s="14"/>
      <c r="R4479" s="28"/>
      <c r="S4479" s="14"/>
      <c r="T4479" s="14"/>
      <c r="U4479" s="14"/>
      <c r="V4479" s="4"/>
      <c r="W4479" s="5"/>
      <c r="X4479" s="14"/>
      <c r="Y4479" s="153"/>
      <c r="Z4479" s="10"/>
      <c r="AA4479" s="51"/>
      <c r="AB4479" s="3"/>
      <c r="AC4479" s="1"/>
      <c r="AD4479" s="10"/>
      <c r="AE4479" s="3"/>
      <c r="AF4479" s="3"/>
      <c r="AG4479" s="3"/>
      <c r="AH4479" s="10"/>
      <c r="AI4479" s="11"/>
      <c r="AJ4479" s="10"/>
      <c r="AK4479" s="2"/>
      <c r="AL4479" s="2"/>
      <c r="AM4479" s="2"/>
      <c r="AN4479" s="2"/>
      <c r="AO4479" s="2"/>
      <c r="AP4479" s="2"/>
      <c r="AQ4479" s="1"/>
      <c r="AR4479" s="15"/>
      <c r="AS4479" s="15"/>
      <c r="AT4479" s="15"/>
      <c r="AU4479" s="1"/>
      <c r="AV4479" s="1"/>
      <c r="AW4479" s="15"/>
      <c r="AX4479" s="15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  <c r="EZ4479" s="1"/>
      <c r="FA4479" s="1"/>
      <c r="FB4479" s="1"/>
      <c r="FC4479" s="1"/>
      <c r="FD4479" s="1"/>
      <c r="FE4479" s="1"/>
      <c r="FF4479" s="1"/>
      <c r="FG4479" s="1"/>
      <c r="FH4479" s="1"/>
    </row>
    <row r="4480" spans="1:164" x14ac:dyDescent="0.15">
      <c r="A4480" s="67"/>
      <c r="B4480" s="16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9"/>
      <c r="N4480" s="12"/>
      <c r="O4480" s="12"/>
      <c r="P4480" s="19"/>
      <c r="Q4480" s="14"/>
      <c r="R4480" s="28"/>
      <c r="S4480" s="14"/>
      <c r="T4480" s="14"/>
      <c r="U4480" s="14"/>
      <c r="V4480" s="4"/>
      <c r="W4480" s="5"/>
      <c r="X4480" s="14"/>
      <c r="Y4480" s="153"/>
      <c r="Z4480" s="10"/>
      <c r="AA4480" s="51"/>
      <c r="AB4480" s="3"/>
      <c r="AC4480" s="1"/>
      <c r="AD4480" s="10"/>
      <c r="AE4480" s="3"/>
      <c r="AF4480" s="3"/>
      <c r="AG4480" s="3"/>
      <c r="AH4480" s="10"/>
      <c r="AI4480" s="11"/>
      <c r="AJ4480" s="10"/>
      <c r="AK4480" s="2"/>
      <c r="AL4480" s="2"/>
      <c r="AM4480" s="2"/>
      <c r="AN4480" s="2"/>
      <c r="AO4480" s="2"/>
      <c r="AP4480" s="2"/>
      <c r="AQ4480" s="1"/>
      <c r="AR4480" s="15"/>
      <c r="AS4480" s="15"/>
      <c r="AT4480" s="15"/>
      <c r="AU4480" s="1"/>
      <c r="AV4480" s="1"/>
      <c r="AW4480" s="15"/>
      <c r="AX4480" s="15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  <c r="EZ4480" s="1"/>
      <c r="FA4480" s="1"/>
      <c r="FB4480" s="1"/>
      <c r="FC4480" s="1"/>
      <c r="FD4480" s="1"/>
      <c r="FE4480" s="1"/>
      <c r="FF4480" s="1"/>
      <c r="FG4480" s="1"/>
      <c r="FH4480" s="1"/>
    </row>
    <row r="4481" spans="1:164" x14ac:dyDescent="0.15">
      <c r="A4481" s="67"/>
      <c r="B4481" s="16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9"/>
      <c r="N4481" s="12"/>
      <c r="O4481" s="12"/>
      <c r="P4481" s="19"/>
      <c r="Q4481" s="14"/>
      <c r="R4481" s="28"/>
      <c r="S4481" s="14"/>
      <c r="T4481" s="14"/>
      <c r="U4481" s="14"/>
      <c r="V4481" s="4"/>
      <c r="W4481" s="5"/>
      <c r="X4481" s="14"/>
      <c r="Y4481" s="153"/>
      <c r="Z4481" s="10"/>
      <c r="AA4481" s="51"/>
      <c r="AB4481" s="3"/>
      <c r="AC4481" s="1"/>
      <c r="AD4481" s="10"/>
      <c r="AE4481" s="3"/>
      <c r="AF4481" s="3"/>
      <c r="AG4481" s="3"/>
      <c r="AH4481" s="10"/>
      <c r="AI4481" s="11"/>
      <c r="AJ4481" s="10"/>
      <c r="AK4481" s="2"/>
      <c r="AL4481" s="2"/>
      <c r="AM4481" s="2"/>
      <c r="AN4481" s="2"/>
      <c r="AO4481" s="2"/>
      <c r="AP4481" s="2"/>
      <c r="AQ4481" s="1"/>
      <c r="AR4481" s="15"/>
      <c r="AS4481" s="15"/>
      <c r="AT4481" s="15"/>
      <c r="AU4481" s="1"/>
      <c r="AV4481" s="1"/>
      <c r="AW4481" s="15"/>
      <c r="AX4481" s="15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  <c r="EZ4481" s="1"/>
      <c r="FA4481" s="1"/>
      <c r="FB4481" s="1"/>
      <c r="FC4481" s="1"/>
      <c r="FD4481" s="1"/>
      <c r="FE4481" s="1"/>
      <c r="FF4481" s="1"/>
      <c r="FG4481" s="1"/>
      <c r="FH4481" s="1"/>
    </row>
    <row r="4482" spans="1:164" x14ac:dyDescent="0.15">
      <c r="A4482" s="67"/>
      <c r="B4482" s="16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9"/>
      <c r="N4482" s="12"/>
      <c r="O4482" s="12"/>
      <c r="P4482" s="19"/>
      <c r="Q4482" s="14"/>
      <c r="R4482" s="28"/>
      <c r="S4482" s="14"/>
      <c r="T4482" s="14"/>
      <c r="U4482" s="14"/>
      <c r="V4482" s="4"/>
      <c r="W4482" s="5"/>
      <c r="X4482" s="14"/>
      <c r="Y4482" s="153"/>
      <c r="Z4482" s="10"/>
      <c r="AA4482" s="51"/>
      <c r="AB4482" s="3"/>
      <c r="AC4482" s="1"/>
      <c r="AD4482" s="10"/>
      <c r="AE4482" s="3"/>
      <c r="AF4482" s="3"/>
      <c r="AG4482" s="3"/>
      <c r="AH4482" s="10"/>
      <c r="AI4482" s="11"/>
      <c r="AJ4482" s="10"/>
      <c r="AK4482" s="2"/>
      <c r="AL4482" s="2"/>
      <c r="AM4482" s="2"/>
      <c r="AN4482" s="2"/>
      <c r="AO4482" s="2"/>
      <c r="AP4482" s="2"/>
      <c r="AQ4482" s="1"/>
      <c r="AR4482" s="15"/>
      <c r="AS4482" s="15"/>
      <c r="AT4482" s="15"/>
      <c r="AU4482" s="1"/>
      <c r="AV4482" s="1"/>
      <c r="AW4482" s="15"/>
      <c r="AX4482" s="15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  <c r="EZ4482" s="1"/>
      <c r="FA4482" s="1"/>
      <c r="FB4482" s="1"/>
      <c r="FC4482" s="1"/>
      <c r="FD4482" s="1"/>
      <c r="FE4482" s="1"/>
      <c r="FF4482" s="1"/>
      <c r="FG4482" s="1"/>
      <c r="FH4482" s="1"/>
    </row>
    <row r="4483" spans="1:164" x14ac:dyDescent="0.15">
      <c r="A4483" s="67"/>
      <c r="B4483" s="16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9"/>
      <c r="N4483" s="12"/>
      <c r="O4483" s="12"/>
      <c r="P4483" s="19"/>
      <c r="Q4483" s="14"/>
      <c r="R4483" s="28"/>
      <c r="S4483" s="14"/>
      <c r="T4483" s="14"/>
      <c r="U4483" s="14"/>
      <c r="V4483" s="4"/>
      <c r="W4483" s="5"/>
      <c r="X4483" s="14"/>
      <c r="Y4483" s="153"/>
      <c r="Z4483" s="10"/>
      <c r="AA4483" s="51"/>
      <c r="AB4483" s="3"/>
      <c r="AC4483" s="1"/>
      <c r="AD4483" s="10"/>
      <c r="AE4483" s="3"/>
      <c r="AF4483" s="3"/>
      <c r="AG4483" s="3"/>
      <c r="AH4483" s="10"/>
      <c r="AI4483" s="11"/>
      <c r="AJ4483" s="10"/>
      <c r="AK4483" s="2"/>
      <c r="AL4483" s="2"/>
      <c r="AM4483" s="2"/>
      <c r="AN4483" s="2"/>
      <c r="AO4483" s="2"/>
      <c r="AP4483" s="2"/>
      <c r="AQ4483" s="1"/>
      <c r="AR4483" s="15"/>
      <c r="AS4483" s="15"/>
      <c r="AT4483" s="15"/>
      <c r="AU4483" s="1"/>
      <c r="AV4483" s="1"/>
      <c r="AW4483" s="15"/>
      <c r="AX4483" s="15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  <c r="EZ4483" s="1"/>
      <c r="FA4483" s="1"/>
      <c r="FB4483" s="1"/>
      <c r="FC4483" s="1"/>
      <c r="FD4483" s="1"/>
      <c r="FE4483" s="1"/>
      <c r="FF4483" s="1"/>
      <c r="FG4483" s="1"/>
      <c r="FH4483" s="1"/>
    </row>
    <row r="4484" spans="1:164" x14ac:dyDescent="0.15">
      <c r="A4484" s="67"/>
      <c r="B4484" s="16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9"/>
      <c r="N4484" s="12"/>
      <c r="O4484" s="12"/>
      <c r="P4484" s="19"/>
      <c r="Q4484" s="14"/>
      <c r="R4484" s="28"/>
      <c r="S4484" s="14"/>
      <c r="T4484" s="14"/>
      <c r="U4484" s="14"/>
      <c r="V4484" s="4"/>
      <c r="W4484" s="5"/>
      <c r="X4484" s="14"/>
      <c r="Y4484" s="153"/>
      <c r="Z4484" s="10"/>
      <c r="AA4484" s="51"/>
      <c r="AB4484" s="3"/>
      <c r="AC4484" s="1"/>
      <c r="AD4484" s="10"/>
      <c r="AE4484" s="3"/>
      <c r="AF4484" s="3"/>
      <c r="AG4484" s="3"/>
      <c r="AH4484" s="10"/>
      <c r="AI4484" s="11"/>
      <c r="AJ4484" s="10"/>
      <c r="AK4484" s="2"/>
      <c r="AL4484" s="2"/>
      <c r="AM4484" s="2"/>
      <c r="AN4484" s="2"/>
      <c r="AO4484" s="2"/>
      <c r="AP4484" s="2"/>
      <c r="AQ4484" s="1"/>
      <c r="AR4484" s="15"/>
      <c r="AS4484" s="15"/>
      <c r="AT4484" s="15"/>
      <c r="AU4484" s="1"/>
      <c r="AV4484" s="1"/>
      <c r="AW4484" s="15"/>
      <c r="AX4484" s="15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  <c r="EZ4484" s="1"/>
      <c r="FA4484" s="1"/>
      <c r="FB4484" s="1"/>
      <c r="FC4484" s="1"/>
      <c r="FD4484" s="1"/>
      <c r="FE4484" s="1"/>
      <c r="FF4484" s="1"/>
      <c r="FG4484" s="1"/>
      <c r="FH4484" s="1"/>
    </row>
    <row r="4485" spans="1:164" x14ac:dyDescent="0.15">
      <c r="A4485" s="67"/>
      <c r="B4485" s="16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9"/>
      <c r="N4485" s="12"/>
      <c r="O4485" s="12"/>
      <c r="P4485" s="19"/>
      <c r="Q4485" s="14"/>
      <c r="R4485" s="28"/>
      <c r="S4485" s="14"/>
      <c r="T4485" s="14"/>
      <c r="U4485" s="14"/>
      <c r="V4485" s="4"/>
      <c r="W4485" s="5"/>
      <c r="X4485" s="14"/>
      <c r="Y4485" s="153"/>
      <c r="Z4485" s="10"/>
      <c r="AA4485" s="51"/>
      <c r="AB4485" s="3"/>
      <c r="AC4485" s="1"/>
      <c r="AD4485" s="10"/>
      <c r="AE4485" s="3"/>
      <c r="AF4485" s="3"/>
      <c r="AG4485" s="3"/>
      <c r="AH4485" s="10"/>
      <c r="AI4485" s="11"/>
      <c r="AJ4485" s="10"/>
      <c r="AK4485" s="2"/>
      <c r="AL4485" s="2"/>
      <c r="AM4485" s="2"/>
      <c r="AN4485" s="2"/>
      <c r="AO4485" s="2"/>
      <c r="AP4485" s="2"/>
      <c r="AQ4485" s="1"/>
      <c r="AR4485" s="15"/>
      <c r="AS4485" s="15"/>
      <c r="AT4485" s="15"/>
      <c r="AU4485" s="1"/>
      <c r="AV4485" s="1"/>
      <c r="AW4485" s="15"/>
      <c r="AX4485" s="15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  <c r="EZ4485" s="1"/>
      <c r="FA4485" s="1"/>
      <c r="FB4485" s="1"/>
      <c r="FC4485" s="1"/>
      <c r="FD4485" s="1"/>
      <c r="FE4485" s="1"/>
      <c r="FF4485" s="1"/>
      <c r="FG4485" s="1"/>
      <c r="FH4485" s="1"/>
    </row>
    <row r="4486" spans="1:164" x14ac:dyDescent="0.15">
      <c r="A4486" s="67"/>
      <c r="B4486" s="16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9"/>
      <c r="N4486" s="12"/>
      <c r="O4486" s="12"/>
      <c r="P4486" s="19"/>
      <c r="Q4486" s="14"/>
      <c r="R4486" s="28"/>
      <c r="S4486" s="14"/>
      <c r="T4486" s="14"/>
      <c r="U4486" s="14"/>
      <c r="V4486" s="4"/>
      <c r="W4486" s="5"/>
      <c r="X4486" s="14"/>
      <c r="Y4486" s="153"/>
      <c r="Z4486" s="10"/>
      <c r="AA4486" s="51"/>
      <c r="AB4486" s="3"/>
      <c r="AC4486" s="1"/>
      <c r="AD4486" s="10"/>
      <c r="AE4486" s="3"/>
      <c r="AF4486" s="3"/>
      <c r="AG4486" s="3"/>
      <c r="AH4486" s="10"/>
      <c r="AI4486" s="11"/>
      <c r="AJ4486" s="10"/>
      <c r="AK4486" s="2"/>
      <c r="AL4486" s="2"/>
      <c r="AM4486" s="2"/>
      <c r="AN4486" s="2"/>
      <c r="AO4486" s="2"/>
      <c r="AP4486" s="2"/>
      <c r="AQ4486" s="1"/>
      <c r="AR4486" s="15"/>
      <c r="AS4486" s="15"/>
      <c r="AT4486" s="15"/>
      <c r="AU4486" s="1"/>
      <c r="AV4486" s="1"/>
      <c r="AW4486" s="15"/>
      <c r="AX4486" s="15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  <c r="EZ4486" s="1"/>
      <c r="FA4486" s="1"/>
      <c r="FB4486" s="1"/>
      <c r="FC4486" s="1"/>
      <c r="FD4486" s="1"/>
      <c r="FE4486" s="1"/>
      <c r="FF4486" s="1"/>
      <c r="FG4486" s="1"/>
      <c r="FH4486" s="1"/>
    </row>
    <row r="4487" spans="1:164" x14ac:dyDescent="0.15">
      <c r="A4487" s="67"/>
      <c r="B4487" s="16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9"/>
      <c r="N4487" s="12"/>
      <c r="O4487" s="12"/>
      <c r="P4487" s="19"/>
      <c r="Q4487" s="14"/>
      <c r="R4487" s="28"/>
      <c r="S4487" s="14"/>
      <c r="T4487" s="14"/>
      <c r="U4487" s="14"/>
      <c r="V4487" s="4"/>
      <c r="W4487" s="5"/>
      <c r="X4487" s="14"/>
      <c r="Y4487" s="153"/>
      <c r="Z4487" s="10"/>
      <c r="AA4487" s="51"/>
      <c r="AB4487" s="3"/>
      <c r="AC4487" s="1"/>
      <c r="AD4487" s="10"/>
      <c r="AE4487" s="3"/>
      <c r="AF4487" s="3"/>
      <c r="AG4487" s="3"/>
      <c r="AH4487" s="10"/>
      <c r="AI4487" s="11"/>
      <c r="AJ4487" s="10"/>
      <c r="AK4487" s="2"/>
      <c r="AL4487" s="2"/>
      <c r="AM4487" s="2"/>
      <c r="AN4487" s="2"/>
      <c r="AO4487" s="2"/>
      <c r="AP4487" s="2"/>
      <c r="AQ4487" s="1"/>
      <c r="AR4487" s="15"/>
      <c r="AS4487" s="15"/>
      <c r="AT4487" s="15"/>
      <c r="AU4487" s="1"/>
      <c r="AV4487" s="1"/>
      <c r="AW4487" s="15"/>
      <c r="AX4487" s="15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  <c r="EZ4487" s="1"/>
      <c r="FA4487" s="1"/>
      <c r="FB4487" s="1"/>
      <c r="FC4487" s="1"/>
      <c r="FD4487" s="1"/>
      <c r="FE4487" s="1"/>
      <c r="FF4487" s="1"/>
      <c r="FG4487" s="1"/>
      <c r="FH4487" s="1"/>
    </row>
    <row r="4488" spans="1:164" x14ac:dyDescent="0.15">
      <c r="A4488" s="67"/>
      <c r="B4488" s="16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9"/>
      <c r="N4488" s="12"/>
      <c r="O4488" s="12"/>
      <c r="P4488" s="19"/>
      <c r="Q4488" s="14"/>
      <c r="R4488" s="28"/>
      <c r="S4488" s="14"/>
      <c r="T4488" s="14"/>
      <c r="U4488" s="14"/>
      <c r="V4488" s="4"/>
      <c r="W4488" s="5"/>
      <c r="X4488" s="14"/>
      <c r="Y4488" s="153"/>
      <c r="Z4488" s="10"/>
      <c r="AA4488" s="51"/>
      <c r="AB4488" s="3"/>
      <c r="AC4488" s="1"/>
      <c r="AD4488" s="10"/>
      <c r="AE4488" s="3"/>
      <c r="AF4488" s="3"/>
      <c r="AG4488" s="3"/>
      <c r="AH4488" s="10"/>
      <c r="AI4488" s="11"/>
      <c r="AJ4488" s="10"/>
      <c r="AK4488" s="2"/>
      <c r="AL4488" s="2"/>
      <c r="AM4488" s="2"/>
      <c r="AN4488" s="2"/>
      <c r="AO4488" s="2"/>
      <c r="AP4488" s="2"/>
      <c r="AQ4488" s="1"/>
      <c r="AR4488" s="15"/>
      <c r="AS4488" s="15"/>
      <c r="AT4488" s="15"/>
      <c r="AU4488" s="1"/>
      <c r="AV4488" s="1"/>
      <c r="AW4488" s="15"/>
      <c r="AX4488" s="15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  <c r="EZ4488" s="1"/>
      <c r="FA4488" s="1"/>
      <c r="FB4488" s="1"/>
      <c r="FC4488" s="1"/>
      <c r="FD4488" s="1"/>
      <c r="FE4488" s="1"/>
      <c r="FF4488" s="1"/>
      <c r="FG4488" s="1"/>
      <c r="FH4488" s="1"/>
    </row>
    <row r="4489" spans="1:164" x14ac:dyDescent="0.15">
      <c r="A4489" s="67"/>
      <c r="B4489" s="16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9"/>
      <c r="N4489" s="12"/>
      <c r="O4489" s="12"/>
      <c r="P4489" s="19"/>
      <c r="Q4489" s="14"/>
      <c r="R4489" s="28"/>
      <c r="S4489" s="14"/>
      <c r="T4489" s="14"/>
      <c r="U4489" s="14"/>
      <c r="V4489" s="4"/>
      <c r="W4489" s="5"/>
      <c r="X4489" s="14"/>
      <c r="Y4489" s="153"/>
      <c r="Z4489" s="10"/>
      <c r="AA4489" s="51"/>
      <c r="AB4489" s="3"/>
      <c r="AC4489" s="1"/>
      <c r="AD4489" s="10"/>
      <c r="AE4489" s="3"/>
      <c r="AF4489" s="3"/>
      <c r="AG4489" s="3"/>
      <c r="AH4489" s="10"/>
      <c r="AI4489" s="11"/>
      <c r="AJ4489" s="10"/>
      <c r="AK4489" s="2"/>
      <c r="AL4489" s="2"/>
      <c r="AM4489" s="2"/>
      <c r="AN4489" s="2"/>
      <c r="AO4489" s="2"/>
      <c r="AP4489" s="2"/>
      <c r="AQ4489" s="1"/>
      <c r="AR4489" s="15"/>
      <c r="AS4489" s="15"/>
      <c r="AT4489" s="15"/>
      <c r="AU4489" s="1"/>
      <c r="AV4489" s="1"/>
      <c r="AW4489" s="15"/>
      <c r="AX4489" s="15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  <c r="EZ4489" s="1"/>
      <c r="FA4489" s="1"/>
      <c r="FB4489" s="1"/>
      <c r="FC4489" s="1"/>
      <c r="FD4489" s="1"/>
      <c r="FE4489" s="1"/>
      <c r="FF4489" s="1"/>
      <c r="FG4489" s="1"/>
      <c r="FH4489" s="1"/>
    </row>
    <row r="4490" spans="1:164" x14ac:dyDescent="0.15">
      <c r="A4490" s="67"/>
      <c r="B4490" s="16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9"/>
      <c r="N4490" s="12"/>
      <c r="O4490" s="12"/>
      <c r="P4490" s="19"/>
      <c r="Q4490" s="14"/>
      <c r="R4490" s="28"/>
      <c r="S4490" s="14"/>
      <c r="T4490" s="14"/>
      <c r="U4490" s="14"/>
      <c r="V4490" s="4"/>
      <c r="W4490" s="5"/>
      <c r="X4490" s="14"/>
      <c r="Y4490" s="153"/>
      <c r="Z4490" s="10"/>
      <c r="AA4490" s="51"/>
      <c r="AB4490" s="3"/>
      <c r="AC4490" s="1"/>
      <c r="AD4490" s="10"/>
      <c r="AE4490" s="3"/>
      <c r="AF4490" s="3"/>
      <c r="AG4490" s="3"/>
      <c r="AH4490" s="10"/>
      <c r="AI4490" s="11"/>
      <c r="AJ4490" s="10"/>
      <c r="AK4490" s="2"/>
      <c r="AL4490" s="2"/>
      <c r="AM4490" s="2"/>
      <c r="AN4490" s="2"/>
      <c r="AO4490" s="2"/>
      <c r="AP4490" s="2"/>
      <c r="AQ4490" s="1"/>
      <c r="AR4490" s="15"/>
      <c r="AS4490" s="15"/>
      <c r="AT4490" s="15"/>
      <c r="AU4490" s="1"/>
      <c r="AV4490" s="1"/>
      <c r="AW4490" s="15"/>
      <c r="AX4490" s="15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  <c r="EZ4490" s="1"/>
      <c r="FA4490" s="1"/>
      <c r="FB4490" s="1"/>
      <c r="FC4490" s="1"/>
      <c r="FD4490" s="1"/>
      <c r="FE4490" s="1"/>
      <c r="FF4490" s="1"/>
      <c r="FG4490" s="1"/>
      <c r="FH4490" s="1"/>
    </row>
    <row r="4491" spans="1:164" x14ac:dyDescent="0.15">
      <c r="A4491" s="67"/>
      <c r="B4491" s="16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9"/>
      <c r="N4491" s="12"/>
      <c r="O4491" s="12"/>
      <c r="P4491" s="19"/>
      <c r="Q4491" s="14"/>
      <c r="R4491" s="28"/>
      <c r="S4491" s="14"/>
      <c r="T4491" s="14"/>
      <c r="U4491" s="14"/>
      <c r="V4491" s="4"/>
      <c r="W4491" s="5"/>
      <c r="X4491" s="14"/>
      <c r="Y4491" s="153"/>
      <c r="Z4491" s="10"/>
      <c r="AA4491" s="51"/>
      <c r="AB4491" s="3"/>
      <c r="AC4491" s="1"/>
      <c r="AD4491" s="10"/>
      <c r="AE4491" s="3"/>
      <c r="AF4491" s="3"/>
      <c r="AG4491" s="3"/>
      <c r="AH4491" s="10"/>
      <c r="AI4491" s="11"/>
      <c r="AJ4491" s="10"/>
      <c r="AK4491" s="2"/>
      <c r="AL4491" s="2"/>
      <c r="AM4491" s="2"/>
      <c r="AN4491" s="2"/>
      <c r="AO4491" s="2"/>
      <c r="AP4491" s="2"/>
      <c r="AQ4491" s="1"/>
      <c r="AR4491" s="15"/>
      <c r="AS4491" s="15"/>
      <c r="AT4491" s="15"/>
      <c r="AU4491" s="1"/>
      <c r="AV4491" s="1"/>
      <c r="AW4491" s="15"/>
      <c r="AX4491" s="15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  <c r="EZ4491" s="1"/>
      <c r="FA4491" s="1"/>
      <c r="FB4491" s="1"/>
      <c r="FC4491" s="1"/>
      <c r="FD4491" s="1"/>
      <c r="FE4491" s="1"/>
      <c r="FF4491" s="1"/>
      <c r="FG4491" s="1"/>
      <c r="FH4491" s="1"/>
    </row>
    <row r="4492" spans="1:164" x14ac:dyDescent="0.15">
      <c r="A4492" s="67"/>
      <c r="B4492" s="16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9"/>
      <c r="N4492" s="12"/>
      <c r="O4492" s="12"/>
      <c r="P4492" s="19"/>
      <c r="Q4492" s="14"/>
      <c r="R4492" s="28"/>
      <c r="S4492" s="14"/>
      <c r="T4492" s="14"/>
      <c r="U4492" s="14"/>
      <c r="V4492" s="4"/>
      <c r="W4492" s="5"/>
      <c r="X4492" s="14"/>
      <c r="Y4492" s="153"/>
      <c r="Z4492" s="10"/>
      <c r="AA4492" s="51"/>
      <c r="AB4492" s="3"/>
      <c r="AC4492" s="1"/>
      <c r="AD4492" s="10"/>
      <c r="AE4492" s="3"/>
      <c r="AF4492" s="3"/>
      <c r="AG4492" s="3"/>
      <c r="AH4492" s="10"/>
      <c r="AI4492" s="11"/>
      <c r="AJ4492" s="10"/>
      <c r="AK4492" s="2"/>
      <c r="AL4492" s="2"/>
      <c r="AM4492" s="2"/>
      <c r="AN4492" s="2"/>
      <c r="AO4492" s="2"/>
      <c r="AP4492" s="2"/>
      <c r="AQ4492" s="1"/>
      <c r="AR4492" s="15"/>
      <c r="AS4492" s="15"/>
      <c r="AT4492" s="15"/>
      <c r="AU4492" s="1"/>
      <c r="AV4492" s="1"/>
      <c r="AW4492" s="15"/>
      <c r="AX4492" s="15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  <c r="EZ4492" s="1"/>
      <c r="FA4492" s="1"/>
      <c r="FB4492" s="1"/>
      <c r="FC4492" s="1"/>
      <c r="FD4492" s="1"/>
      <c r="FE4492" s="1"/>
      <c r="FF4492" s="1"/>
      <c r="FG4492" s="1"/>
      <c r="FH4492" s="1"/>
    </row>
    <row r="4493" spans="1:164" x14ac:dyDescent="0.15">
      <c r="A4493" s="67"/>
      <c r="B4493" s="16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9"/>
      <c r="N4493" s="12"/>
      <c r="O4493" s="12"/>
      <c r="P4493" s="19"/>
      <c r="Q4493" s="14"/>
      <c r="R4493" s="28"/>
      <c r="S4493" s="14"/>
      <c r="T4493" s="14"/>
      <c r="U4493" s="14"/>
      <c r="V4493" s="4"/>
      <c r="W4493" s="5"/>
      <c r="X4493" s="14"/>
      <c r="Y4493" s="153"/>
      <c r="Z4493" s="10"/>
      <c r="AA4493" s="51"/>
      <c r="AB4493" s="3"/>
      <c r="AC4493" s="1"/>
      <c r="AD4493" s="10"/>
      <c r="AE4493" s="3"/>
      <c r="AF4493" s="3"/>
      <c r="AG4493" s="3"/>
      <c r="AH4493" s="10"/>
      <c r="AI4493" s="11"/>
      <c r="AJ4493" s="10"/>
      <c r="AK4493" s="2"/>
      <c r="AL4493" s="2"/>
      <c r="AM4493" s="2"/>
      <c r="AN4493" s="2"/>
      <c r="AO4493" s="2"/>
      <c r="AP4493" s="2"/>
      <c r="AQ4493" s="1"/>
      <c r="AR4493" s="15"/>
      <c r="AS4493" s="15"/>
      <c r="AT4493" s="15"/>
      <c r="AU4493" s="1"/>
      <c r="AV4493" s="1"/>
      <c r="AW4493" s="15"/>
      <c r="AX4493" s="15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  <c r="EZ4493" s="1"/>
      <c r="FA4493" s="1"/>
      <c r="FB4493" s="1"/>
      <c r="FC4493" s="1"/>
      <c r="FD4493" s="1"/>
      <c r="FE4493" s="1"/>
      <c r="FF4493" s="1"/>
      <c r="FG4493" s="1"/>
      <c r="FH4493" s="1"/>
    </row>
    <row r="4494" spans="1:164" x14ac:dyDescent="0.15">
      <c r="A4494" s="67"/>
      <c r="B4494" s="16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9"/>
      <c r="N4494" s="12"/>
      <c r="O4494" s="12"/>
      <c r="P4494" s="19"/>
      <c r="Q4494" s="14"/>
      <c r="R4494" s="28"/>
      <c r="S4494" s="14"/>
      <c r="T4494" s="14"/>
      <c r="U4494" s="14"/>
      <c r="V4494" s="4"/>
      <c r="W4494" s="5"/>
      <c r="X4494" s="14"/>
      <c r="Y4494" s="153"/>
      <c r="Z4494" s="10"/>
      <c r="AA4494" s="51"/>
      <c r="AB4494" s="3"/>
      <c r="AC4494" s="1"/>
      <c r="AD4494" s="10"/>
      <c r="AE4494" s="3"/>
      <c r="AF4494" s="3"/>
      <c r="AG4494" s="3"/>
      <c r="AH4494" s="10"/>
      <c r="AI4494" s="11"/>
      <c r="AJ4494" s="10"/>
      <c r="AK4494" s="2"/>
      <c r="AL4494" s="2"/>
      <c r="AM4494" s="2"/>
      <c r="AN4494" s="2"/>
      <c r="AO4494" s="2"/>
      <c r="AP4494" s="2"/>
      <c r="AQ4494" s="1"/>
      <c r="AR4494" s="15"/>
      <c r="AS4494" s="15"/>
      <c r="AT4494" s="15"/>
      <c r="AU4494" s="1"/>
      <c r="AV4494" s="1"/>
      <c r="AW4494" s="15"/>
      <c r="AX4494" s="15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  <c r="EZ4494" s="1"/>
      <c r="FA4494" s="1"/>
      <c r="FB4494" s="1"/>
      <c r="FC4494" s="1"/>
      <c r="FD4494" s="1"/>
      <c r="FE4494" s="1"/>
      <c r="FF4494" s="1"/>
      <c r="FG4494" s="1"/>
      <c r="FH4494" s="1"/>
    </row>
    <row r="4495" spans="1:164" x14ac:dyDescent="0.15">
      <c r="A4495" s="67"/>
      <c r="B4495" s="16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9"/>
      <c r="N4495" s="12"/>
      <c r="O4495" s="12"/>
      <c r="P4495" s="19"/>
      <c r="Q4495" s="14"/>
      <c r="R4495" s="28"/>
      <c r="S4495" s="14"/>
      <c r="T4495" s="14"/>
      <c r="U4495" s="14"/>
      <c r="V4495" s="4"/>
      <c r="W4495" s="5"/>
      <c r="X4495" s="14"/>
      <c r="Y4495" s="153"/>
      <c r="Z4495" s="10"/>
      <c r="AA4495" s="51"/>
      <c r="AB4495" s="3"/>
      <c r="AC4495" s="1"/>
      <c r="AD4495" s="10"/>
      <c r="AE4495" s="3"/>
      <c r="AF4495" s="3"/>
      <c r="AG4495" s="3"/>
      <c r="AH4495" s="10"/>
      <c r="AI4495" s="11"/>
      <c r="AJ4495" s="10"/>
      <c r="AK4495" s="2"/>
      <c r="AL4495" s="2"/>
      <c r="AM4495" s="2"/>
      <c r="AN4495" s="2"/>
      <c r="AO4495" s="2"/>
      <c r="AP4495" s="2"/>
      <c r="AQ4495" s="1"/>
      <c r="AR4495" s="15"/>
      <c r="AS4495" s="15"/>
      <c r="AT4495" s="15"/>
      <c r="AU4495" s="1"/>
      <c r="AV4495" s="1"/>
      <c r="AW4495" s="15"/>
      <c r="AX4495" s="15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  <c r="EZ4495" s="1"/>
      <c r="FA4495" s="1"/>
      <c r="FB4495" s="1"/>
      <c r="FC4495" s="1"/>
      <c r="FD4495" s="1"/>
      <c r="FE4495" s="1"/>
      <c r="FF4495" s="1"/>
      <c r="FG4495" s="1"/>
      <c r="FH4495" s="1"/>
    </row>
    <row r="4496" spans="1:164" x14ac:dyDescent="0.15">
      <c r="A4496" s="67"/>
      <c r="B4496" s="16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9"/>
      <c r="N4496" s="12"/>
      <c r="O4496" s="12"/>
      <c r="P4496" s="19"/>
      <c r="Q4496" s="14"/>
      <c r="R4496" s="28"/>
      <c r="S4496" s="14"/>
      <c r="T4496" s="14"/>
      <c r="U4496" s="14"/>
      <c r="V4496" s="4"/>
      <c r="W4496" s="5"/>
      <c r="X4496" s="14"/>
      <c r="Y4496" s="153"/>
      <c r="Z4496" s="10"/>
      <c r="AA4496" s="51"/>
      <c r="AB4496" s="3"/>
      <c r="AC4496" s="1"/>
      <c r="AD4496" s="10"/>
      <c r="AE4496" s="3"/>
      <c r="AF4496" s="3"/>
      <c r="AG4496" s="3"/>
      <c r="AH4496" s="10"/>
      <c r="AI4496" s="11"/>
      <c r="AJ4496" s="10"/>
      <c r="AK4496" s="2"/>
      <c r="AL4496" s="2"/>
      <c r="AM4496" s="2"/>
      <c r="AN4496" s="2"/>
      <c r="AO4496" s="2"/>
      <c r="AP4496" s="2"/>
      <c r="AQ4496" s="1"/>
      <c r="AR4496" s="15"/>
      <c r="AS4496" s="15"/>
      <c r="AT4496" s="15"/>
      <c r="AU4496" s="1"/>
      <c r="AV4496" s="1"/>
      <c r="AW4496" s="15"/>
      <c r="AX4496" s="15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  <c r="EZ4496" s="1"/>
      <c r="FA4496" s="1"/>
      <c r="FB4496" s="1"/>
      <c r="FC4496" s="1"/>
      <c r="FD4496" s="1"/>
      <c r="FE4496" s="1"/>
      <c r="FF4496" s="1"/>
      <c r="FG4496" s="1"/>
      <c r="FH4496" s="1"/>
    </row>
    <row r="4497" spans="1:164" x14ac:dyDescent="0.15">
      <c r="A4497" s="67"/>
      <c r="B4497" s="16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9"/>
      <c r="N4497" s="12"/>
      <c r="O4497" s="12"/>
      <c r="P4497" s="19"/>
      <c r="Q4497" s="14"/>
      <c r="R4497" s="28"/>
      <c r="S4497" s="14"/>
      <c r="T4497" s="14"/>
      <c r="U4497" s="14"/>
      <c r="V4497" s="4"/>
      <c r="W4497" s="5"/>
      <c r="X4497" s="14"/>
      <c r="Y4497" s="153"/>
      <c r="Z4497" s="10"/>
      <c r="AA4497" s="51"/>
      <c r="AB4497" s="3"/>
      <c r="AC4497" s="1"/>
      <c r="AD4497" s="10"/>
      <c r="AE4497" s="3"/>
      <c r="AF4497" s="3"/>
      <c r="AG4497" s="3"/>
      <c r="AH4497" s="10"/>
      <c r="AI4497" s="11"/>
      <c r="AJ4497" s="10"/>
      <c r="AK4497" s="2"/>
      <c r="AL4497" s="2"/>
      <c r="AM4497" s="2"/>
      <c r="AN4497" s="2"/>
      <c r="AO4497" s="2"/>
      <c r="AP4497" s="2"/>
      <c r="AQ4497" s="1"/>
      <c r="AR4497" s="15"/>
      <c r="AS4497" s="15"/>
      <c r="AT4497" s="15"/>
      <c r="AU4497" s="1"/>
      <c r="AV4497" s="1"/>
      <c r="AW4497" s="15"/>
      <c r="AX4497" s="15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  <c r="EZ4497" s="1"/>
      <c r="FA4497" s="1"/>
      <c r="FB4497" s="1"/>
      <c r="FC4497" s="1"/>
      <c r="FD4497" s="1"/>
      <c r="FE4497" s="1"/>
      <c r="FF4497" s="1"/>
      <c r="FG4497" s="1"/>
      <c r="FH4497" s="1"/>
    </row>
    <row r="4498" spans="1:164" x14ac:dyDescent="0.15">
      <c r="A4498" s="67"/>
      <c r="B4498" s="16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9"/>
      <c r="N4498" s="12"/>
      <c r="O4498" s="12"/>
      <c r="P4498" s="19"/>
      <c r="Q4498" s="14"/>
      <c r="R4498" s="28"/>
      <c r="S4498" s="14"/>
      <c r="T4498" s="14"/>
      <c r="U4498" s="14"/>
      <c r="V4498" s="4"/>
      <c r="W4498" s="5"/>
      <c r="X4498" s="14"/>
      <c r="Y4498" s="153"/>
      <c r="Z4498" s="10"/>
      <c r="AA4498" s="51"/>
      <c r="AB4498" s="3"/>
      <c r="AC4498" s="1"/>
      <c r="AD4498" s="10"/>
      <c r="AE4498" s="3"/>
      <c r="AF4498" s="3"/>
      <c r="AG4498" s="3"/>
      <c r="AH4498" s="10"/>
      <c r="AI4498" s="11"/>
      <c r="AJ4498" s="10"/>
      <c r="AK4498" s="2"/>
      <c r="AL4498" s="2"/>
      <c r="AM4498" s="2"/>
      <c r="AN4498" s="2"/>
      <c r="AO4498" s="2"/>
      <c r="AP4498" s="2"/>
      <c r="AQ4498" s="1"/>
      <c r="AR4498" s="15"/>
      <c r="AS4498" s="15"/>
      <c r="AT4498" s="15"/>
      <c r="AU4498" s="1"/>
      <c r="AV4498" s="1"/>
      <c r="AW4498" s="15"/>
      <c r="AX4498" s="15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  <c r="EZ4498" s="1"/>
      <c r="FA4498" s="1"/>
      <c r="FB4498" s="1"/>
      <c r="FC4498" s="1"/>
      <c r="FD4498" s="1"/>
      <c r="FE4498" s="1"/>
      <c r="FF4498" s="1"/>
      <c r="FG4498" s="1"/>
      <c r="FH4498" s="1"/>
    </row>
    <row r="4499" spans="1:164" x14ac:dyDescent="0.15">
      <c r="A4499" s="67"/>
      <c r="B4499" s="16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9"/>
      <c r="N4499" s="12"/>
      <c r="O4499" s="12"/>
      <c r="P4499" s="19"/>
      <c r="Q4499" s="14"/>
      <c r="R4499" s="28"/>
      <c r="S4499" s="14"/>
      <c r="T4499" s="14"/>
      <c r="U4499" s="14"/>
      <c r="V4499" s="4"/>
      <c r="W4499" s="5"/>
      <c r="X4499" s="14"/>
      <c r="Y4499" s="153"/>
      <c r="Z4499" s="10"/>
      <c r="AA4499" s="51"/>
      <c r="AB4499" s="3"/>
      <c r="AC4499" s="1"/>
      <c r="AD4499" s="10"/>
      <c r="AE4499" s="3"/>
      <c r="AF4499" s="3"/>
      <c r="AG4499" s="3"/>
      <c r="AH4499" s="10"/>
      <c r="AI4499" s="11"/>
      <c r="AJ4499" s="10"/>
      <c r="AK4499" s="2"/>
      <c r="AL4499" s="2"/>
      <c r="AM4499" s="2"/>
      <c r="AN4499" s="2"/>
      <c r="AO4499" s="2"/>
      <c r="AP4499" s="2"/>
      <c r="AQ4499" s="1"/>
      <c r="AR4499" s="15"/>
      <c r="AS4499" s="15"/>
      <c r="AT4499" s="15"/>
      <c r="AU4499" s="1"/>
      <c r="AV4499" s="1"/>
      <c r="AW4499" s="15"/>
      <c r="AX4499" s="15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  <c r="EZ4499" s="1"/>
      <c r="FA4499" s="1"/>
      <c r="FB4499" s="1"/>
      <c r="FC4499" s="1"/>
      <c r="FD4499" s="1"/>
      <c r="FE4499" s="1"/>
      <c r="FF4499" s="1"/>
      <c r="FG4499" s="1"/>
      <c r="FH4499" s="1"/>
    </row>
    <row r="4500" spans="1:164" x14ac:dyDescent="0.15">
      <c r="A4500" s="67"/>
      <c r="B4500" s="16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9"/>
      <c r="N4500" s="12"/>
      <c r="O4500" s="12"/>
      <c r="P4500" s="19"/>
      <c r="Q4500" s="14"/>
      <c r="R4500" s="28"/>
      <c r="S4500" s="14"/>
      <c r="T4500" s="14"/>
      <c r="U4500" s="14"/>
      <c r="V4500" s="4"/>
      <c r="W4500" s="5"/>
      <c r="X4500" s="14"/>
      <c r="Y4500" s="153"/>
      <c r="Z4500" s="10"/>
      <c r="AA4500" s="51"/>
      <c r="AB4500" s="3"/>
      <c r="AC4500" s="1"/>
      <c r="AD4500" s="10"/>
      <c r="AE4500" s="3"/>
      <c r="AF4500" s="3"/>
      <c r="AG4500" s="3"/>
      <c r="AH4500" s="10"/>
      <c r="AI4500" s="11"/>
      <c r="AJ4500" s="10"/>
      <c r="AK4500" s="2"/>
      <c r="AL4500" s="2"/>
      <c r="AM4500" s="2"/>
      <c r="AN4500" s="2"/>
      <c r="AO4500" s="2"/>
      <c r="AP4500" s="2"/>
      <c r="AQ4500" s="1"/>
      <c r="AR4500" s="15"/>
      <c r="AS4500" s="15"/>
      <c r="AT4500" s="15"/>
      <c r="AU4500" s="1"/>
      <c r="AV4500" s="1"/>
      <c r="AW4500" s="15"/>
      <c r="AX4500" s="15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  <c r="EZ4500" s="1"/>
      <c r="FA4500" s="1"/>
      <c r="FB4500" s="1"/>
      <c r="FC4500" s="1"/>
      <c r="FD4500" s="1"/>
      <c r="FE4500" s="1"/>
      <c r="FF4500" s="1"/>
      <c r="FG4500" s="1"/>
      <c r="FH4500" s="1"/>
    </row>
    <row r="4501" spans="1:164" x14ac:dyDescent="0.15">
      <c r="A4501" s="67"/>
      <c r="B4501" s="16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9"/>
      <c r="N4501" s="12"/>
      <c r="O4501" s="12"/>
      <c r="P4501" s="19"/>
      <c r="Q4501" s="14"/>
      <c r="R4501" s="28"/>
      <c r="S4501" s="14"/>
      <c r="T4501" s="14"/>
      <c r="U4501" s="14"/>
      <c r="V4501" s="4"/>
      <c r="W4501" s="5"/>
      <c r="X4501" s="14"/>
      <c r="Y4501" s="153"/>
      <c r="Z4501" s="10"/>
      <c r="AA4501" s="51"/>
      <c r="AB4501" s="3"/>
      <c r="AC4501" s="1"/>
      <c r="AD4501" s="10"/>
      <c r="AE4501" s="3"/>
      <c r="AF4501" s="3"/>
      <c r="AG4501" s="3"/>
      <c r="AH4501" s="10"/>
      <c r="AI4501" s="11"/>
      <c r="AJ4501" s="10"/>
      <c r="AK4501" s="2"/>
      <c r="AL4501" s="2"/>
      <c r="AM4501" s="2"/>
      <c r="AN4501" s="2"/>
      <c r="AO4501" s="2"/>
      <c r="AP4501" s="2"/>
      <c r="AQ4501" s="1"/>
      <c r="AR4501" s="15"/>
      <c r="AS4501" s="15"/>
      <c r="AT4501" s="15"/>
      <c r="AU4501" s="1"/>
      <c r="AV4501" s="1"/>
      <c r="AW4501" s="15"/>
      <c r="AX4501" s="15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  <c r="EZ4501" s="1"/>
      <c r="FA4501" s="1"/>
      <c r="FB4501" s="1"/>
      <c r="FC4501" s="1"/>
      <c r="FD4501" s="1"/>
      <c r="FE4501" s="1"/>
      <c r="FF4501" s="1"/>
      <c r="FG4501" s="1"/>
      <c r="FH4501" s="1"/>
    </row>
    <row r="4502" spans="1:164" x14ac:dyDescent="0.15">
      <c r="A4502" s="67"/>
      <c r="B4502" s="16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9"/>
      <c r="N4502" s="12"/>
      <c r="O4502" s="12"/>
      <c r="P4502" s="19"/>
      <c r="Q4502" s="14"/>
      <c r="R4502" s="28"/>
      <c r="S4502" s="14"/>
      <c r="T4502" s="14"/>
      <c r="U4502" s="14"/>
      <c r="V4502" s="4"/>
      <c r="W4502" s="5"/>
      <c r="X4502" s="14"/>
      <c r="Y4502" s="153"/>
      <c r="Z4502" s="10"/>
      <c r="AA4502" s="51"/>
      <c r="AB4502" s="3"/>
      <c r="AC4502" s="1"/>
      <c r="AD4502" s="10"/>
      <c r="AE4502" s="3"/>
      <c r="AF4502" s="3"/>
      <c r="AG4502" s="3"/>
      <c r="AH4502" s="10"/>
      <c r="AI4502" s="11"/>
      <c r="AJ4502" s="10"/>
      <c r="AK4502" s="2"/>
      <c r="AL4502" s="2"/>
      <c r="AM4502" s="2"/>
      <c r="AN4502" s="2"/>
      <c r="AO4502" s="2"/>
      <c r="AP4502" s="2"/>
      <c r="AQ4502" s="1"/>
      <c r="AR4502" s="15"/>
      <c r="AS4502" s="15"/>
      <c r="AT4502" s="15"/>
      <c r="AU4502" s="1"/>
      <c r="AV4502" s="1"/>
      <c r="AW4502" s="15"/>
      <c r="AX4502" s="15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  <c r="EZ4502" s="1"/>
      <c r="FA4502" s="1"/>
      <c r="FB4502" s="1"/>
      <c r="FC4502" s="1"/>
      <c r="FD4502" s="1"/>
      <c r="FE4502" s="1"/>
      <c r="FF4502" s="1"/>
      <c r="FG4502" s="1"/>
      <c r="FH4502" s="1"/>
    </row>
    <row r="4503" spans="1:164" x14ac:dyDescent="0.15">
      <c r="A4503" s="67"/>
      <c r="B4503" s="16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9"/>
      <c r="N4503" s="12"/>
      <c r="O4503" s="12"/>
      <c r="P4503" s="19"/>
      <c r="Q4503" s="14"/>
      <c r="R4503" s="28"/>
      <c r="S4503" s="14"/>
      <c r="T4503" s="14"/>
      <c r="U4503" s="14"/>
      <c r="V4503" s="4"/>
      <c r="W4503" s="5"/>
      <c r="X4503" s="14"/>
      <c r="Y4503" s="153"/>
      <c r="Z4503" s="10"/>
      <c r="AA4503" s="51"/>
      <c r="AB4503" s="3"/>
      <c r="AC4503" s="1"/>
      <c r="AD4503" s="10"/>
      <c r="AE4503" s="3"/>
      <c r="AF4503" s="3"/>
      <c r="AG4503" s="3"/>
      <c r="AH4503" s="10"/>
      <c r="AI4503" s="11"/>
      <c r="AJ4503" s="10"/>
      <c r="AK4503" s="2"/>
      <c r="AL4503" s="2"/>
      <c r="AM4503" s="2"/>
      <c r="AN4503" s="2"/>
      <c r="AO4503" s="2"/>
      <c r="AP4503" s="2"/>
      <c r="AQ4503" s="1"/>
      <c r="AR4503" s="15"/>
      <c r="AS4503" s="15"/>
      <c r="AT4503" s="15"/>
      <c r="AU4503" s="1"/>
      <c r="AV4503" s="1"/>
      <c r="AW4503" s="15"/>
      <c r="AX4503" s="15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  <c r="EZ4503" s="1"/>
      <c r="FA4503" s="1"/>
      <c r="FB4503" s="1"/>
      <c r="FC4503" s="1"/>
      <c r="FD4503" s="1"/>
      <c r="FE4503" s="1"/>
      <c r="FF4503" s="1"/>
      <c r="FG4503" s="1"/>
      <c r="FH4503" s="1"/>
    </row>
    <row r="4504" spans="1:164" x14ac:dyDescent="0.15">
      <c r="A4504" s="67"/>
      <c r="B4504" s="16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9"/>
      <c r="N4504" s="12"/>
      <c r="O4504" s="12"/>
      <c r="P4504" s="19"/>
      <c r="Q4504" s="14"/>
      <c r="R4504" s="28"/>
      <c r="S4504" s="14"/>
      <c r="T4504" s="14"/>
      <c r="U4504" s="14"/>
      <c r="V4504" s="4"/>
      <c r="W4504" s="5"/>
      <c r="X4504" s="14"/>
      <c r="Y4504" s="153"/>
      <c r="Z4504" s="10"/>
      <c r="AA4504" s="51"/>
      <c r="AB4504" s="3"/>
      <c r="AC4504" s="1"/>
      <c r="AD4504" s="10"/>
      <c r="AE4504" s="3"/>
      <c r="AF4504" s="3"/>
      <c r="AG4504" s="3"/>
      <c r="AH4504" s="10"/>
      <c r="AI4504" s="11"/>
      <c r="AJ4504" s="10"/>
      <c r="AK4504" s="2"/>
      <c r="AL4504" s="2"/>
      <c r="AM4504" s="2"/>
      <c r="AN4504" s="2"/>
      <c r="AO4504" s="2"/>
      <c r="AP4504" s="2"/>
      <c r="AQ4504" s="1"/>
      <c r="AR4504" s="15"/>
      <c r="AS4504" s="15"/>
      <c r="AT4504" s="15"/>
      <c r="AU4504" s="1"/>
      <c r="AV4504" s="1"/>
      <c r="AW4504" s="15"/>
      <c r="AX4504" s="15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  <c r="EZ4504" s="1"/>
      <c r="FA4504" s="1"/>
      <c r="FB4504" s="1"/>
      <c r="FC4504" s="1"/>
      <c r="FD4504" s="1"/>
      <c r="FE4504" s="1"/>
      <c r="FF4504" s="1"/>
      <c r="FG4504" s="1"/>
      <c r="FH4504" s="1"/>
    </row>
    <row r="4505" spans="1:164" x14ac:dyDescent="0.15">
      <c r="A4505" s="67"/>
      <c r="B4505" s="16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9"/>
      <c r="N4505" s="12"/>
      <c r="O4505" s="12"/>
      <c r="P4505" s="19"/>
      <c r="Q4505" s="14"/>
      <c r="R4505" s="28"/>
      <c r="S4505" s="14"/>
      <c r="T4505" s="14"/>
      <c r="U4505" s="14"/>
      <c r="V4505" s="4"/>
      <c r="W4505" s="5"/>
      <c r="X4505" s="14"/>
      <c r="Y4505" s="153"/>
      <c r="Z4505" s="10"/>
      <c r="AA4505" s="51"/>
      <c r="AB4505" s="3"/>
      <c r="AC4505" s="1"/>
      <c r="AD4505" s="10"/>
      <c r="AE4505" s="3"/>
      <c r="AF4505" s="3"/>
      <c r="AG4505" s="3"/>
      <c r="AH4505" s="10"/>
      <c r="AI4505" s="11"/>
      <c r="AJ4505" s="10"/>
      <c r="AK4505" s="2"/>
      <c r="AL4505" s="2"/>
      <c r="AM4505" s="2"/>
      <c r="AN4505" s="2"/>
      <c r="AO4505" s="2"/>
      <c r="AP4505" s="2"/>
      <c r="AQ4505" s="1"/>
      <c r="AR4505" s="15"/>
      <c r="AS4505" s="15"/>
      <c r="AT4505" s="15"/>
      <c r="AU4505" s="1"/>
      <c r="AV4505" s="1"/>
      <c r="AW4505" s="15"/>
      <c r="AX4505" s="15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  <c r="EZ4505" s="1"/>
      <c r="FA4505" s="1"/>
      <c r="FB4505" s="1"/>
      <c r="FC4505" s="1"/>
      <c r="FD4505" s="1"/>
      <c r="FE4505" s="1"/>
      <c r="FF4505" s="1"/>
      <c r="FG4505" s="1"/>
      <c r="FH4505" s="1"/>
    </row>
    <row r="4506" spans="1:164" x14ac:dyDescent="0.15">
      <c r="A4506" s="67"/>
      <c r="B4506" s="16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9"/>
      <c r="N4506" s="12"/>
      <c r="O4506" s="12"/>
      <c r="P4506" s="19"/>
      <c r="Q4506" s="14"/>
      <c r="R4506" s="28"/>
      <c r="S4506" s="14"/>
      <c r="T4506" s="14"/>
      <c r="U4506" s="14"/>
      <c r="V4506" s="4"/>
      <c r="W4506" s="5"/>
      <c r="X4506" s="14"/>
      <c r="Y4506" s="153"/>
      <c r="Z4506" s="10"/>
      <c r="AA4506" s="51"/>
      <c r="AB4506" s="3"/>
      <c r="AC4506" s="1"/>
      <c r="AD4506" s="10"/>
      <c r="AE4506" s="3"/>
      <c r="AF4506" s="3"/>
      <c r="AG4506" s="3"/>
      <c r="AH4506" s="10"/>
      <c r="AI4506" s="11"/>
      <c r="AJ4506" s="10"/>
      <c r="AK4506" s="2"/>
      <c r="AL4506" s="2"/>
      <c r="AM4506" s="2"/>
      <c r="AN4506" s="2"/>
      <c r="AO4506" s="2"/>
      <c r="AP4506" s="2"/>
      <c r="AQ4506" s="1"/>
      <c r="AR4506" s="15"/>
      <c r="AS4506" s="15"/>
      <c r="AT4506" s="15"/>
      <c r="AU4506" s="1"/>
      <c r="AV4506" s="1"/>
      <c r="AW4506" s="15"/>
      <c r="AX4506" s="15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  <c r="EZ4506" s="1"/>
      <c r="FA4506" s="1"/>
      <c r="FB4506" s="1"/>
      <c r="FC4506" s="1"/>
      <c r="FD4506" s="1"/>
      <c r="FE4506" s="1"/>
      <c r="FF4506" s="1"/>
      <c r="FG4506" s="1"/>
      <c r="FH4506" s="1"/>
    </row>
    <row r="4507" spans="1:164" x14ac:dyDescent="0.15">
      <c r="A4507" s="67"/>
      <c r="B4507" s="16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9"/>
      <c r="N4507" s="12"/>
      <c r="O4507" s="12"/>
      <c r="P4507" s="19"/>
      <c r="Q4507" s="14"/>
      <c r="R4507" s="28"/>
      <c r="S4507" s="14"/>
      <c r="T4507" s="14"/>
      <c r="U4507" s="14"/>
      <c r="V4507" s="4"/>
      <c r="W4507" s="5"/>
      <c r="X4507" s="14"/>
      <c r="Y4507" s="153"/>
      <c r="Z4507" s="10"/>
      <c r="AA4507" s="51"/>
      <c r="AB4507" s="3"/>
      <c r="AC4507" s="1"/>
      <c r="AD4507" s="10"/>
      <c r="AE4507" s="3"/>
      <c r="AF4507" s="3"/>
      <c r="AG4507" s="3"/>
      <c r="AH4507" s="10"/>
      <c r="AI4507" s="11"/>
      <c r="AJ4507" s="10"/>
      <c r="AK4507" s="2"/>
      <c r="AL4507" s="2"/>
      <c r="AM4507" s="2"/>
      <c r="AN4507" s="2"/>
      <c r="AO4507" s="2"/>
      <c r="AP4507" s="2"/>
      <c r="AQ4507" s="1"/>
      <c r="AR4507" s="15"/>
      <c r="AS4507" s="15"/>
      <c r="AT4507" s="15"/>
      <c r="AU4507" s="1"/>
      <c r="AV4507" s="1"/>
      <c r="AW4507" s="15"/>
      <c r="AX4507" s="15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  <c r="EZ4507" s="1"/>
      <c r="FA4507" s="1"/>
      <c r="FB4507" s="1"/>
      <c r="FC4507" s="1"/>
      <c r="FD4507" s="1"/>
      <c r="FE4507" s="1"/>
      <c r="FF4507" s="1"/>
      <c r="FG4507" s="1"/>
      <c r="FH4507" s="1"/>
    </row>
    <row r="4508" spans="1:164" x14ac:dyDescent="0.15">
      <c r="A4508" s="67"/>
      <c r="B4508" s="16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9"/>
      <c r="N4508" s="12"/>
      <c r="O4508" s="12"/>
      <c r="P4508" s="19"/>
      <c r="Q4508" s="14"/>
      <c r="R4508" s="28"/>
      <c r="S4508" s="14"/>
      <c r="T4508" s="14"/>
      <c r="U4508" s="14"/>
      <c r="V4508" s="4"/>
      <c r="W4508" s="5"/>
      <c r="X4508" s="14"/>
      <c r="Y4508" s="153"/>
      <c r="Z4508" s="10"/>
      <c r="AA4508" s="51"/>
      <c r="AB4508" s="3"/>
      <c r="AC4508" s="1"/>
      <c r="AD4508" s="10"/>
      <c r="AE4508" s="3"/>
      <c r="AF4508" s="3"/>
      <c r="AG4508" s="3"/>
      <c r="AH4508" s="10"/>
      <c r="AI4508" s="11"/>
      <c r="AJ4508" s="10"/>
      <c r="AK4508" s="2"/>
      <c r="AL4508" s="2"/>
      <c r="AM4508" s="2"/>
      <c r="AN4508" s="2"/>
      <c r="AO4508" s="2"/>
      <c r="AP4508" s="2"/>
      <c r="AQ4508" s="1"/>
      <c r="AR4508" s="15"/>
      <c r="AS4508" s="15"/>
      <c r="AT4508" s="15"/>
      <c r="AU4508" s="1"/>
      <c r="AV4508" s="1"/>
      <c r="AW4508" s="15"/>
      <c r="AX4508" s="15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  <c r="EZ4508" s="1"/>
      <c r="FA4508" s="1"/>
      <c r="FB4508" s="1"/>
      <c r="FC4508" s="1"/>
      <c r="FD4508" s="1"/>
      <c r="FE4508" s="1"/>
      <c r="FF4508" s="1"/>
      <c r="FG4508" s="1"/>
      <c r="FH4508" s="1"/>
    </row>
    <row r="4509" spans="1:164" x14ac:dyDescent="0.15">
      <c r="A4509" s="67"/>
      <c r="B4509" s="16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9"/>
      <c r="N4509" s="12"/>
      <c r="O4509" s="12"/>
      <c r="P4509" s="19"/>
      <c r="Q4509" s="14"/>
      <c r="R4509" s="28"/>
      <c r="S4509" s="14"/>
      <c r="T4509" s="14"/>
      <c r="U4509" s="14"/>
      <c r="V4509" s="4"/>
      <c r="W4509" s="5"/>
      <c r="X4509" s="14"/>
      <c r="Y4509" s="153"/>
      <c r="Z4509" s="10"/>
      <c r="AA4509" s="51"/>
      <c r="AB4509" s="3"/>
      <c r="AC4509" s="1"/>
      <c r="AD4509" s="10"/>
      <c r="AE4509" s="3"/>
      <c r="AF4509" s="3"/>
      <c r="AG4509" s="3"/>
      <c r="AH4509" s="10"/>
      <c r="AI4509" s="11"/>
      <c r="AJ4509" s="10"/>
      <c r="AK4509" s="2"/>
      <c r="AL4509" s="2"/>
      <c r="AM4509" s="2"/>
      <c r="AN4509" s="2"/>
      <c r="AO4509" s="2"/>
      <c r="AP4509" s="2"/>
      <c r="AQ4509" s="1"/>
      <c r="AR4509" s="15"/>
      <c r="AS4509" s="15"/>
      <c r="AT4509" s="15"/>
      <c r="AU4509" s="1"/>
      <c r="AV4509" s="1"/>
      <c r="AW4509" s="15"/>
      <c r="AX4509" s="15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  <c r="EZ4509" s="1"/>
      <c r="FA4509" s="1"/>
      <c r="FB4509" s="1"/>
      <c r="FC4509" s="1"/>
      <c r="FD4509" s="1"/>
      <c r="FE4509" s="1"/>
      <c r="FF4509" s="1"/>
      <c r="FG4509" s="1"/>
      <c r="FH4509" s="1"/>
    </row>
    <row r="4510" spans="1:164" x14ac:dyDescent="0.15">
      <c r="A4510" s="67"/>
      <c r="B4510" s="16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9"/>
      <c r="N4510" s="12"/>
      <c r="O4510" s="12"/>
      <c r="P4510" s="19"/>
      <c r="Q4510" s="14"/>
      <c r="R4510" s="28"/>
      <c r="S4510" s="14"/>
      <c r="T4510" s="14"/>
      <c r="U4510" s="14"/>
      <c r="V4510" s="4"/>
      <c r="W4510" s="5"/>
      <c r="X4510" s="14"/>
      <c r="Y4510" s="153"/>
      <c r="Z4510" s="10"/>
      <c r="AA4510" s="51"/>
      <c r="AB4510" s="3"/>
      <c r="AC4510" s="1"/>
      <c r="AD4510" s="10"/>
      <c r="AE4510" s="3"/>
      <c r="AF4510" s="3"/>
      <c r="AG4510" s="3"/>
      <c r="AH4510" s="10"/>
      <c r="AI4510" s="11"/>
      <c r="AJ4510" s="10"/>
      <c r="AK4510" s="2"/>
      <c r="AL4510" s="2"/>
      <c r="AM4510" s="2"/>
      <c r="AN4510" s="2"/>
      <c r="AO4510" s="2"/>
      <c r="AP4510" s="2"/>
      <c r="AQ4510" s="1"/>
      <c r="AR4510" s="15"/>
      <c r="AS4510" s="15"/>
      <c r="AT4510" s="15"/>
      <c r="AU4510" s="1"/>
      <c r="AV4510" s="1"/>
      <c r="AW4510" s="15"/>
      <c r="AX4510" s="15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  <c r="EZ4510" s="1"/>
      <c r="FA4510" s="1"/>
      <c r="FB4510" s="1"/>
      <c r="FC4510" s="1"/>
      <c r="FD4510" s="1"/>
      <c r="FE4510" s="1"/>
      <c r="FF4510" s="1"/>
      <c r="FG4510" s="1"/>
      <c r="FH4510" s="1"/>
    </row>
    <row r="4511" spans="1:164" x14ac:dyDescent="0.15">
      <c r="A4511" s="67"/>
      <c r="B4511" s="16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9"/>
      <c r="N4511" s="12"/>
      <c r="O4511" s="12"/>
      <c r="P4511" s="19"/>
      <c r="Q4511" s="14"/>
      <c r="R4511" s="28"/>
      <c r="S4511" s="14"/>
      <c r="T4511" s="14"/>
      <c r="U4511" s="14"/>
      <c r="V4511" s="4"/>
      <c r="W4511" s="5"/>
      <c r="X4511" s="14"/>
      <c r="Y4511" s="153"/>
      <c r="Z4511" s="10"/>
      <c r="AA4511" s="51"/>
      <c r="AB4511" s="3"/>
      <c r="AC4511" s="1"/>
      <c r="AD4511" s="10"/>
      <c r="AE4511" s="3"/>
      <c r="AF4511" s="3"/>
      <c r="AG4511" s="3"/>
      <c r="AH4511" s="10"/>
      <c r="AI4511" s="11"/>
      <c r="AJ4511" s="10"/>
      <c r="AK4511" s="2"/>
      <c r="AL4511" s="2"/>
      <c r="AM4511" s="2"/>
      <c r="AN4511" s="2"/>
      <c r="AO4511" s="2"/>
      <c r="AP4511" s="2"/>
      <c r="AQ4511" s="1"/>
      <c r="AR4511" s="15"/>
      <c r="AS4511" s="15"/>
      <c r="AT4511" s="15"/>
      <c r="AU4511" s="1"/>
      <c r="AV4511" s="1"/>
      <c r="AW4511" s="15"/>
      <c r="AX4511" s="15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  <c r="EZ4511" s="1"/>
      <c r="FA4511" s="1"/>
      <c r="FB4511" s="1"/>
      <c r="FC4511" s="1"/>
      <c r="FD4511" s="1"/>
      <c r="FE4511" s="1"/>
      <c r="FF4511" s="1"/>
      <c r="FG4511" s="1"/>
      <c r="FH4511" s="1"/>
    </row>
    <row r="4512" spans="1:164" x14ac:dyDescent="0.15">
      <c r="A4512" s="67"/>
      <c r="B4512" s="16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9"/>
      <c r="N4512" s="12"/>
      <c r="O4512" s="12"/>
      <c r="P4512" s="19"/>
      <c r="Q4512" s="14"/>
      <c r="R4512" s="28"/>
      <c r="S4512" s="14"/>
      <c r="T4512" s="14"/>
      <c r="U4512" s="14"/>
      <c r="V4512" s="4"/>
      <c r="W4512" s="5"/>
      <c r="X4512" s="14"/>
      <c r="Y4512" s="153"/>
      <c r="Z4512" s="10"/>
      <c r="AA4512" s="51"/>
      <c r="AB4512" s="3"/>
      <c r="AC4512" s="1"/>
      <c r="AD4512" s="10"/>
      <c r="AE4512" s="3"/>
      <c r="AF4512" s="3"/>
      <c r="AG4512" s="3"/>
      <c r="AH4512" s="10"/>
      <c r="AI4512" s="11"/>
      <c r="AJ4512" s="10"/>
      <c r="AK4512" s="2"/>
      <c r="AL4512" s="2"/>
      <c r="AM4512" s="2"/>
      <c r="AN4512" s="2"/>
      <c r="AO4512" s="2"/>
      <c r="AP4512" s="2"/>
      <c r="AQ4512" s="1"/>
      <c r="AR4512" s="15"/>
      <c r="AS4512" s="15"/>
      <c r="AT4512" s="15"/>
      <c r="AU4512" s="1"/>
      <c r="AV4512" s="1"/>
      <c r="AW4512" s="15"/>
      <c r="AX4512" s="15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  <c r="EZ4512" s="1"/>
      <c r="FA4512" s="1"/>
      <c r="FB4512" s="1"/>
      <c r="FC4512" s="1"/>
      <c r="FD4512" s="1"/>
      <c r="FE4512" s="1"/>
      <c r="FF4512" s="1"/>
      <c r="FG4512" s="1"/>
      <c r="FH4512" s="1"/>
    </row>
    <row r="4513" spans="1:164" x14ac:dyDescent="0.15">
      <c r="A4513" s="67"/>
      <c r="B4513" s="16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9"/>
      <c r="N4513" s="12"/>
      <c r="O4513" s="12"/>
      <c r="P4513" s="19"/>
      <c r="Q4513" s="14"/>
      <c r="R4513" s="28"/>
      <c r="S4513" s="14"/>
      <c r="T4513" s="14"/>
      <c r="U4513" s="14"/>
      <c r="V4513" s="4"/>
      <c r="W4513" s="5"/>
      <c r="X4513" s="14"/>
      <c r="Y4513" s="153"/>
      <c r="Z4513" s="10"/>
      <c r="AA4513" s="51"/>
      <c r="AB4513" s="3"/>
      <c r="AC4513" s="1"/>
      <c r="AD4513" s="10"/>
      <c r="AE4513" s="3"/>
      <c r="AF4513" s="3"/>
      <c r="AG4513" s="3"/>
      <c r="AH4513" s="10"/>
      <c r="AI4513" s="11"/>
      <c r="AJ4513" s="10"/>
      <c r="AK4513" s="2"/>
      <c r="AL4513" s="2"/>
      <c r="AM4513" s="2"/>
      <c r="AN4513" s="2"/>
      <c r="AO4513" s="2"/>
      <c r="AP4513" s="2"/>
      <c r="AQ4513" s="1"/>
      <c r="AR4513" s="15"/>
      <c r="AS4513" s="15"/>
      <c r="AT4513" s="15"/>
      <c r="AU4513" s="1"/>
      <c r="AV4513" s="1"/>
      <c r="AW4513" s="15"/>
      <c r="AX4513" s="15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  <c r="EZ4513" s="1"/>
      <c r="FA4513" s="1"/>
      <c r="FB4513" s="1"/>
      <c r="FC4513" s="1"/>
      <c r="FD4513" s="1"/>
      <c r="FE4513" s="1"/>
      <c r="FF4513" s="1"/>
      <c r="FG4513" s="1"/>
      <c r="FH4513" s="1"/>
    </row>
    <row r="4514" spans="1:164" x14ac:dyDescent="0.15">
      <c r="A4514" s="67"/>
      <c r="B4514" s="16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9"/>
      <c r="N4514" s="12"/>
      <c r="O4514" s="12"/>
      <c r="P4514" s="19"/>
      <c r="Q4514" s="14"/>
      <c r="R4514" s="28"/>
      <c r="S4514" s="14"/>
      <c r="T4514" s="14"/>
      <c r="U4514" s="14"/>
      <c r="V4514" s="4"/>
      <c r="W4514" s="5"/>
      <c r="X4514" s="14"/>
      <c r="Y4514" s="153"/>
      <c r="Z4514" s="10"/>
      <c r="AA4514" s="51"/>
      <c r="AB4514" s="3"/>
      <c r="AC4514" s="1"/>
      <c r="AD4514" s="10"/>
      <c r="AE4514" s="3"/>
      <c r="AF4514" s="3"/>
      <c r="AG4514" s="3"/>
      <c r="AH4514" s="10"/>
      <c r="AI4514" s="11"/>
      <c r="AJ4514" s="10"/>
      <c r="AK4514" s="2"/>
      <c r="AL4514" s="2"/>
      <c r="AM4514" s="2"/>
      <c r="AN4514" s="2"/>
      <c r="AO4514" s="2"/>
      <c r="AP4514" s="2"/>
      <c r="AQ4514" s="1"/>
      <c r="AR4514" s="15"/>
      <c r="AS4514" s="15"/>
      <c r="AT4514" s="15"/>
      <c r="AU4514" s="1"/>
      <c r="AV4514" s="1"/>
      <c r="AW4514" s="15"/>
      <c r="AX4514" s="15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  <c r="EZ4514" s="1"/>
      <c r="FA4514" s="1"/>
      <c r="FB4514" s="1"/>
      <c r="FC4514" s="1"/>
      <c r="FD4514" s="1"/>
      <c r="FE4514" s="1"/>
      <c r="FF4514" s="1"/>
      <c r="FG4514" s="1"/>
      <c r="FH4514" s="1"/>
    </row>
    <row r="4515" spans="1:164" x14ac:dyDescent="0.15">
      <c r="A4515" s="67"/>
      <c r="B4515" s="16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9"/>
      <c r="N4515" s="12"/>
      <c r="O4515" s="12"/>
      <c r="P4515" s="19"/>
      <c r="Q4515" s="14"/>
      <c r="R4515" s="28"/>
      <c r="S4515" s="14"/>
      <c r="T4515" s="14"/>
      <c r="U4515" s="14"/>
      <c r="V4515" s="4"/>
      <c r="W4515" s="5"/>
      <c r="X4515" s="14"/>
      <c r="Y4515" s="153"/>
      <c r="Z4515" s="10"/>
      <c r="AA4515" s="51"/>
      <c r="AB4515" s="3"/>
      <c r="AC4515" s="1"/>
      <c r="AD4515" s="10"/>
      <c r="AE4515" s="3"/>
      <c r="AF4515" s="3"/>
      <c r="AG4515" s="3"/>
      <c r="AH4515" s="10"/>
      <c r="AI4515" s="11"/>
      <c r="AJ4515" s="10"/>
      <c r="AK4515" s="2"/>
      <c r="AL4515" s="2"/>
      <c r="AM4515" s="2"/>
      <c r="AN4515" s="2"/>
      <c r="AO4515" s="2"/>
      <c r="AP4515" s="2"/>
      <c r="AQ4515" s="1"/>
      <c r="AR4515" s="15"/>
      <c r="AS4515" s="15"/>
      <c r="AT4515" s="15"/>
      <c r="AU4515" s="1"/>
      <c r="AV4515" s="1"/>
      <c r="AW4515" s="15"/>
      <c r="AX4515" s="15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  <c r="EZ4515" s="1"/>
      <c r="FA4515" s="1"/>
      <c r="FB4515" s="1"/>
      <c r="FC4515" s="1"/>
      <c r="FD4515" s="1"/>
      <c r="FE4515" s="1"/>
      <c r="FF4515" s="1"/>
      <c r="FG4515" s="1"/>
      <c r="FH4515" s="1"/>
    </row>
    <row r="4516" spans="1:164" x14ac:dyDescent="0.15">
      <c r="A4516" s="67"/>
      <c r="B4516" s="16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9"/>
      <c r="N4516" s="12"/>
      <c r="O4516" s="12"/>
      <c r="P4516" s="19"/>
      <c r="Q4516" s="14"/>
      <c r="R4516" s="28"/>
      <c r="S4516" s="14"/>
      <c r="T4516" s="14"/>
      <c r="U4516" s="14"/>
      <c r="V4516" s="4"/>
      <c r="W4516" s="5"/>
      <c r="X4516" s="14"/>
      <c r="Y4516" s="153"/>
      <c r="Z4516" s="10"/>
      <c r="AA4516" s="51"/>
      <c r="AB4516" s="3"/>
      <c r="AC4516" s="1"/>
      <c r="AD4516" s="10"/>
      <c r="AE4516" s="3"/>
      <c r="AF4516" s="3"/>
      <c r="AG4516" s="3"/>
      <c r="AH4516" s="10"/>
      <c r="AI4516" s="11"/>
      <c r="AJ4516" s="10"/>
      <c r="AK4516" s="2"/>
      <c r="AL4516" s="2"/>
      <c r="AM4516" s="2"/>
      <c r="AN4516" s="2"/>
      <c r="AO4516" s="2"/>
      <c r="AP4516" s="2"/>
      <c r="AQ4516" s="1"/>
      <c r="AR4516" s="15"/>
      <c r="AS4516" s="15"/>
      <c r="AT4516" s="15"/>
      <c r="AU4516" s="1"/>
      <c r="AV4516" s="1"/>
      <c r="AW4516" s="15"/>
      <c r="AX4516" s="15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  <c r="EZ4516" s="1"/>
      <c r="FA4516" s="1"/>
      <c r="FB4516" s="1"/>
      <c r="FC4516" s="1"/>
      <c r="FD4516" s="1"/>
      <c r="FE4516" s="1"/>
      <c r="FF4516" s="1"/>
      <c r="FG4516" s="1"/>
      <c r="FH4516" s="1"/>
    </row>
    <row r="4517" spans="1:164" x14ac:dyDescent="0.15">
      <c r="A4517" s="67"/>
      <c r="B4517" s="16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9"/>
      <c r="N4517" s="12"/>
      <c r="O4517" s="12"/>
      <c r="P4517" s="19"/>
      <c r="Q4517" s="14"/>
      <c r="R4517" s="28"/>
      <c r="S4517" s="14"/>
      <c r="T4517" s="14"/>
      <c r="U4517" s="14"/>
      <c r="V4517" s="4"/>
      <c r="W4517" s="5"/>
      <c r="X4517" s="14"/>
      <c r="Y4517" s="153"/>
      <c r="Z4517" s="10"/>
      <c r="AA4517" s="51"/>
      <c r="AB4517" s="3"/>
      <c r="AC4517" s="1"/>
      <c r="AD4517" s="10"/>
      <c r="AE4517" s="3"/>
      <c r="AF4517" s="3"/>
      <c r="AG4517" s="3"/>
      <c r="AH4517" s="10"/>
      <c r="AI4517" s="11"/>
      <c r="AJ4517" s="10"/>
      <c r="AK4517" s="2"/>
      <c r="AL4517" s="2"/>
      <c r="AM4517" s="2"/>
      <c r="AN4517" s="2"/>
      <c r="AO4517" s="2"/>
      <c r="AP4517" s="2"/>
      <c r="AQ4517" s="1"/>
      <c r="AR4517" s="15"/>
      <c r="AS4517" s="15"/>
      <c r="AT4517" s="15"/>
      <c r="AU4517" s="1"/>
      <c r="AV4517" s="1"/>
      <c r="AW4517" s="15"/>
      <c r="AX4517" s="15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  <c r="EZ4517" s="1"/>
      <c r="FA4517" s="1"/>
      <c r="FB4517" s="1"/>
      <c r="FC4517" s="1"/>
      <c r="FD4517" s="1"/>
      <c r="FE4517" s="1"/>
      <c r="FF4517" s="1"/>
      <c r="FG4517" s="1"/>
      <c r="FH4517" s="1"/>
    </row>
    <row r="4518" spans="1:164" x14ac:dyDescent="0.15">
      <c r="A4518" s="67"/>
      <c r="B4518" s="16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9"/>
      <c r="N4518" s="12"/>
      <c r="O4518" s="12"/>
      <c r="P4518" s="19"/>
      <c r="Q4518" s="14"/>
      <c r="R4518" s="28"/>
      <c r="S4518" s="14"/>
      <c r="T4518" s="14"/>
      <c r="U4518" s="14"/>
      <c r="V4518" s="4"/>
      <c r="W4518" s="5"/>
      <c r="X4518" s="14"/>
      <c r="Y4518" s="153"/>
      <c r="Z4518" s="10"/>
      <c r="AA4518" s="51"/>
      <c r="AB4518" s="3"/>
      <c r="AC4518" s="1"/>
      <c r="AD4518" s="10"/>
      <c r="AE4518" s="3"/>
      <c r="AF4518" s="3"/>
      <c r="AG4518" s="3"/>
      <c r="AH4518" s="10"/>
      <c r="AI4518" s="11"/>
      <c r="AJ4518" s="10"/>
      <c r="AK4518" s="2"/>
      <c r="AL4518" s="2"/>
      <c r="AM4518" s="2"/>
      <c r="AN4518" s="2"/>
      <c r="AO4518" s="2"/>
      <c r="AP4518" s="2"/>
      <c r="AQ4518" s="1"/>
      <c r="AR4518" s="15"/>
      <c r="AS4518" s="15"/>
      <c r="AT4518" s="15"/>
      <c r="AU4518" s="1"/>
      <c r="AV4518" s="1"/>
      <c r="AW4518" s="15"/>
      <c r="AX4518" s="15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  <c r="EZ4518" s="1"/>
      <c r="FA4518" s="1"/>
      <c r="FB4518" s="1"/>
      <c r="FC4518" s="1"/>
      <c r="FD4518" s="1"/>
      <c r="FE4518" s="1"/>
      <c r="FF4518" s="1"/>
      <c r="FG4518" s="1"/>
      <c r="FH4518" s="1"/>
    </row>
    <row r="4519" spans="1:164" x14ac:dyDescent="0.15">
      <c r="A4519" s="67"/>
      <c r="B4519" s="16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9"/>
      <c r="N4519" s="12"/>
      <c r="O4519" s="12"/>
      <c r="P4519" s="19"/>
      <c r="Q4519" s="14"/>
      <c r="R4519" s="28"/>
      <c r="S4519" s="14"/>
      <c r="T4519" s="14"/>
      <c r="U4519" s="14"/>
      <c r="V4519" s="4"/>
      <c r="W4519" s="5"/>
      <c r="X4519" s="14"/>
      <c r="Y4519" s="153"/>
      <c r="Z4519" s="10"/>
      <c r="AA4519" s="51"/>
      <c r="AB4519" s="3"/>
      <c r="AC4519" s="1"/>
      <c r="AD4519" s="10"/>
      <c r="AE4519" s="3"/>
      <c r="AF4519" s="3"/>
      <c r="AG4519" s="3"/>
      <c r="AH4519" s="10"/>
      <c r="AI4519" s="11"/>
      <c r="AJ4519" s="10"/>
      <c r="AK4519" s="2"/>
      <c r="AL4519" s="2"/>
      <c r="AM4519" s="2"/>
      <c r="AN4519" s="2"/>
      <c r="AO4519" s="2"/>
      <c r="AP4519" s="2"/>
      <c r="AQ4519" s="1"/>
      <c r="AR4519" s="15"/>
      <c r="AS4519" s="15"/>
      <c r="AT4519" s="15"/>
      <c r="AU4519" s="1"/>
      <c r="AV4519" s="1"/>
      <c r="AW4519" s="15"/>
      <c r="AX4519" s="15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  <c r="EZ4519" s="1"/>
      <c r="FA4519" s="1"/>
      <c r="FB4519" s="1"/>
      <c r="FC4519" s="1"/>
      <c r="FD4519" s="1"/>
      <c r="FE4519" s="1"/>
      <c r="FF4519" s="1"/>
      <c r="FG4519" s="1"/>
      <c r="FH4519" s="1"/>
    </row>
    <row r="4520" spans="1:164" x14ac:dyDescent="0.15">
      <c r="A4520" s="67"/>
      <c r="B4520" s="16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9"/>
      <c r="N4520" s="12"/>
      <c r="O4520" s="12"/>
      <c r="P4520" s="19"/>
      <c r="Q4520" s="14"/>
      <c r="R4520" s="28"/>
      <c r="S4520" s="14"/>
      <c r="T4520" s="14"/>
      <c r="U4520" s="14"/>
      <c r="V4520" s="4"/>
      <c r="W4520" s="5"/>
      <c r="X4520" s="14"/>
      <c r="Y4520" s="153"/>
      <c r="Z4520" s="10"/>
      <c r="AA4520" s="51"/>
      <c r="AB4520" s="3"/>
      <c r="AC4520" s="1"/>
      <c r="AD4520" s="10"/>
      <c r="AE4520" s="3"/>
      <c r="AF4520" s="3"/>
      <c r="AG4520" s="3"/>
      <c r="AH4520" s="10"/>
      <c r="AI4520" s="11"/>
      <c r="AJ4520" s="10"/>
      <c r="AK4520" s="2"/>
      <c r="AL4520" s="2"/>
      <c r="AM4520" s="2"/>
      <c r="AN4520" s="2"/>
      <c r="AO4520" s="2"/>
      <c r="AP4520" s="2"/>
      <c r="AQ4520" s="1"/>
      <c r="AR4520" s="15"/>
      <c r="AS4520" s="15"/>
      <c r="AT4520" s="15"/>
      <c r="AU4520" s="1"/>
      <c r="AV4520" s="1"/>
      <c r="AW4520" s="15"/>
      <c r="AX4520" s="15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  <c r="EZ4520" s="1"/>
      <c r="FA4520" s="1"/>
      <c r="FB4520" s="1"/>
      <c r="FC4520" s="1"/>
      <c r="FD4520" s="1"/>
      <c r="FE4520" s="1"/>
      <c r="FF4520" s="1"/>
      <c r="FG4520" s="1"/>
      <c r="FH4520" s="1"/>
    </row>
    <row r="4521" spans="1:164" x14ac:dyDescent="0.15">
      <c r="A4521" s="67"/>
      <c r="B4521" s="16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9"/>
      <c r="N4521" s="12"/>
      <c r="O4521" s="12"/>
      <c r="P4521" s="19"/>
      <c r="Q4521" s="14"/>
      <c r="R4521" s="28"/>
      <c r="S4521" s="14"/>
      <c r="T4521" s="14"/>
      <c r="U4521" s="14"/>
      <c r="V4521" s="4"/>
      <c r="W4521" s="5"/>
      <c r="X4521" s="14"/>
      <c r="Y4521" s="153"/>
      <c r="Z4521" s="10"/>
      <c r="AA4521" s="51"/>
      <c r="AB4521" s="3"/>
      <c r="AC4521" s="1"/>
      <c r="AD4521" s="10"/>
      <c r="AE4521" s="3"/>
      <c r="AF4521" s="3"/>
      <c r="AG4521" s="3"/>
      <c r="AH4521" s="10"/>
      <c r="AI4521" s="11"/>
      <c r="AJ4521" s="10"/>
      <c r="AK4521" s="2"/>
      <c r="AL4521" s="2"/>
      <c r="AM4521" s="2"/>
      <c r="AN4521" s="2"/>
      <c r="AO4521" s="2"/>
      <c r="AP4521" s="2"/>
      <c r="AQ4521" s="1"/>
      <c r="AR4521" s="15"/>
      <c r="AS4521" s="15"/>
      <c r="AT4521" s="15"/>
      <c r="AU4521" s="1"/>
      <c r="AV4521" s="1"/>
      <c r="AW4521" s="15"/>
      <c r="AX4521" s="15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  <c r="EZ4521" s="1"/>
      <c r="FA4521" s="1"/>
      <c r="FB4521" s="1"/>
      <c r="FC4521" s="1"/>
      <c r="FD4521" s="1"/>
      <c r="FE4521" s="1"/>
      <c r="FF4521" s="1"/>
      <c r="FG4521" s="1"/>
      <c r="FH4521" s="1"/>
    </row>
    <row r="4522" spans="1:164" x14ac:dyDescent="0.15">
      <c r="A4522" s="67"/>
      <c r="B4522" s="16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9"/>
      <c r="N4522" s="12"/>
      <c r="O4522" s="12"/>
      <c r="P4522" s="19"/>
      <c r="Q4522" s="14"/>
      <c r="R4522" s="28"/>
      <c r="S4522" s="14"/>
      <c r="T4522" s="14"/>
      <c r="U4522" s="14"/>
      <c r="V4522" s="4"/>
      <c r="W4522" s="5"/>
      <c r="X4522" s="14"/>
      <c r="Y4522" s="153"/>
      <c r="Z4522" s="10"/>
      <c r="AA4522" s="51"/>
      <c r="AB4522" s="3"/>
      <c r="AC4522" s="1"/>
      <c r="AD4522" s="10"/>
      <c r="AE4522" s="3"/>
      <c r="AF4522" s="3"/>
      <c r="AG4522" s="3"/>
      <c r="AH4522" s="10"/>
      <c r="AI4522" s="11"/>
      <c r="AJ4522" s="10"/>
      <c r="AK4522" s="2"/>
      <c r="AL4522" s="2"/>
      <c r="AM4522" s="2"/>
      <c r="AN4522" s="2"/>
      <c r="AO4522" s="2"/>
      <c r="AP4522" s="2"/>
      <c r="AQ4522" s="1"/>
      <c r="AR4522" s="15"/>
      <c r="AS4522" s="15"/>
      <c r="AT4522" s="15"/>
      <c r="AU4522" s="1"/>
      <c r="AV4522" s="1"/>
      <c r="AW4522" s="15"/>
      <c r="AX4522" s="15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  <c r="EZ4522" s="1"/>
      <c r="FA4522" s="1"/>
      <c r="FB4522" s="1"/>
      <c r="FC4522" s="1"/>
      <c r="FD4522" s="1"/>
      <c r="FE4522" s="1"/>
      <c r="FF4522" s="1"/>
      <c r="FG4522" s="1"/>
      <c r="FH4522" s="1"/>
    </row>
    <row r="4523" spans="1:164" x14ac:dyDescent="0.15">
      <c r="A4523" s="67"/>
      <c r="B4523" s="16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9"/>
      <c r="N4523" s="12"/>
      <c r="O4523" s="12"/>
      <c r="P4523" s="19"/>
      <c r="Q4523" s="14"/>
      <c r="R4523" s="28"/>
      <c r="S4523" s="14"/>
      <c r="T4523" s="14"/>
      <c r="U4523" s="14"/>
      <c r="V4523" s="4"/>
      <c r="W4523" s="5"/>
      <c r="X4523" s="14"/>
      <c r="Y4523" s="153"/>
      <c r="Z4523" s="10"/>
      <c r="AA4523" s="51"/>
      <c r="AB4523" s="3"/>
      <c r="AC4523" s="1"/>
      <c r="AD4523" s="10"/>
      <c r="AE4523" s="3"/>
      <c r="AF4523" s="3"/>
      <c r="AG4523" s="3"/>
      <c r="AH4523" s="10"/>
      <c r="AI4523" s="11"/>
      <c r="AJ4523" s="10"/>
      <c r="AK4523" s="2"/>
      <c r="AL4523" s="2"/>
      <c r="AM4523" s="2"/>
      <c r="AN4523" s="2"/>
      <c r="AO4523" s="2"/>
      <c r="AP4523" s="2"/>
      <c r="AQ4523" s="1"/>
      <c r="AR4523" s="15"/>
      <c r="AS4523" s="15"/>
      <c r="AT4523" s="15"/>
      <c r="AU4523" s="1"/>
      <c r="AV4523" s="1"/>
      <c r="AW4523" s="15"/>
      <c r="AX4523" s="15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  <c r="EZ4523" s="1"/>
      <c r="FA4523" s="1"/>
      <c r="FB4523" s="1"/>
      <c r="FC4523" s="1"/>
      <c r="FD4523" s="1"/>
      <c r="FE4523" s="1"/>
      <c r="FF4523" s="1"/>
      <c r="FG4523" s="1"/>
      <c r="FH4523" s="1"/>
    </row>
    <row r="4524" spans="1:164" x14ac:dyDescent="0.15">
      <c r="A4524" s="67"/>
      <c r="B4524" s="16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9"/>
      <c r="N4524" s="12"/>
      <c r="O4524" s="12"/>
      <c r="P4524" s="19"/>
      <c r="Q4524" s="14"/>
      <c r="R4524" s="28"/>
      <c r="S4524" s="14"/>
      <c r="T4524" s="14"/>
      <c r="U4524" s="14"/>
      <c r="V4524" s="4"/>
      <c r="W4524" s="5"/>
      <c r="X4524" s="14"/>
      <c r="Y4524" s="153"/>
      <c r="Z4524" s="10"/>
      <c r="AA4524" s="51"/>
      <c r="AB4524" s="3"/>
      <c r="AC4524" s="1"/>
      <c r="AD4524" s="10"/>
      <c r="AE4524" s="3"/>
      <c r="AF4524" s="3"/>
      <c r="AG4524" s="3"/>
      <c r="AH4524" s="10"/>
      <c r="AI4524" s="11"/>
      <c r="AJ4524" s="10"/>
      <c r="AK4524" s="2"/>
      <c r="AL4524" s="2"/>
      <c r="AM4524" s="2"/>
      <c r="AN4524" s="2"/>
      <c r="AO4524" s="2"/>
      <c r="AP4524" s="2"/>
      <c r="AQ4524" s="1"/>
      <c r="AR4524" s="15"/>
      <c r="AS4524" s="15"/>
      <c r="AT4524" s="15"/>
      <c r="AU4524" s="1"/>
      <c r="AV4524" s="1"/>
      <c r="AW4524" s="15"/>
      <c r="AX4524" s="15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  <c r="EZ4524" s="1"/>
      <c r="FA4524" s="1"/>
      <c r="FB4524" s="1"/>
      <c r="FC4524" s="1"/>
      <c r="FD4524" s="1"/>
      <c r="FE4524" s="1"/>
      <c r="FF4524" s="1"/>
      <c r="FG4524" s="1"/>
      <c r="FH4524" s="1"/>
    </row>
    <row r="4525" spans="1:164" x14ac:dyDescent="0.15">
      <c r="A4525" s="67"/>
      <c r="B4525" s="16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9"/>
      <c r="N4525" s="12"/>
      <c r="O4525" s="12"/>
      <c r="P4525" s="19"/>
      <c r="Q4525" s="14"/>
      <c r="R4525" s="28"/>
      <c r="S4525" s="14"/>
      <c r="T4525" s="14"/>
      <c r="U4525" s="14"/>
      <c r="V4525" s="4"/>
      <c r="W4525" s="5"/>
      <c r="X4525" s="14"/>
      <c r="Y4525" s="153"/>
      <c r="Z4525" s="10"/>
      <c r="AA4525" s="51"/>
      <c r="AB4525" s="3"/>
      <c r="AC4525" s="1"/>
      <c r="AD4525" s="10"/>
      <c r="AE4525" s="3"/>
      <c r="AF4525" s="3"/>
      <c r="AG4525" s="3"/>
      <c r="AH4525" s="10"/>
      <c r="AI4525" s="11"/>
      <c r="AJ4525" s="10"/>
      <c r="AK4525" s="2"/>
      <c r="AL4525" s="2"/>
      <c r="AM4525" s="2"/>
      <c r="AN4525" s="2"/>
      <c r="AO4525" s="2"/>
      <c r="AP4525" s="2"/>
      <c r="AQ4525" s="1"/>
      <c r="AR4525" s="15"/>
      <c r="AS4525" s="15"/>
      <c r="AT4525" s="15"/>
      <c r="AU4525" s="1"/>
      <c r="AV4525" s="1"/>
      <c r="AW4525" s="15"/>
      <c r="AX4525" s="15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  <c r="EZ4525" s="1"/>
      <c r="FA4525" s="1"/>
      <c r="FB4525" s="1"/>
      <c r="FC4525" s="1"/>
      <c r="FD4525" s="1"/>
      <c r="FE4525" s="1"/>
      <c r="FF4525" s="1"/>
      <c r="FG4525" s="1"/>
      <c r="FH4525" s="1"/>
    </row>
    <row r="4526" spans="1:164" x14ac:dyDescent="0.15">
      <c r="A4526" s="67"/>
      <c r="B4526" s="16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9"/>
      <c r="N4526" s="12"/>
      <c r="O4526" s="12"/>
      <c r="P4526" s="19"/>
      <c r="Q4526" s="14"/>
      <c r="R4526" s="28"/>
      <c r="S4526" s="14"/>
      <c r="T4526" s="14"/>
      <c r="U4526" s="14"/>
      <c r="V4526" s="4"/>
      <c r="W4526" s="5"/>
      <c r="X4526" s="14"/>
      <c r="Y4526" s="153"/>
      <c r="Z4526" s="10"/>
      <c r="AA4526" s="51"/>
      <c r="AB4526" s="3"/>
      <c r="AC4526" s="1"/>
      <c r="AD4526" s="10"/>
      <c r="AE4526" s="3"/>
      <c r="AF4526" s="3"/>
      <c r="AG4526" s="3"/>
      <c r="AH4526" s="10"/>
      <c r="AI4526" s="11"/>
      <c r="AJ4526" s="10"/>
      <c r="AK4526" s="2"/>
      <c r="AL4526" s="2"/>
      <c r="AM4526" s="2"/>
      <c r="AN4526" s="2"/>
      <c r="AO4526" s="2"/>
      <c r="AP4526" s="2"/>
      <c r="AQ4526" s="1"/>
      <c r="AR4526" s="15"/>
      <c r="AS4526" s="15"/>
      <c r="AT4526" s="15"/>
      <c r="AU4526" s="1"/>
      <c r="AV4526" s="1"/>
      <c r="AW4526" s="15"/>
      <c r="AX4526" s="15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  <c r="EZ4526" s="1"/>
      <c r="FA4526" s="1"/>
      <c r="FB4526" s="1"/>
      <c r="FC4526" s="1"/>
      <c r="FD4526" s="1"/>
      <c r="FE4526" s="1"/>
      <c r="FF4526" s="1"/>
      <c r="FG4526" s="1"/>
      <c r="FH4526" s="1"/>
    </row>
    <row r="4527" spans="1:164" x14ac:dyDescent="0.15">
      <c r="A4527" s="67"/>
      <c r="B4527" s="16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9"/>
      <c r="N4527" s="12"/>
      <c r="O4527" s="12"/>
      <c r="P4527" s="19"/>
      <c r="Q4527" s="14"/>
      <c r="R4527" s="28"/>
      <c r="S4527" s="14"/>
      <c r="T4527" s="14"/>
      <c r="U4527" s="14"/>
      <c r="V4527" s="4"/>
      <c r="W4527" s="5"/>
      <c r="X4527" s="14"/>
      <c r="Y4527" s="153"/>
      <c r="Z4527" s="10"/>
      <c r="AA4527" s="51"/>
      <c r="AB4527" s="3"/>
      <c r="AC4527" s="1"/>
      <c r="AD4527" s="10"/>
      <c r="AE4527" s="3"/>
      <c r="AF4527" s="3"/>
      <c r="AG4527" s="3"/>
      <c r="AH4527" s="10"/>
      <c r="AI4527" s="11"/>
      <c r="AJ4527" s="10"/>
      <c r="AK4527" s="2"/>
      <c r="AL4527" s="2"/>
      <c r="AM4527" s="2"/>
      <c r="AN4527" s="2"/>
      <c r="AO4527" s="2"/>
      <c r="AP4527" s="2"/>
      <c r="AQ4527" s="1"/>
      <c r="AR4527" s="15"/>
      <c r="AS4527" s="15"/>
      <c r="AT4527" s="15"/>
      <c r="AU4527" s="1"/>
      <c r="AV4527" s="1"/>
      <c r="AW4527" s="15"/>
      <c r="AX4527" s="15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  <c r="EZ4527" s="1"/>
      <c r="FA4527" s="1"/>
      <c r="FB4527" s="1"/>
      <c r="FC4527" s="1"/>
      <c r="FD4527" s="1"/>
      <c r="FE4527" s="1"/>
      <c r="FF4527" s="1"/>
      <c r="FG4527" s="1"/>
      <c r="FH4527" s="1"/>
    </row>
    <row r="4528" spans="1:164" x14ac:dyDescent="0.15">
      <c r="A4528" s="67"/>
      <c r="B4528" s="16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9"/>
      <c r="N4528" s="12"/>
      <c r="O4528" s="12"/>
      <c r="P4528" s="19"/>
      <c r="Q4528" s="14"/>
      <c r="R4528" s="28"/>
      <c r="S4528" s="14"/>
      <c r="T4528" s="14"/>
      <c r="U4528" s="14"/>
      <c r="V4528" s="4"/>
      <c r="W4528" s="5"/>
      <c r="X4528" s="14"/>
      <c r="Y4528" s="153"/>
      <c r="Z4528" s="10"/>
      <c r="AA4528" s="51"/>
      <c r="AB4528" s="3"/>
      <c r="AC4528" s="1"/>
      <c r="AD4528" s="10"/>
      <c r="AE4528" s="3"/>
      <c r="AF4528" s="3"/>
      <c r="AG4528" s="3"/>
      <c r="AH4528" s="10"/>
      <c r="AI4528" s="11"/>
      <c r="AJ4528" s="10"/>
      <c r="AK4528" s="2"/>
      <c r="AL4528" s="2"/>
      <c r="AM4528" s="2"/>
      <c r="AN4528" s="2"/>
      <c r="AO4528" s="2"/>
      <c r="AP4528" s="2"/>
      <c r="AQ4528" s="1"/>
      <c r="AR4528" s="15"/>
      <c r="AS4528" s="15"/>
      <c r="AT4528" s="15"/>
      <c r="AU4528" s="1"/>
      <c r="AV4528" s="1"/>
      <c r="AW4528" s="15"/>
      <c r="AX4528" s="15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  <c r="EZ4528" s="1"/>
      <c r="FA4528" s="1"/>
      <c r="FB4528" s="1"/>
      <c r="FC4528" s="1"/>
      <c r="FD4528" s="1"/>
      <c r="FE4528" s="1"/>
      <c r="FF4528" s="1"/>
      <c r="FG4528" s="1"/>
      <c r="FH4528" s="1"/>
    </row>
    <row r="4529" spans="1:164" x14ac:dyDescent="0.15">
      <c r="A4529" s="67"/>
      <c r="B4529" s="16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9"/>
      <c r="N4529" s="12"/>
      <c r="O4529" s="12"/>
      <c r="P4529" s="19"/>
      <c r="Q4529" s="14"/>
      <c r="R4529" s="28"/>
      <c r="S4529" s="14"/>
      <c r="T4529" s="14"/>
      <c r="U4529" s="14"/>
      <c r="V4529" s="4"/>
      <c r="W4529" s="5"/>
      <c r="X4529" s="14"/>
      <c r="Y4529" s="153"/>
      <c r="Z4529" s="10"/>
      <c r="AA4529" s="51"/>
      <c r="AB4529" s="3"/>
      <c r="AC4529" s="1"/>
      <c r="AD4529" s="10"/>
      <c r="AE4529" s="3"/>
      <c r="AF4529" s="3"/>
      <c r="AG4529" s="3"/>
      <c r="AH4529" s="10"/>
      <c r="AI4529" s="11"/>
      <c r="AJ4529" s="10"/>
      <c r="AK4529" s="2"/>
      <c r="AL4529" s="2"/>
      <c r="AM4529" s="2"/>
      <c r="AN4529" s="2"/>
      <c r="AO4529" s="2"/>
      <c r="AP4529" s="2"/>
      <c r="AQ4529" s="1"/>
      <c r="AR4529" s="15"/>
      <c r="AS4529" s="15"/>
      <c r="AT4529" s="15"/>
      <c r="AU4529" s="1"/>
      <c r="AV4529" s="1"/>
      <c r="AW4529" s="15"/>
      <c r="AX4529" s="15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  <c r="EZ4529" s="1"/>
      <c r="FA4529" s="1"/>
      <c r="FB4529" s="1"/>
      <c r="FC4529" s="1"/>
      <c r="FD4529" s="1"/>
      <c r="FE4529" s="1"/>
      <c r="FF4529" s="1"/>
      <c r="FG4529" s="1"/>
      <c r="FH4529" s="1"/>
    </row>
    <row r="4530" spans="1:164" x14ac:dyDescent="0.15">
      <c r="A4530" s="67"/>
      <c r="B4530" s="16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9"/>
      <c r="N4530" s="12"/>
      <c r="O4530" s="12"/>
      <c r="P4530" s="19"/>
      <c r="Q4530" s="14"/>
      <c r="R4530" s="28"/>
      <c r="S4530" s="14"/>
      <c r="T4530" s="14"/>
      <c r="U4530" s="14"/>
      <c r="V4530" s="4"/>
      <c r="W4530" s="5"/>
      <c r="X4530" s="14"/>
      <c r="Y4530" s="153"/>
      <c r="Z4530" s="10"/>
      <c r="AA4530" s="51"/>
      <c r="AB4530" s="3"/>
      <c r="AC4530" s="1"/>
      <c r="AD4530" s="10"/>
      <c r="AE4530" s="3"/>
      <c r="AF4530" s="3"/>
      <c r="AG4530" s="3"/>
      <c r="AH4530" s="10"/>
      <c r="AI4530" s="11"/>
      <c r="AJ4530" s="10"/>
      <c r="AK4530" s="2"/>
      <c r="AL4530" s="2"/>
      <c r="AM4530" s="2"/>
      <c r="AN4530" s="2"/>
      <c r="AO4530" s="2"/>
      <c r="AP4530" s="2"/>
      <c r="AQ4530" s="1"/>
      <c r="AR4530" s="15"/>
      <c r="AS4530" s="15"/>
      <c r="AT4530" s="15"/>
      <c r="AU4530" s="1"/>
      <c r="AV4530" s="1"/>
      <c r="AW4530" s="15"/>
      <c r="AX4530" s="15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  <c r="EZ4530" s="1"/>
      <c r="FA4530" s="1"/>
      <c r="FB4530" s="1"/>
      <c r="FC4530" s="1"/>
      <c r="FD4530" s="1"/>
      <c r="FE4530" s="1"/>
      <c r="FF4530" s="1"/>
      <c r="FG4530" s="1"/>
      <c r="FH4530" s="1"/>
    </row>
    <row r="4531" spans="1:164" x14ac:dyDescent="0.15">
      <c r="A4531" s="67"/>
      <c r="B4531" s="16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9"/>
      <c r="N4531" s="12"/>
      <c r="O4531" s="12"/>
      <c r="P4531" s="19"/>
      <c r="Q4531" s="14"/>
      <c r="R4531" s="28"/>
      <c r="S4531" s="14"/>
      <c r="T4531" s="14"/>
      <c r="U4531" s="14"/>
      <c r="V4531" s="4"/>
      <c r="W4531" s="5"/>
      <c r="X4531" s="14"/>
      <c r="Y4531" s="153"/>
      <c r="Z4531" s="10"/>
      <c r="AA4531" s="51"/>
      <c r="AB4531" s="3"/>
      <c r="AC4531" s="1"/>
      <c r="AD4531" s="10"/>
      <c r="AE4531" s="3"/>
      <c r="AF4531" s="3"/>
      <c r="AG4531" s="3"/>
      <c r="AH4531" s="10"/>
      <c r="AI4531" s="11"/>
      <c r="AJ4531" s="10"/>
      <c r="AK4531" s="2"/>
      <c r="AL4531" s="2"/>
      <c r="AM4531" s="2"/>
      <c r="AN4531" s="2"/>
      <c r="AO4531" s="2"/>
      <c r="AP4531" s="2"/>
      <c r="AQ4531" s="1"/>
      <c r="AR4531" s="15"/>
      <c r="AS4531" s="15"/>
      <c r="AT4531" s="15"/>
      <c r="AU4531" s="1"/>
      <c r="AV4531" s="1"/>
      <c r="AW4531" s="15"/>
      <c r="AX4531" s="15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  <c r="EZ4531" s="1"/>
      <c r="FA4531" s="1"/>
      <c r="FB4531" s="1"/>
      <c r="FC4531" s="1"/>
      <c r="FD4531" s="1"/>
      <c r="FE4531" s="1"/>
      <c r="FF4531" s="1"/>
      <c r="FG4531" s="1"/>
      <c r="FH4531" s="1"/>
    </row>
    <row r="4532" spans="1:164" x14ac:dyDescent="0.15">
      <c r="A4532" s="67"/>
      <c r="B4532" s="16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9"/>
      <c r="N4532" s="12"/>
      <c r="O4532" s="12"/>
      <c r="P4532" s="19"/>
      <c r="Q4532" s="14"/>
      <c r="R4532" s="28"/>
      <c r="S4532" s="14"/>
      <c r="T4532" s="14"/>
      <c r="U4532" s="14"/>
      <c r="V4532" s="4"/>
      <c r="W4532" s="5"/>
      <c r="X4532" s="14"/>
      <c r="Y4532" s="153"/>
      <c r="Z4532" s="10"/>
      <c r="AA4532" s="51"/>
      <c r="AB4532" s="3"/>
      <c r="AC4532" s="1"/>
      <c r="AD4532" s="10"/>
      <c r="AE4532" s="3"/>
      <c r="AF4532" s="3"/>
      <c r="AG4532" s="3"/>
      <c r="AH4532" s="10"/>
      <c r="AI4532" s="11"/>
      <c r="AJ4532" s="10"/>
      <c r="AK4532" s="2"/>
      <c r="AL4532" s="2"/>
      <c r="AM4532" s="2"/>
      <c r="AN4532" s="2"/>
      <c r="AO4532" s="2"/>
      <c r="AP4532" s="2"/>
      <c r="AQ4532" s="1"/>
      <c r="AR4532" s="15"/>
      <c r="AS4532" s="15"/>
      <c r="AT4532" s="15"/>
      <c r="AU4532" s="1"/>
      <c r="AV4532" s="1"/>
      <c r="AW4532" s="15"/>
      <c r="AX4532" s="15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  <c r="EZ4532" s="1"/>
      <c r="FA4532" s="1"/>
      <c r="FB4532" s="1"/>
      <c r="FC4532" s="1"/>
      <c r="FD4532" s="1"/>
      <c r="FE4532" s="1"/>
      <c r="FF4532" s="1"/>
      <c r="FG4532" s="1"/>
      <c r="FH4532" s="1"/>
    </row>
    <row r="4533" spans="1:164" x14ac:dyDescent="0.15">
      <c r="A4533" s="67"/>
      <c r="B4533" s="16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9"/>
      <c r="N4533" s="12"/>
      <c r="O4533" s="12"/>
      <c r="P4533" s="19"/>
      <c r="Q4533" s="14"/>
      <c r="R4533" s="28"/>
      <c r="S4533" s="14"/>
      <c r="T4533" s="14"/>
      <c r="U4533" s="14"/>
      <c r="V4533" s="4"/>
      <c r="W4533" s="5"/>
      <c r="X4533" s="14"/>
      <c r="Y4533" s="153"/>
      <c r="Z4533" s="10"/>
      <c r="AA4533" s="51"/>
      <c r="AB4533" s="3"/>
      <c r="AC4533" s="1"/>
      <c r="AD4533" s="10"/>
      <c r="AE4533" s="3"/>
      <c r="AF4533" s="3"/>
      <c r="AG4533" s="3"/>
      <c r="AH4533" s="10"/>
      <c r="AI4533" s="11"/>
      <c r="AJ4533" s="10"/>
      <c r="AK4533" s="2"/>
      <c r="AL4533" s="2"/>
      <c r="AM4533" s="2"/>
      <c r="AN4533" s="2"/>
      <c r="AO4533" s="2"/>
      <c r="AP4533" s="2"/>
      <c r="AQ4533" s="1"/>
      <c r="AR4533" s="15"/>
      <c r="AS4533" s="15"/>
      <c r="AT4533" s="15"/>
      <c r="AU4533" s="1"/>
      <c r="AV4533" s="1"/>
      <c r="AW4533" s="15"/>
      <c r="AX4533" s="15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  <c r="EZ4533" s="1"/>
      <c r="FA4533" s="1"/>
      <c r="FB4533" s="1"/>
      <c r="FC4533" s="1"/>
      <c r="FD4533" s="1"/>
      <c r="FE4533" s="1"/>
      <c r="FF4533" s="1"/>
      <c r="FG4533" s="1"/>
      <c r="FH4533" s="1"/>
    </row>
    <row r="4534" spans="1:164" x14ac:dyDescent="0.15">
      <c r="A4534" s="67"/>
      <c r="B4534" s="16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9"/>
      <c r="N4534" s="12"/>
      <c r="O4534" s="12"/>
      <c r="P4534" s="19"/>
      <c r="Q4534" s="14"/>
      <c r="R4534" s="28"/>
      <c r="S4534" s="14"/>
      <c r="T4534" s="14"/>
      <c r="U4534" s="14"/>
      <c r="V4534" s="4"/>
      <c r="W4534" s="5"/>
      <c r="X4534" s="14"/>
      <c r="Y4534" s="153"/>
      <c r="Z4534" s="10"/>
      <c r="AA4534" s="51"/>
      <c r="AB4534" s="3"/>
      <c r="AC4534" s="1"/>
      <c r="AD4534" s="10"/>
      <c r="AE4534" s="3"/>
      <c r="AF4534" s="3"/>
      <c r="AG4534" s="3"/>
      <c r="AH4534" s="10"/>
      <c r="AI4534" s="11"/>
      <c r="AJ4534" s="10"/>
      <c r="AK4534" s="2"/>
      <c r="AL4534" s="2"/>
      <c r="AM4534" s="2"/>
      <c r="AN4534" s="2"/>
      <c r="AO4534" s="2"/>
      <c r="AP4534" s="2"/>
      <c r="AQ4534" s="1"/>
      <c r="AR4534" s="15"/>
      <c r="AS4534" s="15"/>
      <c r="AT4534" s="15"/>
      <c r="AU4534" s="1"/>
      <c r="AV4534" s="1"/>
      <c r="AW4534" s="15"/>
      <c r="AX4534" s="15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  <c r="EZ4534" s="1"/>
      <c r="FA4534" s="1"/>
      <c r="FB4534" s="1"/>
      <c r="FC4534" s="1"/>
      <c r="FD4534" s="1"/>
      <c r="FE4534" s="1"/>
      <c r="FF4534" s="1"/>
      <c r="FG4534" s="1"/>
      <c r="FH4534" s="1"/>
    </row>
    <row r="4535" spans="1:164" x14ac:dyDescent="0.15">
      <c r="A4535" s="67"/>
      <c r="B4535" s="16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9"/>
      <c r="N4535" s="12"/>
      <c r="O4535" s="12"/>
      <c r="P4535" s="19"/>
      <c r="Q4535" s="14"/>
      <c r="R4535" s="28"/>
      <c r="S4535" s="14"/>
      <c r="T4535" s="14"/>
      <c r="U4535" s="14"/>
      <c r="V4535" s="4"/>
      <c r="W4535" s="5"/>
      <c r="X4535" s="14"/>
      <c r="Y4535" s="153"/>
      <c r="Z4535" s="10"/>
      <c r="AA4535" s="51"/>
      <c r="AB4535" s="3"/>
      <c r="AC4535" s="1"/>
      <c r="AD4535" s="10"/>
      <c r="AE4535" s="3"/>
      <c r="AF4535" s="3"/>
      <c r="AG4535" s="3"/>
      <c r="AH4535" s="10"/>
      <c r="AI4535" s="11"/>
      <c r="AJ4535" s="10"/>
      <c r="AK4535" s="2"/>
      <c r="AL4535" s="2"/>
      <c r="AM4535" s="2"/>
      <c r="AN4535" s="2"/>
      <c r="AO4535" s="2"/>
      <c r="AP4535" s="2"/>
      <c r="AQ4535" s="1"/>
      <c r="AR4535" s="15"/>
      <c r="AS4535" s="15"/>
      <c r="AT4535" s="15"/>
      <c r="AU4535" s="1"/>
      <c r="AV4535" s="1"/>
      <c r="AW4535" s="15"/>
      <c r="AX4535" s="15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  <c r="EZ4535" s="1"/>
      <c r="FA4535" s="1"/>
      <c r="FB4535" s="1"/>
      <c r="FC4535" s="1"/>
      <c r="FD4535" s="1"/>
      <c r="FE4535" s="1"/>
      <c r="FF4535" s="1"/>
      <c r="FG4535" s="1"/>
      <c r="FH4535" s="1"/>
    </row>
    <row r="4536" spans="1:164" x14ac:dyDescent="0.15">
      <c r="A4536" s="67"/>
      <c r="B4536" s="16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9"/>
      <c r="N4536" s="12"/>
      <c r="O4536" s="12"/>
      <c r="P4536" s="19"/>
      <c r="Q4536" s="14"/>
      <c r="R4536" s="28"/>
      <c r="S4536" s="14"/>
      <c r="T4536" s="14"/>
      <c r="U4536" s="14"/>
      <c r="V4536" s="4"/>
      <c r="W4536" s="5"/>
      <c r="X4536" s="14"/>
      <c r="Y4536" s="153"/>
      <c r="Z4536" s="10"/>
      <c r="AA4536" s="51"/>
      <c r="AB4536" s="3"/>
      <c r="AC4536" s="1"/>
      <c r="AD4536" s="10"/>
      <c r="AE4536" s="3"/>
      <c r="AF4536" s="3"/>
      <c r="AG4536" s="3"/>
      <c r="AH4536" s="10"/>
      <c r="AI4536" s="11"/>
      <c r="AJ4536" s="10"/>
      <c r="AK4536" s="2"/>
      <c r="AL4536" s="2"/>
      <c r="AM4536" s="2"/>
      <c r="AN4536" s="2"/>
      <c r="AO4536" s="2"/>
      <c r="AP4536" s="2"/>
      <c r="AQ4536" s="1"/>
      <c r="AR4536" s="15"/>
      <c r="AS4536" s="15"/>
      <c r="AT4536" s="15"/>
      <c r="AU4536" s="1"/>
      <c r="AV4536" s="1"/>
      <c r="AW4536" s="15"/>
      <c r="AX4536" s="15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  <c r="EZ4536" s="1"/>
      <c r="FA4536" s="1"/>
      <c r="FB4536" s="1"/>
      <c r="FC4536" s="1"/>
      <c r="FD4536" s="1"/>
      <c r="FE4536" s="1"/>
      <c r="FF4536" s="1"/>
      <c r="FG4536" s="1"/>
      <c r="FH4536" s="1"/>
    </row>
    <row r="4537" spans="1:164" x14ac:dyDescent="0.15">
      <c r="A4537" s="67"/>
      <c r="B4537" s="16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9"/>
      <c r="N4537" s="12"/>
      <c r="O4537" s="12"/>
      <c r="P4537" s="19"/>
      <c r="Q4537" s="14"/>
      <c r="R4537" s="28"/>
      <c r="S4537" s="14"/>
      <c r="T4537" s="14"/>
      <c r="U4537" s="14"/>
      <c r="V4537" s="4"/>
      <c r="W4537" s="5"/>
      <c r="X4537" s="14"/>
      <c r="Y4537" s="153"/>
      <c r="Z4537" s="10"/>
      <c r="AA4537" s="51"/>
      <c r="AB4537" s="3"/>
      <c r="AC4537" s="1"/>
      <c r="AD4537" s="10"/>
      <c r="AE4537" s="3"/>
      <c r="AF4537" s="3"/>
      <c r="AG4537" s="3"/>
      <c r="AH4537" s="10"/>
      <c r="AI4537" s="11"/>
      <c r="AJ4537" s="10"/>
      <c r="AK4537" s="2"/>
      <c r="AL4537" s="2"/>
      <c r="AM4537" s="2"/>
      <c r="AN4537" s="2"/>
      <c r="AO4537" s="2"/>
      <c r="AP4537" s="2"/>
      <c r="AQ4537" s="1"/>
      <c r="AR4537" s="15"/>
      <c r="AS4537" s="15"/>
      <c r="AT4537" s="15"/>
      <c r="AU4537" s="1"/>
      <c r="AV4537" s="1"/>
      <c r="AW4537" s="15"/>
      <c r="AX4537" s="15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  <c r="EZ4537" s="1"/>
      <c r="FA4537" s="1"/>
      <c r="FB4537" s="1"/>
      <c r="FC4537" s="1"/>
      <c r="FD4537" s="1"/>
      <c r="FE4537" s="1"/>
      <c r="FF4537" s="1"/>
      <c r="FG4537" s="1"/>
      <c r="FH4537" s="1"/>
    </row>
    <row r="4538" spans="1:164" x14ac:dyDescent="0.15">
      <c r="A4538" s="67"/>
      <c r="B4538" s="16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9"/>
      <c r="N4538" s="12"/>
      <c r="O4538" s="12"/>
      <c r="P4538" s="19"/>
      <c r="Q4538" s="14"/>
      <c r="R4538" s="28"/>
      <c r="S4538" s="14"/>
      <c r="T4538" s="14"/>
      <c r="U4538" s="14"/>
      <c r="V4538" s="4"/>
      <c r="W4538" s="5"/>
      <c r="X4538" s="14"/>
      <c r="Y4538" s="153"/>
      <c r="Z4538" s="10"/>
      <c r="AA4538" s="51"/>
      <c r="AB4538" s="3"/>
      <c r="AC4538" s="1"/>
      <c r="AD4538" s="10"/>
      <c r="AE4538" s="3"/>
      <c r="AF4538" s="3"/>
      <c r="AG4538" s="3"/>
      <c r="AH4538" s="10"/>
      <c r="AI4538" s="11"/>
      <c r="AJ4538" s="10"/>
      <c r="AK4538" s="2"/>
      <c r="AL4538" s="2"/>
      <c r="AM4538" s="2"/>
      <c r="AN4538" s="2"/>
      <c r="AO4538" s="2"/>
      <c r="AP4538" s="2"/>
      <c r="AQ4538" s="1"/>
      <c r="AR4538" s="15"/>
      <c r="AS4538" s="15"/>
      <c r="AT4538" s="15"/>
      <c r="AU4538" s="1"/>
      <c r="AV4538" s="1"/>
      <c r="AW4538" s="15"/>
      <c r="AX4538" s="15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  <c r="EZ4538" s="1"/>
      <c r="FA4538" s="1"/>
      <c r="FB4538" s="1"/>
      <c r="FC4538" s="1"/>
      <c r="FD4538" s="1"/>
      <c r="FE4538" s="1"/>
      <c r="FF4538" s="1"/>
      <c r="FG4538" s="1"/>
      <c r="FH4538" s="1"/>
    </row>
    <row r="4539" spans="1:164" x14ac:dyDescent="0.15">
      <c r="A4539" s="67"/>
      <c r="B4539" s="16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9"/>
      <c r="N4539" s="12"/>
      <c r="O4539" s="12"/>
      <c r="P4539" s="19"/>
      <c r="Q4539" s="14"/>
      <c r="R4539" s="28"/>
      <c r="S4539" s="14"/>
      <c r="T4539" s="14"/>
      <c r="U4539" s="14"/>
      <c r="V4539" s="4"/>
      <c r="W4539" s="5"/>
      <c r="X4539" s="14"/>
      <c r="Y4539" s="153"/>
      <c r="Z4539" s="10"/>
      <c r="AA4539" s="51"/>
      <c r="AB4539" s="3"/>
      <c r="AC4539" s="1"/>
      <c r="AD4539" s="10"/>
      <c r="AE4539" s="3"/>
      <c r="AF4539" s="3"/>
      <c r="AG4539" s="3"/>
      <c r="AH4539" s="10"/>
      <c r="AI4539" s="11"/>
      <c r="AJ4539" s="10"/>
      <c r="AK4539" s="2"/>
      <c r="AL4539" s="2"/>
      <c r="AM4539" s="2"/>
      <c r="AN4539" s="2"/>
      <c r="AO4539" s="2"/>
      <c r="AP4539" s="2"/>
      <c r="AQ4539" s="1"/>
      <c r="AR4539" s="15"/>
      <c r="AS4539" s="15"/>
      <c r="AT4539" s="15"/>
      <c r="AU4539" s="1"/>
      <c r="AV4539" s="1"/>
      <c r="AW4539" s="15"/>
      <c r="AX4539" s="15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  <c r="EZ4539" s="1"/>
      <c r="FA4539" s="1"/>
      <c r="FB4539" s="1"/>
      <c r="FC4539" s="1"/>
      <c r="FD4539" s="1"/>
      <c r="FE4539" s="1"/>
      <c r="FF4539" s="1"/>
      <c r="FG4539" s="1"/>
      <c r="FH4539" s="1"/>
    </row>
    <row r="4540" spans="1:164" x14ac:dyDescent="0.15">
      <c r="A4540" s="67"/>
      <c r="B4540" s="16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9"/>
      <c r="N4540" s="12"/>
      <c r="O4540" s="12"/>
      <c r="P4540" s="19"/>
      <c r="Q4540" s="14"/>
      <c r="R4540" s="28"/>
      <c r="S4540" s="14"/>
      <c r="T4540" s="14"/>
      <c r="U4540" s="14"/>
      <c r="V4540" s="4"/>
      <c r="W4540" s="5"/>
      <c r="X4540" s="14"/>
      <c r="Y4540" s="153"/>
      <c r="Z4540" s="10"/>
      <c r="AA4540" s="51"/>
      <c r="AB4540" s="3"/>
      <c r="AC4540" s="1"/>
      <c r="AD4540" s="10"/>
      <c r="AE4540" s="3"/>
      <c r="AF4540" s="3"/>
      <c r="AG4540" s="3"/>
      <c r="AH4540" s="10"/>
      <c r="AI4540" s="11"/>
      <c r="AJ4540" s="10"/>
      <c r="AK4540" s="2"/>
      <c r="AL4540" s="2"/>
      <c r="AM4540" s="2"/>
      <c r="AN4540" s="2"/>
      <c r="AO4540" s="2"/>
      <c r="AP4540" s="2"/>
      <c r="AQ4540" s="1"/>
      <c r="AR4540" s="15"/>
      <c r="AS4540" s="15"/>
      <c r="AT4540" s="15"/>
      <c r="AU4540" s="1"/>
      <c r="AV4540" s="1"/>
      <c r="AW4540" s="15"/>
      <c r="AX4540" s="15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  <c r="EZ4540" s="1"/>
      <c r="FA4540" s="1"/>
      <c r="FB4540" s="1"/>
      <c r="FC4540" s="1"/>
      <c r="FD4540" s="1"/>
      <c r="FE4540" s="1"/>
      <c r="FF4540" s="1"/>
      <c r="FG4540" s="1"/>
      <c r="FH4540" s="1"/>
    </row>
    <row r="4541" spans="1:164" x14ac:dyDescent="0.15">
      <c r="A4541" s="67"/>
      <c r="B4541" s="16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9"/>
      <c r="N4541" s="12"/>
      <c r="O4541" s="12"/>
      <c r="P4541" s="19"/>
      <c r="Q4541" s="14"/>
      <c r="R4541" s="28"/>
      <c r="S4541" s="14"/>
      <c r="T4541" s="14"/>
      <c r="U4541" s="14"/>
      <c r="V4541" s="4"/>
      <c r="W4541" s="5"/>
      <c r="X4541" s="14"/>
      <c r="Y4541" s="153"/>
      <c r="Z4541" s="10"/>
      <c r="AA4541" s="51"/>
      <c r="AB4541" s="3"/>
      <c r="AC4541" s="1"/>
      <c r="AD4541" s="10"/>
      <c r="AE4541" s="3"/>
      <c r="AF4541" s="3"/>
      <c r="AG4541" s="3"/>
      <c r="AH4541" s="10"/>
      <c r="AI4541" s="11"/>
      <c r="AJ4541" s="10"/>
      <c r="AK4541" s="2"/>
      <c r="AL4541" s="2"/>
      <c r="AM4541" s="2"/>
      <c r="AN4541" s="2"/>
      <c r="AO4541" s="2"/>
      <c r="AP4541" s="2"/>
      <c r="AQ4541" s="1"/>
      <c r="AR4541" s="15"/>
      <c r="AS4541" s="15"/>
      <c r="AT4541" s="15"/>
      <c r="AU4541" s="1"/>
      <c r="AV4541" s="1"/>
      <c r="AW4541" s="15"/>
      <c r="AX4541" s="15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  <c r="EZ4541" s="1"/>
      <c r="FA4541" s="1"/>
      <c r="FB4541" s="1"/>
      <c r="FC4541" s="1"/>
      <c r="FD4541" s="1"/>
      <c r="FE4541" s="1"/>
      <c r="FF4541" s="1"/>
      <c r="FG4541" s="1"/>
      <c r="FH4541" s="1"/>
    </row>
    <row r="4542" spans="1:164" x14ac:dyDescent="0.15">
      <c r="A4542" s="67"/>
      <c r="B4542" s="16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9"/>
      <c r="N4542" s="12"/>
      <c r="O4542" s="12"/>
      <c r="P4542" s="19"/>
      <c r="Q4542" s="14"/>
      <c r="R4542" s="28"/>
      <c r="S4542" s="14"/>
      <c r="T4542" s="14"/>
      <c r="U4542" s="14"/>
      <c r="V4542" s="4"/>
      <c r="W4542" s="5"/>
      <c r="X4542" s="14"/>
      <c r="Y4542" s="153"/>
      <c r="Z4542" s="10"/>
      <c r="AA4542" s="51"/>
      <c r="AB4542" s="3"/>
      <c r="AC4542" s="1"/>
      <c r="AD4542" s="10"/>
      <c r="AE4542" s="3"/>
      <c r="AF4542" s="3"/>
      <c r="AG4542" s="3"/>
      <c r="AH4542" s="10"/>
      <c r="AI4542" s="11"/>
      <c r="AJ4542" s="10"/>
      <c r="AK4542" s="2"/>
      <c r="AL4542" s="2"/>
      <c r="AM4542" s="2"/>
      <c r="AN4542" s="2"/>
      <c r="AO4542" s="2"/>
      <c r="AP4542" s="2"/>
      <c r="AQ4542" s="1"/>
      <c r="AR4542" s="15"/>
      <c r="AS4542" s="15"/>
      <c r="AT4542" s="15"/>
      <c r="AU4542" s="1"/>
      <c r="AV4542" s="1"/>
      <c r="AW4542" s="15"/>
      <c r="AX4542" s="15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  <c r="EZ4542" s="1"/>
      <c r="FA4542" s="1"/>
      <c r="FB4542" s="1"/>
      <c r="FC4542" s="1"/>
      <c r="FD4542" s="1"/>
      <c r="FE4542" s="1"/>
      <c r="FF4542" s="1"/>
      <c r="FG4542" s="1"/>
      <c r="FH4542" s="1"/>
    </row>
    <row r="4543" spans="1:164" x14ac:dyDescent="0.15">
      <c r="A4543" s="67"/>
      <c r="B4543" s="16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9"/>
      <c r="N4543" s="12"/>
      <c r="O4543" s="12"/>
      <c r="P4543" s="19"/>
      <c r="Q4543" s="14"/>
      <c r="R4543" s="28"/>
      <c r="S4543" s="14"/>
      <c r="T4543" s="14"/>
      <c r="U4543" s="14"/>
      <c r="V4543" s="4"/>
      <c r="W4543" s="5"/>
      <c r="X4543" s="14"/>
      <c r="Y4543" s="153"/>
      <c r="Z4543" s="10"/>
      <c r="AA4543" s="51"/>
      <c r="AB4543" s="3"/>
      <c r="AC4543" s="1"/>
      <c r="AD4543" s="10"/>
      <c r="AE4543" s="3"/>
      <c r="AF4543" s="3"/>
      <c r="AG4543" s="3"/>
      <c r="AH4543" s="10"/>
      <c r="AI4543" s="11"/>
      <c r="AJ4543" s="10"/>
      <c r="AK4543" s="2"/>
      <c r="AL4543" s="2"/>
      <c r="AM4543" s="2"/>
      <c r="AN4543" s="2"/>
      <c r="AO4543" s="2"/>
      <c r="AP4543" s="2"/>
      <c r="AQ4543" s="1"/>
      <c r="AR4543" s="15"/>
      <c r="AS4543" s="15"/>
      <c r="AT4543" s="15"/>
      <c r="AU4543" s="1"/>
      <c r="AV4543" s="1"/>
      <c r="AW4543" s="15"/>
      <c r="AX4543" s="15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  <c r="EZ4543" s="1"/>
      <c r="FA4543" s="1"/>
      <c r="FB4543" s="1"/>
      <c r="FC4543" s="1"/>
      <c r="FD4543" s="1"/>
      <c r="FE4543" s="1"/>
      <c r="FF4543" s="1"/>
      <c r="FG4543" s="1"/>
      <c r="FH4543" s="1"/>
    </row>
    <row r="4544" spans="1:164" x14ac:dyDescent="0.15">
      <c r="A4544" s="67"/>
      <c r="B4544" s="16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9"/>
      <c r="N4544" s="12"/>
      <c r="O4544" s="12"/>
      <c r="P4544" s="19"/>
      <c r="Q4544" s="14"/>
      <c r="R4544" s="28"/>
      <c r="S4544" s="14"/>
      <c r="T4544" s="14"/>
      <c r="U4544" s="14"/>
      <c r="V4544" s="4"/>
      <c r="W4544" s="5"/>
      <c r="X4544" s="14"/>
      <c r="Y4544" s="153"/>
      <c r="Z4544" s="10"/>
      <c r="AA4544" s="51"/>
      <c r="AB4544" s="3"/>
      <c r="AC4544" s="1"/>
      <c r="AD4544" s="10"/>
      <c r="AE4544" s="3"/>
      <c r="AF4544" s="3"/>
      <c r="AG4544" s="3"/>
      <c r="AH4544" s="10"/>
      <c r="AI4544" s="11"/>
      <c r="AJ4544" s="10"/>
      <c r="AK4544" s="2"/>
      <c r="AL4544" s="2"/>
      <c r="AM4544" s="2"/>
      <c r="AN4544" s="2"/>
      <c r="AO4544" s="2"/>
      <c r="AP4544" s="2"/>
      <c r="AQ4544" s="1"/>
      <c r="AR4544" s="15"/>
      <c r="AS4544" s="15"/>
      <c r="AT4544" s="15"/>
      <c r="AU4544" s="1"/>
      <c r="AV4544" s="1"/>
      <c r="AW4544" s="15"/>
      <c r="AX4544" s="15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  <c r="EZ4544" s="1"/>
      <c r="FA4544" s="1"/>
      <c r="FB4544" s="1"/>
      <c r="FC4544" s="1"/>
      <c r="FD4544" s="1"/>
      <c r="FE4544" s="1"/>
      <c r="FF4544" s="1"/>
      <c r="FG4544" s="1"/>
      <c r="FH4544" s="1"/>
    </row>
    <row r="4545" spans="1:164" x14ac:dyDescent="0.15">
      <c r="A4545" s="67"/>
      <c r="B4545" s="16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9"/>
      <c r="N4545" s="12"/>
      <c r="O4545" s="12"/>
      <c r="P4545" s="19"/>
      <c r="Q4545" s="14"/>
      <c r="R4545" s="28"/>
      <c r="S4545" s="14"/>
      <c r="T4545" s="14"/>
      <c r="U4545" s="14"/>
      <c r="V4545" s="4"/>
      <c r="W4545" s="5"/>
      <c r="X4545" s="14"/>
      <c r="Y4545" s="153"/>
      <c r="Z4545" s="10"/>
      <c r="AA4545" s="51"/>
      <c r="AB4545" s="3"/>
      <c r="AC4545" s="1"/>
      <c r="AD4545" s="10"/>
      <c r="AE4545" s="3"/>
      <c r="AF4545" s="3"/>
      <c r="AG4545" s="3"/>
      <c r="AH4545" s="10"/>
      <c r="AI4545" s="11"/>
      <c r="AJ4545" s="10"/>
      <c r="AK4545" s="2"/>
      <c r="AL4545" s="2"/>
      <c r="AM4545" s="2"/>
      <c r="AN4545" s="2"/>
      <c r="AO4545" s="2"/>
      <c r="AP4545" s="2"/>
      <c r="AQ4545" s="1"/>
      <c r="AR4545" s="15"/>
      <c r="AS4545" s="15"/>
      <c r="AT4545" s="15"/>
      <c r="AU4545" s="1"/>
      <c r="AV4545" s="1"/>
      <c r="AW4545" s="15"/>
      <c r="AX4545" s="15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  <c r="EZ4545" s="1"/>
      <c r="FA4545" s="1"/>
      <c r="FB4545" s="1"/>
      <c r="FC4545" s="1"/>
      <c r="FD4545" s="1"/>
      <c r="FE4545" s="1"/>
      <c r="FF4545" s="1"/>
      <c r="FG4545" s="1"/>
      <c r="FH4545" s="1"/>
    </row>
    <row r="4546" spans="1:164" x14ac:dyDescent="0.15">
      <c r="A4546" s="67"/>
      <c r="B4546" s="16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9"/>
      <c r="N4546" s="12"/>
      <c r="O4546" s="12"/>
      <c r="P4546" s="19"/>
      <c r="Q4546" s="14"/>
      <c r="R4546" s="28"/>
      <c r="S4546" s="14"/>
      <c r="T4546" s="14"/>
      <c r="U4546" s="14"/>
      <c r="V4546" s="4"/>
      <c r="W4546" s="5"/>
      <c r="X4546" s="14"/>
      <c r="Y4546" s="153"/>
      <c r="Z4546" s="10"/>
      <c r="AA4546" s="51"/>
      <c r="AB4546" s="3"/>
      <c r="AC4546" s="1"/>
      <c r="AD4546" s="10"/>
      <c r="AE4546" s="3"/>
      <c r="AF4546" s="3"/>
      <c r="AG4546" s="3"/>
      <c r="AH4546" s="10"/>
      <c r="AI4546" s="11"/>
      <c r="AJ4546" s="10"/>
      <c r="AK4546" s="2"/>
      <c r="AL4546" s="2"/>
      <c r="AM4546" s="2"/>
      <c r="AN4546" s="2"/>
      <c r="AO4546" s="2"/>
      <c r="AP4546" s="2"/>
      <c r="AQ4546" s="1"/>
      <c r="AR4546" s="15"/>
      <c r="AS4546" s="15"/>
      <c r="AT4546" s="15"/>
      <c r="AU4546" s="1"/>
      <c r="AV4546" s="1"/>
      <c r="AW4546" s="15"/>
      <c r="AX4546" s="15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  <c r="EZ4546" s="1"/>
      <c r="FA4546" s="1"/>
      <c r="FB4546" s="1"/>
      <c r="FC4546" s="1"/>
      <c r="FD4546" s="1"/>
      <c r="FE4546" s="1"/>
      <c r="FF4546" s="1"/>
      <c r="FG4546" s="1"/>
      <c r="FH4546" s="1"/>
    </row>
    <row r="4547" spans="1:164" x14ac:dyDescent="0.15">
      <c r="A4547" s="67"/>
      <c r="B4547" s="16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9"/>
      <c r="N4547" s="12"/>
      <c r="O4547" s="12"/>
      <c r="P4547" s="19"/>
      <c r="Q4547" s="14"/>
      <c r="R4547" s="28"/>
      <c r="S4547" s="14"/>
      <c r="T4547" s="14"/>
      <c r="U4547" s="14"/>
      <c r="V4547" s="4"/>
      <c r="W4547" s="5"/>
      <c r="X4547" s="14"/>
      <c r="Y4547" s="153"/>
      <c r="Z4547" s="10"/>
      <c r="AA4547" s="51"/>
      <c r="AB4547" s="3"/>
      <c r="AC4547" s="1"/>
      <c r="AD4547" s="10"/>
      <c r="AE4547" s="3"/>
      <c r="AF4547" s="3"/>
      <c r="AG4547" s="3"/>
      <c r="AH4547" s="10"/>
      <c r="AI4547" s="11"/>
      <c r="AJ4547" s="10"/>
      <c r="AK4547" s="2"/>
      <c r="AL4547" s="2"/>
      <c r="AM4547" s="2"/>
      <c r="AN4547" s="2"/>
      <c r="AO4547" s="2"/>
      <c r="AP4547" s="2"/>
      <c r="AQ4547" s="1"/>
      <c r="AR4547" s="15"/>
      <c r="AS4547" s="15"/>
      <c r="AT4547" s="15"/>
      <c r="AU4547" s="1"/>
      <c r="AV4547" s="1"/>
      <c r="AW4547" s="15"/>
      <c r="AX4547" s="15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  <c r="EZ4547" s="1"/>
      <c r="FA4547" s="1"/>
      <c r="FB4547" s="1"/>
      <c r="FC4547" s="1"/>
      <c r="FD4547" s="1"/>
      <c r="FE4547" s="1"/>
      <c r="FF4547" s="1"/>
      <c r="FG4547" s="1"/>
      <c r="FH4547" s="1"/>
    </row>
    <row r="4548" spans="1:164" x14ac:dyDescent="0.15">
      <c r="A4548" s="67"/>
      <c r="B4548" s="16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9"/>
      <c r="N4548" s="12"/>
      <c r="O4548" s="12"/>
      <c r="P4548" s="19"/>
      <c r="Q4548" s="14"/>
      <c r="R4548" s="28"/>
      <c r="S4548" s="14"/>
      <c r="T4548" s="14"/>
      <c r="U4548" s="14"/>
      <c r="V4548" s="4"/>
      <c r="W4548" s="5"/>
      <c r="X4548" s="14"/>
      <c r="Y4548" s="153"/>
      <c r="Z4548" s="10"/>
      <c r="AA4548" s="51"/>
      <c r="AB4548" s="3"/>
      <c r="AC4548" s="1"/>
      <c r="AD4548" s="10"/>
      <c r="AE4548" s="3"/>
      <c r="AF4548" s="3"/>
      <c r="AG4548" s="3"/>
      <c r="AH4548" s="10"/>
      <c r="AI4548" s="11"/>
      <c r="AJ4548" s="10"/>
      <c r="AK4548" s="2"/>
      <c r="AL4548" s="2"/>
      <c r="AM4548" s="2"/>
      <c r="AN4548" s="2"/>
      <c r="AO4548" s="2"/>
      <c r="AP4548" s="2"/>
      <c r="AQ4548" s="1"/>
      <c r="AR4548" s="15"/>
      <c r="AS4548" s="15"/>
      <c r="AT4548" s="15"/>
      <c r="AU4548" s="1"/>
      <c r="AV4548" s="1"/>
      <c r="AW4548" s="15"/>
      <c r="AX4548" s="15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  <c r="EZ4548" s="1"/>
      <c r="FA4548" s="1"/>
      <c r="FB4548" s="1"/>
      <c r="FC4548" s="1"/>
      <c r="FD4548" s="1"/>
      <c r="FE4548" s="1"/>
      <c r="FF4548" s="1"/>
      <c r="FG4548" s="1"/>
      <c r="FH4548" s="1"/>
    </row>
    <row r="4549" spans="1:164" x14ac:dyDescent="0.15">
      <c r="A4549" s="67"/>
      <c r="B4549" s="16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9"/>
      <c r="N4549" s="12"/>
      <c r="O4549" s="12"/>
      <c r="P4549" s="19"/>
      <c r="Q4549" s="14"/>
      <c r="R4549" s="28"/>
      <c r="S4549" s="14"/>
      <c r="T4549" s="14"/>
      <c r="U4549" s="14"/>
      <c r="V4549" s="4"/>
      <c r="W4549" s="5"/>
      <c r="X4549" s="14"/>
      <c r="Y4549" s="153"/>
      <c r="Z4549" s="10"/>
      <c r="AA4549" s="51"/>
      <c r="AB4549" s="3"/>
      <c r="AC4549" s="1"/>
      <c r="AD4549" s="10"/>
      <c r="AE4549" s="3"/>
      <c r="AF4549" s="3"/>
      <c r="AG4549" s="3"/>
      <c r="AH4549" s="10"/>
      <c r="AI4549" s="11"/>
      <c r="AJ4549" s="10"/>
      <c r="AK4549" s="2"/>
      <c r="AL4549" s="2"/>
      <c r="AM4549" s="2"/>
      <c r="AN4549" s="2"/>
      <c r="AO4549" s="2"/>
      <c r="AP4549" s="2"/>
      <c r="AQ4549" s="1"/>
      <c r="AR4549" s="15"/>
      <c r="AS4549" s="15"/>
      <c r="AT4549" s="15"/>
      <c r="AU4549" s="1"/>
      <c r="AV4549" s="1"/>
      <c r="AW4549" s="15"/>
      <c r="AX4549" s="15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  <c r="EZ4549" s="1"/>
      <c r="FA4549" s="1"/>
      <c r="FB4549" s="1"/>
      <c r="FC4549" s="1"/>
      <c r="FD4549" s="1"/>
      <c r="FE4549" s="1"/>
      <c r="FF4549" s="1"/>
      <c r="FG4549" s="1"/>
      <c r="FH4549" s="1"/>
    </row>
    <row r="4550" spans="1:164" x14ac:dyDescent="0.15">
      <c r="A4550" s="67"/>
      <c r="B4550" s="16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9"/>
      <c r="N4550" s="12"/>
      <c r="O4550" s="12"/>
      <c r="P4550" s="19"/>
      <c r="Q4550" s="14"/>
      <c r="R4550" s="28"/>
      <c r="S4550" s="14"/>
      <c r="T4550" s="14"/>
      <c r="U4550" s="14"/>
      <c r="V4550" s="4"/>
      <c r="W4550" s="5"/>
      <c r="X4550" s="14"/>
      <c r="Y4550" s="153"/>
      <c r="Z4550" s="10"/>
      <c r="AA4550" s="51"/>
      <c r="AB4550" s="3"/>
      <c r="AC4550" s="1"/>
      <c r="AD4550" s="10"/>
      <c r="AE4550" s="3"/>
      <c r="AF4550" s="3"/>
      <c r="AG4550" s="3"/>
      <c r="AH4550" s="10"/>
      <c r="AI4550" s="11"/>
      <c r="AJ4550" s="10"/>
      <c r="AK4550" s="2"/>
      <c r="AL4550" s="2"/>
      <c r="AM4550" s="2"/>
      <c r="AN4550" s="2"/>
      <c r="AO4550" s="2"/>
      <c r="AP4550" s="2"/>
      <c r="AQ4550" s="1"/>
      <c r="AR4550" s="15"/>
      <c r="AS4550" s="15"/>
      <c r="AT4550" s="15"/>
      <c r="AU4550" s="1"/>
      <c r="AV4550" s="1"/>
      <c r="AW4550" s="15"/>
      <c r="AX4550" s="15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  <c r="EZ4550" s="1"/>
      <c r="FA4550" s="1"/>
      <c r="FB4550" s="1"/>
      <c r="FC4550" s="1"/>
      <c r="FD4550" s="1"/>
      <c r="FE4550" s="1"/>
      <c r="FF4550" s="1"/>
      <c r="FG4550" s="1"/>
      <c r="FH4550" s="1"/>
    </row>
    <row r="4551" spans="1:164" x14ac:dyDescent="0.15">
      <c r="A4551" s="67"/>
      <c r="B4551" s="16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9"/>
      <c r="N4551" s="12"/>
      <c r="O4551" s="12"/>
      <c r="P4551" s="19"/>
      <c r="Q4551" s="14"/>
      <c r="R4551" s="28"/>
      <c r="S4551" s="14"/>
      <c r="T4551" s="14"/>
      <c r="U4551" s="14"/>
      <c r="V4551" s="4"/>
      <c r="W4551" s="5"/>
      <c r="X4551" s="14"/>
      <c r="Y4551" s="153"/>
      <c r="Z4551" s="10"/>
      <c r="AA4551" s="51"/>
      <c r="AB4551" s="3"/>
      <c r="AC4551" s="1"/>
      <c r="AD4551" s="10"/>
      <c r="AE4551" s="3"/>
      <c r="AF4551" s="3"/>
      <c r="AG4551" s="3"/>
      <c r="AH4551" s="10"/>
      <c r="AI4551" s="11"/>
      <c r="AJ4551" s="10"/>
      <c r="AK4551" s="2"/>
      <c r="AL4551" s="2"/>
      <c r="AM4551" s="2"/>
      <c r="AN4551" s="2"/>
      <c r="AO4551" s="2"/>
      <c r="AP4551" s="2"/>
      <c r="AQ4551" s="1"/>
      <c r="AR4551" s="15"/>
      <c r="AS4551" s="15"/>
      <c r="AT4551" s="15"/>
      <c r="AU4551" s="1"/>
      <c r="AV4551" s="1"/>
      <c r="AW4551" s="15"/>
      <c r="AX4551" s="15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  <c r="EZ4551" s="1"/>
      <c r="FA4551" s="1"/>
      <c r="FB4551" s="1"/>
      <c r="FC4551" s="1"/>
      <c r="FD4551" s="1"/>
      <c r="FE4551" s="1"/>
      <c r="FF4551" s="1"/>
      <c r="FG4551" s="1"/>
      <c r="FH4551" s="1"/>
    </row>
    <row r="4552" spans="1:164" x14ac:dyDescent="0.15">
      <c r="A4552" s="67"/>
      <c r="B4552" s="16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9"/>
      <c r="N4552" s="12"/>
      <c r="O4552" s="12"/>
      <c r="P4552" s="19"/>
      <c r="Q4552" s="14"/>
      <c r="R4552" s="28"/>
      <c r="S4552" s="14"/>
      <c r="T4552" s="14"/>
      <c r="U4552" s="14"/>
      <c r="V4552" s="4"/>
      <c r="W4552" s="5"/>
      <c r="X4552" s="14"/>
      <c r="Y4552" s="153"/>
      <c r="Z4552" s="10"/>
      <c r="AA4552" s="51"/>
      <c r="AB4552" s="3"/>
      <c r="AC4552" s="1"/>
      <c r="AD4552" s="10"/>
      <c r="AE4552" s="3"/>
      <c r="AF4552" s="3"/>
      <c r="AG4552" s="3"/>
      <c r="AH4552" s="10"/>
      <c r="AI4552" s="11"/>
      <c r="AJ4552" s="10"/>
      <c r="AK4552" s="2"/>
      <c r="AL4552" s="2"/>
      <c r="AM4552" s="2"/>
      <c r="AN4552" s="2"/>
      <c r="AO4552" s="2"/>
      <c r="AP4552" s="2"/>
      <c r="AQ4552" s="1"/>
      <c r="AR4552" s="15"/>
      <c r="AS4552" s="15"/>
      <c r="AT4552" s="15"/>
      <c r="AU4552" s="1"/>
      <c r="AV4552" s="1"/>
      <c r="AW4552" s="15"/>
      <c r="AX4552" s="15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  <c r="EZ4552" s="1"/>
      <c r="FA4552" s="1"/>
      <c r="FB4552" s="1"/>
      <c r="FC4552" s="1"/>
      <c r="FD4552" s="1"/>
      <c r="FE4552" s="1"/>
      <c r="FF4552" s="1"/>
      <c r="FG4552" s="1"/>
      <c r="FH4552" s="1"/>
    </row>
    <row r="4553" spans="1:164" x14ac:dyDescent="0.15">
      <c r="A4553" s="67"/>
      <c r="B4553" s="16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9"/>
      <c r="N4553" s="12"/>
      <c r="O4553" s="12"/>
      <c r="P4553" s="19"/>
      <c r="Q4553" s="14"/>
      <c r="R4553" s="28"/>
      <c r="S4553" s="14"/>
      <c r="T4553" s="14"/>
      <c r="U4553" s="14"/>
      <c r="V4553" s="4"/>
      <c r="W4553" s="5"/>
      <c r="X4553" s="14"/>
      <c r="Y4553" s="153"/>
      <c r="Z4553" s="10"/>
      <c r="AA4553" s="51"/>
      <c r="AB4553" s="3"/>
      <c r="AC4553" s="1"/>
      <c r="AD4553" s="10"/>
      <c r="AE4553" s="3"/>
      <c r="AF4553" s="3"/>
      <c r="AG4553" s="3"/>
      <c r="AH4553" s="10"/>
      <c r="AI4553" s="11"/>
      <c r="AJ4553" s="10"/>
      <c r="AK4553" s="2"/>
      <c r="AL4553" s="2"/>
      <c r="AM4553" s="2"/>
      <c r="AN4553" s="2"/>
      <c r="AO4553" s="2"/>
      <c r="AP4553" s="2"/>
      <c r="AQ4553" s="1"/>
      <c r="AR4553" s="15"/>
      <c r="AS4553" s="15"/>
      <c r="AT4553" s="15"/>
      <c r="AU4553" s="1"/>
      <c r="AV4553" s="1"/>
      <c r="AW4553" s="15"/>
      <c r="AX4553" s="15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  <c r="EZ4553" s="1"/>
      <c r="FA4553" s="1"/>
      <c r="FB4553" s="1"/>
      <c r="FC4553" s="1"/>
      <c r="FD4553" s="1"/>
      <c r="FE4553" s="1"/>
      <c r="FF4553" s="1"/>
      <c r="FG4553" s="1"/>
      <c r="FH4553" s="1"/>
    </row>
    <row r="4554" spans="1:164" x14ac:dyDescent="0.15">
      <c r="A4554" s="67"/>
      <c r="B4554" s="16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9"/>
      <c r="N4554" s="12"/>
      <c r="O4554" s="12"/>
      <c r="P4554" s="19"/>
      <c r="Q4554" s="14"/>
      <c r="R4554" s="28"/>
      <c r="S4554" s="14"/>
      <c r="T4554" s="14"/>
      <c r="U4554" s="14"/>
      <c r="V4554" s="4"/>
      <c r="W4554" s="5"/>
      <c r="X4554" s="14"/>
      <c r="Y4554" s="153"/>
      <c r="Z4554" s="10"/>
      <c r="AA4554" s="51"/>
      <c r="AB4554" s="3"/>
      <c r="AC4554" s="1"/>
      <c r="AD4554" s="10"/>
      <c r="AE4554" s="3"/>
      <c r="AF4554" s="3"/>
      <c r="AG4554" s="3"/>
      <c r="AH4554" s="10"/>
      <c r="AI4554" s="11"/>
      <c r="AJ4554" s="10"/>
      <c r="AK4554" s="2"/>
      <c r="AL4554" s="2"/>
      <c r="AM4554" s="2"/>
      <c r="AN4554" s="2"/>
      <c r="AO4554" s="2"/>
      <c r="AP4554" s="2"/>
      <c r="AQ4554" s="1"/>
      <c r="AR4554" s="15"/>
      <c r="AS4554" s="15"/>
      <c r="AT4554" s="15"/>
      <c r="AU4554" s="1"/>
      <c r="AV4554" s="1"/>
      <c r="AW4554" s="15"/>
      <c r="AX4554" s="15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  <c r="EZ4554" s="1"/>
      <c r="FA4554" s="1"/>
      <c r="FB4554" s="1"/>
      <c r="FC4554" s="1"/>
      <c r="FD4554" s="1"/>
      <c r="FE4554" s="1"/>
      <c r="FF4554" s="1"/>
      <c r="FG4554" s="1"/>
      <c r="FH4554" s="1"/>
    </row>
    <row r="4555" spans="1:164" x14ac:dyDescent="0.15">
      <c r="A4555" s="67"/>
      <c r="B4555" s="16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9"/>
      <c r="N4555" s="12"/>
      <c r="O4555" s="12"/>
      <c r="P4555" s="19"/>
      <c r="Q4555" s="14"/>
      <c r="R4555" s="28"/>
      <c r="S4555" s="14"/>
      <c r="T4555" s="14"/>
      <c r="U4555" s="14"/>
      <c r="V4555" s="4"/>
      <c r="W4555" s="5"/>
      <c r="X4555" s="14"/>
      <c r="Y4555" s="153"/>
      <c r="Z4555" s="10"/>
      <c r="AA4555" s="51"/>
      <c r="AB4555" s="3"/>
      <c r="AC4555" s="1"/>
      <c r="AD4555" s="10"/>
      <c r="AE4555" s="3"/>
      <c r="AF4555" s="3"/>
      <c r="AG4555" s="3"/>
      <c r="AH4555" s="10"/>
      <c r="AI4555" s="11"/>
      <c r="AJ4555" s="10"/>
      <c r="AK4555" s="2"/>
      <c r="AL4555" s="2"/>
      <c r="AM4555" s="2"/>
      <c r="AN4555" s="2"/>
      <c r="AO4555" s="2"/>
      <c r="AP4555" s="2"/>
      <c r="AQ4555" s="1"/>
      <c r="AR4555" s="15"/>
      <c r="AS4555" s="15"/>
      <c r="AT4555" s="15"/>
      <c r="AU4555" s="1"/>
      <c r="AV4555" s="1"/>
      <c r="AW4555" s="15"/>
      <c r="AX4555" s="15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  <c r="EZ4555" s="1"/>
      <c r="FA4555" s="1"/>
      <c r="FB4555" s="1"/>
      <c r="FC4555" s="1"/>
      <c r="FD4555" s="1"/>
      <c r="FE4555" s="1"/>
      <c r="FF4555" s="1"/>
      <c r="FG4555" s="1"/>
      <c r="FH4555" s="1"/>
    </row>
    <row r="4556" spans="1:164" x14ac:dyDescent="0.15">
      <c r="A4556" s="67"/>
      <c r="B4556" s="16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9"/>
      <c r="N4556" s="12"/>
      <c r="O4556" s="12"/>
      <c r="P4556" s="19"/>
      <c r="Q4556" s="14"/>
      <c r="R4556" s="28"/>
      <c r="S4556" s="14"/>
      <c r="T4556" s="14"/>
      <c r="U4556" s="14"/>
      <c r="V4556" s="4"/>
      <c r="W4556" s="5"/>
      <c r="X4556" s="14"/>
      <c r="Y4556" s="153"/>
      <c r="Z4556" s="10"/>
      <c r="AA4556" s="51"/>
      <c r="AB4556" s="3"/>
      <c r="AC4556" s="1"/>
      <c r="AD4556" s="10"/>
      <c r="AE4556" s="3"/>
      <c r="AF4556" s="3"/>
      <c r="AG4556" s="3"/>
      <c r="AH4556" s="10"/>
      <c r="AI4556" s="11"/>
      <c r="AJ4556" s="10"/>
      <c r="AK4556" s="2"/>
      <c r="AL4556" s="2"/>
      <c r="AM4556" s="2"/>
      <c r="AN4556" s="2"/>
      <c r="AO4556" s="2"/>
      <c r="AP4556" s="2"/>
      <c r="AQ4556" s="1"/>
      <c r="AR4556" s="15"/>
      <c r="AS4556" s="15"/>
      <c r="AT4556" s="15"/>
      <c r="AU4556" s="1"/>
      <c r="AV4556" s="1"/>
      <c r="AW4556" s="15"/>
      <c r="AX4556" s="15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  <c r="EZ4556" s="1"/>
      <c r="FA4556" s="1"/>
      <c r="FB4556" s="1"/>
      <c r="FC4556" s="1"/>
      <c r="FD4556" s="1"/>
      <c r="FE4556" s="1"/>
      <c r="FF4556" s="1"/>
      <c r="FG4556" s="1"/>
      <c r="FH4556" s="1"/>
    </row>
    <row r="4557" spans="1:164" x14ac:dyDescent="0.15">
      <c r="A4557" s="67"/>
      <c r="B4557" s="16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9"/>
      <c r="N4557" s="12"/>
      <c r="O4557" s="12"/>
      <c r="P4557" s="19"/>
      <c r="Q4557" s="14"/>
      <c r="R4557" s="28"/>
      <c r="S4557" s="14"/>
      <c r="T4557" s="14"/>
      <c r="U4557" s="14"/>
      <c r="V4557" s="4"/>
      <c r="W4557" s="5"/>
      <c r="X4557" s="14"/>
      <c r="Y4557" s="153"/>
      <c r="Z4557" s="10"/>
      <c r="AA4557" s="51"/>
      <c r="AB4557" s="3"/>
      <c r="AC4557" s="1"/>
      <c r="AD4557" s="10"/>
      <c r="AE4557" s="3"/>
      <c r="AF4557" s="3"/>
      <c r="AG4557" s="3"/>
      <c r="AH4557" s="10"/>
      <c r="AI4557" s="11"/>
      <c r="AJ4557" s="10"/>
      <c r="AK4557" s="2"/>
      <c r="AL4557" s="2"/>
      <c r="AM4557" s="2"/>
      <c r="AN4557" s="2"/>
      <c r="AO4557" s="2"/>
      <c r="AP4557" s="2"/>
      <c r="AQ4557" s="1"/>
      <c r="AR4557" s="15"/>
      <c r="AS4557" s="15"/>
      <c r="AT4557" s="15"/>
      <c r="AU4557" s="1"/>
      <c r="AV4557" s="1"/>
      <c r="AW4557" s="15"/>
      <c r="AX4557" s="15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  <c r="EZ4557" s="1"/>
      <c r="FA4557" s="1"/>
      <c r="FB4557" s="1"/>
      <c r="FC4557" s="1"/>
      <c r="FD4557" s="1"/>
      <c r="FE4557" s="1"/>
      <c r="FF4557" s="1"/>
      <c r="FG4557" s="1"/>
      <c r="FH4557" s="1"/>
    </row>
    <row r="4558" spans="1:164" x14ac:dyDescent="0.15">
      <c r="A4558" s="67"/>
      <c r="B4558" s="16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9"/>
      <c r="N4558" s="12"/>
      <c r="O4558" s="12"/>
      <c r="P4558" s="19"/>
      <c r="Q4558" s="14"/>
      <c r="R4558" s="28"/>
      <c r="S4558" s="14"/>
      <c r="T4558" s="14"/>
      <c r="U4558" s="14"/>
      <c r="V4558" s="4"/>
      <c r="W4558" s="5"/>
      <c r="X4558" s="14"/>
      <c r="Y4558" s="153"/>
      <c r="Z4558" s="10"/>
      <c r="AA4558" s="51"/>
      <c r="AB4558" s="3"/>
      <c r="AC4558" s="1"/>
      <c r="AD4558" s="10"/>
      <c r="AE4558" s="3"/>
      <c r="AF4558" s="3"/>
      <c r="AG4558" s="3"/>
      <c r="AH4558" s="10"/>
      <c r="AI4558" s="11"/>
      <c r="AJ4558" s="10"/>
      <c r="AK4558" s="2"/>
      <c r="AL4558" s="2"/>
      <c r="AM4558" s="2"/>
      <c r="AN4558" s="2"/>
      <c r="AO4558" s="2"/>
      <c r="AP4558" s="2"/>
      <c r="AQ4558" s="1"/>
      <c r="AR4558" s="15"/>
      <c r="AS4558" s="15"/>
      <c r="AT4558" s="15"/>
      <c r="AU4558" s="1"/>
      <c r="AV4558" s="1"/>
      <c r="AW4558" s="15"/>
      <c r="AX4558" s="15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  <c r="EZ4558" s="1"/>
      <c r="FA4558" s="1"/>
      <c r="FB4558" s="1"/>
      <c r="FC4558" s="1"/>
      <c r="FD4558" s="1"/>
      <c r="FE4558" s="1"/>
      <c r="FF4558" s="1"/>
      <c r="FG4558" s="1"/>
      <c r="FH4558" s="1"/>
    </row>
    <row r="4559" spans="1:164" x14ac:dyDescent="0.15">
      <c r="A4559" s="67"/>
      <c r="B4559" s="16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9"/>
      <c r="N4559" s="12"/>
      <c r="O4559" s="12"/>
      <c r="P4559" s="19"/>
      <c r="Q4559" s="14"/>
      <c r="R4559" s="28"/>
      <c r="S4559" s="14"/>
      <c r="T4559" s="14"/>
      <c r="U4559" s="14"/>
      <c r="V4559" s="4"/>
      <c r="W4559" s="5"/>
      <c r="X4559" s="14"/>
      <c r="Y4559" s="153"/>
      <c r="Z4559" s="10"/>
      <c r="AA4559" s="51"/>
      <c r="AB4559" s="3"/>
      <c r="AC4559" s="1"/>
      <c r="AD4559" s="10"/>
      <c r="AE4559" s="3"/>
      <c r="AF4559" s="3"/>
      <c r="AG4559" s="3"/>
      <c r="AH4559" s="10"/>
      <c r="AI4559" s="11"/>
      <c r="AJ4559" s="10"/>
      <c r="AK4559" s="2"/>
      <c r="AL4559" s="2"/>
      <c r="AM4559" s="2"/>
      <c r="AN4559" s="2"/>
      <c r="AO4559" s="2"/>
      <c r="AP4559" s="2"/>
      <c r="AQ4559" s="1"/>
      <c r="AR4559" s="15"/>
      <c r="AS4559" s="15"/>
      <c r="AT4559" s="15"/>
      <c r="AU4559" s="1"/>
      <c r="AV4559" s="1"/>
      <c r="AW4559" s="15"/>
      <c r="AX4559" s="15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  <c r="EZ4559" s="1"/>
      <c r="FA4559" s="1"/>
      <c r="FB4559" s="1"/>
      <c r="FC4559" s="1"/>
      <c r="FD4559" s="1"/>
      <c r="FE4559" s="1"/>
      <c r="FF4559" s="1"/>
      <c r="FG4559" s="1"/>
      <c r="FH4559" s="1"/>
    </row>
    <row r="4560" spans="1:164" x14ac:dyDescent="0.15">
      <c r="A4560" s="67"/>
      <c r="B4560" s="16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9"/>
      <c r="N4560" s="12"/>
      <c r="O4560" s="12"/>
      <c r="P4560" s="19"/>
      <c r="Q4560" s="14"/>
      <c r="R4560" s="28"/>
      <c r="S4560" s="14"/>
      <c r="T4560" s="14"/>
      <c r="U4560" s="14"/>
      <c r="V4560" s="4"/>
      <c r="W4560" s="5"/>
      <c r="X4560" s="14"/>
      <c r="Y4560" s="153"/>
      <c r="Z4560" s="10"/>
      <c r="AA4560" s="51"/>
      <c r="AB4560" s="3"/>
      <c r="AC4560" s="1"/>
      <c r="AD4560" s="10"/>
      <c r="AE4560" s="3"/>
      <c r="AF4560" s="3"/>
      <c r="AG4560" s="3"/>
      <c r="AH4560" s="10"/>
      <c r="AI4560" s="11"/>
      <c r="AJ4560" s="10"/>
      <c r="AK4560" s="2"/>
      <c r="AL4560" s="2"/>
      <c r="AM4560" s="2"/>
      <c r="AN4560" s="2"/>
      <c r="AO4560" s="2"/>
      <c r="AP4560" s="2"/>
      <c r="AQ4560" s="1"/>
      <c r="AR4560" s="15"/>
      <c r="AS4560" s="15"/>
      <c r="AT4560" s="15"/>
      <c r="AU4560" s="1"/>
      <c r="AV4560" s="1"/>
      <c r="AW4560" s="15"/>
      <c r="AX4560" s="15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  <c r="EZ4560" s="1"/>
      <c r="FA4560" s="1"/>
      <c r="FB4560" s="1"/>
      <c r="FC4560" s="1"/>
      <c r="FD4560" s="1"/>
      <c r="FE4560" s="1"/>
      <c r="FF4560" s="1"/>
      <c r="FG4560" s="1"/>
      <c r="FH4560" s="1"/>
    </row>
    <row r="4561" spans="1:164" x14ac:dyDescent="0.15">
      <c r="A4561" s="67"/>
      <c r="B4561" s="16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9"/>
      <c r="N4561" s="12"/>
      <c r="O4561" s="12"/>
      <c r="P4561" s="19"/>
      <c r="Q4561" s="14"/>
      <c r="R4561" s="28"/>
      <c r="S4561" s="14"/>
      <c r="T4561" s="14"/>
      <c r="U4561" s="14"/>
      <c r="V4561" s="4"/>
      <c r="W4561" s="5"/>
      <c r="X4561" s="14"/>
      <c r="Y4561" s="153"/>
      <c r="Z4561" s="10"/>
      <c r="AA4561" s="51"/>
      <c r="AB4561" s="3"/>
      <c r="AC4561" s="1"/>
      <c r="AD4561" s="10"/>
      <c r="AE4561" s="3"/>
      <c r="AF4561" s="3"/>
      <c r="AG4561" s="3"/>
      <c r="AH4561" s="10"/>
      <c r="AI4561" s="11"/>
      <c r="AJ4561" s="10"/>
      <c r="AK4561" s="2"/>
      <c r="AL4561" s="2"/>
      <c r="AM4561" s="2"/>
      <c r="AN4561" s="2"/>
      <c r="AO4561" s="2"/>
      <c r="AP4561" s="2"/>
      <c r="AQ4561" s="1"/>
      <c r="AR4561" s="15"/>
      <c r="AS4561" s="15"/>
      <c r="AT4561" s="15"/>
      <c r="AU4561" s="1"/>
      <c r="AV4561" s="1"/>
      <c r="AW4561" s="15"/>
      <c r="AX4561" s="15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  <c r="EZ4561" s="1"/>
      <c r="FA4561" s="1"/>
      <c r="FB4561" s="1"/>
      <c r="FC4561" s="1"/>
      <c r="FD4561" s="1"/>
      <c r="FE4561" s="1"/>
      <c r="FF4561" s="1"/>
      <c r="FG4561" s="1"/>
      <c r="FH4561" s="1"/>
    </row>
    <row r="4562" spans="1:164" x14ac:dyDescent="0.15">
      <c r="A4562" s="67"/>
      <c r="B4562" s="16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9"/>
      <c r="N4562" s="12"/>
      <c r="O4562" s="12"/>
      <c r="P4562" s="19"/>
      <c r="Q4562" s="14"/>
      <c r="R4562" s="28"/>
      <c r="S4562" s="14"/>
      <c r="T4562" s="14"/>
      <c r="U4562" s="14"/>
      <c r="V4562" s="4"/>
      <c r="W4562" s="5"/>
      <c r="X4562" s="14"/>
      <c r="Y4562" s="153"/>
      <c r="Z4562" s="10"/>
      <c r="AA4562" s="51"/>
      <c r="AB4562" s="3"/>
      <c r="AC4562" s="1"/>
      <c r="AD4562" s="10"/>
      <c r="AE4562" s="3"/>
      <c r="AF4562" s="3"/>
      <c r="AG4562" s="3"/>
      <c r="AH4562" s="10"/>
      <c r="AI4562" s="11"/>
      <c r="AJ4562" s="10"/>
      <c r="AK4562" s="2"/>
      <c r="AL4562" s="2"/>
      <c r="AM4562" s="2"/>
      <c r="AN4562" s="2"/>
      <c r="AO4562" s="2"/>
      <c r="AP4562" s="2"/>
      <c r="AQ4562" s="1"/>
      <c r="AR4562" s="15"/>
      <c r="AS4562" s="15"/>
      <c r="AT4562" s="15"/>
      <c r="AU4562" s="1"/>
      <c r="AV4562" s="1"/>
      <c r="AW4562" s="15"/>
      <c r="AX4562" s="15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  <c r="EZ4562" s="1"/>
      <c r="FA4562" s="1"/>
      <c r="FB4562" s="1"/>
      <c r="FC4562" s="1"/>
      <c r="FD4562" s="1"/>
      <c r="FE4562" s="1"/>
      <c r="FF4562" s="1"/>
      <c r="FG4562" s="1"/>
      <c r="FH4562" s="1"/>
    </row>
    <row r="4563" spans="1:164" x14ac:dyDescent="0.15">
      <c r="A4563" s="67"/>
      <c r="B4563" s="16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9"/>
      <c r="N4563" s="12"/>
      <c r="O4563" s="12"/>
      <c r="P4563" s="19"/>
      <c r="Q4563" s="14"/>
      <c r="R4563" s="28"/>
      <c r="S4563" s="14"/>
      <c r="T4563" s="14"/>
      <c r="U4563" s="14"/>
      <c r="V4563" s="4"/>
      <c r="W4563" s="5"/>
      <c r="X4563" s="14"/>
      <c r="Y4563" s="153"/>
      <c r="Z4563" s="10"/>
      <c r="AA4563" s="51"/>
      <c r="AB4563" s="3"/>
      <c r="AC4563" s="1"/>
      <c r="AD4563" s="10"/>
      <c r="AE4563" s="3"/>
      <c r="AF4563" s="3"/>
      <c r="AG4563" s="3"/>
      <c r="AH4563" s="10"/>
      <c r="AI4563" s="11"/>
      <c r="AJ4563" s="10"/>
      <c r="AK4563" s="2"/>
      <c r="AL4563" s="2"/>
      <c r="AM4563" s="2"/>
      <c r="AN4563" s="2"/>
      <c r="AO4563" s="2"/>
      <c r="AP4563" s="2"/>
      <c r="AQ4563" s="1"/>
      <c r="AR4563" s="15"/>
      <c r="AS4563" s="15"/>
      <c r="AT4563" s="15"/>
      <c r="AU4563" s="1"/>
      <c r="AV4563" s="1"/>
      <c r="AW4563" s="15"/>
      <c r="AX4563" s="15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  <c r="EZ4563" s="1"/>
      <c r="FA4563" s="1"/>
      <c r="FB4563" s="1"/>
      <c r="FC4563" s="1"/>
      <c r="FD4563" s="1"/>
      <c r="FE4563" s="1"/>
      <c r="FF4563" s="1"/>
      <c r="FG4563" s="1"/>
      <c r="FH4563" s="1"/>
    </row>
    <row r="4564" spans="1:164" x14ac:dyDescent="0.15">
      <c r="A4564" s="67"/>
      <c r="B4564" s="16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9"/>
      <c r="N4564" s="12"/>
      <c r="O4564" s="12"/>
      <c r="P4564" s="19"/>
      <c r="Q4564" s="14"/>
      <c r="R4564" s="28"/>
      <c r="S4564" s="14"/>
      <c r="T4564" s="14"/>
      <c r="U4564" s="14"/>
      <c r="V4564" s="4"/>
      <c r="W4564" s="5"/>
      <c r="X4564" s="14"/>
      <c r="Y4564" s="153"/>
      <c r="Z4564" s="10"/>
      <c r="AA4564" s="51"/>
      <c r="AB4564" s="3"/>
      <c r="AC4564" s="1"/>
      <c r="AD4564" s="10"/>
      <c r="AE4564" s="3"/>
      <c r="AF4564" s="3"/>
      <c r="AG4564" s="3"/>
      <c r="AH4564" s="10"/>
      <c r="AI4564" s="11"/>
      <c r="AJ4564" s="10"/>
      <c r="AK4564" s="2"/>
      <c r="AL4564" s="2"/>
      <c r="AM4564" s="2"/>
      <c r="AN4564" s="2"/>
      <c r="AO4564" s="2"/>
      <c r="AP4564" s="2"/>
      <c r="AQ4564" s="1"/>
      <c r="AR4564" s="15"/>
      <c r="AS4564" s="15"/>
      <c r="AT4564" s="15"/>
      <c r="AU4564" s="1"/>
      <c r="AV4564" s="1"/>
      <c r="AW4564" s="15"/>
      <c r="AX4564" s="15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  <c r="EZ4564" s="1"/>
      <c r="FA4564" s="1"/>
      <c r="FB4564" s="1"/>
      <c r="FC4564" s="1"/>
      <c r="FD4564" s="1"/>
      <c r="FE4564" s="1"/>
      <c r="FF4564" s="1"/>
      <c r="FG4564" s="1"/>
      <c r="FH4564" s="1"/>
    </row>
    <row r="4565" spans="1:164" x14ac:dyDescent="0.15">
      <c r="A4565" s="67"/>
      <c r="B4565" s="16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9"/>
      <c r="N4565" s="12"/>
      <c r="O4565" s="12"/>
      <c r="P4565" s="19"/>
      <c r="Q4565" s="14"/>
      <c r="R4565" s="28"/>
      <c r="S4565" s="14"/>
      <c r="T4565" s="14"/>
      <c r="U4565" s="14"/>
      <c r="V4565" s="4"/>
      <c r="W4565" s="5"/>
      <c r="X4565" s="14"/>
      <c r="Y4565" s="153"/>
      <c r="Z4565" s="10"/>
      <c r="AA4565" s="51"/>
      <c r="AB4565" s="3"/>
      <c r="AC4565" s="1"/>
      <c r="AD4565" s="10"/>
      <c r="AE4565" s="3"/>
      <c r="AF4565" s="3"/>
      <c r="AG4565" s="3"/>
      <c r="AH4565" s="10"/>
      <c r="AI4565" s="11"/>
      <c r="AJ4565" s="10"/>
      <c r="AK4565" s="2"/>
      <c r="AL4565" s="2"/>
      <c r="AM4565" s="2"/>
      <c r="AN4565" s="2"/>
      <c r="AO4565" s="2"/>
      <c r="AP4565" s="2"/>
      <c r="AQ4565" s="1"/>
      <c r="AR4565" s="15"/>
      <c r="AS4565" s="15"/>
      <c r="AT4565" s="15"/>
      <c r="AU4565" s="1"/>
      <c r="AV4565" s="1"/>
      <c r="AW4565" s="15"/>
      <c r="AX4565" s="15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  <c r="EZ4565" s="1"/>
      <c r="FA4565" s="1"/>
      <c r="FB4565" s="1"/>
      <c r="FC4565" s="1"/>
      <c r="FD4565" s="1"/>
      <c r="FE4565" s="1"/>
      <c r="FF4565" s="1"/>
      <c r="FG4565" s="1"/>
      <c r="FH4565" s="1"/>
    </row>
    <row r="4566" spans="1:164" x14ac:dyDescent="0.15">
      <c r="A4566" s="67"/>
      <c r="B4566" s="16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9"/>
      <c r="N4566" s="12"/>
      <c r="O4566" s="12"/>
      <c r="P4566" s="19"/>
      <c r="Q4566" s="14"/>
      <c r="R4566" s="28"/>
      <c r="S4566" s="14"/>
      <c r="T4566" s="14"/>
      <c r="U4566" s="14"/>
      <c r="V4566" s="4"/>
      <c r="W4566" s="5"/>
      <c r="X4566" s="14"/>
      <c r="Y4566" s="153"/>
      <c r="Z4566" s="10"/>
      <c r="AA4566" s="51"/>
      <c r="AB4566" s="3"/>
      <c r="AC4566" s="1"/>
      <c r="AD4566" s="10"/>
      <c r="AE4566" s="3"/>
      <c r="AF4566" s="3"/>
      <c r="AG4566" s="3"/>
      <c r="AH4566" s="10"/>
      <c r="AI4566" s="11"/>
      <c r="AJ4566" s="10"/>
      <c r="AK4566" s="2"/>
      <c r="AL4566" s="2"/>
      <c r="AM4566" s="2"/>
      <c r="AN4566" s="2"/>
      <c r="AO4566" s="2"/>
      <c r="AP4566" s="2"/>
      <c r="AQ4566" s="1"/>
      <c r="AR4566" s="15"/>
      <c r="AS4566" s="15"/>
      <c r="AT4566" s="15"/>
      <c r="AU4566" s="1"/>
      <c r="AV4566" s="1"/>
      <c r="AW4566" s="15"/>
      <c r="AX4566" s="15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  <c r="EZ4566" s="1"/>
      <c r="FA4566" s="1"/>
      <c r="FB4566" s="1"/>
      <c r="FC4566" s="1"/>
      <c r="FD4566" s="1"/>
      <c r="FE4566" s="1"/>
      <c r="FF4566" s="1"/>
      <c r="FG4566" s="1"/>
      <c r="FH4566" s="1"/>
    </row>
    <row r="4567" spans="1:164" x14ac:dyDescent="0.15">
      <c r="A4567" s="67"/>
      <c r="B4567" s="16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9"/>
      <c r="N4567" s="12"/>
      <c r="O4567" s="12"/>
      <c r="P4567" s="19"/>
      <c r="Q4567" s="14"/>
      <c r="R4567" s="28"/>
      <c r="S4567" s="14"/>
      <c r="T4567" s="14"/>
      <c r="U4567" s="14"/>
      <c r="V4567" s="4"/>
      <c r="W4567" s="5"/>
      <c r="X4567" s="14"/>
      <c r="Y4567" s="153"/>
      <c r="Z4567" s="10"/>
      <c r="AA4567" s="51"/>
      <c r="AB4567" s="3"/>
      <c r="AC4567" s="1"/>
      <c r="AD4567" s="10"/>
      <c r="AE4567" s="3"/>
      <c r="AF4567" s="3"/>
      <c r="AG4567" s="3"/>
      <c r="AH4567" s="10"/>
      <c r="AI4567" s="11"/>
      <c r="AJ4567" s="10"/>
      <c r="AK4567" s="2"/>
      <c r="AL4567" s="2"/>
      <c r="AM4567" s="2"/>
      <c r="AN4567" s="2"/>
      <c r="AO4567" s="2"/>
      <c r="AP4567" s="2"/>
      <c r="AQ4567" s="1"/>
      <c r="AR4567" s="15"/>
      <c r="AS4567" s="15"/>
      <c r="AT4567" s="15"/>
      <c r="AU4567" s="1"/>
      <c r="AV4567" s="1"/>
      <c r="AW4567" s="15"/>
      <c r="AX4567" s="15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  <c r="EZ4567" s="1"/>
      <c r="FA4567" s="1"/>
      <c r="FB4567" s="1"/>
      <c r="FC4567" s="1"/>
      <c r="FD4567" s="1"/>
      <c r="FE4567" s="1"/>
      <c r="FF4567" s="1"/>
      <c r="FG4567" s="1"/>
      <c r="FH4567" s="1"/>
    </row>
    <row r="4568" spans="1:164" x14ac:dyDescent="0.15">
      <c r="A4568" s="67"/>
      <c r="B4568" s="16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9"/>
      <c r="N4568" s="12"/>
      <c r="O4568" s="12"/>
      <c r="P4568" s="19"/>
      <c r="Q4568" s="14"/>
      <c r="R4568" s="28"/>
      <c r="S4568" s="14"/>
      <c r="T4568" s="14"/>
      <c r="U4568" s="14"/>
      <c r="V4568" s="4"/>
      <c r="W4568" s="5"/>
      <c r="X4568" s="14"/>
      <c r="Y4568" s="153"/>
      <c r="Z4568" s="10"/>
      <c r="AA4568" s="51"/>
      <c r="AB4568" s="3"/>
      <c r="AC4568" s="1"/>
      <c r="AD4568" s="10"/>
      <c r="AE4568" s="3"/>
      <c r="AF4568" s="3"/>
      <c r="AG4568" s="3"/>
      <c r="AH4568" s="10"/>
      <c r="AI4568" s="11"/>
      <c r="AJ4568" s="10"/>
      <c r="AK4568" s="2"/>
      <c r="AL4568" s="2"/>
      <c r="AM4568" s="2"/>
      <c r="AN4568" s="2"/>
      <c r="AO4568" s="2"/>
      <c r="AP4568" s="2"/>
      <c r="AQ4568" s="1"/>
      <c r="AR4568" s="15"/>
      <c r="AS4568" s="15"/>
      <c r="AT4568" s="15"/>
      <c r="AU4568" s="1"/>
      <c r="AV4568" s="1"/>
      <c r="AW4568" s="15"/>
      <c r="AX4568" s="15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  <c r="EZ4568" s="1"/>
      <c r="FA4568" s="1"/>
      <c r="FB4568" s="1"/>
      <c r="FC4568" s="1"/>
      <c r="FD4568" s="1"/>
      <c r="FE4568" s="1"/>
      <c r="FF4568" s="1"/>
      <c r="FG4568" s="1"/>
      <c r="FH4568" s="1"/>
    </row>
    <row r="4569" spans="1:164" x14ac:dyDescent="0.15">
      <c r="A4569" s="67"/>
      <c r="B4569" s="16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9"/>
      <c r="N4569" s="12"/>
      <c r="O4569" s="12"/>
      <c r="P4569" s="19"/>
      <c r="Q4569" s="14"/>
      <c r="R4569" s="28"/>
      <c r="S4569" s="14"/>
      <c r="T4569" s="14"/>
      <c r="U4569" s="14"/>
      <c r="V4569" s="4"/>
      <c r="W4569" s="5"/>
      <c r="X4569" s="14"/>
      <c r="Y4569" s="153"/>
      <c r="Z4569" s="10"/>
      <c r="AA4569" s="51"/>
      <c r="AB4569" s="3"/>
      <c r="AC4569" s="1"/>
      <c r="AD4569" s="10"/>
      <c r="AE4569" s="3"/>
      <c r="AF4569" s="3"/>
      <c r="AG4569" s="3"/>
      <c r="AH4569" s="10"/>
      <c r="AI4569" s="11"/>
      <c r="AJ4569" s="10"/>
      <c r="AK4569" s="2"/>
      <c r="AL4569" s="2"/>
      <c r="AM4569" s="2"/>
      <c r="AN4569" s="2"/>
      <c r="AO4569" s="2"/>
      <c r="AP4569" s="2"/>
      <c r="AQ4569" s="1"/>
      <c r="AR4569" s="15"/>
      <c r="AS4569" s="15"/>
      <c r="AT4569" s="15"/>
      <c r="AU4569" s="1"/>
      <c r="AV4569" s="1"/>
      <c r="AW4569" s="15"/>
      <c r="AX4569" s="15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  <c r="EZ4569" s="1"/>
      <c r="FA4569" s="1"/>
      <c r="FB4569" s="1"/>
      <c r="FC4569" s="1"/>
      <c r="FD4569" s="1"/>
      <c r="FE4569" s="1"/>
      <c r="FF4569" s="1"/>
      <c r="FG4569" s="1"/>
      <c r="FH4569" s="1"/>
    </row>
    <row r="4570" spans="1:164" x14ac:dyDescent="0.15">
      <c r="A4570" s="67"/>
      <c r="B4570" s="16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9"/>
      <c r="N4570" s="12"/>
      <c r="O4570" s="12"/>
      <c r="P4570" s="19"/>
      <c r="Q4570" s="14"/>
      <c r="R4570" s="28"/>
      <c r="S4570" s="14"/>
      <c r="T4570" s="14"/>
      <c r="U4570" s="14"/>
      <c r="V4570" s="4"/>
      <c r="W4570" s="5"/>
      <c r="X4570" s="14"/>
      <c r="Y4570" s="153"/>
      <c r="Z4570" s="10"/>
      <c r="AA4570" s="51"/>
      <c r="AB4570" s="3"/>
      <c r="AC4570" s="1"/>
      <c r="AD4570" s="10"/>
      <c r="AE4570" s="3"/>
      <c r="AF4570" s="3"/>
      <c r="AG4570" s="3"/>
      <c r="AH4570" s="10"/>
      <c r="AI4570" s="11"/>
      <c r="AJ4570" s="10"/>
      <c r="AK4570" s="2"/>
      <c r="AL4570" s="2"/>
      <c r="AM4570" s="2"/>
      <c r="AN4570" s="2"/>
      <c r="AO4570" s="2"/>
      <c r="AP4570" s="2"/>
      <c r="AQ4570" s="1"/>
      <c r="AR4570" s="15"/>
      <c r="AS4570" s="15"/>
      <c r="AT4570" s="15"/>
      <c r="AU4570" s="1"/>
      <c r="AV4570" s="1"/>
      <c r="AW4570" s="15"/>
      <c r="AX4570" s="15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  <c r="EZ4570" s="1"/>
      <c r="FA4570" s="1"/>
      <c r="FB4570" s="1"/>
      <c r="FC4570" s="1"/>
      <c r="FD4570" s="1"/>
      <c r="FE4570" s="1"/>
      <c r="FF4570" s="1"/>
      <c r="FG4570" s="1"/>
      <c r="FH4570" s="1"/>
    </row>
    <row r="4571" spans="1:164" x14ac:dyDescent="0.15">
      <c r="A4571" s="67"/>
      <c r="B4571" s="16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9"/>
      <c r="N4571" s="12"/>
      <c r="O4571" s="12"/>
      <c r="P4571" s="19"/>
      <c r="Q4571" s="14"/>
      <c r="R4571" s="28"/>
      <c r="S4571" s="14"/>
      <c r="T4571" s="14"/>
      <c r="U4571" s="14"/>
      <c r="V4571" s="4"/>
      <c r="W4571" s="5"/>
      <c r="X4571" s="14"/>
      <c r="Y4571" s="153"/>
      <c r="Z4571" s="10"/>
      <c r="AA4571" s="51"/>
      <c r="AB4571" s="3"/>
      <c r="AC4571" s="1"/>
      <c r="AD4571" s="10"/>
      <c r="AE4571" s="3"/>
      <c r="AF4571" s="3"/>
      <c r="AG4571" s="3"/>
      <c r="AH4571" s="10"/>
      <c r="AI4571" s="11"/>
      <c r="AJ4571" s="10"/>
      <c r="AK4571" s="2"/>
      <c r="AL4571" s="2"/>
      <c r="AM4571" s="2"/>
      <c r="AN4571" s="2"/>
      <c r="AO4571" s="2"/>
      <c r="AP4571" s="2"/>
      <c r="AQ4571" s="1"/>
      <c r="AR4571" s="15"/>
      <c r="AS4571" s="15"/>
      <c r="AT4571" s="15"/>
      <c r="AU4571" s="1"/>
      <c r="AV4571" s="1"/>
      <c r="AW4571" s="15"/>
      <c r="AX4571" s="15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  <c r="EZ4571" s="1"/>
      <c r="FA4571" s="1"/>
      <c r="FB4571" s="1"/>
      <c r="FC4571" s="1"/>
      <c r="FD4571" s="1"/>
      <c r="FE4571" s="1"/>
      <c r="FF4571" s="1"/>
      <c r="FG4571" s="1"/>
      <c r="FH4571" s="1"/>
    </row>
    <row r="4572" spans="1:164" x14ac:dyDescent="0.15">
      <c r="A4572" s="67"/>
      <c r="B4572" s="16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9"/>
      <c r="N4572" s="12"/>
      <c r="O4572" s="12"/>
      <c r="P4572" s="19"/>
      <c r="Q4572" s="14"/>
      <c r="R4572" s="28"/>
      <c r="S4572" s="14"/>
      <c r="T4572" s="14"/>
      <c r="U4572" s="14"/>
      <c r="V4572" s="4"/>
      <c r="W4572" s="5"/>
      <c r="X4572" s="14"/>
      <c r="Y4572" s="153"/>
      <c r="Z4572" s="10"/>
      <c r="AA4572" s="51"/>
      <c r="AB4572" s="3"/>
      <c r="AC4572" s="1"/>
      <c r="AD4572" s="10"/>
      <c r="AE4572" s="3"/>
      <c r="AF4572" s="3"/>
      <c r="AG4572" s="3"/>
      <c r="AH4572" s="10"/>
      <c r="AI4572" s="11"/>
      <c r="AJ4572" s="10"/>
      <c r="AK4572" s="2"/>
      <c r="AL4572" s="2"/>
      <c r="AM4572" s="2"/>
      <c r="AN4572" s="2"/>
      <c r="AO4572" s="2"/>
      <c r="AP4572" s="2"/>
      <c r="AQ4572" s="1"/>
      <c r="AR4572" s="15"/>
      <c r="AS4572" s="15"/>
      <c r="AT4572" s="15"/>
      <c r="AU4572" s="1"/>
      <c r="AV4572" s="1"/>
      <c r="AW4572" s="15"/>
      <c r="AX4572" s="15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  <c r="EZ4572" s="1"/>
      <c r="FA4572" s="1"/>
      <c r="FB4572" s="1"/>
      <c r="FC4572" s="1"/>
      <c r="FD4572" s="1"/>
      <c r="FE4572" s="1"/>
      <c r="FF4572" s="1"/>
      <c r="FG4572" s="1"/>
      <c r="FH4572" s="1"/>
    </row>
    <row r="4573" spans="1:164" x14ac:dyDescent="0.15">
      <c r="A4573" s="67"/>
      <c r="B4573" s="16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9"/>
      <c r="N4573" s="12"/>
      <c r="O4573" s="12"/>
      <c r="P4573" s="19"/>
      <c r="Q4573" s="14"/>
      <c r="R4573" s="28"/>
      <c r="S4573" s="14"/>
      <c r="T4573" s="14"/>
      <c r="U4573" s="14"/>
      <c r="V4573" s="4"/>
      <c r="W4573" s="5"/>
      <c r="X4573" s="14"/>
      <c r="Y4573" s="153"/>
      <c r="Z4573" s="10"/>
      <c r="AA4573" s="51"/>
      <c r="AB4573" s="3"/>
      <c r="AC4573" s="1"/>
      <c r="AD4573" s="10"/>
      <c r="AE4573" s="3"/>
      <c r="AF4573" s="3"/>
      <c r="AG4573" s="3"/>
      <c r="AH4573" s="10"/>
      <c r="AI4573" s="11"/>
      <c r="AJ4573" s="10"/>
      <c r="AK4573" s="2"/>
      <c r="AL4573" s="2"/>
      <c r="AM4573" s="2"/>
      <c r="AN4573" s="2"/>
      <c r="AO4573" s="2"/>
      <c r="AP4573" s="2"/>
      <c r="AQ4573" s="1"/>
      <c r="AR4573" s="15"/>
      <c r="AS4573" s="15"/>
      <c r="AT4573" s="15"/>
      <c r="AU4573" s="1"/>
      <c r="AV4573" s="1"/>
      <c r="AW4573" s="15"/>
      <c r="AX4573" s="15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  <c r="EZ4573" s="1"/>
      <c r="FA4573" s="1"/>
      <c r="FB4573" s="1"/>
      <c r="FC4573" s="1"/>
      <c r="FD4573" s="1"/>
      <c r="FE4573" s="1"/>
      <c r="FF4573" s="1"/>
      <c r="FG4573" s="1"/>
      <c r="FH4573" s="1"/>
    </row>
    <row r="4574" spans="1:164" x14ac:dyDescent="0.15">
      <c r="A4574" s="67"/>
      <c r="B4574" s="16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9"/>
      <c r="N4574" s="12"/>
      <c r="O4574" s="12"/>
      <c r="P4574" s="19"/>
      <c r="Q4574" s="14"/>
      <c r="R4574" s="28"/>
      <c r="S4574" s="14"/>
      <c r="T4574" s="14"/>
      <c r="U4574" s="14"/>
      <c r="V4574" s="4"/>
      <c r="W4574" s="5"/>
      <c r="X4574" s="14"/>
      <c r="Y4574" s="153"/>
      <c r="Z4574" s="10"/>
      <c r="AA4574" s="51"/>
      <c r="AB4574" s="3"/>
      <c r="AC4574" s="1"/>
      <c r="AD4574" s="10"/>
      <c r="AE4574" s="3"/>
      <c r="AF4574" s="3"/>
      <c r="AG4574" s="3"/>
      <c r="AH4574" s="10"/>
      <c r="AI4574" s="11"/>
      <c r="AJ4574" s="10"/>
      <c r="AK4574" s="2"/>
      <c r="AL4574" s="2"/>
      <c r="AM4574" s="2"/>
      <c r="AN4574" s="2"/>
      <c r="AO4574" s="2"/>
      <c r="AP4574" s="2"/>
      <c r="AQ4574" s="1"/>
      <c r="AR4574" s="15"/>
      <c r="AS4574" s="15"/>
      <c r="AT4574" s="15"/>
      <c r="AU4574" s="1"/>
      <c r="AV4574" s="1"/>
      <c r="AW4574" s="15"/>
      <c r="AX4574" s="15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  <c r="EZ4574" s="1"/>
      <c r="FA4574" s="1"/>
      <c r="FB4574" s="1"/>
      <c r="FC4574" s="1"/>
      <c r="FD4574" s="1"/>
      <c r="FE4574" s="1"/>
      <c r="FF4574" s="1"/>
      <c r="FG4574" s="1"/>
      <c r="FH4574" s="1"/>
    </row>
    <row r="4575" spans="1:164" x14ac:dyDescent="0.15">
      <c r="A4575" s="67"/>
      <c r="B4575" s="16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9"/>
      <c r="N4575" s="12"/>
      <c r="O4575" s="12"/>
      <c r="P4575" s="19"/>
      <c r="Q4575" s="14"/>
      <c r="R4575" s="28"/>
      <c r="S4575" s="14"/>
      <c r="T4575" s="14"/>
      <c r="U4575" s="14"/>
      <c r="V4575" s="4"/>
      <c r="W4575" s="5"/>
      <c r="X4575" s="14"/>
      <c r="Y4575" s="153"/>
      <c r="Z4575" s="10"/>
      <c r="AA4575" s="51"/>
      <c r="AB4575" s="3"/>
      <c r="AC4575" s="1"/>
      <c r="AD4575" s="10"/>
      <c r="AE4575" s="3"/>
      <c r="AF4575" s="3"/>
      <c r="AG4575" s="3"/>
      <c r="AH4575" s="10"/>
      <c r="AI4575" s="11"/>
      <c r="AJ4575" s="10"/>
      <c r="AK4575" s="2"/>
      <c r="AL4575" s="2"/>
      <c r="AM4575" s="2"/>
      <c r="AN4575" s="2"/>
      <c r="AO4575" s="2"/>
      <c r="AP4575" s="2"/>
      <c r="AQ4575" s="1"/>
      <c r="AR4575" s="15"/>
      <c r="AS4575" s="15"/>
      <c r="AT4575" s="15"/>
      <c r="AU4575" s="1"/>
      <c r="AV4575" s="1"/>
      <c r="AW4575" s="15"/>
      <c r="AX4575" s="15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  <c r="EZ4575" s="1"/>
      <c r="FA4575" s="1"/>
      <c r="FB4575" s="1"/>
      <c r="FC4575" s="1"/>
      <c r="FD4575" s="1"/>
      <c r="FE4575" s="1"/>
      <c r="FF4575" s="1"/>
      <c r="FG4575" s="1"/>
      <c r="FH4575" s="1"/>
    </row>
    <row r="4576" spans="1:164" x14ac:dyDescent="0.15">
      <c r="A4576" s="67"/>
      <c r="B4576" s="16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9"/>
      <c r="N4576" s="12"/>
      <c r="O4576" s="12"/>
      <c r="P4576" s="19"/>
      <c r="Q4576" s="14"/>
      <c r="R4576" s="28"/>
      <c r="S4576" s="14"/>
      <c r="T4576" s="14"/>
      <c r="U4576" s="14"/>
      <c r="V4576" s="4"/>
      <c r="W4576" s="5"/>
      <c r="X4576" s="14"/>
      <c r="Y4576" s="153"/>
      <c r="Z4576" s="10"/>
      <c r="AA4576" s="51"/>
      <c r="AB4576" s="3"/>
      <c r="AC4576" s="1"/>
      <c r="AD4576" s="10"/>
      <c r="AE4576" s="3"/>
      <c r="AF4576" s="3"/>
      <c r="AG4576" s="3"/>
      <c r="AH4576" s="10"/>
      <c r="AI4576" s="11"/>
      <c r="AJ4576" s="10"/>
      <c r="AK4576" s="2"/>
      <c r="AL4576" s="2"/>
      <c r="AM4576" s="2"/>
      <c r="AN4576" s="2"/>
      <c r="AO4576" s="2"/>
      <c r="AP4576" s="2"/>
      <c r="AQ4576" s="1"/>
      <c r="AR4576" s="15"/>
      <c r="AS4576" s="15"/>
      <c r="AT4576" s="15"/>
      <c r="AU4576" s="1"/>
      <c r="AV4576" s="1"/>
      <c r="AW4576" s="15"/>
      <c r="AX4576" s="15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  <c r="EZ4576" s="1"/>
      <c r="FA4576" s="1"/>
      <c r="FB4576" s="1"/>
      <c r="FC4576" s="1"/>
      <c r="FD4576" s="1"/>
      <c r="FE4576" s="1"/>
      <c r="FF4576" s="1"/>
      <c r="FG4576" s="1"/>
      <c r="FH4576" s="1"/>
    </row>
    <row r="4577" spans="1:164" x14ac:dyDescent="0.15">
      <c r="A4577" s="67"/>
      <c r="B4577" s="16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9"/>
      <c r="N4577" s="12"/>
      <c r="O4577" s="12"/>
      <c r="P4577" s="19"/>
      <c r="Q4577" s="14"/>
      <c r="R4577" s="28"/>
      <c r="S4577" s="14"/>
      <c r="T4577" s="14"/>
      <c r="U4577" s="14"/>
      <c r="V4577" s="4"/>
      <c r="W4577" s="5"/>
      <c r="X4577" s="14"/>
      <c r="Y4577" s="153"/>
      <c r="Z4577" s="10"/>
      <c r="AA4577" s="51"/>
      <c r="AB4577" s="3"/>
      <c r="AC4577" s="1"/>
      <c r="AD4577" s="10"/>
      <c r="AE4577" s="3"/>
      <c r="AF4577" s="3"/>
      <c r="AG4577" s="3"/>
      <c r="AH4577" s="10"/>
      <c r="AI4577" s="11"/>
      <c r="AJ4577" s="10"/>
      <c r="AK4577" s="2"/>
      <c r="AL4577" s="2"/>
      <c r="AM4577" s="2"/>
      <c r="AN4577" s="2"/>
      <c r="AO4577" s="2"/>
      <c r="AP4577" s="2"/>
      <c r="AQ4577" s="1"/>
      <c r="AR4577" s="15"/>
      <c r="AS4577" s="15"/>
      <c r="AT4577" s="15"/>
      <c r="AU4577" s="1"/>
      <c r="AV4577" s="1"/>
      <c r="AW4577" s="15"/>
      <c r="AX4577" s="15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  <c r="EZ4577" s="1"/>
      <c r="FA4577" s="1"/>
      <c r="FB4577" s="1"/>
      <c r="FC4577" s="1"/>
      <c r="FD4577" s="1"/>
      <c r="FE4577" s="1"/>
      <c r="FF4577" s="1"/>
      <c r="FG4577" s="1"/>
      <c r="FH4577" s="1"/>
    </row>
    <row r="4578" spans="1:164" x14ac:dyDescent="0.15">
      <c r="A4578" s="67"/>
      <c r="B4578" s="16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9"/>
      <c r="N4578" s="12"/>
      <c r="O4578" s="12"/>
      <c r="P4578" s="19"/>
      <c r="Q4578" s="14"/>
      <c r="R4578" s="28"/>
      <c r="S4578" s="14"/>
      <c r="T4578" s="14"/>
      <c r="U4578" s="14"/>
      <c r="V4578" s="4"/>
      <c r="W4578" s="5"/>
      <c r="X4578" s="14"/>
      <c r="Y4578" s="153"/>
      <c r="Z4578" s="10"/>
      <c r="AA4578" s="51"/>
      <c r="AB4578" s="3"/>
      <c r="AC4578" s="1"/>
      <c r="AD4578" s="10"/>
      <c r="AE4578" s="3"/>
      <c r="AF4578" s="3"/>
      <c r="AG4578" s="3"/>
      <c r="AH4578" s="10"/>
      <c r="AI4578" s="11"/>
      <c r="AJ4578" s="10"/>
      <c r="AK4578" s="2"/>
      <c r="AL4578" s="2"/>
      <c r="AM4578" s="2"/>
      <c r="AN4578" s="2"/>
      <c r="AO4578" s="2"/>
      <c r="AP4578" s="2"/>
      <c r="AQ4578" s="1"/>
      <c r="AR4578" s="15"/>
      <c r="AS4578" s="15"/>
      <c r="AT4578" s="15"/>
      <c r="AU4578" s="1"/>
      <c r="AV4578" s="1"/>
      <c r="AW4578" s="15"/>
      <c r="AX4578" s="15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  <c r="EZ4578" s="1"/>
      <c r="FA4578" s="1"/>
      <c r="FB4578" s="1"/>
      <c r="FC4578" s="1"/>
      <c r="FD4578" s="1"/>
      <c r="FE4578" s="1"/>
      <c r="FF4578" s="1"/>
      <c r="FG4578" s="1"/>
      <c r="FH4578" s="1"/>
    </row>
    <row r="4579" spans="1:164" x14ac:dyDescent="0.15">
      <c r="A4579" s="67"/>
      <c r="B4579" s="16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9"/>
      <c r="N4579" s="12"/>
      <c r="O4579" s="12"/>
      <c r="P4579" s="19"/>
      <c r="Q4579" s="14"/>
      <c r="R4579" s="28"/>
      <c r="S4579" s="14"/>
      <c r="T4579" s="14"/>
      <c r="U4579" s="14"/>
      <c r="V4579" s="4"/>
      <c r="W4579" s="5"/>
      <c r="X4579" s="14"/>
      <c r="Y4579" s="153"/>
      <c r="Z4579" s="10"/>
      <c r="AA4579" s="51"/>
      <c r="AB4579" s="3"/>
      <c r="AC4579" s="1"/>
      <c r="AD4579" s="10"/>
      <c r="AE4579" s="3"/>
      <c r="AF4579" s="3"/>
      <c r="AG4579" s="3"/>
      <c r="AH4579" s="10"/>
      <c r="AI4579" s="11"/>
      <c r="AJ4579" s="10"/>
      <c r="AK4579" s="2"/>
      <c r="AL4579" s="2"/>
      <c r="AM4579" s="2"/>
      <c r="AN4579" s="2"/>
      <c r="AO4579" s="2"/>
      <c r="AP4579" s="2"/>
      <c r="AQ4579" s="1"/>
      <c r="AR4579" s="15"/>
      <c r="AS4579" s="15"/>
      <c r="AT4579" s="15"/>
      <c r="AU4579" s="1"/>
      <c r="AV4579" s="1"/>
      <c r="AW4579" s="15"/>
      <c r="AX4579" s="15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  <c r="EZ4579" s="1"/>
      <c r="FA4579" s="1"/>
      <c r="FB4579" s="1"/>
      <c r="FC4579" s="1"/>
      <c r="FD4579" s="1"/>
      <c r="FE4579" s="1"/>
      <c r="FF4579" s="1"/>
      <c r="FG4579" s="1"/>
      <c r="FH4579" s="1"/>
    </row>
    <row r="4580" spans="1:164" x14ac:dyDescent="0.15">
      <c r="A4580" s="67"/>
      <c r="B4580" s="16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9"/>
      <c r="N4580" s="12"/>
      <c r="O4580" s="12"/>
      <c r="P4580" s="19"/>
      <c r="Q4580" s="14"/>
      <c r="R4580" s="28"/>
      <c r="S4580" s="14"/>
      <c r="T4580" s="14"/>
      <c r="U4580" s="14"/>
      <c r="V4580" s="4"/>
      <c r="W4580" s="5"/>
      <c r="X4580" s="14"/>
      <c r="Y4580" s="153"/>
      <c r="Z4580" s="10"/>
      <c r="AA4580" s="51"/>
      <c r="AB4580" s="3"/>
      <c r="AC4580" s="1"/>
      <c r="AD4580" s="10"/>
      <c r="AE4580" s="3"/>
      <c r="AF4580" s="3"/>
      <c r="AG4580" s="3"/>
      <c r="AH4580" s="10"/>
      <c r="AI4580" s="11"/>
      <c r="AJ4580" s="10"/>
      <c r="AK4580" s="2"/>
      <c r="AL4580" s="2"/>
      <c r="AM4580" s="2"/>
      <c r="AN4580" s="2"/>
      <c r="AO4580" s="2"/>
      <c r="AP4580" s="2"/>
      <c r="AQ4580" s="1"/>
      <c r="AR4580" s="15"/>
      <c r="AS4580" s="15"/>
      <c r="AT4580" s="15"/>
      <c r="AU4580" s="1"/>
      <c r="AV4580" s="1"/>
      <c r="AW4580" s="15"/>
      <c r="AX4580" s="15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  <c r="EZ4580" s="1"/>
      <c r="FA4580" s="1"/>
      <c r="FB4580" s="1"/>
      <c r="FC4580" s="1"/>
      <c r="FD4580" s="1"/>
      <c r="FE4580" s="1"/>
      <c r="FF4580" s="1"/>
      <c r="FG4580" s="1"/>
      <c r="FH4580" s="1"/>
    </row>
    <row r="4581" spans="1:164" x14ac:dyDescent="0.15">
      <c r="A4581" s="67"/>
      <c r="B4581" s="16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9"/>
      <c r="N4581" s="12"/>
      <c r="O4581" s="12"/>
      <c r="P4581" s="19"/>
      <c r="Q4581" s="14"/>
      <c r="R4581" s="28"/>
      <c r="S4581" s="14"/>
      <c r="T4581" s="14"/>
      <c r="U4581" s="14"/>
      <c r="V4581" s="4"/>
      <c r="W4581" s="5"/>
      <c r="X4581" s="37"/>
      <c r="Y4581" s="156"/>
      <c r="Z4581" s="47"/>
      <c r="AA4581" s="60"/>
      <c r="AB4581" s="35"/>
      <c r="AC4581" s="40"/>
      <c r="AD4581" s="47"/>
      <c r="AE4581" s="35"/>
      <c r="AF4581" s="35"/>
      <c r="AG4581" s="35"/>
      <c r="AH4581" s="47"/>
      <c r="AI4581" s="36"/>
      <c r="AJ4581" s="47"/>
      <c r="AK4581" s="38"/>
      <c r="AL4581" s="38"/>
      <c r="AM4581" s="38"/>
      <c r="AN4581" s="38"/>
      <c r="AO4581" s="38"/>
      <c r="AP4581" s="38"/>
      <c r="AQ4581" s="40"/>
      <c r="AR4581" s="41"/>
      <c r="AS4581" s="41"/>
      <c r="AT4581" s="41"/>
      <c r="AU4581" s="40"/>
      <c r="AV4581" s="40"/>
      <c r="AW4581" s="41"/>
      <c r="AX4581" s="41"/>
      <c r="AY4581" s="40"/>
      <c r="AZ4581" s="40"/>
      <c r="BA4581" s="40"/>
      <c r="BB4581" s="40"/>
      <c r="BC4581" s="40"/>
      <c r="BD4581" s="40"/>
      <c r="BE4581" s="40"/>
      <c r="BF4581" s="40"/>
      <c r="BG4581" s="40"/>
      <c r="BH4581" s="40"/>
      <c r="BI4581" s="40"/>
      <c r="BJ4581" s="40"/>
      <c r="BK4581" s="40"/>
      <c r="BL4581" s="40"/>
      <c r="BM4581" s="40"/>
      <c r="BN4581" s="40"/>
      <c r="BO4581" s="40"/>
      <c r="BP4581" s="40"/>
      <c r="BQ4581" s="40"/>
      <c r="BR4581" s="40"/>
      <c r="BS4581" s="40"/>
      <c r="BT4581" s="40"/>
      <c r="BU4581" s="40"/>
      <c r="BV4581" s="40"/>
      <c r="BW4581" s="40"/>
      <c r="BX4581" s="40"/>
      <c r="BY4581" s="40"/>
      <c r="BZ4581" s="40"/>
      <c r="CA4581" s="40"/>
      <c r="CB4581" s="40"/>
      <c r="CC4581" s="40"/>
      <c r="CD4581" s="40"/>
      <c r="CE4581" s="40"/>
      <c r="CF4581" s="40"/>
      <c r="CG4581" s="40"/>
      <c r="CH4581" s="40"/>
      <c r="CI4581" s="40"/>
      <c r="CJ4581" s="40"/>
      <c r="CK4581" s="40"/>
      <c r="CL4581" s="40"/>
      <c r="CM4581" s="40"/>
      <c r="CN4581" s="40"/>
      <c r="CO4581" s="40"/>
      <c r="CP4581" s="40"/>
      <c r="CQ4581" s="40"/>
      <c r="CR4581" s="40"/>
      <c r="CS4581" s="40"/>
      <c r="CT4581" s="40"/>
      <c r="CU4581" s="40"/>
      <c r="CV4581" s="40"/>
      <c r="CW4581" s="40"/>
      <c r="CX4581" s="40"/>
      <c r="CY4581" s="40"/>
      <c r="CZ4581" s="40"/>
      <c r="DA4581" s="40"/>
      <c r="DB4581" s="40"/>
      <c r="DC4581" s="40"/>
      <c r="DD4581" s="40"/>
      <c r="DE4581" s="40"/>
      <c r="DF4581" s="40"/>
      <c r="DG4581" s="40"/>
      <c r="DH4581" s="40"/>
      <c r="DI4581" s="40"/>
      <c r="DJ4581" s="40"/>
      <c r="DK4581" s="40"/>
      <c r="DL4581" s="40"/>
      <c r="DM4581" s="40"/>
      <c r="DN4581" s="40"/>
      <c r="DO4581" s="40"/>
      <c r="DP4581" s="40"/>
      <c r="DQ4581" s="40"/>
      <c r="DR4581" s="40"/>
      <c r="DS4581" s="40"/>
      <c r="DT4581" s="40"/>
      <c r="DU4581" s="40"/>
      <c r="DV4581" s="40"/>
      <c r="DW4581" s="40"/>
      <c r="DX4581" s="40"/>
      <c r="DY4581" s="40"/>
      <c r="DZ4581" s="40"/>
      <c r="EA4581" s="40"/>
      <c r="EB4581" s="40"/>
      <c r="EC4581" s="40"/>
      <c r="ED4581" s="40"/>
      <c r="EE4581" s="40"/>
      <c r="EF4581" s="40"/>
      <c r="EG4581" s="40"/>
      <c r="EH4581" s="40"/>
      <c r="EI4581" s="40"/>
      <c r="EJ4581" s="40"/>
      <c r="EK4581" s="40"/>
      <c r="EL4581" s="40"/>
      <c r="EM4581" s="40"/>
      <c r="EN4581" s="40"/>
      <c r="EO4581" s="40"/>
      <c r="EP4581" s="40"/>
      <c r="EQ4581" s="40"/>
      <c r="ER4581" s="40"/>
      <c r="ES4581" s="40"/>
      <c r="ET4581" s="40"/>
      <c r="EU4581" s="40"/>
      <c r="EV4581" s="40"/>
      <c r="EW4581" s="40"/>
      <c r="EX4581" s="40"/>
      <c r="EY4581" s="40"/>
      <c r="EZ4581" s="40"/>
      <c r="FA4581" s="40"/>
      <c r="FB4581" s="40"/>
      <c r="FC4581" s="40"/>
      <c r="FD4581" s="40"/>
      <c r="FE4581" s="40"/>
      <c r="FF4581" s="40"/>
      <c r="FG4581" s="40"/>
      <c r="FH4581" s="40"/>
    </row>
    <row r="4582" spans="1:164" x14ac:dyDescent="0.15">
      <c r="A4582" s="67"/>
      <c r="B4582" s="16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9"/>
      <c r="N4582" s="12"/>
      <c r="O4582" s="12"/>
      <c r="P4582" s="19"/>
      <c r="Q4582" s="14"/>
      <c r="R4582" s="28"/>
      <c r="S4582" s="14"/>
      <c r="T4582" s="14"/>
      <c r="U4582" s="14"/>
      <c r="V4582" s="4"/>
      <c r="W4582" s="5"/>
      <c r="X4582" s="14"/>
      <c r="Y4582" s="153"/>
      <c r="Z4582" s="10"/>
      <c r="AA4582" s="51"/>
      <c r="AB4582" s="3"/>
      <c r="AC4582" s="1"/>
      <c r="AD4582" s="10"/>
      <c r="AE4582" s="3"/>
      <c r="AF4582" s="3"/>
      <c r="AG4582" s="3"/>
      <c r="AH4582" s="10"/>
      <c r="AI4582" s="11"/>
      <c r="AJ4582" s="10"/>
      <c r="AK4582" s="2"/>
      <c r="AL4582" s="2"/>
      <c r="AM4582" s="2"/>
      <c r="AN4582" s="2"/>
      <c r="AO4582" s="2"/>
      <c r="AP4582" s="2"/>
      <c r="AQ4582" s="1"/>
      <c r="AR4582" s="15"/>
      <c r="AS4582" s="15"/>
      <c r="AT4582" s="15"/>
      <c r="AU4582" s="1"/>
      <c r="AV4582" s="1"/>
      <c r="AW4582" s="15"/>
      <c r="AX4582" s="15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  <c r="EZ4582" s="1"/>
      <c r="FA4582" s="1"/>
      <c r="FB4582" s="1"/>
      <c r="FC4582" s="1"/>
      <c r="FD4582" s="1"/>
      <c r="FE4582" s="1"/>
      <c r="FF4582" s="1"/>
      <c r="FG4582" s="1"/>
      <c r="FH4582" s="1"/>
    </row>
    <row r="4583" spans="1:164" x14ac:dyDescent="0.15">
      <c r="A4583" s="67"/>
      <c r="B4583" s="16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9"/>
      <c r="N4583" s="12"/>
      <c r="O4583" s="12"/>
      <c r="P4583" s="19"/>
      <c r="Q4583" s="14"/>
      <c r="R4583" s="28"/>
      <c r="S4583" s="14"/>
      <c r="T4583" s="14"/>
      <c r="U4583" s="14"/>
      <c r="V4583" s="4"/>
      <c r="W4583" s="5"/>
      <c r="X4583" s="14"/>
      <c r="Y4583" s="153"/>
      <c r="Z4583" s="10"/>
      <c r="AA4583" s="51"/>
      <c r="AB4583" s="3"/>
      <c r="AC4583" s="1"/>
      <c r="AD4583" s="10"/>
      <c r="AE4583" s="3"/>
      <c r="AF4583" s="3"/>
      <c r="AG4583" s="3"/>
      <c r="AH4583" s="10"/>
      <c r="AI4583" s="11"/>
      <c r="AJ4583" s="10"/>
      <c r="AK4583" s="2"/>
      <c r="AL4583" s="2"/>
      <c r="AM4583" s="2"/>
      <c r="AN4583" s="2"/>
      <c r="AO4583" s="2"/>
      <c r="AP4583" s="2"/>
      <c r="AQ4583" s="1"/>
      <c r="AR4583" s="15"/>
      <c r="AS4583" s="15"/>
      <c r="AT4583" s="15"/>
      <c r="AU4583" s="1"/>
      <c r="AV4583" s="1"/>
      <c r="AW4583" s="15"/>
      <c r="AX4583" s="15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  <c r="EZ4583" s="1"/>
      <c r="FA4583" s="1"/>
      <c r="FB4583" s="1"/>
      <c r="FC4583" s="1"/>
      <c r="FD4583" s="1"/>
      <c r="FE4583" s="1"/>
      <c r="FF4583" s="1"/>
      <c r="FG4583" s="1"/>
      <c r="FH4583" s="1"/>
    </row>
    <row r="4584" spans="1:164" x14ac:dyDescent="0.15">
      <c r="A4584" s="67"/>
      <c r="B4584" s="16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9"/>
      <c r="N4584" s="12"/>
      <c r="O4584" s="12"/>
      <c r="P4584" s="19"/>
      <c r="Q4584" s="14"/>
      <c r="R4584" s="28"/>
      <c r="S4584" s="14"/>
      <c r="T4584" s="14"/>
      <c r="U4584" s="14"/>
      <c r="V4584" s="4"/>
      <c r="W4584" s="5"/>
      <c r="X4584" s="14"/>
      <c r="Y4584" s="153"/>
      <c r="Z4584" s="10"/>
      <c r="AA4584" s="51"/>
      <c r="AB4584" s="3"/>
      <c r="AC4584" s="1"/>
      <c r="AD4584" s="10"/>
      <c r="AE4584" s="3"/>
      <c r="AF4584" s="3"/>
      <c r="AG4584" s="3"/>
      <c r="AH4584" s="10"/>
      <c r="AI4584" s="11"/>
      <c r="AJ4584" s="10"/>
      <c r="AK4584" s="2"/>
      <c r="AL4584" s="2"/>
      <c r="AM4584" s="2"/>
      <c r="AN4584" s="2"/>
      <c r="AO4584" s="2"/>
      <c r="AP4584" s="2"/>
      <c r="AQ4584" s="1"/>
      <c r="AR4584" s="15"/>
      <c r="AS4584" s="15"/>
      <c r="AT4584" s="15"/>
      <c r="AU4584" s="1"/>
      <c r="AV4584" s="1"/>
      <c r="AW4584" s="15"/>
      <c r="AX4584" s="15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  <c r="EZ4584" s="1"/>
      <c r="FA4584" s="1"/>
      <c r="FB4584" s="1"/>
      <c r="FC4584" s="1"/>
      <c r="FD4584" s="1"/>
      <c r="FE4584" s="1"/>
      <c r="FF4584" s="1"/>
      <c r="FG4584" s="1"/>
      <c r="FH4584" s="1"/>
    </row>
    <row r="4585" spans="1:164" x14ac:dyDescent="0.15">
      <c r="A4585" s="67"/>
      <c r="B4585" s="16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9"/>
      <c r="N4585" s="12"/>
      <c r="O4585" s="12"/>
      <c r="P4585" s="19"/>
      <c r="Q4585" s="14"/>
      <c r="R4585" s="28"/>
      <c r="S4585" s="14"/>
      <c r="T4585" s="14"/>
      <c r="U4585" s="14"/>
      <c r="V4585" s="4"/>
      <c r="W4585" s="5"/>
      <c r="X4585" s="14"/>
      <c r="Y4585" s="153"/>
      <c r="Z4585" s="10"/>
      <c r="AA4585" s="51"/>
      <c r="AB4585" s="3"/>
      <c r="AC4585" s="1"/>
      <c r="AD4585" s="10"/>
      <c r="AE4585" s="3"/>
      <c r="AF4585" s="3"/>
      <c r="AG4585" s="3"/>
      <c r="AH4585" s="10"/>
      <c r="AI4585" s="11"/>
      <c r="AJ4585" s="10"/>
      <c r="AK4585" s="2"/>
      <c r="AL4585" s="2"/>
      <c r="AM4585" s="2"/>
      <c r="AN4585" s="2"/>
      <c r="AO4585" s="2"/>
      <c r="AP4585" s="2"/>
      <c r="AQ4585" s="1"/>
      <c r="AR4585" s="15"/>
      <c r="AS4585" s="15"/>
      <c r="AT4585" s="15"/>
      <c r="AU4585" s="1"/>
      <c r="AV4585" s="1"/>
      <c r="AW4585" s="15"/>
      <c r="AX4585" s="15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  <c r="EZ4585" s="1"/>
      <c r="FA4585" s="1"/>
      <c r="FB4585" s="1"/>
      <c r="FC4585" s="1"/>
      <c r="FD4585" s="1"/>
      <c r="FE4585" s="1"/>
      <c r="FF4585" s="1"/>
      <c r="FG4585" s="1"/>
      <c r="FH4585" s="1"/>
    </row>
    <row r="4586" spans="1:164" x14ac:dyDescent="0.15">
      <c r="A4586" s="67"/>
      <c r="B4586" s="16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9"/>
      <c r="N4586" s="12"/>
      <c r="O4586" s="12"/>
      <c r="P4586" s="19"/>
      <c r="Q4586" s="14"/>
      <c r="R4586" s="28"/>
      <c r="S4586" s="14"/>
      <c r="T4586" s="14"/>
      <c r="U4586" s="14"/>
      <c r="V4586" s="4"/>
      <c r="W4586" s="5"/>
      <c r="X4586" s="14"/>
      <c r="Y4586" s="153"/>
      <c r="Z4586" s="10"/>
      <c r="AA4586" s="51"/>
      <c r="AB4586" s="3"/>
      <c r="AC4586" s="1"/>
      <c r="AD4586" s="10"/>
      <c r="AE4586" s="3"/>
      <c r="AF4586" s="3"/>
      <c r="AG4586" s="3"/>
      <c r="AH4586" s="10"/>
      <c r="AI4586" s="11"/>
      <c r="AJ4586" s="10"/>
      <c r="AK4586" s="2"/>
      <c r="AL4586" s="2"/>
      <c r="AM4586" s="2"/>
      <c r="AN4586" s="2"/>
      <c r="AO4586" s="2"/>
      <c r="AP4586" s="2"/>
      <c r="AQ4586" s="1"/>
      <c r="AR4586" s="15"/>
      <c r="AS4586" s="15"/>
      <c r="AT4586" s="15"/>
      <c r="AU4586" s="1"/>
      <c r="AV4586" s="1"/>
      <c r="AW4586" s="15"/>
      <c r="AX4586" s="15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  <c r="EZ4586" s="1"/>
      <c r="FA4586" s="1"/>
      <c r="FB4586" s="1"/>
      <c r="FC4586" s="1"/>
      <c r="FD4586" s="1"/>
      <c r="FE4586" s="1"/>
      <c r="FF4586" s="1"/>
      <c r="FG4586" s="1"/>
      <c r="FH4586" s="1"/>
    </row>
    <row r="4587" spans="1:164" x14ac:dyDescent="0.15">
      <c r="A4587" s="67"/>
      <c r="B4587" s="16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9"/>
      <c r="N4587" s="12"/>
      <c r="O4587" s="12"/>
      <c r="P4587" s="19"/>
      <c r="Q4587" s="14"/>
      <c r="R4587" s="28"/>
      <c r="S4587" s="14"/>
      <c r="T4587" s="14"/>
      <c r="U4587" s="14"/>
      <c r="V4587" s="4"/>
      <c r="W4587" s="5"/>
      <c r="X4587" s="14"/>
      <c r="Y4587" s="153"/>
      <c r="Z4587" s="10"/>
      <c r="AA4587" s="51"/>
      <c r="AB4587" s="3"/>
      <c r="AC4587" s="1"/>
      <c r="AD4587" s="10"/>
      <c r="AE4587" s="3"/>
      <c r="AF4587" s="3"/>
      <c r="AG4587" s="3"/>
      <c r="AH4587" s="10"/>
      <c r="AI4587" s="11"/>
      <c r="AJ4587" s="10"/>
      <c r="AK4587" s="2"/>
      <c r="AL4587" s="2"/>
      <c r="AM4587" s="2"/>
      <c r="AN4587" s="2"/>
      <c r="AO4587" s="2"/>
      <c r="AP4587" s="2"/>
      <c r="AQ4587" s="1"/>
      <c r="AR4587" s="15"/>
      <c r="AS4587" s="15"/>
      <c r="AT4587" s="15"/>
      <c r="AU4587" s="1"/>
      <c r="AV4587" s="1"/>
      <c r="AW4587" s="15"/>
      <c r="AX4587" s="15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  <c r="EZ4587" s="1"/>
      <c r="FA4587" s="1"/>
      <c r="FB4587" s="1"/>
      <c r="FC4587" s="1"/>
      <c r="FD4587" s="1"/>
      <c r="FE4587" s="1"/>
      <c r="FF4587" s="1"/>
      <c r="FG4587" s="1"/>
      <c r="FH4587" s="1"/>
    </row>
    <row r="4588" spans="1:164" x14ac:dyDescent="0.15">
      <c r="A4588" s="67"/>
      <c r="B4588" s="16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9"/>
      <c r="N4588" s="12"/>
      <c r="O4588" s="12"/>
      <c r="P4588" s="19"/>
      <c r="Q4588" s="14"/>
      <c r="R4588" s="28"/>
      <c r="S4588" s="14"/>
      <c r="T4588" s="14"/>
      <c r="U4588" s="14"/>
      <c r="V4588" s="4"/>
      <c r="W4588" s="5"/>
      <c r="X4588" s="14"/>
      <c r="Y4588" s="153"/>
      <c r="Z4588" s="10"/>
      <c r="AA4588" s="51"/>
      <c r="AB4588" s="3"/>
      <c r="AC4588" s="1"/>
      <c r="AD4588" s="10"/>
      <c r="AE4588" s="3"/>
      <c r="AF4588" s="3"/>
      <c r="AG4588" s="3"/>
      <c r="AH4588" s="10"/>
      <c r="AI4588" s="11"/>
      <c r="AJ4588" s="10"/>
      <c r="AK4588" s="2"/>
      <c r="AL4588" s="2"/>
      <c r="AM4588" s="2"/>
      <c r="AN4588" s="2"/>
      <c r="AO4588" s="2"/>
      <c r="AP4588" s="2"/>
      <c r="AQ4588" s="1"/>
      <c r="AR4588" s="15"/>
      <c r="AS4588" s="15"/>
      <c r="AT4588" s="15"/>
      <c r="AU4588" s="1"/>
      <c r="AV4588" s="1"/>
      <c r="AW4588" s="15"/>
      <c r="AX4588" s="15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  <c r="EZ4588" s="1"/>
      <c r="FA4588" s="1"/>
      <c r="FB4588" s="1"/>
      <c r="FC4588" s="1"/>
      <c r="FD4588" s="1"/>
      <c r="FE4588" s="1"/>
      <c r="FF4588" s="1"/>
      <c r="FG4588" s="1"/>
      <c r="FH4588" s="1"/>
    </row>
    <row r="4589" spans="1:164" x14ac:dyDescent="0.15">
      <c r="A4589" s="67"/>
      <c r="B4589" s="16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9"/>
      <c r="N4589" s="12"/>
      <c r="O4589" s="12"/>
      <c r="P4589" s="19"/>
      <c r="Q4589" s="14"/>
      <c r="R4589" s="28"/>
      <c r="S4589" s="14"/>
      <c r="T4589" s="14"/>
      <c r="U4589" s="14"/>
      <c r="V4589" s="4"/>
      <c r="W4589" s="5"/>
      <c r="X4589" s="14"/>
      <c r="Y4589" s="153"/>
      <c r="Z4589" s="10"/>
      <c r="AA4589" s="51"/>
      <c r="AB4589" s="3"/>
      <c r="AC4589" s="1"/>
      <c r="AD4589" s="10"/>
      <c r="AE4589" s="3"/>
      <c r="AF4589" s="3"/>
      <c r="AG4589" s="3"/>
      <c r="AH4589" s="10"/>
      <c r="AI4589" s="11"/>
      <c r="AJ4589" s="10"/>
      <c r="AK4589" s="2"/>
      <c r="AL4589" s="2"/>
      <c r="AM4589" s="2"/>
      <c r="AN4589" s="2"/>
      <c r="AO4589" s="2"/>
      <c r="AP4589" s="2"/>
      <c r="AQ4589" s="1"/>
      <c r="AR4589" s="15"/>
      <c r="AS4589" s="15"/>
      <c r="AT4589" s="15"/>
      <c r="AU4589" s="1"/>
      <c r="AV4589" s="1"/>
      <c r="AW4589" s="15"/>
      <c r="AX4589" s="15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  <c r="EZ4589" s="1"/>
      <c r="FA4589" s="1"/>
      <c r="FB4589" s="1"/>
      <c r="FC4589" s="1"/>
      <c r="FD4589" s="1"/>
      <c r="FE4589" s="1"/>
      <c r="FF4589" s="1"/>
      <c r="FG4589" s="1"/>
      <c r="FH4589" s="1"/>
    </row>
    <row r="4590" spans="1:164" x14ac:dyDescent="0.15">
      <c r="A4590" s="67"/>
      <c r="B4590" s="16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9"/>
      <c r="N4590" s="12"/>
      <c r="O4590" s="12"/>
      <c r="P4590" s="19"/>
      <c r="Q4590" s="14"/>
      <c r="R4590" s="28"/>
      <c r="S4590" s="14"/>
      <c r="T4590" s="14"/>
      <c r="U4590" s="14"/>
      <c r="V4590" s="4"/>
      <c r="W4590" s="5"/>
      <c r="X4590" s="14"/>
      <c r="Y4590" s="153"/>
      <c r="Z4590" s="10"/>
      <c r="AA4590" s="51"/>
      <c r="AB4590" s="3"/>
      <c r="AC4590" s="1"/>
      <c r="AD4590" s="10"/>
      <c r="AE4590" s="3"/>
      <c r="AF4590" s="3"/>
      <c r="AG4590" s="3"/>
      <c r="AH4590" s="10"/>
      <c r="AI4590" s="11"/>
      <c r="AJ4590" s="10"/>
      <c r="AK4590" s="2"/>
      <c r="AL4590" s="2"/>
      <c r="AM4590" s="2"/>
      <c r="AN4590" s="2"/>
      <c r="AO4590" s="2"/>
      <c r="AP4590" s="2"/>
      <c r="AQ4590" s="1"/>
      <c r="AR4590" s="15"/>
      <c r="AS4590" s="15"/>
      <c r="AT4590" s="15"/>
      <c r="AU4590" s="1"/>
      <c r="AV4590" s="1"/>
      <c r="AW4590" s="15"/>
      <c r="AX4590" s="15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  <c r="EZ4590" s="1"/>
      <c r="FA4590" s="1"/>
      <c r="FB4590" s="1"/>
      <c r="FC4590" s="1"/>
      <c r="FD4590" s="1"/>
      <c r="FE4590" s="1"/>
      <c r="FF4590" s="1"/>
      <c r="FG4590" s="1"/>
      <c r="FH4590" s="1"/>
    </row>
    <row r="4591" spans="1:164" x14ac:dyDescent="0.15">
      <c r="A4591" s="67"/>
      <c r="B4591" s="16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9"/>
      <c r="N4591" s="12"/>
      <c r="O4591" s="12"/>
      <c r="P4591" s="19"/>
      <c r="Q4591" s="14"/>
      <c r="R4591" s="28"/>
      <c r="S4591" s="14"/>
      <c r="T4591" s="14"/>
      <c r="U4591" s="14"/>
      <c r="V4591" s="4"/>
      <c r="W4591" s="5"/>
      <c r="X4591" s="14"/>
      <c r="Y4591" s="153"/>
      <c r="Z4591" s="10"/>
      <c r="AA4591" s="51"/>
      <c r="AB4591" s="3"/>
      <c r="AC4591" s="1"/>
      <c r="AD4591" s="10"/>
      <c r="AE4591" s="3"/>
      <c r="AF4591" s="3"/>
      <c r="AG4591" s="3"/>
      <c r="AH4591" s="10"/>
      <c r="AI4591" s="11"/>
      <c r="AJ4591" s="10"/>
      <c r="AK4591" s="2"/>
      <c r="AL4591" s="2"/>
      <c r="AM4591" s="2"/>
      <c r="AN4591" s="2"/>
      <c r="AO4591" s="2"/>
      <c r="AP4591" s="2"/>
      <c r="AQ4591" s="1"/>
      <c r="AR4591" s="15"/>
      <c r="AS4591" s="15"/>
      <c r="AT4591" s="15"/>
      <c r="AU4591" s="1"/>
      <c r="AV4591" s="1"/>
      <c r="AW4591" s="15"/>
      <c r="AX4591" s="15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  <c r="EZ4591" s="1"/>
      <c r="FA4591" s="1"/>
      <c r="FB4591" s="1"/>
      <c r="FC4591" s="1"/>
      <c r="FD4591" s="1"/>
      <c r="FE4591" s="1"/>
      <c r="FF4591" s="1"/>
      <c r="FG4591" s="1"/>
      <c r="FH4591" s="1"/>
    </row>
    <row r="4592" spans="1:164" x14ac:dyDescent="0.15">
      <c r="A4592" s="67"/>
      <c r="B4592" s="16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9"/>
      <c r="N4592" s="12"/>
      <c r="O4592" s="12"/>
      <c r="P4592" s="19"/>
      <c r="Q4592" s="14"/>
      <c r="R4592" s="28"/>
      <c r="S4592" s="14"/>
      <c r="T4592" s="14"/>
      <c r="U4592" s="14"/>
      <c r="V4592" s="4"/>
      <c r="W4592" s="5"/>
      <c r="X4592" s="14"/>
      <c r="Y4592" s="153"/>
      <c r="Z4592" s="10"/>
      <c r="AA4592" s="51"/>
      <c r="AB4592" s="3"/>
      <c r="AC4592" s="1"/>
      <c r="AD4592" s="10"/>
      <c r="AE4592" s="3"/>
      <c r="AF4592" s="3"/>
      <c r="AG4592" s="3"/>
      <c r="AH4592" s="10"/>
      <c r="AI4592" s="11"/>
      <c r="AJ4592" s="10"/>
      <c r="AK4592" s="2"/>
      <c r="AL4592" s="2"/>
      <c r="AM4592" s="2"/>
      <c r="AN4592" s="2"/>
      <c r="AO4592" s="2"/>
      <c r="AP4592" s="2"/>
      <c r="AQ4592" s="1"/>
      <c r="AR4592" s="15"/>
      <c r="AS4592" s="15"/>
      <c r="AT4592" s="15"/>
      <c r="AU4592" s="1"/>
      <c r="AV4592" s="1"/>
      <c r="AW4592" s="15"/>
      <c r="AX4592" s="15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  <c r="EZ4592" s="1"/>
      <c r="FA4592" s="1"/>
      <c r="FB4592" s="1"/>
      <c r="FC4592" s="1"/>
      <c r="FD4592" s="1"/>
      <c r="FE4592" s="1"/>
      <c r="FF4592" s="1"/>
      <c r="FG4592" s="1"/>
      <c r="FH4592" s="1"/>
    </row>
    <row r="4593" spans="1:164" x14ac:dyDescent="0.15">
      <c r="A4593" s="67"/>
      <c r="B4593" s="16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9"/>
      <c r="N4593" s="12"/>
      <c r="O4593" s="12"/>
      <c r="P4593" s="19"/>
      <c r="Q4593" s="14"/>
      <c r="R4593" s="28"/>
      <c r="S4593" s="14"/>
      <c r="T4593" s="14"/>
      <c r="U4593" s="14"/>
      <c r="V4593" s="4"/>
      <c r="W4593" s="5"/>
      <c r="X4593" s="14"/>
      <c r="Y4593" s="153"/>
      <c r="Z4593" s="10"/>
      <c r="AA4593" s="51"/>
      <c r="AB4593" s="3"/>
      <c r="AC4593" s="1"/>
      <c r="AD4593" s="10"/>
      <c r="AE4593" s="3"/>
      <c r="AF4593" s="3"/>
      <c r="AG4593" s="3"/>
      <c r="AH4593" s="10"/>
      <c r="AI4593" s="11"/>
      <c r="AJ4593" s="10"/>
      <c r="AK4593" s="2"/>
      <c r="AL4593" s="2"/>
      <c r="AM4593" s="2"/>
      <c r="AN4593" s="2"/>
      <c r="AO4593" s="2"/>
      <c r="AP4593" s="2"/>
      <c r="AQ4593" s="1"/>
      <c r="AR4593" s="15"/>
      <c r="AS4593" s="15"/>
      <c r="AT4593" s="15"/>
      <c r="AU4593" s="1"/>
      <c r="AV4593" s="1"/>
      <c r="AW4593" s="15"/>
      <c r="AX4593" s="15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  <c r="EZ4593" s="1"/>
      <c r="FA4593" s="1"/>
      <c r="FB4593" s="1"/>
      <c r="FC4593" s="1"/>
      <c r="FD4593" s="1"/>
      <c r="FE4593" s="1"/>
      <c r="FF4593" s="1"/>
      <c r="FG4593" s="1"/>
      <c r="FH4593" s="1"/>
    </row>
    <row r="4594" spans="1:164" x14ac:dyDescent="0.15">
      <c r="A4594" s="67"/>
      <c r="B4594" s="16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9"/>
      <c r="N4594" s="12"/>
      <c r="O4594" s="12"/>
      <c r="P4594" s="19"/>
      <c r="Q4594" s="14"/>
      <c r="R4594" s="28"/>
      <c r="S4594" s="14"/>
      <c r="T4594" s="14"/>
      <c r="U4594" s="14"/>
      <c r="V4594" s="4"/>
      <c r="W4594" s="5"/>
      <c r="X4594" s="14"/>
      <c r="Y4594" s="153"/>
      <c r="Z4594" s="10"/>
      <c r="AA4594" s="51"/>
      <c r="AB4594" s="3"/>
      <c r="AC4594" s="1"/>
      <c r="AD4594" s="10"/>
      <c r="AE4594" s="3"/>
      <c r="AF4594" s="3"/>
      <c r="AG4594" s="3"/>
      <c r="AH4594" s="10"/>
      <c r="AI4594" s="11"/>
      <c r="AJ4594" s="10"/>
      <c r="AK4594" s="2"/>
      <c r="AL4594" s="2"/>
      <c r="AM4594" s="2"/>
      <c r="AN4594" s="2"/>
      <c r="AO4594" s="2"/>
      <c r="AP4594" s="2"/>
      <c r="AQ4594" s="1"/>
      <c r="AR4594" s="15"/>
      <c r="AS4594" s="15"/>
      <c r="AT4594" s="15"/>
      <c r="AU4594" s="1"/>
      <c r="AV4594" s="1"/>
      <c r="AW4594" s="15"/>
      <c r="AX4594" s="15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  <c r="EZ4594" s="1"/>
      <c r="FA4594" s="1"/>
      <c r="FB4594" s="1"/>
      <c r="FC4594" s="1"/>
      <c r="FD4594" s="1"/>
      <c r="FE4594" s="1"/>
      <c r="FF4594" s="1"/>
      <c r="FG4594" s="1"/>
      <c r="FH4594" s="1"/>
    </row>
    <row r="4595" spans="1:164" x14ac:dyDescent="0.15">
      <c r="A4595" s="67"/>
      <c r="B4595" s="16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9"/>
      <c r="N4595" s="12"/>
      <c r="O4595" s="12"/>
      <c r="P4595" s="19"/>
      <c r="Q4595" s="14"/>
      <c r="R4595" s="28"/>
      <c r="S4595" s="14"/>
      <c r="T4595" s="14"/>
      <c r="U4595" s="14"/>
      <c r="V4595" s="4"/>
      <c r="W4595" s="5"/>
      <c r="X4595" s="14"/>
      <c r="Y4595" s="153"/>
      <c r="Z4595" s="10"/>
      <c r="AA4595" s="51"/>
      <c r="AB4595" s="3"/>
      <c r="AC4595" s="1"/>
      <c r="AD4595" s="10"/>
      <c r="AE4595" s="3"/>
      <c r="AF4595" s="3"/>
      <c r="AG4595" s="3"/>
      <c r="AH4595" s="10"/>
      <c r="AI4595" s="11"/>
      <c r="AJ4595" s="10"/>
      <c r="AK4595" s="2"/>
      <c r="AL4595" s="2"/>
      <c r="AM4595" s="2"/>
      <c r="AN4595" s="2"/>
      <c r="AO4595" s="2"/>
      <c r="AP4595" s="2"/>
      <c r="AQ4595" s="1"/>
      <c r="AR4595" s="15"/>
      <c r="AS4595" s="15"/>
      <c r="AT4595" s="15"/>
      <c r="AU4595" s="1"/>
      <c r="AV4595" s="1"/>
      <c r="AW4595" s="15"/>
      <c r="AX4595" s="15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  <c r="EZ4595" s="1"/>
      <c r="FA4595" s="1"/>
      <c r="FB4595" s="1"/>
      <c r="FC4595" s="1"/>
      <c r="FD4595" s="1"/>
      <c r="FE4595" s="1"/>
      <c r="FF4595" s="1"/>
      <c r="FG4595" s="1"/>
      <c r="FH4595" s="1"/>
    </row>
    <row r="4596" spans="1:164" x14ac:dyDescent="0.15">
      <c r="A4596" s="67"/>
      <c r="B4596" s="16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9"/>
      <c r="N4596" s="12"/>
      <c r="O4596" s="12"/>
      <c r="P4596" s="19"/>
      <c r="Q4596" s="14"/>
      <c r="R4596" s="28"/>
      <c r="S4596" s="14"/>
      <c r="T4596" s="14"/>
      <c r="U4596" s="14"/>
      <c r="V4596" s="4"/>
      <c r="W4596" s="5"/>
      <c r="X4596" s="14"/>
      <c r="Y4596" s="153"/>
      <c r="Z4596" s="10"/>
      <c r="AA4596" s="51"/>
      <c r="AB4596" s="3"/>
      <c r="AC4596" s="1"/>
      <c r="AD4596" s="10"/>
      <c r="AE4596" s="3"/>
      <c r="AF4596" s="3"/>
      <c r="AG4596" s="3"/>
      <c r="AH4596" s="10"/>
      <c r="AI4596" s="11"/>
      <c r="AJ4596" s="10"/>
      <c r="AK4596" s="2"/>
      <c r="AL4596" s="2"/>
      <c r="AM4596" s="2"/>
      <c r="AN4596" s="2"/>
      <c r="AO4596" s="2"/>
      <c r="AP4596" s="2"/>
      <c r="AQ4596" s="1"/>
      <c r="AR4596" s="15"/>
      <c r="AS4596" s="15"/>
      <c r="AT4596" s="15"/>
      <c r="AU4596" s="1"/>
      <c r="AV4596" s="1"/>
      <c r="AW4596" s="15"/>
      <c r="AX4596" s="15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  <c r="EZ4596" s="1"/>
      <c r="FA4596" s="1"/>
      <c r="FB4596" s="1"/>
      <c r="FC4596" s="1"/>
      <c r="FD4596" s="1"/>
      <c r="FE4596" s="1"/>
      <c r="FF4596" s="1"/>
      <c r="FG4596" s="1"/>
      <c r="FH4596" s="1"/>
    </row>
    <row r="4597" spans="1:164" x14ac:dyDescent="0.15">
      <c r="A4597" s="67"/>
      <c r="B4597" s="16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9"/>
      <c r="N4597" s="12"/>
      <c r="O4597" s="12"/>
      <c r="P4597" s="19"/>
      <c r="Q4597" s="14"/>
      <c r="R4597" s="28"/>
      <c r="S4597" s="14"/>
      <c r="T4597" s="14"/>
      <c r="U4597" s="14"/>
      <c r="V4597" s="4"/>
      <c r="W4597" s="5"/>
      <c r="X4597" s="14"/>
      <c r="Y4597" s="153"/>
      <c r="Z4597" s="10"/>
      <c r="AA4597" s="51"/>
      <c r="AB4597" s="3"/>
      <c r="AC4597" s="1"/>
      <c r="AD4597" s="10"/>
      <c r="AE4597" s="3"/>
      <c r="AF4597" s="3"/>
      <c r="AG4597" s="3"/>
      <c r="AH4597" s="10"/>
      <c r="AI4597" s="11"/>
      <c r="AJ4597" s="10"/>
      <c r="AK4597" s="2"/>
      <c r="AL4597" s="2"/>
      <c r="AM4597" s="2"/>
      <c r="AN4597" s="2"/>
      <c r="AO4597" s="2"/>
      <c r="AP4597" s="2"/>
      <c r="AQ4597" s="1"/>
      <c r="AR4597" s="15"/>
      <c r="AS4597" s="15"/>
      <c r="AT4597" s="15"/>
      <c r="AU4597" s="1"/>
      <c r="AV4597" s="1"/>
      <c r="AW4597" s="15"/>
      <c r="AX4597" s="15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  <c r="EZ4597" s="1"/>
      <c r="FA4597" s="1"/>
      <c r="FB4597" s="1"/>
      <c r="FC4597" s="1"/>
      <c r="FD4597" s="1"/>
      <c r="FE4597" s="1"/>
      <c r="FF4597" s="1"/>
      <c r="FG4597" s="1"/>
      <c r="FH4597" s="1"/>
    </row>
    <row r="4598" spans="1:164" x14ac:dyDescent="0.15">
      <c r="A4598" s="67"/>
      <c r="B4598" s="16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9"/>
      <c r="N4598" s="12"/>
      <c r="O4598" s="12"/>
      <c r="P4598" s="19"/>
      <c r="Q4598" s="14"/>
      <c r="R4598" s="28"/>
      <c r="S4598" s="14"/>
      <c r="T4598" s="14"/>
      <c r="U4598" s="14"/>
      <c r="V4598" s="4"/>
      <c r="W4598" s="5"/>
      <c r="X4598" s="14"/>
      <c r="Y4598" s="153"/>
      <c r="Z4598" s="10"/>
      <c r="AA4598" s="51"/>
      <c r="AB4598" s="3"/>
      <c r="AC4598" s="1"/>
      <c r="AD4598" s="10"/>
      <c r="AE4598" s="3"/>
      <c r="AF4598" s="3"/>
      <c r="AG4598" s="3"/>
      <c r="AH4598" s="10"/>
      <c r="AI4598" s="11"/>
      <c r="AJ4598" s="10"/>
      <c r="AK4598" s="2"/>
      <c r="AL4598" s="2"/>
      <c r="AM4598" s="2"/>
      <c r="AN4598" s="2"/>
      <c r="AO4598" s="2"/>
      <c r="AP4598" s="2"/>
      <c r="AQ4598" s="1"/>
      <c r="AR4598" s="15"/>
      <c r="AS4598" s="15"/>
      <c r="AT4598" s="15"/>
      <c r="AU4598" s="1"/>
      <c r="AV4598" s="1"/>
      <c r="AW4598" s="15"/>
      <c r="AX4598" s="15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  <c r="EZ4598" s="1"/>
      <c r="FA4598" s="1"/>
      <c r="FB4598" s="1"/>
      <c r="FC4598" s="1"/>
      <c r="FD4598" s="1"/>
      <c r="FE4598" s="1"/>
      <c r="FF4598" s="1"/>
      <c r="FG4598" s="1"/>
      <c r="FH4598" s="1"/>
    </row>
    <row r="4599" spans="1:164" x14ac:dyDescent="0.15">
      <c r="A4599" s="67"/>
      <c r="B4599" s="16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9"/>
      <c r="N4599" s="12"/>
      <c r="O4599" s="12"/>
      <c r="P4599" s="19"/>
      <c r="Q4599" s="14"/>
      <c r="R4599" s="28"/>
      <c r="S4599" s="14"/>
      <c r="T4599" s="14"/>
      <c r="U4599" s="14"/>
      <c r="V4599" s="4"/>
      <c r="W4599" s="5"/>
      <c r="X4599" s="14"/>
      <c r="Y4599" s="153"/>
      <c r="Z4599" s="10"/>
      <c r="AA4599" s="51"/>
      <c r="AB4599" s="3"/>
      <c r="AC4599" s="1"/>
      <c r="AD4599" s="10"/>
      <c r="AE4599" s="3"/>
      <c r="AF4599" s="3"/>
      <c r="AG4599" s="3"/>
      <c r="AH4599" s="10"/>
      <c r="AI4599" s="11"/>
      <c r="AJ4599" s="10"/>
      <c r="AK4599" s="2"/>
      <c r="AL4599" s="2"/>
      <c r="AM4599" s="2"/>
      <c r="AN4599" s="2"/>
      <c r="AO4599" s="2"/>
      <c r="AP4599" s="2"/>
      <c r="AQ4599" s="1"/>
      <c r="AR4599" s="15"/>
      <c r="AS4599" s="15"/>
      <c r="AT4599" s="15"/>
      <c r="AU4599" s="1"/>
      <c r="AV4599" s="1"/>
      <c r="AW4599" s="15"/>
      <c r="AX4599" s="15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  <c r="EZ4599" s="1"/>
      <c r="FA4599" s="1"/>
      <c r="FB4599" s="1"/>
      <c r="FC4599" s="1"/>
      <c r="FD4599" s="1"/>
      <c r="FE4599" s="1"/>
      <c r="FF4599" s="1"/>
      <c r="FG4599" s="1"/>
      <c r="FH4599" s="1"/>
    </row>
    <row r="4600" spans="1:164" x14ac:dyDescent="0.15">
      <c r="A4600" s="67"/>
      <c r="B4600" s="16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9"/>
      <c r="N4600" s="12"/>
      <c r="O4600" s="12"/>
      <c r="P4600" s="19"/>
      <c r="Q4600" s="14"/>
      <c r="R4600" s="28"/>
      <c r="S4600" s="14"/>
      <c r="T4600" s="14"/>
      <c r="U4600" s="14"/>
      <c r="V4600" s="4"/>
      <c r="W4600" s="5"/>
      <c r="X4600" s="14"/>
      <c r="Y4600" s="153"/>
      <c r="Z4600" s="10"/>
      <c r="AA4600" s="51"/>
      <c r="AB4600" s="3"/>
      <c r="AC4600" s="1"/>
      <c r="AD4600" s="10"/>
      <c r="AE4600" s="3"/>
      <c r="AF4600" s="3"/>
      <c r="AG4600" s="3"/>
      <c r="AH4600" s="10"/>
      <c r="AI4600" s="11"/>
      <c r="AJ4600" s="10"/>
      <c r="AK4600" s="2"/>
      <c r="AL4600" s="2"/>
      <c r="AM4600" s="2"/>
      <c r="AN4600" s="2"/>
      <c r="AO4600" s="2"/>
      <c r="AP4600" s="2"/>
      <c r="AQ4600" s="1"/>
      <c r="AR4600" s="15"/>
      <c r="AS4600" s="15"/>
      <c r="AT4600" s="15"/>
      <c r="AU4600" s="1"/>
      <c r="AV4600" s="1"/>
      <c r="AW4600" s="15"/>
      <c r="AX4600" s="15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  <c r="EZ4600" s="1"/>
      <c r="FA4600" s="1"/>
      <c r="FB4600" s="1"/>
      <c r="FC4600" s="1"/>
      <c r="FD4600" s="1"/>
      <c r="FE4600" s="1"/>
      <c r="FF4600" s="1"/>
      <c r="FG4600" s="1"/>
      <c r="FH4600" s="1"/>
    </row>
    <row r="4601" spans="1:164" x14ac:dyDescent="0.15">
      <c r="A4601" s="67"/>
      <c r="B4601" s="16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9"/>
      <c r="N4601" s="12"/>
      <c r="O4601" s="12"/>
      <c r="P4601" s="19"/>
      <c r="Q4601" s="14"/>
      <c r="R4601" s="28"/>
      <c r="S4601" s="14"/>
      <c r="T4601" s="14"/>
      <c r="U4601" s="14"/>
      <c r="V4601" s="4"/>
      <c r="W4601" s="5"/>
      <c r="X4601" s="14"/>
      <c r="Y4601" s="153"/>
      <c r="Z4601" s="10"/>
      <c r="AA4601" s="51"/>
      <c r="AB4601" s="3"/>
      <c r="AC4601" s="1"/>
      <c r="AD4601" s="10"/>
      <c r="AE4601" s="3"/>
      <c r="AF4601" s="3"/>
      <c r="AG4601" s="3"/>
      <c r="AH4601" s="10"/>
      <c r="AI4601" s="11"/>
      <c r="AJ4601" s="10"/>
      <c r="AK4601" s="2"/>
      <c r="AL4601" s="2"/>
      <c r="AM4601" s="2"/>
      <c r="AN4601" s="2"/>
      <c r="AO4601" s="2"/>
      <c r="AP4601" s="2"/>
      <c r="AQ4601" s="1"/>
      <c r="AR4601" s="15"/>
      <c r="AS4601" s="15"/>
      <c r="AT4601" s="15"/>
      <c r="AU4601" s="1"/>
      <c r="AV4601" s="1"/>
      <c r="AW4601" s="15"/>
      <c r="AX4601" s="15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  <c r="EZ4601" s="1"/>
      <c r="FA4601" s="1"/>
      <c r="FB4601" s="1"/>
      <c r="FC4601" s="1"/>
      <c r="FD4601" s="1"/>
      <c r="FE4601" s="1"/>
      <c r="FF4601" s="1"/>
      <c r="FG4601" s="1"/>
      <c r="FH4601" s="1"/>
    </row>
    <row r="4602" spans="1:164" x14ac:dyDescent="0.15">
      <c r="A4602" s="67"/>
      <c r="B4602" s="16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9"/>
      <c r="N4602" s="12"/>
      <c r="O4602" s="12"/>
      <c r="P4602" s="19"/>
      <c r="Q4602" s="14"/>
      <c r="R4602" s="28"/>
      <c r="S4602" s="14"/>
      <c r="T4602" s="14"/>
      <c r="U4602" s="14"/>
      <c r="V4602" s="4"/>
      <c r="W4602" s="5"/>
      <c r="X4602" s="14"/>
      <c r="Y4602" s="153"/>
      <c r="Z4602" s="10"/>
      <c r="AA4602" s="51"/>
      <c r="AB4602" s="3"/>
      <c r="AC4602" s="1"/>
      <c r="AD4602" s="10"/>
      <c r="AE4602" s="3"/>
      <c r="AF4602" s="3"/>
      <c r="AG4602" s="3"/>
      <c r="AH4602" s="10"/>
      <c r="AI4602" s="11"/>
      <c r="AJ4602" s="10"/>
      <c r="AK4602" s="2"/>
      <c r="AL4602" s="2"/>
      <c r="AM4602" s="2"/>
      <c r="AN4602" s="2"/>
      <c r="AO4602" s="2"/>
      <c r="AP4602" s="2"/>
      <c r="AQ4602" s="1"/>
      <c r="AR4602" s="15"/>
      <c r="AS4602" s="15"/>
      <c r="AT4602" s="15"/>
      <c r="AU4602" s="1"/>
      <c r="AV4602" s="1"/>
      <c r="AW4602" s="15"/>
      <c r="AX4602" s="15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  <c r="EZ4602" s="1"/>
      <c r="FA4602" s="1"/>
      <c r="FB4602" s="1"/>
      <c r="FC4602" s="1"/>
      <c r="FD4602" s="1"/>
      <c r="FE4602" s="1"/>
      <c r="FF4602" s="1"/>
      <c r="FG4602" s="1"/>
      <c r="FH4602" s="1"/>
    </row>
    <row r="4603" spans="1:164" x14ac:dyDescent="0.15">
      <c r="A4603" s="67"/>
      <c r="B4603" s="16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9"/>
      <c r="N4603" s="12"/>
      <c r="O4603" s="12"/>
      <c r="P4603" s="19"/>
      <c r="Q4603" s="14"/>
      <c r="R4603" s="28"/>
      <c r="S4603" s="14"/>
      <c r="T4603" s="14"/>
      <c r="U4603" s="14"/>
      <c r="V4603" s="4"/>
      <c r="W4603" s="5"/>
      <c r="X4603" s="14"/>
      <c r="Y4603" s="153"/>
      <c r="Z4603" s="10"/>
      <c r="AA4603" s="51"/>
      <c r="AB4603" s="3"/>
      <c r="AC4603" s="1"/>
      <c r="AD4603" s="10"/>
      <c r="AE4603" s="3"/>
      <c r="AF4603" s="3"/>
      <c r="AG4603" s="3"/>
      <c r="AH4603" s="10"/>
      <c r="AI4603" s="11"/>
      <c r="AJ4603" s="10"/>
      <c r="AK4603" s="2"/>
      <c r="AL4603" s="2"/>
      <c r="AM4603" s="2"/>
      <c r="AN4603" s="2"/>
      <c r="AO4603" s="2"/>
      <c r="AP4603" s="2"/>
      <c r="AQ4603" s="1"/>
      <c r="AR4603" s="15"/>
      <c r="AS4603" s="15"/>
      <c r="AT4603" s="15"/>
      <c r="AU4603" s="1"/>
      <c r="AV4603" s="1"/>
      <c r="AW4603" s="15"/>
      <c r="AX4603" s="15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  <c r="EZ4603" s="1"/>
      <c r="FA4603" s="1"/>
      <c r="FB4603" s="1"/>
      <c r="FC4603" s="1"/>
      <c r="FD4603" s="1"/>
      <c r="FE4603" s="1"/>
      <c r="FF4603" s="1"/>
      <c r="FG4603" s="1"/>
      <c r="FH4603" s="1"/>
    </row>
    <row r="4604" spans="1:164" x14ac:dyDescent="0.15">
      <c r="A4604" s="67"/>
      <c r="B4604" s="16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9"/>
      <c r="N4604" s="12"/>
      <c r="O4604" s="12"/>
      <c r="P4604" s="19"/>
      <c r="Q4604" s="14"/>
      <c r="R4604" s="28"/>
      <c r="S4604" s="14"/>
      <c r="T4604" s="14"/>
      <c r="U4604" s="14"/>
      <c r="V4604" s="4"/>
      <c r="W4604" s="5"/>
      <c r="X4604" s="14"/>
      <c r="Y4604" s="153"/>
      <c r="Z4604" s="10"/>
      <c r="AA4604" s="51"/>
      <c r="AB4604" s="3"/>
      <c r="AC4604" s="1"/>
      <c r="AD4604" s="10"/>
      <c r="AE4604" s="3"/>
      <c r="AF4604" s="3"/>
      <c r="AG4604" s="3"/>
      <c r="AH4604" s="10"/>
      <c r="AI4604" s="11"/>
      <c r="AJ4604" s="10"/>
      <c r="AK4604" s="2"/>
      <c r="AL4604" s="2"/>
      <c r="AM4604" s="2"/>
      <c r="AN4604" s="2"/>
      <c r="AO4604" s="2"/>
      <c r="AP4604" s="2"/>
      <c r="AQ4604" s="1"/>
      <c r="AR4604" s="15"/>
      <c r="AS4604" s="15"/>
      <c r="AT4604" s="15"/>
      <c r="AU4604" s="1"/>
      <c r="AV4604" s="1"/>
      <c r="AW4604" s="15"/>
      <c r="AX4604" s="15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  <c r="EZ4604" s="1"/>
      <c r="FA4604" s="1"/>
      <c r="FB4604" s="1"/>
      <c r="FC4604" s="1"/>
      <c r="FD4604" s="1"/>
      <c r="FE4604" s="1"/>
      <c r="FF4604" s="1"/>
      <c r="FG4604" s="1"/>
      <c r="FH4604" s="1"/>
    </row>
    <row r="4605" spans="1:164" x14ac:dyDescent="0.15">
      <c r="A4605" s="67"/>
      <c r="B4605" s="16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9"/>
      <c r="N4605" s="12"/>
      <c r="O4605" s="12"/>
      <c r="P4605" s="19"/>
      <c r="Q4605" s="14"/>
      <c r="R4605" s="28"/>
      <c r="S4605" s="14"/>
      <c r="T4605" s="14"/>
      <c r="U4605" s="14"/>
      <c r="V4605" s="4"/>
      <c r="W4605" s="5"/>
      <c r="X4605" s="14"/>
      <c r="Y4605" s="153"/>
      <c r="Z4605" s="10"/>
      <c r="AA4605" s="51"/>
      <c r="AB4605" s="3"/>
      <c r="AC4605" s="1"/>
      <c r="AD4605" s="10"/>
      <c r="AE4605" s="3"/>
      <c r="AF4605" s="3"/>
      <c r="AG4605" s="3"/>
      <c r="AH4605" s="10"/>
      <c r="AI4605" s="11"/>
      <c r="AJ4605" s="10"/>
      <c r="AK4605" s="2"/>
      <c r="AL4605" s="2"/>
      <c r="AM4605" s="2"/>
      <c r="AN4605" s="2"/>
      <c r="AO4605" s="2"/>
      <c r="AP4605" s="2"/>
      <c r="AQ4605" s="1"/>
      <c r="AR4605" s="15"/>
      <c r="AS4605" s="15"/>
      <c r="AT4605" s="15"/>
      <c r="AU4605" s="1"/>
      <c r="AV4605" s="1"/>
      <c r="AW4605" s="15"/>
      <c r="AX4605" s="15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  <c r="EZ4605" s="1"/>
      <c r="FA4605" s="1"/>
      <c r="FB4605" s="1"/>
      <c r="FC4605" s="1"/>
      <c r="FD4605" s="1"/>
      <c r="FE4605" s="1"/>
      <c r="FF4605" s="1"/>
      <c r="FG4605" s="1"/>
      <c r="FH4605" s="1"/>
    </row>
    <row r="4606" spans="1:164" x14ac:dyDescent="0.15">
      <c r="A4606" s="67"/>
      <c r="B4606" s="16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9"/>
      <c r="N4606" s="12"/>
      <c r="O4606" s="12"/>
      <c r="P4606" s="19"/>
      <c r="Q4606" s="14"/>
      <c r="R4606" s="28"/>
      <c r="S4606" s="14"/>
      <c r="T4606" s="14"/>
      <c r="U4606" s="14"/>
      <c r="V4606" s="4"/>
      <c r="W4606" s="5"/>
      <c r="X4606" s="14"/>
      <c r="Y4606" s="153"/>
      <c r="Z4606" s="10"/>
      <c r="AA4606" s="51"/>
      <c r="AB4606" s="3"/>
      <c r="AC4606" s="1"/>
      <c r="AD4606" s="10"/>
      <c r="AE4606" s="3"/>
      <c r="AF4606" s="3"/>
      <c r="AG4606" s="3"/>
      <c r="AH4606" s="10"/>
      <c r="AI4606" s="11"/>
      <c r="AJ4606" s="10"/>
      <c r="AK4606" s="2"/>
      <c r="AL4606" s="2"/>
      <c r="AM4606" s="2"/>
      <c r="AN4606" s="2"/>
      <c r="AO4606" s="2"/>
      <c r="AP4606" s="2"/>
      <c r="AQ4606" s="1"/>
      <c r="AR4606" s="15"/>
      <c r="AS4606" s="15"/>
      <c r="AT4606" s="15"/>
      <c r="AU4606" s="1"/>
      <c r="AV4606" s="1"/>
      <c r="AW4606" s="15"/>
      <c r="AX4606" s="15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  <c r="EZ4606" s="1"/>
      <c r="FA4606" s="1"/>
      <c r="FB4606" s="1"/>
      <c r="FC4606" s="1"/>
      <c r="FD4606" s="1"/>
      <c r="FE4606" s="1"/>
      <c r="FF4606" s="1"/>
      <c r="FG4606" s="1"/>
      <c r="FH4606" s="1"/>
    </row>
    <row r="4607" spans="1:164" x14ac:dyDescent="0.15">
      <c r="A4607" s="67"/>
      <c r="B4607" s="16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9"/>
      <c r="N4607" s="12"/>
      <c r="O4607" s="12"/>
      <c r="P4607" s="19"/>
      <c r="Q4607" s="14"/>
      <c r="R4607" s="28"/>
      <c r="S4607" s="14"/>
      <c r="T4607" s="14"/>
      <c r="U4607" s="14"/>
      <c r="V4607" s="4"/>
      <c r="W4607" s="5"/>
      <c r="X4607" s="14"/>
      <c r="Y4607" s="153"/>
      <c r="Z4607" s="10"/>
      <c r="AA4607" s="51"/>
      <c r="AB4607" s="3"/>
      <c r="AC4607" s="1"/>
      <c r="AD4607" s="10"/>
      <c r="AE4607" s="3"/>
      <c r="AF4607" s="3"/>
      <c r="AG4607" s="3"/>
      <c r="AH4607" s="10"/>
      <c r="AI4607" s="11"/>
      <c r="AJ4607" s="10"/>
      <c r="AK4607" s="2"/>
      <c r="AL4607" s="2"/>
      <c r="AM4607" s="2"/>
      <c r="AN4607" s="2"/>
      <c r="AO4607" s="2"/>
      <c r="AP4607" s="2"/>
      <c r="AQ4607" s="1"/>
      <c r="AR4607" s="15"/>
      <c r="AS4607" s="15"/>
      <c r="AT4607" s="15"/>
      <c r="AU4607" s="1"/>
      <c r="AV4607" s="1"/>
      <c r="AW4607" s="15"/>
      <c r="AX4607" s="15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  <c r="EZ4607" s="1"/>
      <c r="FA4607" s="1"/>
      <c r="FB4607" s="1"/>
      <c r="FC4607" s="1"/>
      <c r="FD4607" s="1"/>
      <c r="FE4607" s="1"/>
      <c r="FF4607" s="1"/>
      <c r="FG4607" s="1"/>
      <c r="FH4607" s="1"/>
    </row>
    <row r="4608" spans="1:164" x14ac:dyDescent="0.15">
      <c r="A4608" s="67"/>
      <c r="B4608" s="16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9"/>
      <c r="N4608" s="12"/>
      <c r="O4608" s="12"/>
      <c r="P4608" s="19"/>
      <c r="Q4608" s="14"/>
      <c r="R4608" s="28"/>
      <c r="S4608" s="14"/>
      <c r="T4608" s="14"/>
      <c r="U4608" s="14"/>
      <c r="V4608" s="4"/>
      <c r="W4608" s="5"/>
      <c r="X4608" s="14"/>
      <c r="Y4608" s="153"/>
      <c r="Z4608" s="10"/>
      <c r="AA4608" s="51"/>
      <c r="AB4608" s="3"/>
      <c r="AC4608" s="1"/>
      <c r="AD4608" s="10"/>
      <c r="AE4608" s="3"/>
      <c r="AF4608" s="3"/>
      <c r="AG4608" s="3"/>
      <c r="AH4608" s="10"/>
      <c r="AI4608" s="11"/>
      <c r="AJ4608" s="10"/>
      <c r="AK4608" s="2"/>
      <c r="AL4608" s="2"/>
      <c r="AM4608" s="2"/>
      <c r="AN4608" s="2"/>
      <c r="AO4608" s="2"/>
      <c r="AP4608" s="2"/>
      <c r="AQ4608" s="1"/>
      <c r="AR4608" s="15"/>
      <c r="AS4608" s="15"/>
      <c r="AT4608" s="15"/>
      <c r="AU4608" s="1"/>
      <c r="AV4608" s="1"/>
      <c r="AW4608" s="15"/>
      <c r="AX4608" s="15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  <c r="EZ4608" s="1"/>
      <c r="FA4608" s="1"/>
      <c r="FB4608" s="1"/>
      <c r="FC4608" s="1"/>
      <c r="FD4608" s="1"/>
      <c r="FE4608" s="1"/>
      <c r="FF4608" s="1"/>
      <c r="FG4608" s="1"/>
      <c r="FH4608" s="1"/>
    </row>
    <row r="4609" spans="1:164" x14ac:dyDescent="0.15">
      <c r="A4609" s="67"/>
      <c r="B4609" s="16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9"/>
      <c r="N4609" s="12"/>
      <c r="O4609" s="12"/>
      <c r="P4609" s="19"/>
      <c r="Q4609" s="14"/>
      <c r="R4609" s="28"/>
      <c r="S4609" s="14"/>
      <c r="T4609" s="14"/>
      <c r="U4609" s="14"/>
      <c r="V4609" s="4"/>
      <c r="W4609" s="5"/>
      <c r="X4609" s="14"/>
      <c r="Y4609" s="153"/>
      <c r="Z4609" s="10"/>
      <c r="AA4609" s="51"/>
      <c r="AB4609" s="3"/>
      <c r="AC4609" s="1"/>
      <c r="AD4609" s="10"/>
      <c r="AE4609" s="3"/>
      <c r="AF4609" s="3"/>
      <c r="AG4609" s="3"/>
      <c r="AH4609" s="10"/>
      <c r="AI4609" s="11"/>
      <c r="AJ4609" s="10"/>
      <c r="AK4609" s="2"/>
      <c r="AL4609" s="2"/>
      <c r="AM4609" s="2"/>
      <c r="AN4609" s="2"/>
      <c r="AO4609" s="2"/>
      <c r="AP4609" s="2"/>
      <c r="AQ4609" s="1"/>
      <c r="AR4609" s="15"/>
      <c r="AS4609" s="15"/>
      <c r="AT4609" s="15"/>
      <c r="AU4609" s="1"/>
      <c r="AV4609" s="1"/>
      <c r="AW4609" s="15"/>
      <c r="AX4609" s="15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  <c r="EZ4609" s="1"/>
      <c r="FA4609" s="1"/>
      <c r="FB4609" s="1"/>
      <c r="FC4609" s="1"/>
      <c r="FD4609" s="1"/>
      <c r="FE4609" s="1"/>
      <c r="FF4609" s="1"/>
      <c r="FG4609" s="1"/>
      <c r="FH4609" s="1"/>
    </row>
    <row r="4610" spans="1:164" x14ac:dyDescent="0.15">
      <c r="A4610" s="67"/>
      <c r="B4610" s="16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9"/>
      <c r="N4610" s="12"/>
      <c r="O4610" s="12"/>
      <c r="P4610" s="19"/>
      <c r="Q4610" s="14"/>
      <c r="R4610" s="28"/>
      <c r="S4610" s="14"/>
      <c r="T4610" s="14"/>
      <c r="U4610" s="14"/>
      <c r="V4610" s="4"/>
      <c r="W4610" s="5"/>
      <c r="X4610" s="14"/>
      <c r="Y4610" s="153"/>
      <c r="Z4610" s="10"/>
      <c r="AA4610" s="51"/>
      <c r="AB4610" s="3"/>
      <c r="AC4610" s="1"/>
      <c r="AD4610" s="10"/>
      <c r="AE4610" s="3"/>
      <c r="AF4610" s="3"/>
      <c r="AG4610" s="3"/>
      <c r="AH4610" s="10"/>
      <c r="AI4610" s="11"/>
      <c r="AJ4610" s="10"/>
      <c r="AK4610" s="2"/>
      <c r="AL4610" s="2"/>
      <c r="AM4610" s="2"/>
      <c r="AN4610" s="2"/>
      <c r="AO4610" s="2"/>
      <c r="AP4610" s="2"/>
      <c r="AQ4610" s="1"/>
      <c r="AR4610" s="15"/>
      <c r="AS4610" s="15"/>
      <c r="AT4610" s="15"/>
      <c r="AU4610" s="1"/>
      <c r="AV4610" s="1"/>
      <c r="AW4610" s="15"/>
      <c r="AX4610" s="15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  <c r="EZ4610" s="1"/>
      <c r="FA4610" s="1"/>
      <c r="FB4610" s="1"/>
      <c r="FC4610" s="1"/>
      <c r="FD4610" s="1"/>
      <c r="FE4610" s="1"/>
      <c r="FF4610" s="1"/>
      <c r="FG4610" s="1"/>
      <c r="FH4610" s="1"/>
    </row>
    <row r="4611" spans="1:164" x14ac:dyDescent="0.15">
      <c r="A4611" s="67"/>
      <c r="B4611" s="16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9"/>
      <c r="N4611" s="12"/>
      <c r="O4611" s="12"/>
      <c r="P4611" s="19"/>
      <c r="Q4611" s="14"/>
      <c r="R4611" s="28"/>
      <c r="S4611" s="14"/>
      <c r="T4611" s="14"/>
      <c r="U4611" s="14"/>
      <c r="V4611" s="4"/>
      <c r="W4611" s="5"/>
      <c r="X4611" s="14"/>
      <c r="Y4611" s="153"/>
      <c r="Z4611" s="10"/>
      <c r="AA4611" s="51"/>
      <c r="AB4611" s="3"/>
      <c r="AC4611" s="1"/>
      <c r="AD4611" s="10"/>
      <c r="AE4611" s="3"/>
      <c r="AF4611" s="3"/>
      <c r="AG4611" s="3"/>
      <c r="AH4611" s="10"/>
      <c r="AI4611" s="11"/>
      <c r="AJ4611" s="10"/>
      <c r="AK4611" s="2"/>
      <c r="AL4611" s="2"/>
      <c r="AM4611" s="2"/>
      <c r="AN4611" s="2"/>
      <c r="AO4611" s="2"/>
      <c r="AP4611" s="2"/>
      <c r="AQ4611" s="1"/>
      <c r="AR4611" s="15"/>
      <c r="AS4611" s="15"/>
      <c r="AT4611" s="15"/>
      <c r="AU4611" s="1"/>
      <c r="AV4611" s="1"/>
      <c r="AW4611" s="15"/>
      <c r="AX4611" s="15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  <c r="EZ4611" s="1"/>
      <c r="FA4611" s="1"/>
      <c r="FB4611" s="1"/>
      <c r="FC4611" s="1"/>
      <c r="FD4611" s="1"/>
      <c r="FE4611" s="1"/>
      <c r="FF4611" s="1"/>
      <c r="FG4611" s="1"/>
      <c r="FH4611" s="1"/>
    </row>
    <row r="4612" spans="1:164" x14ac:dyDescent="0.15">
      <c r="A4612" s="67"/>
      <c r="B4612" s="16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9"/>
      <c r="N4612" s="12"/>
      <c r="O4612" s="12"/>
      <c r="P4612" s="19"/>
      <c r="Q4612" s="14"/>
      <c r="R4612" s="28"/>
      <c r="S4612" s="14"/>
      <c r="T4612" s="14"/>
      <c r="U4612" s="14"/>
      <c r="V4612" s="4"/>
      <c r="W4612" s="5"/>
      <c r="X4612" s="14"/>
      <c r="Y4612" s="153"/>
      <c r="Z4612" s="10"/>
      <c r="AA4612" s="51"/>
      <c r="AB4612" s="3"/>
      <c r="AC4612" s="1"/>
      <c r="AD4612" s="10"/>
      <c r="AE4612" s="3"/>
      <c r="AF4612" s="3"/>
      <c r="AG4612" s="3"/>
      <c r="AH4612" s="10"/>
      <c r="AI4612" s="11"/>
      <c r="AJ4612" s="10"/>
      <c r="AK4612" s="2"/>
      <c r="AL4612" s="2"/>
      <c r="AM4612" s="2"/>
      <c r="AN4612" s="2"/>
      <c r="AO4612" s="2"/>
      <c r="AP4612" s="2"/>
      <c r="AQ4612" s="1"/>
      <c r="AR4612" s="15"/>
      <c r="AS4612" s="15"/>
      <c r="AT4612" s="15"/>
      <c r="AU4612" s="1"/>
      <c r="AV4612" s="1"/>
      <c r="AW4612" s="15"/>
      <c r="AX4612" s="15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  <c r="EZ4612" s="1"/>
      <c r="FA4612" s="1"/>
      <c r="FB4612" s="1"/>
      <c r="FC4612" s="1"/>
      <c r="FD4612" s="1"/>
      <c r="FE4612" s="1"/>
      <c r="FF4612" s="1"/>
      <c r="FG4612" s="1"/>
      <c r="FH4612" s="1"/>
    </row>
    <row r="4613" spans="1:164" x14ac:dyDescent="0.15">
      <c r="A4613" s="67"/>
      <c r="B4613" s="16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9"/>
      <c r="N4613" s="12"/>
      <c r="O4613" s="12"/>
      <c r="P4613" s="19"/>
      <c r="Q4613" s="14"/>
      <c r="R4613" s="28"/>
      <c r="S4613" s="14"/>
      <c r="T4613" s="14"/>
      <c r="U4613" s="14"/>
      <c r="V4613" s="4"/>
      <c r="W4613" s="5"/>
      <c r="X4613" s="14"/>
      <c r="Y4613" s="153"/>
      <c r="Z4613" s="10"/>
      <c r="AA4613" s="51"/>
      <c r="AB4613" s="3"/>
      <c r="AC4613" s="1"/>
      <c r="AD4613" s="10"/>
      <c r="AE4613" s="3"/>
      <c r="AF4613" s="3"/>
      <c r="AG4613" s="3"/>
      <c r="AH4613" s="10"/>
      <c r="AI4613" s="11"/>
      <c r="AJ4613" s="10"/>
      <c r="AK4613" s="2"/>
      <c r="AL4613" s="2"/>
      <c r="AM4613" s="2"/>
      <c r="AN4613" s="2"/>
      <c r="AO4613" s="2"/>
      <c r="AP4613" s="2"/>
      <c r="AQ4613" s="1"/>
      <c r="AR4613" s="15"/>
      <c r="AS4613" s="15"/>
      <c r="AT4613" s="15"/>
      <c r="AU4613" s="1"/>
      <c r="AV4613" s="1"/>
      <c r="AW4613" s="15"/>
      <c r="AX4613" s="15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  <c r="EZ4613" s="1"/>
      <c r="FA4613" s="1"/>
      <c r="FB4613" s="1"/>
      <c r="FC4613" s="1"/>
      <c r="FD4613" s="1"/>
      <c r="FE4613" s="1"/>
      <c r="FF4613" s="1"/>
      <c r="FG4613" s="1"/>
      <c r="FH4613" s="1"/>
    </row>
    <row r="4614" spans="1:164" x14ac:dyDescent="0.15">
      <c r="A4614" s="67"/>
      <c r="B4614" s="16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9"/>
      <c r="N4614" s="12"/>
      <c r="O4614" s="12"/>
      <c r="P4614" s="19"/>
      <c r="Q4614" s="14"/>
      <c r="R4614" s="28"/>
      <c r="S4614" s="14"/>
      <c r="T4614" s="14"/>
      <c r="U4614" s="14"/>
      <c r="V4614" s="4"/>
      <c r="W4614" s="5"/>
      <c r="X4614" s="14"/>
      <c r="Y4614" s="153"/>
      <c r="Z4614" s="10"/>
      <c r="AA4614" s="51"/>
      <c r="AB4614" s="3"/>
      <c r="AC4614" s="1"/>
      <c r="AD4614" s="10"/>
      <c r="AE4614" s="3"/>
      <c r="AF4614" s="3"/>
      <c r="AG4614" s="3"/>
      <c r="AH4614" s="10"/>
      <c r="AI4614" s="11"/>
      <c r="AJ4614" s="10"/>
      <c r="AK4614" s="2"/>
      <c r="AL4614" s="2"/>
      <c r="AM4614" s="2"/>
      <c r="AN4614" s="2"/>
      <c r="AO4614" s="2"/>
      <c r="AP4614" s="2"/>
      <c r="AQ4614" s="1"/>
      <c r="AR4614" s="15"/>
      <c r="AS4614" s="15"/>
      <c r="AT4614" s="15"/>
      <c r="AU4614" s="1"/>
      <c r="AV4614" s="1"/>
      <c r="AW4614" s="15"/>
      <c r="AX4614" s="15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  <c r="EZ4614" s="1"/>
      <c r="FA4614" s="1"/>
      <c r="FB4614" s="1"/>
      <c r="FC4614" s="1"/>
      <c r="FD4614" s="1"/>
      <c r="FE4614" s="1"/>
      <c r="FF4614" s="1"/>
      <c r="FG4614" s="1"/>
      <c r="FH4614" s="1"/>
    </row>
    <row r="4615" spans="1:164" x14ac:dyDescent="0.15">
      <c r="A4615" s="67"/>
      <c r="B4615" s="16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9"/>
      <c r="N4615" s="12"/>
      <c r="O4615" s="12"/>
      <c r="P4615" s="19"/>
      <c r="Q4615" s="14"/>
      <c r="R4615" s="28"/>
      <c r="S4615" s="14"/>
      <c r="T4615" s="14"/>
      <c r="U4615" s="14"/>
      <c r="V4615" s="4"/>
      <c r="W4615" s="5"/>
      <c r="X4615" s="14"/>
      <c r="Y4615" s="153"/>
      <c r="Z4615" s="10"/>
      <c r="AA4615" s="51"/>
      <c r="AB4615" s="3"/>
      <c r="AC4615" s="1"/>
      <c r="AD4615" s="10"/>
      <c r="AE4615" s="3"/>
      <c r="AF4615" s="3"/>
      <c r="AG4615" s="3"/>
      <c r="AH4615" s="10"/>
      <c r="AI4615" s="11"/>
      <c r="AJ4615" s="10"/>
      <c r="AK4615" s="2"/>
      <c r="AL4615" s="2"/>
      <c r="AM4615" s="2"/>
      <c r="AN4615" s="2"/>
      <c r="AO4615" s="2"/>
      <c r="AP4615" s="2"/>
      <c r="AQ4615" s="1"/>
      <c r="AR4615" s="15"/>
      <c r="AS4615" s="15"/>
      <c r="AT4615" s="15"/>
      <c r="AU4615" s="1"/>
      <c r="AV4615" s="1"/>
      <c r="AW4615" s="15"/>
      <c r="AX4615" s="15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  <c r="EZ4615" s="1"/>
      <c r="FA4615" s="1"/>
      <c r="FB4615" s="1"/>
      <c r="FC4615" s="1"/>
      <c r="FD4615" s="1"/>
      <c r="FE4615" s="1"/>
      <c r="FF4615" s="1"/>
      <c r="FG4615" s="1"/>
      <c r="FH4615" s="1"/>
    </row>
    <row r="4616" spans="1:164" x14ac:dyDescent="0.15">
      <c r="A4616" s="67"/>
      <c r="B4616" s="16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9"/>
      <c r="N4616" s="12"/>
      <c r="O4616" s="12"/>
      <c r="P4616" s="19"/>
      <c r="Q4616" s="14"/>
      <c r="R4616" s="28"/>
      <c r="S4616" s="14"/>
      <c r="T4616" s="14"/>
      <c r="U4616" s="14"/>
      <c r="V4616" s="4"/>
      <c r="W4616" s="5"/>
      <c r="X4616" s="14"/>
      <c r="Y4616" s="153"/>
      <c r="Z4616" s="10"/>
      <c r="AA4616" s="51"/>
      <c r="AB4616" s="3"/>
      <c r="AC4616" s="1"/>
      <c r="AD4616" s="10"/>
      <c r="AE4616" s="3"/>
      <c r="AF4616" s="3"/>
      <c r="AG4616" s="3"/>
      <c r="AH4616" s="10"/>
      <c r="AI4616" s="11"/>
      <c r="AJ4616" s="10"/>
      <c r="AK4616" s="2"/>
      <c r="AL4616" s="2"/>
      <c r="AM4616" s="2"/>
      <c r="AN4616" s="2"/>
      <c r="AO4616" s="2"/>
      <c r="AP4616" s="2"/>
      <c r="AQ4616" s="1"/>
      <c r="AR4616" s="15"/>
      <c r="AS4616" s="15"/>
      <c r="AT4616" s="15"/>
      <c r="AU4616" s="1"/>
      <c r="AV4616" s="1"/>
      <c r="AW4616" s="15"/>
      <c r="AX4616" s="15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  <c r="EZ4616" s="1"/>
      <c r="FA4616" s="1"/>
      <c r="FB4616" s="1"/>
      <c r="FC4616" s="1"/>
      <c r="FD4616" s="1"/>
      <c r="FE4616" s="1"/>
      <c r="FF4616" s="1"/>
      <c r="FG4616" s="1"/>
      <c r="FH4616" s="1"/>
    </row>
    <row r="4617" spans="1:164" x14ac:dyDescent="0.15">
      <c r="A4617" s="67"/>
      <c r="B4617" s="16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9"/>
      <c r="N4617" s="12"/>
      <c r="O4617" s="12"/>
      <c r="P4617" s="19"/>
      <c r="Q4617" s="14"/>
      <c r="R4617" s="28"/>
      <c r="S4617" s="14"/>
      <c r="T4617" s="14"/>
      <c r="U4617" s="14"/>
      <c r="V4617" s="4"/>
      <c r="W4617" s="5"/>
      <c r="X4617" s="14"/>
      <c r="Y4617" s="153"/>
      <c r="Z4617" s="10"/>
      <c r="AA4617" s="51"/>
      <c r="AB4617" s="3"/>
      <c r="AC4617" s="1"/>
      <c r="AD4617" s="10"/>
      <c r="AE4617" s="3"/>
      <c r="AF4617" s="3"/>
      <c r="AG4617" s="3"/>
      <c r="AH4617" s="10"/>
      <c r="AI4617" s="11"/>
      <c r="AJ4617" s="10"/>
      <c r="AK4617" s="2"/>
      <c r="AL4617" s="2"/>
      <c r="AM4617" s="2"/>
      <c r="AN4617" s="2"/>
      <c r="AO4617" s="2"/>
      <c r="AP4617" s="2"/>
      <c r="AQ4617" s="1"/>
      <c r="AR4617" s="15"/>
      <c r="AS4617" s="15"/>
      <c r="AT4617" s="15"/>
      <c r="AU4617" s="1"/>
      <c r="AV4617" s="1"/>
      <c r="AW4617" s="15"/>
      <c r="AX4617" s="15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  <c r="EZ4617" s="1"/>
      <c r="FA4617" s="1"/>
      <c r="FB4617" s="1"/>
      <c r="FC4617" s="1"/>
      <c r="FD4617" s="1"/>
      <c r="FE4617" s="1"/>
      <c r="FF4617" s="1"/>
      <c r="FG4617" s="1"/>
      <c r="FH4617" s="1"/>
    </row>
    <row r="4618" spans="1:164" x14ac:dyDescent="0.15">
      <c r="A4618" s="67"/>
      <c r="B4618" s="16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9"/>
      <c r="N4618" s="12"/>
      <c r="O4618" s="12"/>
      <c r="P4618" s="19"/>
      <c r="Q4618" s="14"/>
      <c r="R4618" s="28"/>
      <c r="S4618" s="14"/>
      <c r="T4618" s="14"/>
      <c r="U4618" s="14"/>
      <c r="V4618" s="4"/>
      <c r="W4618" s="5"/>
      <c r="X4618" s="14"/>
      <c r="Y4618" s="153"/>
      <c r="Z4618" s="10"/>
      <c r="AA4618" s="51"/>
      <c r="AB4618" s="3"/>
      <c r="AC4618" s="1"/>
      <c r="AD4618" s="10"/>
      <c r="AE4618" s="3"/>
      <c r="AF4618" s="3"/>
      <c r="AG4618" s="3"/>
      <c r="AH4618" s="10"/>
      <c r="AI4618" s="11"/>
      <c r="AJ4618" s="10"/>
      <c r="AK4618" s="2"/>
      <c r="AL4618" s="2"/>
      <c r="AM4618" s="2"/>
      <c r="AN4618" s="2"/>
      <c r="AO4618" s="2"/>
      <c r="AP4618" s="2"/>
      <c r="AQ4618" s="1"/>
      <c r="AR4618" s="15"/>
      <c r="AS4618" s="15"/>
      <c r="AT4618" s="15"/>
      <c r="AU4618" s="1"/>
      <c r="AV4618" s="1"/>
      <c r="AW4618" s="15"/>
      <c r="AX4618" s="15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  <c r="EZ4618" s="1"/>
      <c r="FA4618" s="1"/>
      <c r="FB4618" s="1"/>
      <c r="FC4618" s="1"/>
      <c r="FD4618" s="1"/>
      <c r="FE4618" s="1"/>
      <c r="FF4618" s="1"/>
      <c r="FG4618" s="1"/>
      <c r="FH4618" s="1"/>
    </row>
    <row r="4619" spans="1:164" x14ac:dyDescent="0.15">
      <c r="A4619" s="67"/>
      <c r="B4619" s="16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9"/>
      <c r="N4619" s="12"/>
      <c r="O4619" s="12"/>
      <c r="P4619" s="19"/>
      <c r="Q4619" s="14"/>
      <c r="R4619" s="28"/>
      <c r="S4619" s="14"/>
      <c r="T4619" s="14"/>
      <c r="U4619" s="14"/>
      <c r="V4619" s="4"/>
      <c r="W4619" s="5"/>
      <c r="X4619" s="14"/>
      <c r="Y4619" s="153"/>
      <c r="Z4619" s="10"/>
      <c r="AA4619" s="51"/>
      <c r="AB4619" s="3"/>
      <c r="AC4619" s="1"/>
      <c r="AD4619" s="10"/>
      <c r="AE4619" s="3"/>
      <c r="AF4619" s="3"/>
      <c r="AG4619" s="3"/>
      <c r="AH4619" s="10"/>
      <c r="AI4619" s="11"/>
      <c r="AJ4619" s="10"/>
      <c r="AK4619" s="2"/>
      <c r="AL4619" s="2"/>
      <c r="AM4619" s="2"/>
      <c r="AN4619" s="2"/>
      <c r="AO4619" s="2"/>
      <c r="AP4619" s="2"/>
      <c r="AQ4619" s="1"/>
      <c r="AR4619" s="15"/>
      <c r="AS4619" s="15"/>
      <c r="AT4619" s="15"/>
      <c r="AU4619" s="1"/>
      <c r="AV4619" s="1"/>
      <c r="AW4619" s="15"/>
      <c r="AX4619" s="15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  <c r="EZ4619" s="1"/>
      <c r="FA4619" s="1"/>
      <c r="FB4619" s="1"/>
      <c r="FC4619" s="1"/>
      <c r="FD4619" s="1"/>
      <c r="FE4619" s="1"/>
      <c r="FF4619" s="1"/>
      <c r="FG4619" s="1"/>
      <c r="FH4619" s="1"/>
    </row>
    <row r="4620" spans="1:164" x14ac:dyDescent="0.15">
      <c r="A4620" s="67"/>
      <c r="B4620" s="16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9"/>
      <c r="N4620" s="12"/>
      <c r="O4620" s="12"/>
      <c r="P4620" s="19"/>
      <c r="Q4620" s="14"/>
      <c r="R4620" s="28"/>
      <c r="S4620" s="14"/>
      <c r="T4620" s="14"/>
      <c r="U4620" s="14"/>
      <c r="V4620" s="4"/>
      <c r="W4620" s="5"/>
      <c r="X4620" s="14"/>
      <c r="Y4620" s="153"/>
      <c r="Z4620" s="10"/>
      <c r="AA4620" s="51"/>
      <c r="AB4620" s="3"/>
      <c r="AC4620" s="1"/>
      <c r="AD4620" s="10"/>
      <c r="AE4620" s="3"/>
      <c r="AF4620" s="3"/>
      <c r="AG4620" s="3"/>
      <c r="AH4620" s="10"/>
      <c r="AI4620" s="11"/>
      <c r="AJ4620" s="10"/>
      <c r="AK4620" s="2"/>
      <c r="AL4620" s="2"/>
      <c r="AM4620" s="2"/>
      <c r="AN4620" s="2"/>
      <c r="AO4620" s="2"/>
      <c r="AP4620" s="2"/>
      <c r="AQ4620" s="1"/>
      <c r="AR4620" s="15"/>
      <c r="AS4620" s="15"/>
      <c r="AT4620" s="15"/>
      <c r="AU4620" s="1"/>
      <c r="AV4620" s="1"/>
      <c r="AW4620" s="15"/>
      <c r="AX4620" s="15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  <c r="EZ4620" s="1"/>
      <c r="FA4620" s="1"/>
      <c r="FB4620" s="1"/>
      <c r="FC4620" s="1"/>
      <c r="FD4620" s="1"/>
      <c r="FE4620" s="1"/>
      <c r="FF4620" s="1"/>
      <c r="FG4620" s="1"/>
      <c r="FH4620" s="1"/>
    </row>
    <row r="4621" spans="1:164" x14ac:dyDescent="0.15">
      <c r="A4621" s="67"/>
      <c r="B4621" s="16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9"/>
      <c r="N4621" s="12"/>
      <c r="O4621" s="12"/>
      <c r="P4621" s="19"/>
      <c r="Q4621" s="14"/>
      <c r="R4621" s="28"/>
      <c r="S4621" s="14"/>
      <c r="T4621" s="14"/>
      <c r="U4621" s="14"/>
      <c r="V4621" s="4"/>
      <c r="W4621" s="5"/>
      <c r="X4621" s="14"/>
      <c r="Y4621" s="153"/>
      <c r="Z4621" s="10"/>
      <c r="AA4621" s="51"/>
      <c r="AB4621" s="3"/>
      <c r="AC4621" s="1"/>
      <c r="AD4621" s="10"/>
      <c r="AE4621" s="3"/>
      <c r="AF4621" s="3"/>
      <c r="AG4621" s="3"/>
      <c r="AH4621" s="10"/>
      <c r="AI4621" s="11"/>
      <c r="AJ4621" s="10"/>
      <c r="AK4621" s="2"/>
      <c r="AL4621" s="2"/>
      <c r="AM4621" s="2"/>
      <c r="AN4621" s="2"/>
      <c r="AO4621" s="2"/>
      <c r="AP4621" s="2"/>
      <c r="AQ4621" s="1"/>
      <c r="AR4621" s="15"/>
      <c r="AS4621" s="15"/>
      <c r="AT4621" s="15"/>
      <c r="AU4621" s="1"/>
      <c r="AV4621" s="1"/>
      <c r="AW4621" s="15"/>
      <c r="AX4621" s="15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  <c r="EZ4621" s="1"/>
      <c r="FA4621" s="1"/>
      <c r="FB4621" s="1"/>
      <c r="FC4621" s="1"/>
      <c r="FD4621" s="1"/>
      <c r="FE4621" s="1"/>
      <c r="FF4621" s="1"/>
      <c r="FG4621" s="1"/>
      <c r="FH4621" s="1"/>
    </row>
    <row r="4622" spans="1:164" x14ac:dyDescent="0.15">
      <c r="A4622" s="67"/>
      <c r="B4622" s="16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9"/>
      <c r="N4622" s="12"/>
      <c r="O4622" s="12"/>
      <c r="P4622" s="19"/>
      <c r="Q4622" s="14"/>
      <c r="R4622" s="28"/>
      <c r="S4622" s="14"/>
      <c r="T4622" s="14"/>
      <c r="U4622" s="14"/>
      <c r="V4622" s="4"/>
      <c r="W4622" s="5"/>
      <c r="X4622" s="14"/>
      <c r="Y4622" s="153"/>
      <c r="Z4622" s="10"/>
      <c r="AA4622" s="51"/>
      <c r="AB4622" s="3"/>
      <c r="AC4622" s="1"/>
      <c r="AD4622" s="10"/>
      <c r="AE4622" s="3"/>
      <c r="AF4622" s="3"/>
      <c r="AG4622" s="3"/>
      <c r="AH4622" s="10"/>
      <c r="AI4622" s="11"/>
      <c r="AJ4622" s="10"/>
      <c r="AK4622" s="2"/>
      <c r="AL4622" s="2"/>
      <c r="AM4622" s="2"/>
      <c r="AN4622" s="2"/>
      <c r="AO4622" s="2"/>
      <c r="AP4622" s="2"/>
      <c r="AQ4622" s="1"/>
      <c r="AR4622" s="15"/>
      <c r="AS4622" s="15"/>
      <c r="AT4622" s="15"/>
      <c r="AU4622" s="1"/>
      <c r="AV4622" s="1"/>
      <c r="AW4622" s="15"/>
      <c r="AX4622" s="15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  <c r="EZ4622" s="1"/>
      <c r="FA4622" s="1"/>
      <c r="FB4622" s="1"/>
      <c r="FC4622" s="1"/>
      <c r="FD4622" s="1"/>
      <c r="FE4622" s="1"/>
      <c r="FF4622" s="1"/>
      <c r="FG4622" s="1"/>
      <c r="FH4622" s="1"/>
    </row>
    <row r="4623" spans="1:164" x14ac:dyDescent="0.15">
      <c r="A4623" s="67"/>
      <c r="B4623" s="16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9"/>
      <c r="N4623" s="12"/>
      <c r="O4623" s="12"/>
      <c r="P4623" s="19"/>
      <c r="Q4623" s="14"/>
      <c r="R4623" s="28"/>
      <c r="S4623" s="14"/>
      <c r="T4623" s="14"/>
      <c r="U4623" s="14"/>
      <c r="V4623" s="4"/>
      <c r="W4623" s="5"/>
      <c r="X4623" s="14"/>
      <c r="Y4623" s="153"/>
      <c r="Z4623" s="10"/>
      <c r="AA4623" s="51"/>
      <c r="AB4623" s="3"/>
      <c r="AC4623" s="1"/>
      <c r="AD4623" s="10"/>
      <c r="AE4623" s="3"/>
      <c r="AF4623" s="3"/>
      <c r="AG4623" s="3"/>
      <c r="AH4623" s="10"/>
      <c r="AI4623" s="11"/>
      <c r="AJ4623" s="10"/>
      <c r="AK4623" s="2"/>
      <c r="AL4623" s="2"/>
      <c r="AM4623" s="2"/>
      <c r="AN4623" s="2"/>
      <c r="AO4623" s="2"/>
      <c r="AP4623" s="2"/>
      <c r="AQ4623" s="1"/>
      <c r="AR4623" s="15"/>
      <c r="AS4623" s="15"/>
      <c r="AT4623" s="15"/>
      <c r="AU4623" s="1"/>
      <c r="AV4623" s="1"/>
      <c r="AW4623" s="15"/>
      <c r="AX4623" s="15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  <c r="EZ4623" s="1"/>
      <c r="FA4623" s="1"/>
      <c r="FB4623" s="1"/>
      <c r="FC4623" s="1"/>
      <c r="FD4623" s="1"/>
      <c r="FE4623" s="1"/>
      <c r="FF4623" s="1"/>
      <c r="FG4623" s="1"/>
      <c r="FH4623" s="1"/>
    </row>
    <row r="4624" spans="1:164" x14ac:dyDescent="0.15">
      <c r="A4624" s="67"/>
      <c r="B4624" s="16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9"/>
      <c r="N4624" s="12"/>
      <c r="O4624" s="12"/>
      <c r="P4624" s="19"/>
      <c r="Q4624" s="14"/>
      <c r="R4624" s="28"/>
      <c r="S4624" s="14"/>
      <c r="T4624" s="14"/>
      <c r="U4624" s="14"/>
      <c r="V4624" s="4"/>
      <c r="W4624" s="5"/>
      <c r="X4624" s="14"/>
      <c r="Y4624" s="153"/>
      <c r="Z4624" s="10"/>
      <c r="AA4624" s="51"/>
      <c r="AB4624" s="3"/>
      <c r="AC4624" s="1"/>
      <c r="AD4624" s="10"/>
      <c r="AE4624" s="3"/>
      <c r="AF4624" s="3"/>
      <c r="AG4624" s="3"/>
      <c r="AH4624" s="10"/>
      <c r="AI4624" s="11"/>
      <c r="AJ4624" s="10"/>
      <c r="AK4624" s="2"/>
      <c r="AL4624" s="2"/>
      <c r="AM4624" s="2"/>
      <c r="AN4624" s="2"/>
      <c r="AO4624" s="2"/>
      <c r="AP4624" s="2"/>
      <c r="AQ4624" s="1"/>
      <c r="AR4624" s="15"/>
      <c r="AS4624" s="15"/>
      <c r="AT4624" s="15"/>
      <c r="AU4624" s="1"/>
      <c r="AV4624" s="1"/>
      <c r="AW4624" s="15"/>
      <c r="AX4624" s="15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  <c r="EZ4624" s="1"/>
      <c r="FA4624" s="1"/>
      <c r="FB4624" s="1"/>
      <c r="FC4624" s="1"/>
      <c r="FD4624" s="1"/>
      <c r="FE4624" s="1"/>
      <c r="FF4624" s="1"/>
      <c r="FG4624" s="1"/>
      <c r="FH4624" s="1"/>
    </row>
    <row r="4625" spans="1:164" x14ac:dyDescent="0.15">
      <c r="A4625" s="67"/>
      <c r="B4625" s="16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9"/>
      <c r="N4625" s="12"/>
      <c r="O4625" s="12"/>
      <c r="P4625" s="19"/>
      <c r="Q4625" s="14"/>
      <c r="R4625" s="28"/>
      <c r="S4625" s="14"/>
      <c r="T4625" s="14"/>
      <c r="U4625" s="14"/>
      <c r="V4625" s="4"/>
      <c r="W4625" s="5"/>
      <c r="X4625" s="14"/>
      <c r="Y4625" s="153"/>
      <c r="Z4625" s="10"/>
      <c r="AA4625" s="51"/>
      <c r="AB4625" s="3"/>
      <c r="AC4625" s="1"/>
      <c r="AD4625" s="10"/>
      <c r="AE4625" s="3"/>
      <c r="AF4625" s="3"/>
      <c r="AG4625" s="3"/>
      <c r="AH4625" s="10"/>
      <c r="AI4625" s="11"/>
      <c r="AJ4625" s="10"/>
      <c r="AK4625" s="2"/>
      <c r="AL4625" s="2"/>
      <c r="AM4625" s="2"/>
      <c r="AN4625" s="2"/>
      <c r="AO4625" s="2"/>
      <c r="AP4625" s="2"/>
      <c r="AQ4625" s="1"/>
      <c r="AR4625" s="15"/>
      <c r="AS4625" s="15"/>
      <c r="AT4625" s="15"/>
      <c r="AU4625" s="1"/>
      <c r="AV4625" s="1"/>
      <c r="AW4625" s="15"/>
      <c r="AX4625" s="15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  <c r="EZ4625" s="1"/>
      <c r="FA4625" s="1"/>
      <c r="FB4625" s="1"/>
      <c r="FC4625" s="1"/>
      <c r="FD4625" s="1"/>
      <c r="FE4625" s="1"/>
      <c r="FF4625" s="1"/>
      <c r="FG4625" s="1"/>
      <c r="FH4625" s="1"/>
    </row>
    <row r="4626" spans="1:164" x14ac:dyDescent="0.15">
      <c r="A4626" s="67"/>
      <c r="B4626" s="16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9"/>
      <c r="N4626" s="12"/>
      <c r="O4626" s="12"/>
      <c r="P4626" s="19"/>
      <c r="Q4626" s="14"/>
      <c r="R4626" s="28"/>
      <c r="S4626" s="14"/>
      <c r="T4626" s="14"/>
      <c r="U4626" s="14"/>
      <c r="V4626" s="4"/>
      <c r="W4626" s="5"/>
      <c r="X4626" s="14"/>
      <c r="Y4626" s="153"/>
      <c r="Z4626" s="10"/>
      <c r="AA4626" s="51"/>
      <c r="AB4626" s="3"/>
      <c r="AC4626" s="1"/>
      <c r="AD4626" s="10"/>
      <c r="AE4626" s="3"/>
      <c r="AF4626" s="3"/>
      <c r="AG4626" s="3"/>
      <c r="AH4626" s="10"/>
      <c r="AI4626" s="11"/>
      <c r="AJ4626" s="10"/>
      <c r="AK4626" s="2"/>
      <c r="AL4626" s="2"/>
      <c r="AM4626" s="2"/>
      <c r="AN4626" s="2"/>
      <c r="AO4626" s="2"/>
      <c r="AP4626" s="2"/>
      <c r="AQ4626" s="1"/>
      <c r="AR4626" s="15"/>
      <c r="AS4626" s="15"/>
      <c r="AT4626" s="15"/>
      <c r="AU4626" s="1"/>
      <c r="AV4626" s="1"/>
      <c r="AW4626" s="15"/>
      <c r="AX4626" s="15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  <c r="EZ4626" s="1"/>
      <c r="FA4626" s="1"/>
      <c r="FB4626" s="1"/>
      <c r="FC4626" s="1"/>
      <c r="FD4626" s="1"/>
      <c r="FE4626" s="1"/>
      <c r="FF4626" s="1"/>
      <c r="FG4626" s="1"/>
      <c r="FH4626" s="1"/>
    </row>
    <row r="4627" spans="1:164" x14ac:dyDescent="0.15">
      <c r="A4627" s="67"/>
      <c r="B4627" s="16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9"/>
      <c r="N4627" s="12"/>
      <c r="O4627" s="12"/>
      <c r="P4627" s="19"/>
      <c r="Q4627" s="14"/>
      <c r="R4627" s="28"/>
      <c r="S4627" s="14"/>
      <c r="T4627" s="14"/>
      <c r="U4627" s="14"/>
      <c r="V4627" s="4"/>
      <c r="W4627" s="5"/>
      <c r="X4627" s="14"/>
      <c r="Y4627" s="153"/>
      <c r="Z4627" s="10"/>
      <c r="AA4627" s="51"/>
      <c r="AB4627" s="3"/>
      <c r="AC4627" s="1"/>
      <c r="AD4627" s="10"/>
      <c r="AE4627" s="3"/>
      <c r="AF4627" s="3"/>
      <c r="AG4627" s="3"/>
      <c r="AH4627" s="10"/>
      <c r="AI4627" s="11"/>
      <c r="AJ4627" s="10"/>
      <c r="AK4627" s="2"/>
      <c r="AL4627" s="2"/>
      <c r="AM4627" s="2"/>
      <c r="AN4627" s="2"/>
      <c r="AO4627" s="2"/>
      <c r="AP4627" s="2"/>
      <c r="AQ4627" s="1"/>
      <c r="AR4627" s="15"/>
      <c r="AS4627" s="15"/>
      <c r="AT4627" s="15"/>
      <c r="AU4627" s="1"/>
      <c r="AV4627" s="1"/>
      <c r="AW4627" s="15"/>
      <c r="AX4627" s="15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  <c r="EZ4627" s="1"/>
      <c r="FA4627" s="1"/>
      <c r="FB4627" s="1"/>
      <c r="FC4627" s="1"/>
      <c r="FD4627" s="1"/>
      <c r="FE4627" s="1"/>
      <c r="FF4627" s="1"/>
      <c r="FG4627" s="1"/>
      <c r="FH4627" s="1"/>
    </row>
    <row r="4628" spans="1:164" x14ac:dyDescent="0.15">
      <c r="A4628" s="67"/>
      <c r="B4628" s="16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9"/>
      <c r="N4628" s="12"/>
      <c r="O4628" s="12"/>
      <c r="P4628" s="19"/>
      <c r="Q4628" s="14"/>
      <c r="R4628" s="28"/>
      <c r="S4628" s="14"/>
      <c r="T4628" s="14"/>
      <c r="U4628" s="14"/>
      <c r="V4628" s="4"/>
      <c r="W4628" s="5"/>
      <c r="X4628" s="14"/>
      <c r="Y4628" s="153"/>
      <c r="Z4628" s="10"/>
      <c r="AA4628" s="51"/>
      <c r="AB4628" s="3"/>
      <c r="AC4628" s="1"/>
      <c r="AD4628" s="10"/>
      <c r="AE4628" s="3"/>
      <c r="AF4628" s="3"/>
      <c r="AG4628" s="3"/>
      <c r="AH4628" s="10"/>
      <c r="AI4628" s="11"/>
      <c r="AJ4628" s="10"/>
      <c r="AK4628" s="2"/>
      <c r="AL4628" s="2"/>
      <c r="AM4628" s="2"/>
      <c r="AN4628" s="2"/>
      <c r="AO4628" s="2"/>
      <c r="AP4628" s="2"/>
      <c r="AQ4628" s="1"/>
      <c r="AR4628" s="15"/>
      <c r="AS4628" s="15"/>
      <c r="AT4628" s="15"/>
      <c r="AU4628" s="1"/>
      <c r="AV4628" s="1"/>
      <c r="AW4628" s="15"/>
      <c r="AX4628" s="15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  <c r="EZ4628" s="1"/>
      <c r="FA4628" s="1"/>
      <c r="FB4628" s="1"/>
      <c r="FC4628" s="1"/>
      <c r="FD4628" s="1"/>
      <c r="FE4628" s="1"/>
      <c r="FF4628" s="1"/>
      <c r="FG4628" s="1"/>
      <c r="FH4628" s="1"/>
    </row>
    <row r="4629" spans="1:164" x14ac:dyDescent="0.15">
      <c r="A4629" s="67"/>
      <c r="B4629" s="16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9"/>
      <c r="N4629" s="12"/>
      <c r="O4629" s="12"/>
      <c r="P4629" s="19"/>
      <c r="Q4629" s="14"/>
      <c r="R4629" s="28"/>
      <c r="S4629" s="14"/>
      <c r="T4629" s="14"/>
      <c r="U4629" s="14"/>
      <c r="V4629" s="4"/>
      <c r="W4629" s="5"/>
      <c r="X4629" s="14"/>
      <c r="Y4629" s="153"/>
      <c r="Z4629" s="10"/>
      <c r="AA4629" s="51"/>
      <c r="AB4629" s="3"/>
      <c r="AC4629" s="1"/>
      <c r="AD4629" s="10"/>
      <c r="AE4629" s="3"/>
      <c r="AF4629" s="3"/>
      <c r="AG4629" s="3"/>
      <c r="AH4629" s="10"/>
      <c r="AI4629" s="11"/>
      <c r="AJ4629" s="10"/>
      <c r="AK4629" s="2"/>
      <c r="AL4629" s="2"/>
      <c r="AM4629" s="2"/>
      <c r="AN4629" s="2"/>
      <c r="AO4629" s="2"/>
      <c r="AP4629" s="2"/>
      <c r="AQ4629" s="1"/>
      <c r="AR4629" s="15"/>
      <c r="AS4629" s="15"/>
      <c r="AT4629" s="15"/>
      <c r="AU4629" s="1"/>
      <c r="AV4629" s="1"/>
      <c r="AW4629" s="15"/>
      <c r="AX4629" s="15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  <c r="EZ4629" s="1"/>
      <c r="FA4629" s="1"/>
      <c r="FB4629" s="1"/>
      <c r="FC4629" s="1"/>
      <c r="FD4629" s="1"/>
      <c r="FE4629" s="1"/>
      <c r="FF4629" s="1"/>
      <c r="FG4629" s="1"/>
      <c r="FH4629" s="1"/>
    </row>
    <row r="4630" spans="1:164" x14ac:dyDescent="0.15">
      <c r="A4630" s="67"/>
      <c r="B4630" s="16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9"/>
      <c r="N4630" s="12"/>
      <c r="O4630" s="12"/>
      <c r="P4630" s="19"/>
      <c r="Q4630" s="14"/>
      <c r="R4630" s="28"/>
      <c r="S4630" s="14"/>
      <c r="T4630" s="14"/>
      <c r="U4630" s="14"/>
      <c r="V4630" s="4"/>
      <c r="W4630" s="5"/>
      <c r="X4630" s="14"/>
      <c r="Y4630" s="153"/>
      <c r="Z4630" s="10"/>
      <c r="AA4630" s="51"/>
      <c r="AB4630" s="3"/>
      <c r="AC4630" s="1"/>
      <c r="AD4630" s="10"/>
      <c r="AE4630" s="3"/>
      <c r="AF4630" s="3"/>
      <c r="AG4630" s="3"/>
      <c r="AH4630" s="10"/>
      <c r="AI4630" s="11"/>
      <c r="AJ4630" s="10"/>
      <c r="AK4630" s="2"/>
      <c r="AL4630" s="2"/>
      <c r="AM4630" s="2"/>
      <c r="AN4630" s="2"/>
      <c r="AO4630" s="2"/>
      <c r="AP4630" s="2"/>
      <c r="AQ4630" s="1"/>
      <c r="AR4630" s="15"/>
      <c r="AS4630" s="15"/>
      <c r="AT4630" s="15"/>
      <c r="AU4630" s="1"/>
      <c r="AV4630" s="1"/>
      <c r="AW4630" s="15"/>
      <c r="AX4630" s="15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  <c r="EZ4630" s="1"/>
      <c r="FA4630" s="1"/>
      <c r="FB4630" s="1"/>
      <c r="FC4630" s="1"/>
      <c r="FD4630" s="1"/>
      <c r="FE4630" s="1"/>
      <c r="FF4630" s="1"/>
      <c r="FG4630" s="1"/>
      <c r="FH4630" s="1"/>
    </row>
    <row r="4631" spans="1:164" x14ac:dyDescent="0.15">
      <c r="A4631" s="67"/>
      <c r="B4631" s="16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9"/>
      <c r="N4631" s="12"/>
      <c r="O4631" s="12"/>
      <c r="P4631" s="19"/>
      <c r="Q4631" s="14"/>
      <c r="R4631" s="28"/>
      <c r="S4631" s="14"/>
      <c r="T4631" s="14"/>
      <c r="U4631" s="14"/>
      <c r="V4631" s="4"/>
      <c r="W4631" s="5"/>
      <c r="X4631" s="14"/>
      <c r="Y4631" s="153"/>
      <c r="Z4631" s="10"/>
      <c r="AA4631" s="51"/>
      <c r="AB4631" s="3"/>
      <c r="AC4631" s="1"/>
      <c r="AD4631" s="10"/>
      <c r="AE4631" s="3"/>
      <c r="AF4631" s="3"/>
      <c r="AG4631" s="3"/>
      <c r="AH4631" s="10"/>
      <c r="AI4631" s="11"/>
      <c r="AJ4631" s="10"/>
      <c r="AK4631" s="2"/>
      <c r="AL4631" s="2"/>
      <c r="AM4631" s="2"/>
      <c r="AN4631" s="2"/>
      <c r="AO4631" s="2"/>
      <c r="AP4631" s="2"/>
      <c r="AQ4631" s="1"/>
      <c r="AR4631" s="15"/>
      <c r="AS4631" s="15"/>
      <c r="AT4631" s="15"/>
      <c r="AU4631" s="1"/>
      <c r="AV4631" s="1"/>
      <c r="AW4631" s="15"/>
      <c r="AX4631" s="15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  <c r="EZ4631" s="1"/>
      <c r="FA4631" s="1"/>
      <c r="FB4631" s="1"/>
      <c r="FC4631" s="1"/>
      <c r="FD4631" s="1"/>
      <c r="FE4631" s="1"/>
      <c r="FF4631" s="1"/>
      <c r="FG4631" s="1"/>
      <c r="FH4631" s="1"/>
    </row>
    <row r="4632" spans="1:164" x14ac:dyDescent="0.15">
      <c r="A4632" s="67"/>
      <c r="B4632" s="16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9"/>
      <c r="N4632" s="12"/>
      <c r="O4632" s="12"/>
      <c r="P4632" s="19"/>
      <c r="Q4632" s="14"/>
      <c r="R4632" s="28"/>
      <c r="S4632" s="14"/>
      <c r="T4632" s="14"/>
      <c r="U4632" s="14"/>
      <c r="V4632" s="4"/>
      <c r="W4632" s="5"/>
      <c r="X4632" s="14"/>
      <c r="Y4632" s="153"/>
      <c r="Z4632" s="10"/>
      <c r="AA4632" s="51"/>
      <c r="AB4632" s="3"/>
      <c r="AC4632" s="1"/>
      <c r="AD4632" s="10"/>
      <c r="AE4632" s="3"/>
      <c r="AF4632" s="3"/>
      <c r="AG4632" s="3"/>
      <c r="AH4632" s="10"/>
      <c r="AI4632" s="11"/>
      <c r="AJ4632" s="10"/>
      <c r="AK4632" s="2"/>
      <c r="AL4632" s="2"/>
      <c r="AM4632" s="2"/>
      <c r="AN4632" s="2"/>
      <c r="AO4632" s="2"/>
      <c r="AP4632" s="2"/>
      <c r="AQ4632" s="1"/>
      <c r="AR4632" s="15"/>
      <c r="AS4632" s="15"/>
      <c r="AT4632" s="15"/>
      <c r="AU4632" s="1"/>
      <c r="AV4632" s="1"/>
      <c r="AW4632" s="15"/>
      <c r="AX4632" s="15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  <c r="EZ4632" s="1"/>
      <c r="FA4632" s="1"/>
      <c r="FB4632" s="1"/>
      <c r="FC4632" s="1"/>
      <c r="FD4632" s="1"/>
      <c r="FE4632" s="1"/>
      <c r="FF4632" s="1"/>
      <c r="FG4632" s="1"/>
      <c r="FH4632" s="1"/>
    </row>
    <row r="4633" spans="1:164" x14ac:dyDescent="0.15">
      <c r="A4633" s="67"/>
      <c r="B4633" s="16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9"/>
      <c r="N4633" s="12"/>
      <c r="O4633" s="12"/>
      <c r="P4633" s="19"/>
      <c r="Q4633" s="14"/>
      <c r="R4633" s="28"/>
      <c r="S4633" s="14"/>
      <c r="T4633" s="14"/>
      <c r="U4633" s="14"/>
      <c r="V4633" s="4"/>
      <c r="W4633" s="5"/>
      <c r="X4633" s="14"/>
      <c r="Y4633" s="153"/>
      <c r="Z4633" s="10"/>
      <c r="AA4633" s="51"/>
      <c r="AB4633" s="3"/>
      <c r="AC4633" s="1"/>
      <c r="AD4633" s="10"/>
      <c r="AE4633" s="3"/>
      <c r="AF4633" s="3"/>
      <c r="AG4633" s="3"/>
      <c r="AH4633" s="10"/>
      <c r="AI4633" s="11"/>
      <c r="AJ4633" s="10"/>
      <c r="AK4633" s="2"/>
      <c r="AL4633" s="2"/>
      <c r="AM4633" s="2"/>
      <c r="AN4633" s="2"/>
      <c r="AO4633" s="2"/>
      <c r="AP4633" s="2"/>
      <c r="AQ4633" s="1"/>
      <c r="AR4633" s="15"/>
      <c r="AS4633" s="15"/>
      <c r="AT4633" s="15"/>
      <c r="AU4633" s="1"/>
      <c r="AV4633" s="1"/>
      <c r="AW4633" s="15"/>
      <c r="AX4633" s="15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  <c r="EZ4633" s="1"/>
      <c r="FA4633" s="1"/>
      <c r="FB4633" s="1"/>
      <c r="FC4633" s="1"/>
      <c r="FD4633" s="1"/>
      <c r="FE4633" s="1"/>
      <c r="FF4633" s="1"/>
      <c r="FG4633" s="1"/>
      <c r="FH4633" s="1"/>
    </row>
    <row r="4634" spans="1:164" x14ac:dyDescent="0.15">
      <c r="A4634" s="67"/>
      <c r="B4634" s="16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9"/>
      <c r="N4634" s="12"/>
      <c r="O4634" s="12"/>
      <c r="P4634" s="19"/>
      <c r="Q4634" s="14"/>
      <c r="R4634" s="28"/>
      <c r="S4634" s="14"/>
      <c r="T4634" s="14"/>
      <c r="U4634" s="14"/>
      <c r="V4634" s="4"/>
      <c r="W4634" s="5"/>
      <c r="X4634" s="14"/>
      <c r="Y4634" s="153"/>
      <c r="Z4634" s="10"/>
      <c r="AA4634" s="51"/>
      <c r="AB4634" s="3"/>
      <c r="AC4634" s="1"/>
      <c r="AD4634" s="10"/>
      <c r="AE4634" s="3"/>
      <c r="AF4634" s="3"/>
      <c r="AG4634" s="3"/>
      <c r="AH4634" s="10"/>
      <c r="AI4634" s="11"/>
      <c r="AJ4634" s="10"/>
      <c r="AK4634" s="2"/>
      <c r="AL4634" s="2"/>
      <c r="AM4634" s="2"/>
      <c r="AN4634" s="2"/>
      <c r="AO4634" s="2"/>
      <c r="AP4634" s="2"/>
      <c r="AQ4634" s="1"/>
      <c r="AR4634" s="15"/>
      <c r="AS4634" s="15"/>
      <c r="AT4634" s="15"/>
      <c r="AU4634" s="1"/>
      <c r="AV4634" s="1"/>
      <c r="AW4634" s="15"/>
      <c r="AX4634" s="15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  <c r="EZ4634" s="1"/>
      <c r="FA4634" s="1"/>
      <c r="FB4634" s="1"/>
      <c r="FC4634" s="1"/>
      <c r="FD4634" s="1"/>
      <c r="FE4634" s="1"/>
      <c r="FF4634" s="1"/>
      <c r="FG4634" s="1"/>
      <c r="FH4634" s="1"/>
    </row>
    <row r="4635" spans="1:164" x14ac:dyDescent="0.15">
      <c r="A4635" s="67"/>
      <c r="B4635" s="16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9"/>
      <c r="N4635" s="12"/>
      <c r="O4635" s="12"/>
      <c r="P4635" s="19"/>
      <c r="Q4635" s="14"/>
      <c r="R4635" s="28"/>
      <c r="S4635" s="14"/>
      <c r="T4635" s="14"/>
      <c r="U4635" s="14"/>
      <c r="V4635" s="4"/>
      <c r="W4635" s="5"/>
      <c r="X4635" s="14"/>
      <c r="Y4635" s="153"/>
      <c r="Z4635" s="10"/>
      <c r="AA4635" s="51"/>
      <c r="AB4635" s="3"/>
      <c r="AC4635" s="1"/>
      <c r="AD4635" s="10"/>
      <c r="AE4635" s="3"/>
      <c r="AF4635" s="3"/>
      <c r="AG4635" s="3"/>
      <c r="AH4635" s="10"/>
      <c r="AI4635" s="11"/>
      <c r="AJ4635" s="10"/>
      <c r="AK4635" s="2"/>
      <c r="AL4635" s="2"/>
      <c r="AM4635" s="2"/>
      <c r="AN4635" s="2"/>
      <c r="AO4635" s="2"/>
      <c r="AP4635" s="2"/>
      <c r="AQ4635" s="1"/>
      <c r="AR4635" s="15"/>
      <c r="AS4635" s="15"/>
      <c r="AT4635" s="15"/>
      <c r="AU4635" s="1"/>
      <c r="AV4635" s="1"/>
      <c r="AW4635" s="15"/>
      <c r="AX4635" s="15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  <c r="EZ4635" s="1"/>
      <c r="FA4635" s="1"/>
      <c r="FB4635" s="1"/>
      <c r="FC4635" s="1"/>
      <c r="FD4635" s="1"/>
      <c r="FE4635" s="1"/>
      <c r="FF4635" s="1"/>
      <c r="FG4635" s="1"/>
      <c r="FH4635" s="1"/>
    </row>
    <row r="4636" spans="1:164" x14ac:dyDescent="0.15">
      <c r="A4636" s="67"/>
      <c r="B4636" s="16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9"/>
      <c r="N4636" s="12"/>
      <c r="O4636" s="12"/>
      <c r="P4636" s="19"/>
      <c r="Q4636" s="14"/>
      <c r="R4636" s="28"/>
      <c r="S4636" s="14"/>
      <c r="T4636" s="14"/>
      <c r="U4636" s="14"/>
      <c r="V4636" s="4"/>
      <c r="W4636" s="5"/>
      <c r="X4636" s="14"/>
      <c r="Y4636" s="153"/>
      <c r="Z4636" s="10"/>
      <c r="AA4636" s="51"/>
      <c r="AB4636" s="3"/>
      <c r="AC4636" s="1"/>
      <c r="AD4636" s="10"/>
      <c r="AE4636" s="3"/>
      <c r="AF4636" s="3"/>
      <c r="AG4636" s="3"/>
      <c r="AH4636" s="10"/>
      <c r="AI4636" s="11"/>
      <c r="AJ4636" s="10"/>
      <c r="AK4636" s="2"/>
      <c r="AL4636" s="2"/>
      <c r="AM4636" s="2"/>
      <c r="AN4636" s="2"/>
      <c r="AO4636" s="2"/>
      <c r="AP4636" s="2"/>
      <c r="AQ4636" s="1"/>
      <c r="AR4636" s="15"/>
      <c r="AS4636" s="15"/>
      <c r="AT4636" s="15"/>
      <c r="AU4636" s="1"/>
      <c r="AV4636" s="1"/>
      <c r="AW4636" s="15"/>
      <c r="AX4636" s="15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  <c r="EZ4636" s="1"/>
      <c r="FA4636" s="1"/>
      <c r="FB4636" s="1"/>
      <c r="FC4636" s="1"/>
      <c r="FD4636" s="1"/>
      <c r="FE4636" s="1"/>
      <c r="FF4636" s="1"/>
      <c r="FG4636" s="1"/>
      <c r="FH4636" s="1"/>
    </row>
    <row r="4637" spans="1:164" x14ac:dyDescent="0.15">
      <c r="A4637" s="67"/>
      <c r="B4637" s="16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9"/>
      <c r="N4637" s="12"/>
      <c r="O4637" s="12"/>
      <c r="P4637" s="19"/>
      <c r="Q4637" s="14"/>
      <c r="R4637" s="28"/>
      <c r="S4637" s="14"/>
      <c r="T4637" s="14"/>
      <c r="U4637" s="14"/>
      <c r="V4637" s="4"/>
      <c r="W4637" s="5"/>
      <c r="X4637" s="14"/>
      <c r="Y4637" s="153"/>
      <c r="Z4637" s="10"/>
      <c r="AA4637" s="51"/>
      <c r="AB4637" s="3"/>
      <c r="AC4637" s="1"/>
      <c r="AD4637" s="10"/>
      <c r="AE4637" s="3"/>
      <c r="AF4637" s="3"/>
      <c r="AG4637" s="3"/>
      <c r="AH4637" s="10"/>
      <c r="AI4637" s="11"/>
      <c r="AJ4637" s="10"/>
      <c r="AK4637" s="2"/>
      <c r="AL4637" s="2"/>
      <c r="AM4637" s="2"/>
      <c r="AN4637" s="2"/>
      <c r="AO4637" s="2"/>
      <c r="AP4637" s="2"/>
      <c r="AQ4637" s="1"/>
      <c r="AR4637" s="15"/>
      <c r="AS4637" s="15"/>
      <c r="AT4637" s="15"/>
      <c r="AU4637" s="1"/>
      <c r="AV4637" s="1"/>
      <c r="AW4637" s="15"/>
      <c r="AX4637" s="15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  <c r="EZ4637" s="1"/>
      <c r="FA4637" s="1"/>
      <c r="FB4637" s="1"/>
      <c r="FC4637" s="1"/>
      <c r="FD4637" s="1"/>
      <c r="FE4637" s="1"/>
      <c r="FF4637" s="1"/>
      <c r="FG4637" s="1"/>
      <c r="FH4637" s="1"/>
    </row>
    <row r="4638" spans="1:164" x14ac:dyDescent="0.15">
      <c r="A4638" s="67"/>
      <c r="B4638" s="16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9"/>
      <c r="N4638" s="12"/>
      <c r="O4638" s="12"/>
      <c r="P4638" s="19"/>
      <c r="Q4638" s="14"/>
      <c r="R4638" s="28"/>
      <c r="S4638" s="14"/>
      <c r="T4638" s="14"/>
      <c r="U4638" s="14"/>
      <c r="V4638" s="4"/>
      <c r="W4638" s="5"/>
      <c r="X4638" s="14"/>
      <c r="Y4638" s="153"/>
      <c r="Z4638" s="10"/>
      <c r="AA4638" s="51"/>
      <c r="AB4638" s="3"/>
      <c r="AC4638" s="1"/>
      <c r="AD4638" s="10"/>
      <c r="AE4638" s="3"/>
      <c r="AF4638" s="3"/>
      <c r="AG4638" s="3"/>
      <c r="AH4638" s="10"/>
      <c r="AI4638" s="11"/>
      <c r="AJ4638" s="10"/>
      <c r="AK4638" s="2"/>
      <c r="AL4638" s="2"/>
      <c r="AM4638" s="2"/>
      <c r="AN4638" s="2"/>
      <c r="AO4638" s="2"/>
      <c r="AP4638" s="2"/>
      <c r="AQ4638" s="1"/>
      <c r="AR4638" s="15"/>
      <c r="AS4638" s="15"/>
      <c r="AT4638" s="15"/>
      <c r="AU4638" s="1"/>
      <c r="AV4638" s="1"/>
      <c r="AW4638" s="15"/>
      <c r="AX4638" s="15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  <c r="EZ4638" s="1"/>
      <c r="FA4638" s="1"/>
      <c r="FB4638" s="1"/>
      <c r="FC4638" s="1"/>
      <c r="FD4638" s="1"/>
      <c r="FE4638" s="1"/>
      <c r="FF4638" s="1"/>
      <c r="FG4638" s="1"/>
      <c r="FH4638" s="1"/>
    </row>
    <row r="4639" spans="1:164" x14ac:dyDescent="0.15">
      <c r="A4639" s="67"/>
      <c r="B4639" s="16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9"/>
      <c r="N4639" s="12"/>
      <c r="O4639" s="12"/>
      <c r="P4639" s="19"/>
      <c r="Q4639" s="14"/>
      <c r="R4639" s="28"/>
      <c r="S4639" s="14"/>
      <c r="T4639" s="14"/>
      <c r="U4639" s="14"/>
      <c r="V4639" s="4"/>
      <c r="W4639" s="5"/>
      <c r="X4639" s="14"/>
      <c r="Y4639" s="153"/>
      <c r="Z4639" s="10"/>
      <c r="AA4639" s="51"/>
      <c r="AB4639" s="3"/>
      <c r="AC4639" s="1"/>
      <c r="AD4639" s="10"/>
      <c r="AE4639" s="3"/>
      <c r="AF4639" s="3"/>
      <c r="AG4639" s="3"/>
      <c r="AH4639" s="10"/>
      <c r="AI4639" s="11"/>
      <c r="AJ4639" s="10"/>
      <c r="AK4639" s="2"/>
      <c r="AL4639" s="2"/>
      <c r="AM4639" s="2"/>
      <c r="AN4639" s="2"/>
      <c r="AO4639" s="2"/>
      <c r="AP4639" s="2"/>
      <c r="AQ4639" s="1"/>
      <c r="AR4639" s="15"/>
      <c r="AS4639" s="15"/>
      <c r="AT4639" s="15"/>
      <c r="AU4639" s="1"/>
      <c r="AV4639" s="1"/>
      <c r="AW4639" s="15"/>
      <c r="AX4639" s="15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  <c r="EZ4639" s="1"/>
      <c r="FA4639" s="1"/>
      <c r="FB4639" s="1"/>
      <c r="FC4639" s="1"/>
      <c r="FD4639" s="1"/>
      <c r="FE4639" s="1"/>
      <c r="FF4639" s="1"/>
      <c r="FG4639" s="1"/>
      <c r="FH4639" s="1"/>
    </row>
    <row r="4640" spans="1:164" x14ac:dyDescent="0.15">
      <c r="A4640" s="67"/>
      <c r="B4640" s="16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9"/>
      <c r="N4640" s="12"/>
      <c r="O4640" s="12"/>
      <c r="P4640" s="19"/>
      <c r="Q4640" s="14"/>
      <c r="R4640" s="28"/>
      <c r="S4640" s="14"/>
      <c r="T4640" s="14"/>
      <c r="U4640" s="14"/>
      <c r="V4640" s="4"/>
      <c r="W4640" s="5"/>
      <c r="X4640" s="14"/>
      <c r="Y4640" s="153"/>
      <c r="Z4640" s="10"/>
      <c r="AA4640" s="51"/>
      <c r="AB4640" s="3"/>
      <c r="AC4640" s="1"/>
      <c r="AD4640" s="10"/>
      <c r="AE4640" s="3"/>
      <c r="AF4640" s="3"/>
      <c r="AG4640" s="3"/>
      <c r="AH4640" s="10"/>
      <c r="AI4640" s="11"/>
      <c r="AJ4640" s="10"/>
      <c r="AK4640" s="2"/>
      <c r="AL4640" s="2"/>
      <c r="AM4640" s="2"/>
      <c r="AN4640" s="2"/>
      <c r="AO4640" s="2"/>
      <c r="AP4640" s="2"/>
      <c r="AQ4640" s="1"/>
      <c r="AR4640" s="15"/>
      <c r="AS4640" s="15"/>
      <c r="AT4640" s="15"/>
      <c r="AU4640" s="1"/>
      <c r="AV4640" s="1"/>
      <c r="AW4640" s="15"/>
      <c r="AX4640" s="15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  <c r="EZ4640" s="1"/>
      <c r="FA4640" s="1"/>
      <c r="FB4640" s="1"/>
      <c r="FC4640" s="1"/>
      <c r="FD4640" s="1"/>
      <c r="FE4640" s="1"/>
      <c r="FF4640" s="1"/>
      <c r="FG4640" s="1"/>
      <c r="FH4640" s="1"/>
    </row>
    <row r="4641" spans="1:164" x14ac:dyDescent="0.15">
      <c r="A4641" s="67"/>
      <c r="B4641" s="16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9"/>
      <c r="N4641" s="12"/>
      <c r="O4641" s="12"/>
      <c r="P4641" s="19"/>
      <c r="Q4641" s="14"/>
      <c r="R4641" s="28"/>
      <c r="S4641" s="14"/>
      <c r="T4641" s="14"/>
      <c r="U4641" s="14"/>
      <c r="V4641" s="4"/>
      <c r="W4641" s="5"/>
      <c r="X4641" s="14"/>
      <c r="Y4641" s="153"/>
      <c r="Z4641" s="10"/>
      <c r="AA4641" s="51"/>
      <c r="AB4641" s="3"/>
      <c r="AC4641" s="1"/>
      <c r="AD4641" s="10"/>
      <c r="AE4641" s="3"/>
      <c r="AF4641" s="3"/>
      <c r="AG4641" s="3"/>
      <c r="AH4641" s="10"/>
      <c r="AI4641" s="11"/>
      <c r="AJ4641" s="10"/>
      <c r="AK4641" s="2"/>
      <c r="AL4641" s="2"/>
      <c r="AM4641" s="2"/>
      <c r="AN4641" s="2"/>
      <c r="AO4641" s="2"/>
      <c r="AP4641" s="2"/>
      <c r="AQ4641" s="1"/>
      <c r="AR4641" s="15"/>
      <c r="AS4641" s="15"/>
      <c r="AT4641" s="15"/>
      <c r="AU4641" s="1"/>
      <c r="AV4641" s="1"/>
      <c r="AW4641" s="15"/>
      <c r="AX4641" s="15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  <c r="EZ4641" s="1"/>
      <c r="FA4641" s="1"/>
      <c r="FB4641" s="1"/>
      <c r="FC4641" s="1"/>
      <c r="FD4641" s="1"/>
      <c r="FE4641" s="1"/>
      <c r="FF4641" s="1"/>
      <c r="FG4641" s="1"/>
      <c r="FH4641" s="1"/>
    </row>
    <row r="4642" spans="1:164" x14ac:dyDescent="0.15">
      <c r="A4642" s="67"/>
      <c r="B4642" s="16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9"/>
      <c r="N4642" s="12"/>
      <c r="O4642" s="12"/>
      <c r="P4642" s="19"/>
      <c r="Q4642" s="14"/>
      <c r="R4642" s="28"/>
      <c r="S4642" s="14"/>
      <c r="T4642" s="14"/>
      <c r="U4642" s="14"/>
      <c r="V4642" s="4"/>
      <c r="W4642" s="5"/>
      <c r="X4642" s="14"/>
      <c r="Y4642" s="153"/>
      <c r="Z4642" s="10"/>
      <c r="AA4642" s="51"/>
      <c r="AB4642" s="3"/>
      <c r="AC4642" s="1"/>
      <c r="AD4642" s="10"/>
      <c r="AE4642" s="3"/>
      <c r="AF4642" s="3"/>
      <c r="AG4642" s="3"/>
      <c r="AH4642" s="10"/>
      <c r="AI4642" s="11"/>
      <c r="AJ4642" s="10"/>
      <c r="AK4642" s="2"/>
      <c r="AL4642" s="2"/>
      <c r="AM4642" s="2"/>
      <c r="AN4642" s="2"/>
      <c r="AO4642" s="2"/>
      <c r="AP4642" s="2"/>
      <c r="AQ4642" s="1"/>
      <c r="AR4642" s="15"/>
      <c r="AS4642" s="15"/>
      <c r="AT4642" s="15"/>
      <c r="AU4642" s="1"/>
      <c r="AV4642" s="1"/>
      <c r="AW4642" s="15"/>
      <c r="AX4642" s="15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  <c r="EZ4642" s="1"/>
      <c r="FA4642" s="1"/>
      <c r="FB4642" s="1"/>
      <c r="FC4642" s="1"/>
      <c r="FD4642" s="1"/>
      <c r="FE4642" s="1"/>
      <c r="FF4642" s="1"/>
      <c r="FG4642" s="1"/>
      <c r="FH4642" s="1"/>
    </row>
    <row r="4643" spans="1:164" x14ac:dyDescent="0.15">
      <c r="A4643" s="67"/>
      <c r="B4643" s="16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9"/>
      <c r="N4643" s="12"/>
      <c r="O4643" s="12"/>
      <c r="P4643" s="19"/>
      <c r="Q4643" s="14"/>
      <c r="R4643" s="28"/>
      <c r="S4643" s="14"/>
      <c r="T4643" s="14"/>
      <c r="U4643" s="14"/>
      <c r="V4643" s="4"/>
      <c r="W4643" s="5"/>
      <c r="X4643" s="14"/>
      <c r="Y4643" s="153"/>
      <c r="Z4643" s="10"/>
      <c r="AA4643" s="51"/>
      <c r="AB4643" s="3"/>
      <c r="AC4643" s="1"/>
      <c r="AD4643" s="10"/>
      <c r="AE4643" s="3"/>
      <c r="AF4643" s="3"/>
      <c r="AG4643" s="3"/>
      <c r="AH4643" s="10"/>
      <c r="AI4643" s="11"/>
      <c r="AJ4643" s="10"/>
      <c r="AK4643" s="2"/>
      <c r="AL4643" s="2"/>
      <c r="AM4643" s="2"/>
      <c r="AN4643" s="2"/>
      <c r="AO4643" s="2"/>
      <c r="AP4643" s="2"/>
      <c r="AQ4643" s="1"/>
      <c r="AR4643" s="15"/>
      <c r="AS4643" s="15"/>
      <c r="AT4643" s="15"/>
      <c r="AU4643" s="1"/>
      <c r="AV4643" s="1"/>
      <c r="AW4643" s="15"/>
      <c r="AX4643" s="15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  <c r="EZ4643" s="1"/>
      <c r="FA4643" s="1"/>
      <c r="FB4643" s="1"/>
      <c r="FC4643" s="1"/>
      <c r="FD4643" s="1"/>
      <c r="FE4643" s="1"/>
      <c r="FF4643" s="1"/>
      <c r="FG4643" s="1"/>
      <c r="FH4643" s="1"/>
    </row>
    <row r="4644" spans="1:164" x14ac:dyDescent="0.15">
      <c r="A4644" s="67"/>
      <c r="B4644" s="16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9"/>
      <c r="N4644" s="12"/>
      <c r="O4644" s="12"/>
      <c r="P4644" s="19"/>
      <c r="Q4644" s="14"/>
      <c r="R4644" s="28"/>
      <c r="S4644" s="14"/>
      <c r="T4644" s="14"/>
      <c r="U4644" s="14"/>
      <c r="V4644" s="4"/>
      <c r="W4644" s="5"/>
      <c r="X4644" s="14"/>
      <c r="Y4644" s="153"/>
      <c r="Z4644" s="10"/>
      <c r="AA4644" s="51"/>
      <c r="AB4644" s="3"/>
      <c r="AC4644" s="1"/>
      <c r="AD4644" s="10"/>
      <c r="AE4644" s="3"/>
      <c r="AF4644" s="3"/>
      <c r="AG4644" s="3"/>
      <c r="AH4644" s="10"/>
      <c r="AI4644" s="11"/>
      <c r="AJ4644" s="10"/>
      <c r="AK4644" s="2"/>
      <c r="AL4644" s="2"/>
      <c r="AM4644" s="2"/>
      <c r="AN4644" s="2"/>
      <c r="AO4644" s="2"/>
      <c r="AP4644" s="2"/>
      <c r="AQ4644" s="1"/>
      <c r="AR4644" s="15"/>
      <c r="AS4644" s="15"/>
      <c r="AT4644" s="15"/>
      <c r="AU4644" s="1"/>
      <c r="AV4644" s="1"/>
      <c r="AW4644" s="15"/>
      <c r="AX4644" s="15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  <c r="EZ4644" s="1"/>
      <c r="FA4644" s="1"/>
      <c r="FB4644" s="1"/>
      <c r="FC4644" s="1"/>
      <c r="FD4644" s="1"/>
      <c r="FE4644" s="1"/>
      <c r="FF4644" s="1"/>
      <c r="FG4644" s="1"/>
      <c r="FH4644" s="1"/>
    </row>
    <row r="4645" spans="1:164" x14ac:dyDescent="0.15">
      <c r="A4645" s="67"/>
      <c r="B4645" s="16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9"/>
      <c r="N4645" s="12"/>
      <c r="O4645" s="12"/>
      <c r="P4645" s="19"/>
      <c r="Q4645" s="14"/>
      <c r="R4645" s="28"/>
      <c r="S4645" s="14"/>
      <c r="T4645" s="14"/>
      <c r="U4645" s="14"/>
      <c r="V4645" s="4"/>
      <c r="W4645" s="5"/>
      <c r="X4645" s="14"/>
      <c r="Y4645" s="153"/>
      <c r="Z4645" s="10"/>
      <c r="AA4645" s="51"/>
      <c r="AB4645" s="3"/>
      <c r="AC4645" s="1"/>
      <c r="AD4645" s="10"/>
      <c r="AE4645" s="3"/>
      <c r="AF4645" s="3"/>
      <c r="AG4645" s="3"/>
      <c r="AH4645" s="10"/>
      <c r="AI4645" s="11"/>
      <c r="AJ4645" s="10"/>
      <c r="AK4645" s="2"/>
      <c r="AL4645" s="2"/>
      <c r="AM4645" s="2"/>
      <c r="AN4645" s="2"/>
      <c r="AO4645" s="2"/>
      <c r="AP4645" s="2"/>
      <c r="AQ4645" s="1"/>
      <c r="AR4645" s="15"/>
      <c r="AS4645" s="15"/>
      <c r="AT4645" s="15"/>
      <c r="AU4645" s="1"/>
      <c r="AV4645" s="1"/>
      <c r="AW4645" s="15"/>
      <c r="AX4645" s="15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  <c r="EZ4645" s="1"/>
      <c r="FA4645" s="1"/>
      <c r="FB4645" s="1"/>
      <c r="FC4645" s="1"/>
      <c r="FD4645" s="1"/>
      <c r="FE4645" s="1"/>
      <c r="FF4645" s="1"/>
      <c r="FG4645" s="1"/>
      <c r="FH4645" s="1"/>
    </row>
    <row r="4646" spans="1:164" x14ac:dyDescent="0.15">
      <c r="A4646" s="67"/>
      <c r="B4646" s="16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9"/>
      <c r="N4646" s="12"/>
      <c r="O4646" s="12"/>
      <c r="P4646" s="19"/>
      <c r="Q4646" s="14"/>
      <c r="R4646" s="28"/>
      <c r="S4646" s="14"/>
      <c r="T4646" s="14"/>
      <c r="U4646" s="14"/>
      <c r="V4646" s="4"/>
      <c r="W4646" s="5"/>
      <c r="X4646" s="14"/>
      <c r="Y4646" s="153"/>
      <c r="Z4646" s="10"/>
      <c r="AA4646" s="51"/>
      <c r="AB4646" s="3"/>
      <c r="AC4646" s="1"/>
      <c r="AD4646" s="10"/>
      <c r="AE4646" s="3"/>
      <c r="AF4646" s="3"/>
      <c r="AG4646" s="3"/>
      <c r="AH4646" s="10"/>
      <c r="AI4646" s="11"/>
      <c r="AJ4646" s="10"/>
      <c r="AK4646" s="2"/>
      <c r="AL4646" s="2"/>
      <c r="AM4646" s="2"/>
      <c r="AN4646" s="2"/>
      <c r="AO4646" s="2"/>
      <c r="AP4646" s="2"/>
      <c r="AQ4646" s="1"/>
      <c r="AR4646" s="15"/>
      <c r="AS4646" s="15"/>
      <c r="AT4646" s="15"/>
      <c r="AU4646" s="1"/>
      <c r="AV4646" s="1"/>
      <c r="AW4646" s="15"/>
      <c r="AX4646" s="15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  <c r="EZ4646" s="1"/>
      <c r="FA4646" s="1"/>
      <c r="FB4646" s="1"/>
      <c r="FC4646" s="1"/>
      <c r="FD4646" s="1"/>
      <c r="FE4646" s="1"/>
      <c r="FF4646" s="1"/>
      <c r="FG4646" s="1"/>
      <c r="FH4646" s="1"/>
    </row>
    <row r="4647" spans="1:164" x14ac:dyDescent="0.15">
      <c r="A4647" s="67"/>
      <c r="B4647" s="16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9"/>
      <c r="N4647" s="12"/>
      <c r="O4647" s="12"/>
      <c r="P4647" s="19"/>
      <c r="Q4647" s="14"/>
      <c r="R4647" s="28"/>
      <c r="S4647" s="14"/>
      <c r="T4647" s="14"/>
      <c r="U4647" s="14"/>
      <c r="V4647" s="4"/>
      <c r="W4647" s="5"/>
      <c r="X4647" s="14"/>
      <c r="Y4647" s="153"/>
      <c r="Z4647" s="10"/>
      <c r="AA4647" s="51"/>
      <c r="AB4647" s="3"/>
      <c r="AC4647" s="1"/>
      <c r="AD4647" s="10"/>
      <c r="AE4647" s="3"/>
      <c r="AF4647" s="3"/>
      <c r="AG4647" s="3"/>
      <c r="AH4647" s="10"/>
      <c r="AI4647" s="11"/>
      <c r="AJ4647" s="10"/>
      <c r="AK4647" s="2"/>
      <c r="AL4647" s="2"/>
      <c r="AM4647" s="2"/>
      <c r="AN4647" s="2"/>
      <c r="AO4647" s="2"/>
      <c r="AP4647" s="2"/>
      <c r="AQ4647" s="1"/>
      <c r="AR4647" s="15"/>
      <c r="AS4647" s="15"/>
      <c r="AT4647" s="15"/>
      <c r="AU4647" s="1"/>
      <c r="AV4647" s="1"/>
      <c r="AW4647" s="15"/>
      <c r="AX4647" s="15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  <c r="EZ4647" s="1"/>
      <c r="FA4647" s="1"/>
      <c r="FB4647" s="1"/>
      <c r="FC4647" s="1"/>
      <c r="FD4647" s="1"/>
      <c r="FE4647" s="1"/>
      <c r="FF4647" s="1"/>
      <c r="FG4647" s="1"/>
      <c r="FH4647" s="1"/>
    </row>
    <row r="4648" spans="1:164" x14ac:dyDescent="0.15">
      <c r="A4648" s="67"/>
      <c r="B4648" s="16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9"/>
      <c r="N4648" s="12"/>
      <c r="O4648" s="12"/>
      <c r="P4648" s="19"/>
      <c r="Q4648" s="14"/>
      <c r="R4648" s="28"/>
      <c r="S4648" s="14"/>
      <c r="T4648" s="14"/>
      <c r="U4648" s="14"/>
      <c r="V4648" s="4"/>
      <c r="W4648" s="5"/>
      <c r="X4648" s="14"/>
      <c r="Y4648" s="153"/>
      <c r="Z4648" s="10"/>
      <c r="AA4648" s="51"/>
      <c r="AB4648" s="3"/>
      <c r="AC4648" s="1"/>
      <c r="AD4648" s="10"/>
      <c r="AE4648" s="3"/>
      <c r="AF4648" s="3"/>
      <c r="AG4648" s="3"/>
      <c r="AH4648" s="10"/>
      <c r="AI4648" s="11"/>
      <c r="AJ4648" s="10"/>
      <c r="AK4648" s="2"/>
      <c r="AL4648" s="2"/>
      <c r="AM4648" s="2"/>
      <c r="AN4648" s="2"/>
      <c r="AO4648" s="2"/>
      <c r="AP4648" s="2"/>
      <c r="AQ4648" s="1"/>
      <c r="AR4648" s="15"/>
      <c r="AS4648" s="15"/>
      <c r="AT4648" s="15"/>
      <c r="AU4648" s="1"/>
      <c r="AV4648" s="1"/>
      <c r="AW4648" s="15"/>
      <c r="AX4648" s="15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  <c r="EZ4648" s="1"/>
      <c r="FA4648" s="1"/>
      <c r="FB4648" s="1"/>
      <c r="FC4648" s="1"/>
      <c r="FD4648" s="1"/>
      <c r="FE4648" s="1"/>
      <c r="FF4648" s="1"/>
      <c r="FG4648" s="1"/>
      <c r="FH4648" s="1"/>
    </row>
    <row r="4649" spans="1:164" x14ac:dyDescent="0.15">
      <c r="A4649" s="67"/>
      <c r="B4649" s="16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9"/>
      <c r="N4649" s="12"/>
      <c r="O4649" s="12"/>
      <c r="P4649" s="19"/>
      <c r="Q4649" s="14"/>
      <c r="R4649" s="28"/>
      <c r="S4649" s="14"/>
      <c r="T4649" s="14"/>
      <c r="U4649" s="14"/>
      <c r="V4649" s="4"/>
      <c r="W4649" s="5"/>
      <c r="X4649" s="14"/>
      <c r="Y4649" s="153"/>
      <c r="Z4649" s="10"/>
      <c r="AA4649" s="51"/>
      <c r="AB4649" s="3"/>
      <c r="AC4649" s="1"/>
      <c r="AD4649" s="10"/>
      <c r="AE4649" s="3"/>
      <c r="AF4649" s="3"/>
      <c r="AG4649" s="3"/>
      <c r="AH4649" s="10"/>
      <c r="AI4649" s="11"/>
      <c r="AJ4649" s="10"/>
      <c r="AK4649" s="2"/>
      <c r="AL4649" s="2"/>
      <c r="AM4649" s="2"/>
      <c r="AN4649" s="2"/>
      <c r="AO4649" s="2"/>
      <c r="AP4649" s="2"/>
      <c r="AQ4649" s="1"/>
      <c r="AR4649" s="15"/>
      <c r="AS4649" s="15"/>
      <c r="AT4649" s="15"/>
      <c r="AU4649" s="1"/>
      <c r="AV4649" s="1"/>
      <c r="AW4649" s="15"/>
      <c r="AX4649" s="15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  <c r="EZ4649" s="1"/>
      <c r="FA4649" s="1"/>
      <c r="FB4649" s="1"/>
      <c r="FC4649" s="1"/>
      <c r="FD4649" s="1"/>
      <c r="FE4649" s="1"/>
      <c r="FF4649" s="1"/>
      <c r="FG4649" s="1"/>
      <c r="FH4649" s="1"/>
    </row>
    <row r="4650" spans="1:164" x14ac:dyDescent="0.15">
      <c r="A4650" s="67"/>
      <c r="B4650" s="16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9"/>
      <c r="N4650" s="12"/>
      <c r="O4650" s="12"/>
      <c r="P4650" s="19"/>
      <c r="Q4650" s="14"/>
      <c r="R4650" s="28"/>
      <c r="S4650" s="14"/>
      <c r="T4650" s="14"/>
      <c r="U4650" s="14"/>
      <c r="V4650" s="4"/>
      <c r="W4650" s="5"/>
      <c r="X4650" s="14"/>
      <c r="Y4650" s="153"/>
      <c r="Z4650" s="10"/>
      <c r="AA4650" s="51"/>
      <c r="AB4650" s="3"/>
      <c r="AC4650" s="1"/>
      <c r="AD4650" s="10"/>
      <c r="AE4650" s="3"/>
      <c r="AF4650" s="3"/>
      <c r="AG4650" s="3"/>
      <c r="AH4650" s="10"/>
      <c r="AI4650" s="11"/>
      <c r="AJ4650" s="10"/>
      <c r="AK4650" s="2"/>
      <c r="AL4650" s="2"/>
      <c r="AM4650" s="2"/>
      <c r="AN4650" s="2"/>
      <c r="AO4650" s="2"/>
      <c r="AP4650" s="2"/>
      <c r="AQ4650" s="1"/>
      <c r="AR4650" s="15"/>
      <c r="AS4650" s="15"/>
      <c r="AT4650" s="15"/>
      <c r="AU4650" s="1"/>
      <c r="AV4650" s="1"/>
      <c r="AW4650" s="15"/>
      <c r="AX4650" s="15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  <c r="EZ4650" s="1"/>
      <c r="FA4650" s="1"/>
      <c r="FB4650" s="1"/>
      <c r="FC4650" s="1"/>
      <c r="FD4650" s="1"/>
      <c r="FE4650" s="1"/>
      <c r="FF4650" s="1"/>
      <c r="FG4650" s="1"/>
      <c r="FH4650" s="1"/>
    </row>
    <row r="4651" spans="1:164" x14ac:dyDescent="0.15">
      <c r="A4651" s="67"/>
      <c r="B4651" s="16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9"/>
      <c r="N4651" s="12"/>
      <c r="O4651" s="12"/>
      <c r="P4651" s="19"/>
      <c r="Q4651" s="14"/>
      <c r="R4651" s="28"/>
      <c r="S4651" s="14"/>
      <c r="T4651" s="14"/>
      <c r="U4651" s="14"/>
      <c r="V4651" s="4"/>
      <c r="W4651" s="5"/>
      <c r="X4651" s="14"/>
      <c r="Y4651" s="153"/>
      <c r="Z4651" s="10"/>
      <c r="AA4651" s="51"/>
      <c r="AB4651" s="3"/>
      <c r="AC4651" s="1"/>
      <c r="AD4651" s="10"/>
      <c r="AE4651" s="3"/>
      <c r="AF4651" s="3"/>
      <c r="AG4651" s="3"/>
      <c r="AH4651" s="10"/>
      <c r="AI4651" s="11"/>
      <c r="AJ4651" s="10"/>
      <c r="AK4651" s="2"/>
      <c r="AL4651" s="2"/>
      <c r="AM4651" s="2"/>
      <c r="AN4651" s="2"/>
      <c r="AO4651" s="2"/>
      <c r="AP4651" s="2"/>
      <c r="AQ4651" s="1"/>
      <c r="AR4651" s="15"/>
      <c r="AS4651" s="15"/>
      <c r="AT4651" s="15"/>
      <c r="AU4651" s="1"/>
      <c r="AV4651" s="1"/>
      <c r="AW4651" s="15"/>
      <c r="AX4651" s="15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  <c r="EZ4651" s="1"/>
      <c r="FA4651" s="1"/>
      <c r="FB4651" s="1"/>
      <c r="FC4651" s="1"/>
      <c r="FD4651" s="1"/>
      <c r="FE4651" s="1"/>
      <c r="FF4651" s="1"/>
      <c r="FG4651" s="1"/>
      <c r="FH4651" s="1"/>
    </row>
    <row r="4652" spans="1:164" x14ac:dyDescent="0.15">
      <c r="A4652" s="67"/>
      <c r="B4652" s="16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9"/>
      <c r="N4652" s="12"/>
      <c r="O4652" s="12"/>
      <c r="P4652" s="19"/>
      <c r="Q4652" s="14"/>
      <c r="R4652" s="28"/>
      <c r="S4652" s="14"/>
      <c r="T4652" s="14"/>
      <c r="U4652" s="14"/>
      <c r="V4652" s="4"/>
      <c r="W4652" s="5"/>
      <c r="X4652" s="14"/>
      <c r="Y4652" s="153"/>
      <c r="Z4652" s="10"/>
      <c r="AA4652" s="51"/>
      <c r="AB4652" s="3"/>
      <c r="AC4652" s="1"/>
      <c r="AD4652" s="10"/>
      <c r="AE4652" s="3"/>
      <c r="AF4652" s="3"/>
      <c r="AG4652" s="3"/>
      <c r="AH4652" s="10"/>
      <c r="AI4652" s="11"/>
      <c r="AJ4652" s="10"/>
      <c r="AK4652" s="2"/>
      <c r="AL4652" s="2"/>
      <c r="AM4652" s="2"/>
      <c r="AN4652" s="2"/>
      <c r="AO4652" s="2"/>
      <c r="AP4652" s="2"/>
      <c r="AQ4652" s="1"/>
      <c r="AR4652" s="15"/>
      <c r="AS4652" s="15"/>
      <c r="AT4652" s="15"/>
      <c r="AU4652" s="1"/>
      <c r="AV4652" s="1"/>
      <c r="AW4652" s="15"/>
      <c r="AX4652" s="15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  <c r="EZ4652" s="1"/>
      <c r="FA4652" s="1"/>
      <c r="FB4652" s="1"/>
      <c r="FC4652" s="1"/>
      <c r="FD4652" s="1"/>
      <c r="FE4652" s="1"/>
      <c r="FF4652" s="1"/>
      <c r="FG4652" s="1"/>
      <c r="FH4652" s="1"/>
    </row>
    <row r="4653" spans="1:164" x14ac:dyDescent="0.15">
      <c r="A4653" s="67"/>
      <c r="B4653" s="16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9"/>
      <c r="N4653" s="12"/>
      <c r="O4653" s="12"/>
      <c r="P4653" s="19"/>
      <c r="Q4653" s="14"/>
      <c r="R4653" s="28"/>
      <c r="S4653" s="14"/>
      <c r="T4653" s="14"/>
      <c r="U4653" s="14"/>
      <c r="V4653" s="4"/>
      <c r="W4653" s="5"/>
      <c r="X4653" s="14"/>
      <c r="Y4653" s="153"/>
      <c r="Z4653" s="10"/>
      <c r="AA4653" s="51"/>
      <c r="AB4653" s="3"/>
      <c r="AC4653" s="1"/>
      <c r="AD4653" s="10"/>
      <c r="AE4653" s="3"/>
      <c r="AF4653" s="3"/>
      <c r="AG4653" s="3"/>
      <c r="AH4653" s="10"/>
      <c r="AI4653" s="11"/>
      <c r="AJ4653" s="10"/>
      <c r="AK4653" s="2"/>
      <c r="AL4653" s="2"/>
      <c r="AM4653" s="2"/>
      <c r="AN4653" s="2"/>
      <c r="AO4653" s="2"/>
      <c r="AP4653" s="2"/>
      <c r="AQ4653" s="1"/>
      <c r="AR4653" s="15"/>
      <c r="AS4653" s="15"/>
      <c r="AT4653" s="15"/>
      <c r="AU4653" s="1"/>
      <c r="AV4653" s="1"/>
      <c r="AW4653" s="15"/>
      <c r="AX4653" s="15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  <c r="EZ4653" s="1"/>
      <c r="FA4653" s="1"/>
      <c r="FB4653" s="1"/>
      <c r="FC4653" s="1"/>
      <c r="FD4653" s="1"/>
      <c r="FE4653" s="1"/>
      <c r="FF4653" s="1"/>
      <c r="FG4653" s="1"/>
      <c r="FH4653" s="1"/>
    </row>
    <row r="4654" spans="1:164" x14ac:dyDescent="0.15">
      <c r="A4654" s="67"/>
      <c r="B4654" s="16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9"/>
      <c r="N4654" s="12"/>
      <c r="O4654" s="12"/>
      <c r="P4654" s="19"/>
      <c r="Q4654" s="14"/>
      <c r="R4654" s="28"/>
      <c r="S4654" s="14"/>
      <c r="T4654" s="14"/>
      <c r="U4654" s="14"/>
      <c r="V4654" s="4"/>
      <c r="W4654" s="5"/>
      <c r="X4654" s="14"/>
      <c r="Y4654" s="153"/>
      <c r="Z4654" s="10"/>
      <c r="AA4654" s="51"/>
      <c r="AB4654" s="3"/>
      <c r="AC4654" s="1"/>
      <c r="AD4654" s="10"/>
      <c r="AE4654" s="3"/>
      <c r="AF4654" s="3"/>
      <c r="AG4654" s="3"/>
      <c r="AH4654" s="10"/>
      <c r="AI4654" s="11"/>
      <c r="AJ4654" s="10"/>
      <c r="AK4654" s="2"/>
      <c r="AL4654" s="2"/>
      <c r="AM4654" s="2"/>
      <c r="AN4654" s="2"/>
      <c r="AO4654" s="2"/>
      <c r="AP4654" s="2"/>
      <c r="AQ4654" s="1"/>
      <c r="AR4654" s="15"/>
      <c r="AS4654" s="15"/>
      <c r="AT4654" s="15"/>
      <c r="AU4654" s="1"/>
      <c r="AV4654" s="1"/>
      <c r="AW4654" s="15"/>
      <c r="AX4654" s="15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  <c r="EZ4654" s="1"/>
      <c r="FA4654" s="1"/>
      <c r="FB4654" s="1"/>
      <c r="FC4654" s="1"/>
      <c r="FD4654" s="1"/>
      <c r="FE4654" s="1"/>
      <c r="FF4654" s="1"/>
      <c r="FG4654" s="1"/>
      <c r="FH4654" s="1"/>
    </row>
    <row r="4655" spans="1:164" x14ac:dyDescent="0.15">
      <c r="A4655" s="67"/>
      <c r="B4655" s="16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9"/>
      <c r="N4655" s="12"/>
      <c r="O4655" s="12"/>
      <c r="P4655" s="19"/>
      <c r="Q4655" s="14"/>
      <c r="R4655" s="28"/>
      <c r="S4655" s="14"/>
      <c r="T4655" s="14"/>
      <c r="U4655" s="14"/>
      <c r="V4655" s="4"/>
      <c r="W4655" s="5"/>
      <c r="X4655" s="14"/>
      <c r="Y4655" s="153"/>
      <c r="Z4655" s="10"/>
      <c r="AA4655" s="51"/>
      <c r="AB4655" s="3"/>
      <c r="AC4655" s="1"/>
      <c r="AD4655" s="10"/>
      <c r="AE4655" s="3"/>
      <c r="AF4655" s="3"/>
      <c r="AG4655" s="3"/>
      <c r="AH4655" s="10"/>
      <c r="AI4655" s="11"/>
      <c r="AJ4655" s="10"/>
      <c r="AK4655" s="2"/>
      <c r="AL4655" s="2"/>
      <c r="AM4655" s="2"/>
      <c r="AN4655" s="2"/>
      <c r="AO4655" s="2"/>
      <c r="AP4655" s="2"/>
      <c r="AQ4655" s="1"/>
      <c r="AR4655" s="15"/>
      <c r="AS4655" s="15"/>
      <c r="AT4655" s="15"/>
      <c r="AU4655" s="1"/>
      <c r="AV4655" s="1"/>
      <c r="AW4655" s="15"/>
      <c r="AX4655" s="15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  <c r="EZ4655" s="1"/>
      <c r="FA4655" s="1"/>
      <c r="FB4655" s="1"/>
      <c r="FC4655" s="1"/>
      <c r="FD4655" s="1"/>
      <c r="FE4655" s="1"/>
      <c r="FF4655" s="1"/>
      <c r="FG4655" s="1"/>
      <c r="FH4655" s="1"/>
    </row>
    <row r="4656" spans="1:164" x14ac:dyDescent="0.15">
      <c r="A4656" s="67"/>
      <c r="B4656" s="16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9"/>
      <c r="N4656" s="12"/>
      <c r="O4656" s="12"/>
      <c r="P4656" s="19"/>
      <c r="Q4656" s="14"/>
      <c r="R4656" s="28"/>
      <c r="S4656" s="14"/>
      <c r="T4656" s="14"/>
      <c r="U4656" s="14"/>
      <c r="V4656" s="4"/>
      <c r="W4656" s="5"/>
      <c r="X4656" s="14"/>
      <c r="Y4656" s="153"/>
      <c r="Z4656" s="10"/>
      <c r="AA4656" s="51"/>
      <c r="AB4656" s="3"/>
      <c r="AC4656" s="1"/>
      <c r="AD4656" s="10"/>
      <c r="AE4656" s="3"/>
      <c r="AF4656" s="3"/>
      <c r="AG4656" s="3"/>
      <c r="AH4656" s="10"/>
      <c r="AI4656" s="11"/>
      <c r="AJ4656" s="10"/>
      <c r="AK4656" s="2"/>
      <c r="AL4656" s="2"/>
      <c r="AM4656" s="2"/>
      <c r="AN4656" s="2"/>
      <c r="AO4656" s="2"/>
      <c r="AP4656" s="2"/>
      <c r="AQ4656" s="1"/>
      <c r="AR4656" s="15"/>
      <c r="AS4656" s="15"/>
      <c r="AT4656" s="15"/>
      <c r="AU4656" s="1"/>
      <c r="AV4656" s="1"/>
      <c r="AW4656" s="15"/>
      <c r="AX4656" s="15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  <c r="EZ4656" s="1"/>
      <c r="FA4656" s="1"/>
      <c r="FB4656" s="1"/>
      <c r="FC4656" s="1"/>
      <c r="FD4656" s="1"/>
      <c r="FE4656" s="1"/>
      <c r="FF4656" s="1"/>
      <c r="FG4656" s="1"/>
      <c r="FH4656" s="1"/>
    </row>
    <row r="4657" spans="1:164" x14ac:dyDescent="0.15">
      <c r="A4657" s="67"/>
      <c r="B4657" s="16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9"/>
      <c r="N4657" s="12"/>
      <c r="O4657" s="12"/>
      <c r="P4657" s="19"/>
      <c r="Q4657" s="14"/>
      <c r="R4657" s="28"/>
      <c r="S4657" s="14"/>
      <c r="T4657" s="14"/>
      <c r="U4657" s="14"/>
      <c r="V4657" s="4"/>
      <c r="W4657" s="5"/>
      <c r="X4657" s="14"/>
      <c r="Y4657" s="153"/>
      <c r="Z4657" s="10"/>
      <c r="AA4657" s="51"/>
      <c r="AB4657" s="3"/>
      <c r="AC4657" s="1"/>
      <c r="AD4657" s="10"/>
      <c r="AE4657" s="3"/>
      <c r="AF4657" s="3"/>
      <c r="AG4657" s="3"/>
      <c r="AH4657" s="10"/>
      <c r="AI4657" s="11"/>
      <c r="AJ4657" s="10"/>
      <c r="AK4657" s="2"/>
      <c r="AL4657" s="2"/>
      <c r="AM4657" s="2"/>
      <c r="AN4657" s="2"/>
      <c r="AO4657" s="2"/>
      <c r="AP4657" s="2"/>
      <c r="AQ4657" s="1"/>
      <c r="AR4657" s="15"/>
      <c r="AS4657" s="15"/>
      <c r="AT4657" s="15"/>
      <c r="AU4657" s="1"/>
      <c r="AV4657" s="1"/>
      <c r="AW4657" s="15"/>
      <c r="AX4657" s="15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  <c r="EZ4657" s="1"/>
      <c r="FA4657" s="1"/>
      <c r="FB4657" s="1"/>
      <c r="FC4657" s="1"/>
      <c r="FD4657" s="1"/>
      <c r="FE4657" s="1"/>
      <c r="FF4657" s="1"/>
      <c r="FG4657" s="1"/>
      <c r="FH4657" s="1"/>
    </row>
    <row r="4658" spans="1:164" x14ac:dyDescent="0.15">
      <c r="A4658" s="67"/>
      <c r="B4658" s="16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9"/>
      <c r="N4658" s="12"/>
      <c r="O4658" s="12"/>
      <c r="P4658" s="19"/>
      <c r="Q4658" s="14"/>
      <c r="R4658" s="28"/>
      <c r="S4658" s="14"/>
      <c r="T4658" s="14"/>
      <c r="U4658" s="14"/>
      <c r="V4658" s="4"/>
      <c r="W4658" s="5"/>
      <c r="X4658" s="14"/>
      <c r="Y4658" s="153"/>
      <c r="Z4658" s="10"/>
      <c r="AA4658" s="51"/>
      <c r="AB4658" s="3"/>
      <c r="AC4658" s="1"/>
      <c r="AD4658" s="10"/>
      <c r="AE4658" s="3"/>
      <c r="AF4658" s="3"/>
      <c r="AG4658" s="3"/>
      <c r="AH4658" s="10"/>
      <c r="AI4658" s="11"/>
      <c r="AJ4658" s="10"/>
      <c r="AK4658" s="2"/>
      <c r="AL4658" s="2"/>
      <c r="AM4658" s="2"/>
      <c r="AN4658" s="2"/>
      <c r="AO4658" s="2"/>
      <c r="AP4658" s="2"/>
      <c r="AQ4658" s="1"/>
      <c r="AR4658" s="15"/>
      <c r="AS4658" s="15"/>
      <c r="AT4658" s="15"/>
      <c r="AU4658" s="1"/>
      <c r="AV4658" s="1"/>
      <c r="AW4658" s="15"/>
      <c r="AX4658" s="15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  <c r="EZ4658" s="1"/>
      <c r="FA4658" s="1"/>
      <c r="FB4658" s="1"/>
      <c r="FC4658" s="1"/>
      <c r="FD4658" s="1"/>
      <c r="FE4658" s="1"/>
      <c r="FF4658" s="1"/>
      <c r="FG4658" s="1"/>
      <c r="FH4658" s="1"/>
    </row>
    <row r="4659" spans="1:164" x14ac:dyDescent="0.15">
      <c r="A4659" s="67"/>
      <c r="B4659" s="16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9"/>
      <c r="N4659" s="12"/>
      <c r="O4659" s="12"/>
      <c r="P4659" s="19"/>
      <c r="Q4659" s="14"/>
      <c r="R4659" s="28"/>
      <c r="S4659" s="14"/>
      <c r="T4659" s="14"/>
      <c r="U4659" s="14"/>
      <c r="V4659" s="4"/>
      <c r="W4659" s="5"/>
      <c r="X4659" s="14"/>
      <c r="Y4659" s="153"/>
      <c r="Z4659" s="10"/>
      <c r="AA4659" s="51"/>
      <c r="AB4659" s="3"/>
      <c r="AC4659" s="1"/>
      <c r="AD4659" s="10"/>
      <c r="AE4659" s="3"/>
      <c r="AF4659" s="3"/>
      <c r="AG4659" s="3"/>
      <c r="AH4659" s="10"/>
      <c r="AI4659" s="11"/>
      <c r="AJ4659" s="10"/>
      <c r="AK4659" s="2"/>
      <c r="AL4659" s="2"/>
      <c r="AM4659" s="2"/>
      <c r="AN4659" s="2"/>
      <c r="AO4659" s="2"/>
      <c r="AP4659" s="2"/>
      <c r="AQ4659" s="1"/>
      <c r="AR4659" s="15"/>
      <c r="AS4659" s="15"/>
      <c r="AT4659" s="15"/>
      <c r="AU4659" s="1"/>
      <c r="AV4659" s="1"/>
      <c r="AW4659" s="15"/>
      <c r="AX4659" s="15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  <c r="EZ4659" s="1"/>
      <c r="FA4659" s="1"/>
      <c r="FB4659" s="1"/>
      <c r="FC4659" s="1"/>
      <c r="FD4659" s="1"/>
      <c r="FE4659" s="1"/>
      <c r="FF4659" s="1"/>
      <c r="FG4659" s="1"/>
      <c r="FH4659" s="1"/>
    </row>
    <row r="4660" spans="1:164" x14ac:dyDescent="0.15">
      <c r="A4660" s="67"/>
      <c r="B4660" s="16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9"/>
      <c r="N4660" s="12"/>
      <c r="O4660" s="12"/>
      <c r="P4660" s="19"/>
      <c r="Q4660" s="14"/>
      <c r="R4660" s="28"/>
      <c r="S4660" s="14"/>
      <c r="T4660" s="14"/>
      <c r="U4660" s="14"/>
      <c r="V4660" s="4"/>
      <c r="W4660" s="5"/>
      <c r="X4660" s="14"/>
      <c r="Y4660" s="153"/>
      <c r="Z4660" s="10"/>
      <c r="AA4660" s="51"/>
      <c r="AB4660" s="3"/>
      <c r="AC4660" s="1"/>
      <c r="AD4660" s="10"/>
      <c r="AE4660" s="3"/>
      <c r="AF4660" s="3"/>
      <c r="AG4660" s="3"/>
      <c r="AH4660" s="10"/>
      <c r="AI4660" s="11"/>
      <c r="AJ4660" s="10"/>
      <c r="AK4660" s="2"/>
      <c r="AL4660" s="2"/>
      <c r="AM4660" s="2"/>
      <c r="AN4660" s="2"/>
      <c r="AO4660" s="2"/>
      <c r="AP4660" s="2"/>
      <c r="AQ4660" s="1"/>
      <c r="AR4660" s="15"/>
      <c r="AS4660" s="15"/>
      <c r="AT4660" s="15"/>
      <c r="AU4660" s="1"/>
      <c r="AV4660" s="1"/>
      <c r="AW4660" s="15"/>
      <c r="AX4660" s="15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  <c r="EZ4660" s="1"/>
      <c r="FA4660" s="1"/>
      <c r="FB4660" s="1"/>
      <c r="FC4660" s="1"/>
      <c r="FD4660" s="1"/>
      <c r="FE4660" s="1"/>
      <c r="FF4660" s="1"/>
      <c r="FG4660" s="1"/>
      <c r="FH4660" s="1"/>
    </row>
    <row r="4661" spans="1:164" x14ac:dyDescent="0.15">
      <c r="A4661" s="67"/>
      <c r="B4661" s="16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9"/>
      <c r="N4661" s="12"/>
      <c r="O4661" s="12"/>
      <c r="P4661" s="19"/>
      <c r="Q4661" s="14"/>
      <c r="R4661" s="28"/>
      <c r="S4661" s="14"/>
      <c r="T4661" s="14"/>
      <c r="U4661" s="14"/>
      <c r="V4661" s="4"/>
      <c r="W4661" s="5"/>
      <c r="X4661" s="14"/>
      <c r="Y4661" s="153"/>
      <c r="Z4661" s="10"/>
      <c r="AA4661" s="51"/>
      <c r="AB4661" s="3"/>
      <c r="AC4661" s="1"/>
      <c r="AD4661" s="10"/>
      <c r="AE4661" s="3"/>
      <c r="AF4661" s="3"/>
      <c r="AG4661" s="3"/>
      <c r="AH4661" s="10"/>
      <c r="AI4661" s="11"/>
      <c r="AJ4661" s="10"/>
      <c r="AK4661" s="2"/>
      <c r="AL4661" s="2"/>
      <c r="AM4661" s="2"/>
      <c r="AN4661" s="2"/>
      <c r="AO4661" s="2"/>
      <c r="AP4661" s="2"/>
      <c r="AQ4661" s="1"/>
      <c r="AR4661" s="15"/>
      <c r="AS4661" s="15"/>
      <c r="AT4661" s="15"/>
      <c r="AU4661" s="1"/>
      <c r="AV4661" s="1"/>
      <c r="AW4661" s="15"/>
      <c r="AX4661" s="15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  <c r="EZ4661" s="1"/>
      <c r="FA4661" s="1"/>
      <c r="FB4661" s="1"/>
      <c r="FC4661" s="1"/>
      <c r="FD4661" s="1"/>
      <c r="FE4661" s="1"/>
      <c r="FF4661" s="1"/>
      <c r="FG4661" s="1"/>
      <c r="FH4661" s="1"/>
    </row>
    <row r="4662" spans="1:164" x14ac:dyDescent="0.15">
      <c r="A4662" s="67"/>
      <c r="B4662" s="16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9"/>
      <c r="N4662" s="12"/>
      <c r="O4662" s="12"/>
      <c r="P4662" s="19"/>
      <c r="Q4662" s="14"/>
      <c r="R4662" s="28"/>
      <c r="S4662" s="14"/>
      <c r="T4662" s="14"/>
      <c r="U4662" s="14"/>
      <c r="V4662" s="4"/>
      <c r="W4662" s="5"/>
      <c r="X4662" s="14"/>
      <c r="Y4662" s="153"/>
      <c r="Z4662" s="10"/>
      <c r="AA4662" s="51"/>
      <c r="AB4662" s="3"/>
      <c r="AC4662" s="1"/>
      <c r="AD4662" s="10"/>
      <c r="AE4662" s="3"/>
      <c r="AF4662" s="3"/>
      <c r="AG4662" s="3"/>
      <c r="AH4662" s="10"/>
      <c r="AI4662" s="11"/>
      <c r="AJ4662" s="10"/>
      <c r="AK4662" s="2"/>
      <c r="AL4662" s="2"/>
      <c r="AM4662" s="2"/>
      <c r="AN4662" s="2"/>
      <c r="AO4662" s="2"/>
      <c r="AP4662" s="2"/>
      <c r="AQ4662" s="1"/>
      <c r="AR4662" s="15"/>
      <c r="AS4662" s="15"/>
      <c r="AT4662" s="15"/>
      <c r="AU4662" s="1"/>
      <c r="AV4662" s="1"/>
      <c r="AW4662" s="15"/>
      <c r="AX4662" s="15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  <c r="EZ4662" s="1"/>
      <c r="FA4662" s="1"/>
      <c r="FB4662" s="1"/>
      <c r="FC4662" s="1"/>
      <c r="FD4662" s="1"/>
      <c r="FE4662" s="1"/>
      <c r="FF4662" s="1"/>
      <c r="FG4662" s="1"/>
      <c r="FH4662" s="1"/>
    </row>
    <row r="4663" spans="1:164" x14ac:dyDescent="0.15">
      <c r="A4663" s="67"/>
      <c r="B4663" s="16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9"/>
      <c r="N4663" s="12"/>
      <c r="O4663" s="12"/>
      <c r="P4663" s="19"/>
      <c r="Q4663" s="14"/>
      <c r="R4663" s="28"/>
      <c r="S4663" s="14"/>
      <c r="T4663" s="14"/>
      <c r="U4663" s="14"/>
      <c r="V4663" s="4"/>
      <c r="W4663" s="5"/>
      <c r="X4663" s="14"/>
      <c r="Y4663" s="153"/>
      <c r="Z4663" s="10"/>
      <c r="AA4663" s="51"/>
      <c r="AB4663" s="3"/>
      <c r="AC4663" s="1"/>
      <c r="AD4663" s="10"/>
      <c r="AE4663" s="3"/>
      <c r="AF4663" s="3"/>
      <c r="AG4663" s="3"/>
      <c r="AH4663" s="10"/>
      <c r="AI4663" s="11"/>
      <c r="AJ4663" s="10"/>
      <c r="AK4663" s="2"/>
      <c r="AL4663" s="2"/>
      <c r="AM4663" s="2"/>
      <c r="AN4663" s="2"/>
      <c r="AO4663" s="2"/>
      <c r="AP4663" s="2"/>
      <c r="AQ4663" s="1"/>
      <c r="AR4663" s="15"/>
      <c r="AS4663" s="15"/>
      <c r="AT4663" s="15"/>
      <c r="AU4663" s="1"/>
      <c r="AV4663" s="1"/>
      <c r="AW4663" s="15"/>
      <c r="AX4663" s="15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  <c r="EZ4663" s="1"/>
      <c r="FA4663" s="1"/>
      <c r="FB4663" s="1"/>
      <c r="FC4663" s="1"/>
      <c r="FD4663" s="1"/>
      <c r="FE4663" s="1"/>
      <c r="FF4663" s="1"/>
      <c r="FG4663" s="1"/>
      <c r="FH4663" s="1"/>
    </row>
    <row r="4664" spans="1:164" x14ac:dyDescent="0.15">
      <c r="A4664" s="67"/>
      <c r="B4664" s="16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9"/>
      <c r="N4664" s="12"/>
      <c r="O4664" s="12"/>
      <c r="P4664" s="19"/>
      <c r="Q4664" s="14"/>
      <c r="R4664" s="28"/>
      <c r="S4664" s="14"/>
      <c r="T4664" s="14"/>
      <c r="U4664" s="14"/>
      <c r="V4664" s="4"/>
      <c r="W4664" s="5"/>
      <c r="X4664" s="14"/>
      <c r="Y4664" s="153"/>
      <c r="Z4664" s="10"/>
      <c r="AA4664" s="51"/>
      <c r="AB4664" s="3"/>
      <c r="AC4664" s="1"/>
      <c r="AD4664" s="10"/>
      <c r="AE4664" s="3"/>
      <c r="AF4664" s="3"/>
      <c r="AG4664" s="3"/>
      <c r="AH4664" s="10"/>
      <c r="AI4664" s="11"/>
      <c r="AJ4664" s="10"/>
      <c r="AK4664" s="2"/>
      <c r="AL4664" s="2"/>
      <c r="AM4664" s="2"/>
      <c r="AN4664" s="2"/>
      <c r="AO4664" s="2"/>
      <c r="AP4664" s="2"/>
      <c r="AQ4664" s="1"/>
      <c r="AR4664" s="15"/>
      <c r="AS4664" s="15"/>
      <c r="AT4664" s="15"/>
      <c r="AU4664" s="1"/>
      <c r="AV4664" s="1"/>
      <c r="AW4664" s="15"/>
      <c r="AX4664" s="15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  <c r="EZ4664" s="1"/>
      <c r="FA4664" s="1"/>
      <c r="FB4664" s="1"/>
      <c r="FC4664" s="1"/>
      <c r="FD4664" s="1"/>
      <c r="FE4664" s="1"/>
      <c r="FF4664" s="1"/>
      <c r="FG4664" s="1"/>
      <c r="FH4664" s="1"/>
    </row>
    <row r="4665" spans="1:164" x14ac:dyDescent="0.15">
      <c r="A4665" s="67"/>
      <c r="B4665" s="16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9"/>
      <c r="N4665" s="12"/>
      <c r="O4665" s="12"/>
      <c r="P4665" s="19"/>
      <c r="Q4665" s="14"/>
      <c r="R4665" s="28"/>
      <c r="S4665" s="14"/>
      <c r="T4665" s="14"/>
      <c r="U4665" s="14"/>
      <c r="V4665" s="4"/>
      <c r="W4665" s="5"/>
      <c r="X4665" s="14"/>
      <c r="Y4665" s="153"/>
      <c r="Z4665" s="10"/>
      <c r="AA4665" s="51"/>
      <c r="AB4665" s="3"/>
      <c r="AC4665" s="1"/>
      <c r="AD4665" s="10"/>
      <c r="AE4665" s="3"/>
      <c r="AF4665" s="3"/>
      <c r="AG4665" s="3"/>
      <c r="AH4665" s="10"/>
      <c r="AI4665" s="11"/>
      <c r="AJ4665" s="10"/>
      <c r="AK4665" s="2"/>
      <c r="AL4665" s="2"/>
      <c r="AM4665" s="2"/>
      <c r="AN4665" s="2"/>
      <c r="AO4665" s="2"/>
      <c r="AP4665" s="2"/>
      <c r="AQ4665" s="1"/>
      <c r="AR4665" s="15"/>
      <c r="AS4665" s="15"/>
      <c r="AT4665" s="15"/>
      <c r="AU4665" s="1"/>
      <c r="AV4665" s="1"/>
      <c r="AW4665" s="15"/>
      <c r="AX4665" s="15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  <c r="EZ4665" s="1"/>
      <c r="FA4665" s="1"/>
      <c r="FB4665" s="1"/>
      <c r="FC4665" s="1"/>
      <c r="FD4665" s="1"/>
      <c r="FE4665" s="1"/>
      <c r="FF4665" s="1"/>
      <c r="FG4665" s="1"/>
      <c r="FH4665" s="1"/>
    </row>
    <row r="4666" spans="1:164" x14ac:dyDescent="0.15">
      <c r="A4666" s="67"/>
      <c r="B4666" s="16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9"/>
      <c r="N4666" s="12"/>
      <c r="O4666" s="12"/>
      <c r="P4666" s="19"/>
      <c r="Q4666" s="14"/>
      <c r="R4666" s="28"/>
      <c r="S4666" s="14"/>
      <c r="T4666" s="14"/>
      <c r="U4666" s="14"/>
      <c r="V4666" s="4"/>
      <c r="W4666" s="5"/>
      <c r="X4666" s="14"/>
      <c r="Y4666" s="153"/>
      <c r="Z4666" s="10"/>
      <c r="AA4666" s="51"/>
      <c r="AB4666" s="3"/>
      <c r="AC4666" s="1"/>
      <c r="AD4666" s="10"/>
      <c r="AE4666" s="3"/>
      <c r="AF4666" s="3"/>
      <c r="AG4666" s="3"/>
      <c r="AH4666" s="10"/>
      <c r="AI4666" s="11"/>
      <c r="AJ4666" s="10"/>
      <c r="AK4666" s="2"/>
      <c r="AL4666" s="2"/>
      <c r="AM4666" s="2"/>
      <c r="AN4666" s="2"/>
      <c r="AO4666" s="2"/>
      <c r="AP4666" s="2"/>
      <c r="AQ4666" s="1"/>
      <c r="AR4666" s="15"/>
      <c r="AS4666" s="15"/>
      <c r="AT4666" s="15"/>
      <c r="AU4666" s="1"/>
      <c r="AV4666" s="1"/>
      <c r="AW4666" s="15"/>
      <c r="AX4666" s="15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  <c r="EZ4666" s="1"/>
      <c r="FA4666" s="1"/>
      <c r="FB4666" s="1"/>
      <c r="FC4666" s="1"/>
      <c r="FD4666" s="1"/>
      <c r="FE4666" s="1"/>
      <c r="FF4666" s="1"/>
      <c r="FG4666" s="1"/>
      <c r="FH4666" s="1"/>
    </row>
    <row r="4667" spans="1:164" x14ac:dyDescent="0.15">
      <c r="A4667" s="67"/>
      <c r="B4667" s="16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9"/>
      <c r="N4667" s="12"/>
      <c r="O4667" s="12"/>
      <c r="P4667" s="19"/>
      <c r="Q4667" s="14"/>
      <c r="R4667" s="28"/>
      <c r="S4667" s="14"/>
      <c r="T4667" s="14"/>
      <c r="U4667" s="14"/>
      <c r="V4667" s="4"/>
      <c r="W4667" s="5"/>
      <c r="X4667" s="14"/>
      <c r="Y4667" s="153"/>
      <c r="Z4667" s="10"/>
      <c r="AA4667" s="51"/>
      <c r="AB4667" s="3"/>
      <c r="AC4667" s="1"/>
      <c r="AD4667" s="10"/>
      <c r="AE4667" s="3"/>
      <c r="AF4667" s="3"/>
      <c r="AG4667" s="3"/>
      <c r="AH4667" s="10"/>
      <c r="AI4667" s="11"/>
      <c r="AJ4667" s="10"/>
      <c r="AK4667" s="2"/>
      <c r="AL4667" s="2"/>
      <c r="AM4667" s="2"/>
      <c r="AN4667" s="2"/>
      <c r="AO4667" s="2"/>
      <c r="AP4667" s="2"/>
      <c r="AQ4667" s="1"/>
      <c r="AR4667" s="15"/>
      <c r="AS4667" s="15"/>
      <c r="AT4667" s="15"/>
      <c r="AU4667" s="1"/>
      <c r="AV4667" s="1"/>
      <c r="AW4667" s="15"/>
      <c r="AX4667" s="15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  <c r="EZ4667" s="1"/>
      <c r="FA4667" s="1"/>
      <c r="FB4667" s="1"/>
      <c r="FC4667" s="1"/>
      <c r="FD4667" s="1"/>
      <c r="FE4667" s="1"/>
      <c r="FF4667" s="1"/>
      <c r="FG4667" s="1"/>
      <c r="FH4667" s="1"/>
    </row>
    <row r="4668" spans="1:164" x14ac:dyDescent="0.15">
      <c r="A4668" s="67"/>
      <c r="B4668" s="16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9"/>
      <c r="N4668" s="12"/>
      <c r="O4668" s="12"/>
      <c r="P4668" s="19"/>
      <c r="Q4668" s="14"/>
      <c r="R4668" s="28"/>
      <c r="S4668" s="14"/>
      <c r="T4668" s="14"/>
      <c r="U4668" s="14"/>
      <c r="V4668" s="4"/>
      <c r="W4668" s="5"/>
      <c r="X4668" s="14"/>
      <c r="Y4668" s="153"/>
      <c r="Z4668" s="10"/>
      <c r="AA4668" s="51"/>
      <c r="AB4668" s="3"/>
      <c r="AC4668" s="1"/>
      <c r="AD4668" s="10"/>
      <c r="AE4668" s="3"/>
      <c r="AF4668" s="3"/>
      <c r="AG4668" s="3"/>
      <c r="AH4668" s="10"/>
      <c r="AI4668" s="11"/>
      <c r="AJ4668" s="10"/>
      <c r="AK4668" s="2"/>
      <c r="AL4668" s="2"/>
      <c r="AM4668" s="2"/>
      <c r="AN4668" s="2"/>
      <c r="AO4668" s="2"/>
      <c r="AP4668" s="2"/>
      <c r="AQ4668" s="1"/>
      <c r="AR4668" s="15"/>
      <c r="AS4668" s="15"/>
      <c r="AT4668" s="15"/>
      <c r="AU4668" s="1"/>
      <c r="AV4668" s="1"/>
      <c r="AW4668" s="15"/>
      <c r="AX4668" s="15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  <c r="EZ4668" s="1"/>
      <c r="FA4668" s="1"/>
      <c r="FB4668" s="1"/>
      <c r="FC4668" s="1"/>
      <c r="FD4668" s="1"/>
      <c r="FE4668" s="1"/>
      <c r="FF4668" s="1"/>
      <c r="FG4668" s="1"/>
      <c r="FH4668" s="1"/>
    </row>
    <row r="4669" spans="1:164" x14ac:dyDescent="0.15">
      <c r="A4669" s="67"/>
      <c r="B4669" s="16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9"/>
      <c r="N4669" s="12"/>
      <c r="O4669" s="12"/>
      <c r="P4669" s="19"/>
      <c r="Q4669" s="14"/>
      <c r="R4669" s="28"/>
      <c r="S4669" s="14"/>
      <c r="T4669" s="14"/>
      <c r="U4669" s="14"/>
      <c r="V4669" s="4"/>
      <c r="W4669" s="5"/>
      <c r="X4669" s="14"/>
      <c r="Y4669" s="153"/>
      <c r="Z4669" s="10"/>
      <c r="AA4669" s="51"/>
      <c r="AB4669" s="3"/>
      <c r="AC4669" s="1"/>
      <c r="AD4669" s="10"/>
      <c r="AE4669" s="3"/>
      <c r="AF4669" s="3"/>
      <c r="AG4669" s="3"/>
      <c r="AH4669" s="10"/>
      <c r="AI4669" s="11"/>
      <c r="AJ4669" s="10"/>
      <c r="AK4669" s="2"/>
      <c r="AL4669" s="2"/>
      <c r="AM4669" s="2"/>
      <c r="AN4669" s="2"/>
      <c r="AO4669" s="2"/>
      <c r="AP4669" s="2"/>
      <c r="AQ4669" s="1"/>
      <c r="AR4669" s="15"/>
      <c r="AS4669" s="15"/>
      <c r="AT4669" s="15"/>
      <c r="AU4669" s="1"/>
      <c r="AV4669" s="1"/>
      <c r="AW4669" s="15"/>
      <c r="AX4669" s="15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  <c r="EZ4669" s="1"/>
      <c r="FA4669" s="1"/>
      <c r="FB4669" s="1"/>
      <c r="FC4669" s="1"/>
      <c r="FD4669" s="1"/>
      <c r="FE4669" s="1"/>
      <c r="FF4669" s="1"/>
      <c r="FG4669" s="1"/>
      <c r="FH4669" s="1"/>
    </row>
    <row r="4670" spans="1:164" x14ac:dyDescent="0.15">
      <c r="A4670" s="67"/>
      <c r="B4670" s="16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9"/>
      <c r="N4670" s="12"/>
      <c r="O4670" s="12"/>
      <c r="P4670" s="19"/>
      <c r="Q4670" s="14"/>
      <c r="R4670" s="28"/>
      <c r="S4670" s="14"/>
      <c r="T4670" s="14"/>
      <c r="U4670" s="14"/>
      <c r="V4670" s="4"/>
      <c r="W4670" s="5"/>
      <c r="X4670" s="14"/>
      <c r="Y4670" s="153"/>
      <c r="Z4670" s="10"/>
      <c r="AA4670" s="51"/>
      <c r="AB4670" s="3"/>
      <c r="AC4670" s="1"/>
      <c r="AD4670" s="10"/>
      <c r="AE4670" s="3"/>
      <c r="AF4670" s="3"/>
      <c r="AG4670" s="3"/>
      <c r="AH4670" s="10"/>
      <c r="AI4670" s="11"/>
      <c r="AJ4670" s="10"/>
      <c r="AK4670" s="2"/>
      <c r="AL4670" s="2"/>
      <c r="AM4670" s="2"/>
      <c r="AN4670" s="2"/>
      <c r="AO4670" s="2"/>
      <c r="AP4670" s="2"/>
      <c r="AQ4670" s="1"/>
      <c r="AR4670" s="15"/>
      <c r="AS4670" s="15"/>
      <c r="AT4670" s="15"/>
      <c r="AU4670" s="1"/>
      <c r="AV4670" s="1"/>
      <c r="AW4670" s="15"/>
      <c r="AX4670" s="15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  <c r="EZ4670" s="1"/>
      <c r="FA4670" s="1"/>
      <c r="FB4670" s="1"/>
      <c r="FC4670" s="1"/>
      <c r="FD4670" s="1"/>
      <c r="FE4670" s="1"/>
      <c r="FF4670" s="1"/>
      <c r="FG4670" s="1"/>
      <c r="FH4670" s="1"/>
    </row>
    <row r="4671" spans="1:164" x14ac:dyDescent="0.15">
      <c r="A4671" s="67"/>
      <c r="B4671" s="16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9"/>
      <c r="N4671" s="12"/>
      <c r="O4671" s="12"/>
      <c r="P4671" s="19"/>
      <c r="Q4671" s="14"/>
      <c r="R4671" s="28"/>
      <c r="S4671" s="14"/>
      <c r="T4671" s="14"/>
      <c r="U4671" s="14"/>
      <c r="V4671" s="4"/>
      <c r="W4671" s="5"/>
      <c r="X4671" s="14"/>
      <c r="Y4671" s="153"/>
      <c r="Z4671" s="10"/>
      <c r="AA4671" s="51"/>
      <c r="AB4671" s="3"/>
      <c r="AC4671" s="1"/>
      <c r="AD4671" s="10"/>
      <c r="AE4671" s="3"/>
      <c r="AF4671" s="3"/>
      <c r="AG4671" s="3"/>
      <c r="AH4671" s="10"/>
      <c r="AI4671" s="11"/>
      <c r="AJ4671" s="10"/>
      <c r="AK4671" s="2"/>
      <c r="AL4671" s="2"/>
      <c r="AM4671" s="2"/>
      <c r="AN4671" s="2"/>
      <c r="AO4671" s="2"/>
      <c r="AP4671" s="2"/>
      <c r="AQ4671" s="1"/>
      <c r="AR4671" s="15"/>
      <c r="AS4671" s="15"/>
      <c r="AT4671" s="15"/>
      <c r="AU4671" s="1"/>
      <c r="AV4671" s="1"/>
      <c r="AW4671" s="15"/>
      <c r="AX4671" s="15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  <c r="EZ4671" s="1"/>
      <c r="FA4671" s="1"/>
      <c r="FB4671" s="1"/>
      <c r="FC4671" s="1"/>
      <c r="FD4671" s="1"/>
      <c r="FE4671" s="1"/>
      <c r="FF4671" s="1"/>
      <c r="FG4671" s="1"/>
      <c r="FH4671" s="1"/>
    </row>
    <row r="4672" spans="1:164" x14ac:dyDescent="0.15">
      <c r="A4672" s="67"/>
      <c r="B4672" s="16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9"/>
      <c r="N4672" s="12"/>
      <c r="O4672" s="12"/>
      <c r="P4672" s="19"/>
      <c r="Q4672" s="14"/>
      <c r="R4672" s="28"/>
      <c r="S4672" s="14"/>
      <c r="T4672" s="14"/>
      <c r="U4672" s="14"/>
      <c r="V4672" s="4"/>
      <c r="W4672" s="5"/>
      <c r="X4672" s="14"/>
      <c r="Y4672" s="153"/>
      <c r="Z4672" s="10"/>
      <c r="AA4672" s="51"/>
      <c r="AB4672" s="3"/>
      <c r="AC4672" s="1"/>
      <c r="AD4672" s="10"/>
      <c r="AE4672" s="3"/>
      <c r="AF4672" s="3"/>
      <c r="AG4672" s="3"/>
      <c r="AH4672" s="10"/>
      <c r="AI4672" s="11"/>
      <c r="AJ4672" s="10"/>
      <c r="AK4672" s="2"/>
      <c r="AL4672" s="2"/>
      <c r="AM4672" s="2"/>
      <c r="AN4672" s="2"/>
      <c r="AO4672" s="2"/>
      <c r="AP4672" s="2"/>
      <c r="AQ4672" s="1"/>
      <c r="AR4672" s="15"/>
      <c r="AS4672" s="15"/>
      <c r="AT4672" s="15"/>
      <c r="AU4672" s="1"/>
      <c r="AV4672" s="1"/>
      <c r="AW4672" s="15"/>
      <c r="AX4672" s="15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  <c r="EZ4672" s="1"/>
      <c r="FA4672" s="1"/>
      <c r="FB4672" s="1"/>
      <c r="FC4672" s="1"/>
      <c r="FD4672" s="1"/>
      <c r="FE4672" s="1"/>
      <c r="FF4672" s="1"/>
      <c r="FG4672" s="1"/>
      <c r="FH4672" s="1"/>
    </row>
    <row r="4673" spans="1:164" x14ac:dyDescent="0.15">
      <c r="A4673" s="67"/>
      <c r="B4673" s="16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9"/>
      <c r="N4673" s="12"/>
      <c r="O4673" s="12"/>
      <c r="P4673" s="19"/>
      <c r="Q4673" s="14"/>
      <c r="R4673" s="28"/>
      <c r="S4673" s="14"/>
      <c r="T4673" s="14"/>
      <c r="U4673" s="14"/>
      <c r="V4673" s="4"/>
      <c r="W4673" s="5"/>
      <c r="X4673" s="14"/>
      <c r="Y4673" s="153"/>
      <c r="Z4673" s="10"/>
      <c r="AA4673" s="51"/>
      <c r="AB4673" s="3"/>
      <c r="AC4673" s="1"/>
      <c r="AD4673" s="10"/>
      <c r="AE4673" s="3"/>
      <c r="AF4673" s="3"/>
      <c r="AG4673" s="3"/>
      <c r="AH4673" s="10"/>
      <c r="AI4673" s="11"/>
      <c r="AJ4673" s="10"/>
      <c r="AK4673" s="2"/>
      <c r="AL4673" s="2"/>
      <c r="AM4673" s="2"/>
      <c r="AN4673" s="2"/>
      <c r="AO4673" s="2"/>
      <c r="AP4673" s="2"/>
      <c r="AQ4673" s="1"/>
      <c r="AR4673" s="15"/>
      <c r="AS4673" s="15"/>
      <c r="AT4673" s="15"/>
      <c r="AU4673" s="1"/>
      <c r="AV4673" s="1"/>
      <c r="AW4673" s="15"/>
      <c r="AX4673" s="15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  <c r="EZ4673" s="1"/>
      <c r="FA4673" s="1"/>
      <c r="FB4673" s="1"/>
      <c r="FC4673" s="1"/>
      <c r="FD4673" s="1"/>
      <c r="FE4673" s="1"/>
      <c r="FF4673" s="1"/>
      <c r="FG4673" s="1"/>
      <c r="FH4673" s="1"/>
    </row>
    <row r="4674" spans="1:164" x14ac:dyDescent="0.15">
      <c r="A4674" s="67"/>
      <c r="B4674" s="16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9"/>
      <c r="N4674" s="12"/>
      <c r="O4674" s="12"/>
      <c r="P4674" s="19"/>
      <c r="Q4674" s="14"/>
      <c r="R4674" s="28"/>
      <c r="S4674" s="14"/>
      <c r="T4674" s="14"/>
      <c r="U4674" s="14"/>
      <c r="V4674" s="4"/>
      <c r="W4674" s="5"/>
      <c r="X4674" s="14"/>
      <c r="Y4674" s="153"/>
      <c r="Z4674" s="10"/>
      <c r="AA4674" s="51"/>
      <c r="AB4674" s="3"/>
      <c r="AC4674" s="1"/>
      <c r="AD4674" s="10"/>
      <c r="AE4674" s="3"/>
      <c r="AF4674" s="3"/>
      <c r="AG4674" s="3"/>
      <c r="AH4674" s="10"/>
      <c r="AI4674" s="11"/>
      <c r="AJ4674" s="10"/>
      <c r="AK4674" s="2"/>
      <c r="AL4674" s="2"/>
      <c r="AM4674" s="2"/>
      <c r="AN4674" s="2"/>
      <c r="AO4674" s="2"/>
      <c r="AP4674" s="2"/>
      <c r="AQ4674" s="1"/>
      <c r="AR4674" s="15"/>
      <c r="AS4674" s="15"/>
      <c r="AT4674" s="15"/>
      <c r="AU4674" s="1"/>
      <c r="AV4674" s="1"/>
      <c r="AW4674" s="15"/>
      <c r="AX4674" s="15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  <c r="EZ4674" s="1"/>
      <c r="FA4674" s="1"/>
      <c r="FB4674" s="1"/>
      <c r="FC4674" s="1"/>
      <c r="FD4674" s="1"/>
      <c r="FE4674" s="1"/>
      <c r="FF4674" s="1"/>
      <c r="FG4674" s="1"/>
      <c r="FH4674" s="1"/>
    </row>
    <row r="4675" spans="1:164" x14ac:dyDescent="0.15">
      <c r="A4675" s="67"/>
      <c r="B4675" s="16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9"/>
      <c r="N4675" s="12"/>
      <c r="O4675" s="12"/>
      <c r="P4675" s="19"/>
      <c r="Q4675" s="14"/>
      <c r="R4675" s="28"/>
      <c r="S4675" s="14"/>
      <c r="T4675" s="14"/>
      <c r="U4675" s="14"/>
      <c r="V4675" s="4"/>
      <c r="W4675" s="5"/>
      <c r="X4675" s="14"/>
      <c r="Y4675" s="153"/>
      <c r="Z4675" s="10"/>
      <c r="AA4675" s="51"/>
      <c r="AB4675" s="3"/>
      <c r="AC4675" s="1"/>
      <c r="AD4675" s="10"/>
      <c r="AE4675" s="3"/>
      <c r="AF4675" s="3"/>
      <c r="AG4675" s="3"/>
      <c r="AH4675" s="10"/>
      <c r="AI4675" s="11"/>
      <c r="AJ4675" s="10"/>
      <c r="AK4675" s="2"/>
      <c r="AL4675" s="2"/>
      <c r="AM4675" s="2"/>
      <c r="AN4675" s="2"/>
      <c r="AO4675" s="2"/>
      <c r="AP4675" s="2"/>
      <c r="AQ4675" s="1"/>
      <c r="AR4675" s="15"/>
      <c r="AS4675" s="15"/>
      <c r="AT4675" s="15"/>
      <c r="AU4675" s="1"/>
      <c r="AV4675" s="1"/>
      <c r="AW4675" s="15"/>
      <c r="AX4675" s="15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  <c r="EZ4675" s="1"/>
      <c r="FA4675" s="1"/>
      <c r="FB4675" s="1"/>
      <c r="FC4675" s="1"/>
      <c r="FD4675" s="1"/>
      <c r="FE4675" s="1"/>
      <c r="FF4675" s="1"/>
      <c r="FG4675" s="1"/>
      <c r="FH4675" s="1"/>
    </row>
    <row r="4676" spans="1:164" x14ac:dyDescent="0.15">
      <c r="A4676" s="67"/>
      <c r="B4676" s="16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9"/>
      <c r="N4676" s="12"/>
      <c r="O4676" s="12"/>
      <c r="P4676" s="19"/>
      <c r="Q4676" s="14"/>
      <c r="R4676" s="28"/>
      <c r="S4676" s="14"/>
      <c r="T4676" s="14"/>
      <c r="U4676" s="14"/>
      <c r="V4676" s="4"/>
      <c r="W4676" s="5"/>
      <c r="X4676" s="14"/>
      <c r="Y4676" s="153"/>
      <c r="Z4676" s="10"/>
      <c r="AA4676" s="51"/>
      <c r="AB4676" s="3"/>
      <c r="AC4676" s="1"/>
      <c r="AD4676" s="10"/>
      <c r="AE4676" s="3"/>
      <c r="AF4676" s="3"/>
      <c r="AG4676" s="3"/>
      <c r="AH4676" s="10"/>
      <c r="AI4676" s="11"/>
      <c r="AJ4676" s="10"/>
      <c r="AK4676" s="2"/>
      <c r="AL4676" s="2"/>
      <c r="AM4676" s="2"/>
      <c r="AN4676" s="2"/>
      <c r="AO4676" s="2"/>
      <c r="AP4676" s="2"/>
      <c r="AQ4676" s="1"/>
      <c r="AR4676" s="15"/>
      <c r="AS4676" s="15"/>
      <c r="AT4676" s="15"/>
      <c r="AU4676" s="1"/>
      <c r="AV4676" s="1"/>
      <c r="AW4676" s="15"/>
      <c r="AX4676" s="15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  <c r="EZ4676" s="1"/>
      <c r="FA4676" s="1"/>
      <c r="FB4676" s="1"/>
      <c r="FC4676" s="1"/>
      <c r="FD4676" s="1"/>
      <c r="FE4676" s="1"/>
      <c r="FF4676" s="1"/>
      <c r="FG4676" s="1"/>
      <c r="FH4676" s="1"/>
    </row>
    <row r="4677" spans="1:164" x14ac:dyDescent="0.15">
      <c r="A4677" s="67"/>
      <c r="B4677" s="16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9"/>
      <c r="N4677" s="12"/>
      <c r="O4677" s="12"/>
      <c r="P4677" s="19"/>
      <c r="Q4677" s="14"/>
      <c r="R4677" s="28"/>
      <c r="S4677" s="14"/>
      <c r="T4677" s="14"/>
      <c r="U4677" s="14"/>
      <c r="V4677" s="4"/>
      <c r="W4677" s="5"/>
      <c r="X4677" s="14"/>
      <c r="Y4677" s="153"/>
      <c r="Z4677" s="10"/>
      <c r="AA4677" s="51"/>
      <c r="AB4677" s="3"/>
      <c r="AC4677" s="1"/>
      <c r="AD4677" s="10"/>
      <c r="AE4677" s="3"/>
      <c r="AF4677" s="3"/>
      <c r="AG4677" s="3"/>
      <c r="AH4677" s="10"/>
      <c r="AI4677" s="11"/>
      <c r="AJ4677" s="10"/>
      <c r="AK4677" s="2"/>
      <c r="AL4677" s="2"/>
      <c r="AM4677" s="2"/>
      <c r="AN4677" s="2"/>
      <c r="AO4677" s="2"/>
      <c r="AP4677" s="2"/>
      <c r="AQ4677" s="1"/>
      <c r="AR4677" s="15"/>
      <c r="AS4677" s="15"/>
      <c r="AT4677" s="15"/>
      <c r="AU4677" s="1"/>
      <c r="AV4677" s="1"/>
      <c r="AW4677" s="15"/>
      <c r="AX4677" s="15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  <c r="EZ4677" s="1"/>
      <c r="FA4677" s="1"/>
      <c r="FB4677" s="1"/>
      <c r="FC4677" s="1"/>
      <c r="FD4677" s="1"/>
      <c r="FE4677" s="1"/>
      <c r="FF4677" s="1"/>
      <c r="FG4677" s="1"/>
      <c r="FH4677" s="1"/>
    </row>
    <row r="4678" spans="1:164" x14ac:dyDescent="0.15">
      <c r="A4678" s="67"/>
      <c r="B4678" s="16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9"/>
      <c r="N4678" s="12"/>
      <c r="O4678" s="12"/>
      <c r="P4678" s="19"/>
      <c r="Q4678" s="14"/>
      <c r="R4678" s="28"/>
      <c r="S4678" s="14"/>
      <c r="T4678" s="14"/>
      <c r="U4678" s="14"/>
      <c r="V4678" s="4"/>
      <c r="W4678" s="5"/>
      <c r="X4678" s="14"/>
      <c r="Y4678" s="153"/>
      <c r="Z4678" s="10"/>
      <c r="AA4678" s="51"/>
      <c r="AB4678" s="3"/>
      <c r="AC4678" s="1"/>
      <c r="AD4678" s="10"/>
      <c r="AE4678" s="3"/>
      <c r="AF4678" s="3"/>
      <c r="AG4678" s="3"/>
      <c r="AH4678" s="10"/>
      <c r="AI4678" s="11"/>
      <c r="AJ4678" s="10"/>
      <c r="AK4678" s="2"/>
      <c r="AL4678" s="2"/>
      <c r="AM4678" s="2"/>
      <c r="AN4678" s="2"/>
      <c r="AO4678" s="2"/>
      <c r="AP4678" s="2"/>
      <c r="AQ4678" s="1"/>
      <c r="AR4678" s="15"/>
      <c r="AS4678" s="15"/>
      <c r="AT4678" s="15"/>
      <c r="AU4678" s="1"/>
      <c r="AV4678" s="1"/>
      <c r="AW4678" s="15"/>
      <c r="AX4678" s="15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  <c r="EZ4678" s="1"/>
      <c r="FA4678" s="1"/>
      <c r="FB4678" s="1"/>
      <c r="FC4678" s="1"/>
      <c r="FD4678" s="1"/>
      <c r="FE4678" s="1"/>
      <c r="FF4678" s="1"/>
      <c r="FG4678" s="1"/>
      <c r="FH4678" s="1"/>
    </row>
    <row r="4679" spans="1:164" x14ac:dyDescent="0.15">
      <c r="A4679" s="67"/>
      <c r="B4679" s="16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9"/>
      <c r="N4679" s="12"/>
      <c r="O4679" s="12"/>
      <c r="P4679" s="19"/>
      <c r="Q4679" s="14"/>
      <c r="R4679" s="28"/>
      <c r="S4679" s="14"/>
      <c r="T4679" s="14"/>
      <c r="U4679" s="14"/>
      <c r="V4679" s="4"/>
      <c r="W4679" s="5"/>
      <c r="X4679" s="14"/>
      <c r="Y4679" s="153"/>
      <c r="Z4679" s="10"/>
      <c r="AA4679" s="51"/>
      <c r="AB4679" s="3"/>
      <c r="AC4679" s="1"/>
      <c r="AD4679" s="10"/>
      <c r="AE4679" s="3"/>
      <c r="AF4679" s="3"/>
      <c r="AG4679" s="3"/>
      <c r="AH4679" s="10"/>
      <c r="AI4679" s="11"/>
      <c r="AJ4679" s="10"/>
      <c r="AK4679" s="2"/>
      <c r="AL4679" s="2"/>
      <c r="AM4679" s="2"/>
      <c r="AN4679" s="2"/>
      <c r="AO4679" s="2"/>
      <c r="AP4679" s="2"/>
      <c r="AQ4679" s="1"/>
      <c r="AR4679" s="15"/>
      <c r="AS4679" s="15"/>
      <c r="AT4679" s="15"/>
      <c r="AU4679" s="1"/>
      <c r="AV4679" s="1"/>
      <c r="AW4679" s="15"/>
      <c r="AX4679" s="15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  <c r="EZ4679" s="1"/>
      <c r="FA4679" s="1"/>
      <c r="FB4679" s="1"/>
      <c r="FC4679" s="1"/>
      <c r="FD4679" s="1"/>
      <c r="FE4679" s="1"/>
      <c r="FF4679" s="1"/>
      <c r="FG4679" s="1"/>
      <c r="FH4679" s="1"/>
    </row>
    <row r="4680" spans="1:164" x14ac:dyDescent="0.15">
      <c r="A4680" s="67"/>
      <c r="B4680" s="16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9"/>
      <c r="N4680" s="12"/>
      <c r="O4680" s="12"/>
      <c r="P4680" s="19"/>
      <c r="Q4680" s="14"/>
      <c r="R4680" s="28"/>
      <c r="S4680" s="14"/>
      <c r="T4680" s="14"/>
      <c r="U4680" s="14"/>
      <c r="V4680" s="4"/>
      <c r="W4680" s="5"/>
      <c r="X4680" s="14"/>
      <c r="Y4680" s="153"/>
      <c r="Z4680" s="10"/>
      <c r="AA4680" s="51"/>
      <c r="AB4680" s="3"/>
      <c r="AC4680" s="1"/>
      <c r="AD4680" s="10"/>
      <c r="AE4680" s="3"/>
      <c r="AF4680" s="3"/>
      <c r="AG4680" s="3"/>
      <c r="AH4680" s="10"/>
      <c r="AI4680" s="11"/>
      <c r="AJ4680" s="10"/>
      <c r="AK4680" s="2"/>
      <c r="AL4680" s="2"/>
      <c r="AM4680" s="2"/>
      <c r="AN4680" s="2"/>
      <c r="AO4680" s="2"/>
      <c r="AP4680" s="2"/>
      <c r="AQ4680" s="1"/>
      <c r="AR4680" s="15"/>
      <c r="AS4680" s="15"/>
      <c r="AT4680" s="15"/>
      <c r="AU4680" s="1"/>
      <c r="AV4680" s="1"/>
      <c r="AW4680" s="15"/>
      <c r="AX4680" s="15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  <c r="EZ4680" s="1"/>
      <c r="FA4680" s="1"/>
      <c r="FB4680" s="1"/>
      <c r="FC4680" s="1"/>
      <c r="FD4680" s="1"/>
      <c r="FE4680" s="1"/>
      <c r="FF4680" s="1"/>
      <c r="FG4680" s="1"/>
      <c r="FH4680" s="1"/>
    </row>
    <row r="4681" spans="1:164" x14ac:dyDescent="0.15">
      <c r="A4681" s="67"/>
      <c r="B4681" s="16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9"/>
      <c r="N4681" s="12"/>
      <c r="O4681" s="12"/>
      <c r="P4681" s="19"/>
      <c r="Q4681" s="14"/>
      <c r="R4681" s="28"/>
      <c r="S4681" s="14"/>
      <c r="T4681" s="14"/>
      <c r="U4681" s="14"/>
      <c r="V4681" s="4"/>
      <c r="W4681" s="5"/>
      <c r="X4681" s="14"/>
      <c r="Y4681" s="153"/>
      <c r="Z4681" s="10"/>
      <c r="AA4681" s="51"/>
      <c r="AB4681" s="3"/>
      <c r="AC4681" s="1"/>
      <c r="AD4681" s="10"/>
      <c r="AE4681" s="3"/>
      <c r="AF4681" s="3"/>
      <c r="AG4681" s="3"/>
      <c r="AH4681" s="10"/>
      <c r="AI4681" s="11"/>
      <c r="AJ4681" s="10"/>
      <c r="AK4681" s="2"/>
      <c r="AL4681" s="2"/>
      <c r="AM4681" s="2"/>
      <c r="AN4681" s="2"/>
      <c r="AO4681" s="2"/>
      <c r="AP4681" s="2"/>
      <c r="AQ4681" s="1"/>
      <c r="AR4681" s="15"/>
      <c r="AS4681" s="15"/>
      <c r="AT4681" s="15"/>
      <c r="AU4681" s="1"/>
      <c r="AV4681" s="1"/>
      <c r="AW4681" s="15"/>
      <c r="AX4681" s="15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  <c r="EZ4681" s="1"/>
      <c r="FA4681" s="1"/>
      <c r="FB4681" s="1"/>
      <c r="FC4681" s="1"/>
      <c r="FD4681" s="1"/>
      <c r="FE4681" s="1"/>
      <c r="FF4681" s="1"/>
      <c r="FG4681" s="1"/>
      <c r="FH4681" s="1"/>
    </row>
    <row r="4682" spans="1:164" x14ac:dyDescent="0.15">
      <c r="A4682" s="67"/>
      <c r="B4682" s="16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9"/>
      <c r="N4682" s="12"/>
      <c r="O4682" s="12"/>
      <c r="P4682" s="19"/>
      <c r="Q4682" s="14"/>
      <c r="R4682" s="28"/>
      <c r="S4682" s="14"/>
      <c r="T4682" s="14"/>
      <c r="U4682" s="14"/>
      <c r="V4682" s="4"/>
      <c r="W4682" s="5"/>
      <c r="X4682" s="14"/>
      <c r="Y4682" s="153"/>
      <c r="Z4682" s="10"/>
      <c r="AA4682" s="51"/>
      <c r="AB4682" s="3"/>
      <c r="AC4682" s="1"/>
      <c r="AD4682" s="10"/>
      <c r="AE4682" s="3"/>
      <c r="AF4682" s="3"/>
      <c r="AG4682" s="3"/>
      <c r="AH4682" s="10"/>
      <c r="AI4682" s="11"/>
      <c r="AJ4682" s="10"/>
      <c r="AK4682" s="2"/>
      <c r="AL4682" s="2"/>
      <c r="AM4682" s="2"/>
      <c r="AN4682" s="2"/>
      <c r="AO4682" s="2"/>
      <c r="AP4682" s="2"/>
      <c r="AQ4682" s="1"/>
      <c r="AR4682" s="15"/>
      <c r="AS4682" s="15"/>
      <c r="AT4682" s="15"/>
      <c r="AU4682" s="1"/>
      <c r="AV4682" s="1"/>
      <c r="AW4682" s="15"/>
      <c r="AX4682" s="15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  <c r="EZ4682" s="1"/>
      <c r="FA4682" s="1"/>
      <c r="FB4682" s="1"/>
      <c r="FC4682" s="1"/>
      <c r="FD4682" s="1"/>
      <c r="FE4682" s="1"/>
      <c r="FF4682" s="1"/>
      <c r="FG4682" s="1"/>
      <c r="FH4682" s="1"/>
    </row>
    <row r="4683" spans="1:164" x14ac:dyDescent="0.15">
      <c r="A4683" s="67"/>
      <c r="B4683" s="16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9"/>
      <c r="N4683" s="12"/>
      <c r="O4683" s="12"/>
      <c r="P4683" s="19"/>
      <c r="Q4683" s="14"/>
      <c r="R4683" s="28"/>
      <c r="S4683" s="14"/>
      <c r="T4683" s="14"/>
      <c r="U4683" s="14"/>
      <c r="V4683" s="4"/>
      <c r="W4683" s="5"/>
      <c r="X4683" s="14"/>
      <c r="Y4683" s="153"/>
      <c r="Z4683" s="10"/>
      <c r="AA4683" s="51"/>
      <c r="AB4683" s="3"/>
      <c r="AC4683" s="1"/>
      <c r="AD4683" s="10"/>
      <c r="AE4683" s="3"/>
      <c r="AF4683" s="3"/>
      <c r="AG4683" s="3"/>
      <c r="AH4683" s="10"/>
      <c r="AI4683" s="11"/>
      <c r="AJ4683" s="10"/>
      <c r="AK4683" s="2"/>
      <c r="AL4683" s="2"/>
      <c r="AM4683" s="2"/>
      <c r="AN4683" s="2"/>
      <c r="AO4683" s="2"/>
      <c r="AP4683" s="2"/>
      <c r="AQ4683" s="1"/>
      <c r="AR4683" s="15"/>
      <c r="AS4683" s="15"/>
      <c r="AT4683" s="15"/>
      <c r="AU4683" s="1"/>
      <c r="AV4683" s="1"/>
      <c r="AW4683" s="15"/>
      <c r="AX4683" s="15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  <c r="EZ4683" s="1"/>
      <c r="FA4683" s="1"/>
      <c r="FB4683" s="1"/>
      <c r="FC4683" s="1"/>
      <c r="FD4683" s="1"/>
      <c r="FE4683" s="1"/>
      <c r="FF4683" s="1"/>
      <c r="FG4683" s="1"/>
      <c r="FH4683" s="1"/>
    </row>
    <row r="4684" spans="1:164" x14ac:dyDescent="0.15">
      <c r="A4684" s="67"/>
      <c r="B4684" s="16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9"/>
      <c r="N4684" s="12"/>
      <c r="O4684" s="12"/>
      <c r="P4684" s="19"/>
      <c r="Q4684" s="14"/>
      <c r="R4684" s="28"/>
      <c r="S4684" s="14"/>
      <c r="T4684" s="14"/>
      <c r="U4684" s="14"/>
      <c r="V4684" s="4"/>
      <c r="W4684" s="5"/>
      <c r="X4684" s="14"/>
      <c r="Y4684" s="153"/>
      <c r="Z4684" s="10"/>
      <c r="AA4684" s="51"/>
      <c r="AB4684" s="3"/>
      <c r="AC4684" s="1"/>
      <c r="AD4684" s="10"/>
      <c r="AE4684" s="3"/>
      <c r="AF4684" s="3"/>
      <c r="AG4684" s="3"/>
      <c r="AH4684" s="10"/>
      <c r="AI4684" s="11"/>
      <c r="AJ4684" s="10"/>
      <c r="AK4684" s="2"/>
      <c r="AL4684" s="2"/>
      <c r="AM4684" s="2"/>
      <c r="AN4684" s="2"/>
      <c r="AO4684" s="2"/>
      <c r="AP4684" s="2"/>
      <c r="AQ4684" s="1"/>
      <c r="AR4684" s="15"/>
      <c r="AS4684" s="15"/>
      <c r="AT4684" s="15"/>
      <c r="AU4684" s="1"/>
      <c r="AV4684" s="1"/>
      <c r="AW4684" s="15"/>
      <c r="AX4684" s="15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  <c r="EZ4684" s="1"/>
      <c r="FA4684" s="1"/>
      <c r="FB4684" s="1"/>
      <c r="FC4684" s="1"/>
      <c r="FD4684" s="1"/>
      <c r="FE4684" s="1"/>
      <c r="FF4684" s="1"/>
      <c r="FG4684" s="1"/>
      <c r="FH4684" s="1"/>
    </row>
    <row r="4685" spans="1:164" x14ac:dyDescent="0.15">
      <c r="A4685" s="67"/>
      <c r="B4685" s="16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9"/>
      <c r="N4685" s="12"/>
      <c r="O4685" s="12"/>
      <c r="P4685" s="19"/>
      <c r="Q4685" s="14"/>
      <c r="R4685" s="28"/>
      <c r="S4685" s="14"/>
      <c r="T4685" s="14"/>
      <c r="U4685" s="14"/>
      <c r="V4685" s="4"/>
      <c r="W4685" s="5"/>
      <c r="X4685" s="14"/>
      <c r="Y4685" s="153"/>
      <c r="Z4685" s="10"/>
      <c r="AA4685" s="51"/>
      <c r="AB4685" s="3"/>
      <c r="AC4685" s="1"/>
      <c r="AD4685" s="10"/>
      <c r="AE4685" s="3"/>
      <c r="AF4685" s="3"/>
      <c r="AG4685" s="3"/>
      <c r="AH4685" s="10"/>
      <c r="AI4685" s="11"/>
      <c r="AJ4685" s="10"/>
      <c r="AK4685" s="2"/>
      <c r="AL4685" s="2"/>
      <c r="AM4685" s="2"/>
      <c r="AN4685" s="2"/>
      <c r="AO4685" s="2"/>
      <c r="AP4685" s="2"/>
      <c r="AQ4685" s="1"/>
      <c r="AR4685" s="15"/>
      <c r="AS4685" s="15"/>
      <c r="AT4685" s="15"/>
      <c r="AU4685" s="1"/>
      <c r="AV4685" s="1"/>
      <c r="AW4685" s="15"/>
      <c r="AX4685" s="15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  <c r="EZ4685" s="1"/>
      <c r="FA4685" s="1"/>
      <c r="FB4685" s="1"/>
      <c r="FC4685" s="1"/>
      <c r="FD4685" s="1"/>
      <c r="FE4685" s="1"/>
      <c r="FF4685" s="1"/>
      <c r="FG4685" s="1"/>
      <c r="FH4685" s="1"/>
    </row>
    <row r="4686" spans="1:164" x14ac:dyDescent="0.15">
      <c r="A4686" s="67"/>
      <c r="B4686" s="16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9"/>
      <c r="N4686" s="12"/>
      <c r="O4686" s="12"/>
      <c r="P4686" s="19"/>
      <c r="Q4686" s="14"/>
      <c r="R4686" s="28"/>
      <c r="S4686" s="14"/>
      <c r="T4686" s="14"/>
      <c r="U4686" s="14"/>
      <c r="V4686" s="4"/>
      <c r="W4686" s="5"/>
      <c r="X4686" s="14"/>
      <c r="Y4686" s="153"/>
      <c r="Z4686" s="10"/>
      <c r="AA4686" s="51"/>
      <c r="AB4686" s="3"/>
      <c r="AC4686" s="1"/>
      <c r="AD4686" s="10"/>
      <c r="AE4686" s="3"/>
      <c r="AF4686" s="3"/>
      <c r="AG4686" s="3"/>
      <c r="AH4686" s="10"/>
      <c r="AI4686" s="11"/>
      <c r="AJ4686" s="10"/>
      <c r="AK4686" s="2"/>
      <c r="AL4686" s="2"/>
      <c r="AM4686" s="2"/>
      <c r="AN4686" s="2"/>
      <c r="AO4686" s="2"/>
      <c r="AP4686" s="2"/>
      <c r="AQ4686" s="1"/>
      <c r="AR4686" s="15"/>
      <c r="AS4686" s="15"/>
      <c r="AT4686" s="15"/>
      <c r="AU4686" s="1"/>
      <c r="AV4686" s="1"/>
      <c r="AW4686" s="15"/>
      <c r="AX4686" s="15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  <c r="EZ4686" s="1"/>
      <c r="FA4686" s="1"/>
      <c r="FB4686" s="1"/>
      <c r="FC4686" s="1"/>
      <c r="FD4686" s="1"/>
      <c r="FE4686" s="1"/>
      <c r="FF4686" s="1"/>
      <c r="FG4686" s="1"/>
      <c r="FH4686" s="1"/>
    </row>
    <row r="4687" spans="1:164" x14ac:dyDescent="0.15">
      <c r="A4687" s="67"/>
      <c r="B4687" s="16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9"/>
      <c r="N4687" s="12"/>
      <c r="O4687" s="12"/>
      <c r="P4687" s="19"/>
      <c r="Q4687" s="14"/>
      <c r="R4687" s="28"/>
      <c r="S4687" s="14"/>
      <c r="T4687" s="14"/>
      <c r="U4687" s="14"/>
      <c r="V4687" s="4"/>
      <c r="W4687" s="5"/>
      <c r="X4687" s="14"/>
      <c r="Y4687" s="153"/>
      <c r="Z4687" s="10"/>
      <c r="AA4687" s="51"/>
      <c r="AB4687" s="3"/>
      <c r="AC4687" s="1"/>
      <c r="AD4687" s="10"/>
      <c r="AE4687" s="3"/>
      <c r="AF4687" s="3"/>
      <c r="AG4687" s="3"/>
      <c r="AH4687" s="10"/>
      <c r="AI4687" s="11"/>
      <c r="AJ4687" s="10"/>
      <c r="AK4687" s="2"/>
      <c r="AL4687" s="2"/>
      <c r="AM4687" s="2"/>
      <c r="AN4687" s="2"/>
      <c r="AO4687" s="2"/>
      <c r="AP4687" s="2"/>
      <c r="AQ4687" s="1"/>
      <c r="AR4687" s="15"/>
      <c r="AS4687" s="15"/>
      <c r="AT4687" s="15"/>
      <c r="AU4687" s="1"/>
      <c r="AV4687" s="1"/>
      <c r="AW4687" s="15"/>
      <c r="AX4687" s="15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  <c r="EZ4687" s="1"/>
      <c r="FA4687" s="1"/>
      <c r="FB4687" s="1"/>
      <c r="FC4687" s="1"/>
      <c r="FD4687" s="1"/>
      <c r="FE4687" s="1"/>
      <c r="FF4687" s="1"/>
      <c r="FG4687" s="1"/>
      <c r="FH4687" s="1"/>
    </row>
    <row r="4688" spans="1:164" x14ac:dyDescent="0.15">
      <c r="A4688" s="67"/>
      <c r="B4688" s="16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9"/>
      <c r="N4688" s="12"/>
      <c r="O4688" s="12"/>
      <c r="P4688" s="19"/>
      <c r="Q4688" s="14"/>
      <c r="R4688" s="28"/>
      <c r="S4688" s="14"/>
      <c r="T4688" s="14"/>
      <c r="U4688" s="14"/>
      <c r="V4688" s="4"/>
      <c r="W4688" s="5"/>
      <c r="X4688" s="14"/>
      <c r="Y4688" s="153"/>
      <c r="Z4688" s="10"/>
      <c r="AA4688" s="51"/>
      <c r="AB4688" s="3"/>
      <c r="AC4688" s="1"/>
      <c r="AD4688" s="10"/>
      <c r="AE4688" s="3"/>
      <c r="AF4688" s="3"/>
      <c r="AG4688" s="3"/>
      <c r="AH4688" s="10"/>
      <c r="AI4688" s="11"/>
      <c r="AJ4688" s="10"/>
      <c r="AK4688" s="2"/>
      <c r="AL4688" s="2"/>
      <c r="AM4688" s="2"/>
      <c r="AN4688" s="2"/>
      <c r="AO4688" s="2"/>
      <c r="AP4688" s="2"/>
      <c r="AQ4688" s="1"/>
      <c r="AR4688" s="15"/>
      <c r="AS4688" s="15"/>
      <c r="AT4688" s="15"/>
      <c r="AU4688" s="1"/>
      <c r="AV4688" s="1"/>
      <c r="AW4688" s="15"/>
      <c r="AX4688" s="15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  <c r="EZ4688" s="1"/>
      <c r="FA4688" s="1"/>
      <c r="FB4688" s="1"/>
      <c r="FC4688" s="1"/>
      <c r="FD4688" s="1"/>
      <c r="FE4688" s="1"/>
      <c r="FF4688" s="1"/>
      <c r="FG4688" s="1"/>
      <c r="FH4688" s="1"/>
    </row>
    <row r="4689" spans="1:164" x14ac:dyDescent="0.15">
      <c r="A4689" s="67"/>
      <c r="B4689" s="16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9"/>
      <c r="N4689" s="12"/>
      <c r="O4689" s="12"/>
      <c r="P4689" s="19"/>
      <c r="Q4689" s="14"/>
      <c r="R4689" s="28"/>
      <c r="S4689" s="14"/>
      <c r="T4689" s="14"/>
      <c r="U4689" s="14"/>
      <c r="V4689" s="4"/>
      <c r="W4689" s="5"/>
      <c r="X4689" s="14"/>
      <c r="Y4689" s="153"/>
      <c r="Z4689" s="10"/>
      <c r="AA4689" s="51"/>
      <c r="AB4689" s="3"/>
      <c r="AC4689" s="1"/>
      <c r="AD4689" s="10"/>
      <c r="AE4689" s="3"/>
      <c r="AF4689" s="3"/>
      <c r="AG4689" s="3"/>
      <c r="AH4689" s="10"/>
      <c r="AI4689" s="11"/>
      <c r="AJ4689" s="10"/>
      <c r="AK4689" s="2"/>
      <c r="AL4689" s="2"/>
      <c r="AM4689" s="2"/>
      <c r="AN4689" s="2"/>
      <c r="AO4689" s="2"/>
      <c r="AP4689" s="2"/>
      <c r="AQ4689" s="1"/>
      <c r="AR4689" s="15"/>
      <c r="AS4689" s="15"/>
      <c r="AT4689" s="15"/>
      <c r="AU4689" s="1"/>
      <c r="AV4689" s="1"/>
      <c r="AW4689" s="15"/>
      <c r="AX4689" s="15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  <c r="EZ4689" s="1"/>
      <c r="FA4689" s="1"/>
      <c r="FB4689" s="1"/>
      <c r="FC4689" s="1"/>
      <c r="FD4689" s="1"/>
      <c r="FE4689" s="1"/>
      <c r="FF4689" s="1"/>
      <c r="FG4689" s="1"/>
      <c r="FH4689" s="1"/>
    </row>
    <row r="4690" spans="1:164" x14ac:dyDescent="0.15">
      <c r="A4690" s="67"/>
      <c r="B4690" s="16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9"/>
      <c r="N4690" s="12"/>
      <c r="O4690" s="12"/>
      <c r="P4690" s="19"/>
      <c r="Q4690" s="14"/>
      <c r="R4690" s="28"/>
      <c r="S4690" s="14"/>
      <c r="T4690" s="14"/>
      <c r="U4690" s="14"/>
      <c r="V4690" s="4"/>
      <c r="W4690" s="5"/>
      <c r="X4690" s="14"/>
      <c r="Y4690" s="153"/>
      <c r="Z4690" s="10"/>
      <c r="AA4690" s="51"/>
      <c r="AB4690" s="3"/>
      <c r="AC4690" s="1"/>
      <c r="AD4690" s="10"/>
      <c r="AE4690" s="3"/>
      <c r="AF4690" s="3"/>
      <c r="AG4690" s="3"/>
      <c r="AH4690" s="10"/>
      <c r="AI4690" s="11"/>
      <c r="AJ4690" s="10"/>
      <c r="AK4690" s="2"/>
      <c r="AL4690" s="2"/>
      <c r="AM4690" s="2"/>
      <c r="AN4690" s="2"/>
      <c r="AO4690" s="2"/>
      <c r="AP4690" s="2"/>
      <c r="AQ4690" s="1"/>
      <c r="AR4690" s="15"/>
      <c r="AS4690" s="15"/>
      <c r="AT4690" s="15"/>
      <c r="AU4690" s="1"/>
      <c r="AV4690" s="1"/>
      <c r="AW4690" s="15"/>
      <c r="AX4690" s="15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  <c r="EZ4690" s="1"/>
      <c r="FA4690" s="1"/>
      <c r="FB4690" s="1"/>
      <c r="FC4690" s="1"/>
      <c r="FD4690" s="1"/>
      <c r="FE4690" s="1"/>
      <c r="FF4690" s="1"/>
      <c r="FG4690" s="1"/>
      <c r="FH4690" s="1"/>
    </row>
    <row r="4691" spans="1:164" x14ac:dyDescent="0.15">
      <c r="A4691" s="67"/>
      <c r="B4691" s="16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9"/>
      <c r="N4691" s="12"/>
      <c r="O4691" s="12"/>
      <c r="P4691" s="19"/>
      <c r="Q4691" s="14"/>
      <c r="R4691" s="28"/>
      <c r="S4691" s="14"/>
      <c r="T4691" s="14"/>
      <c r="U4691" s="14"/>
      <c r="V4691" s="4"/>
      <c r="W4691" s="5"/>
      <c r="X4691" s="14"/>
      <c r="Y4691" s="153"/>
      <c r="Z4691" s="10"/>
      <c r="AA4691" s="51"/>
      <c r="AB4691" s="3"/>
      <c r="AC4691" s="1"/>
      <c r="AD4691" s="10"/>
      <c r="AE4691" s="3"/>
      <c r="AF4691" s="3"/>
      <c r="AG4691" s="3"/>
      <c r="AH4691" s="10"/>
      <c r="AI4691" s="11"/>
      <c r="AJ4691" s="10"/>
      <c r="AK4691" s="2"/>
      <c r="AL4691" s="2"/>
      <c r="AM4691" s="2"/>
      <c r="AN4691" s="2"/>
      <c r="AO4691" s="2"/>
      <c r="AP4691" s="2"/>
      <c r="AQ4691" s="1"/>
      <c r="AR4691" s="15"/>
      <c r="AS4691" s="15"/>
      <c r="AT4691" s="15"/>
      <c r="AU4691" s="1"/>
      <c r="AV4691" s="1"/>
      <c r="AW4691" s="15"/>
      <c r="AX4691" s="15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  <c r="EZ4691" s="1"/>
      <c r="FA4691" s="1"/>
      <c r="FB4691" s="1"/>
      <c r="FC4691" s="1"/>
      <c r="FD4691" s="1"/>
      <c r="FE4691" s="1"/>
      <c r="FF4691" s="1"/>
      <c r="FG4691" s="1"/>
      <c r="FH4691" s="1"/>
    </row>
    <row r="4692" spans="1:164" x14ac:dyDescent="0.15">
      <c r="A4692" s="67"/>
      <c r="B4692" s="16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9"/>
      <c r="N4692" s="12"/>
      <c r="O4692" s="12"/>
      <c r="P4692" s="19"/>
      <c r="Q4692" s="14"/>
      <c r="R4692" s="28"/>
      <c r="S4692" s="14"/>
      <c r="T4692" s="14"/>
      <c r="U4692" s="14"/>
      <c r="V4692" s="4"/>
      <c r="W4692" s="5"/>
      <c r="X4692" s="14"/>
      <c r="Y4692" s="153"/>
      <c r="Z4692" s="10"/>
      <c r="AA4692" s="51"/>
      <c r="AB4692" s="3"/>
      <c r="AC4692" s="1"/>
      <c r="AD4692" s="10"/>
      <c r="AE4692" s="3"/>
      <c r="AF4692" s="3"/>
      <c r="AG4692" s="3"/>
      <c r="AH4692" s="10"/>
      <c r="AI4692" s="11"/>
      <c r="AJ4692" s="10"/>
      <c r="AK4692" s="2"/>
      <c r="AL4692" s="2"/>
      <c r="AM4692" s="2"/>
      <c r="AN4692" s="2"/>
      <c r="AO4692" s="2"/>
      <c r="AP4692" s="2"/>
      <c r="AQ4692" s="1"/>
      <c r="AR4692" s="15"/>
      <c r="AS4692" s="15"/>
      <c r="AT4692" s="15"/>
      <c r="AU4692" s="1"/>
      <c r="AV4692" s="1"/>
      <c r="AW4692" s="15"/>
      <c r="AX4692" s="15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  <c r="EZ4692" s="1"/>
      <c r="FA4692" s="1"/>
      <c r="FB4692" s="1"/>
      <c r="FC4692" s="1"/>
      <c r="FD4692" s="1"/>
      <c r="FE4692" s="1"/>
      <c r="FF4692" s="1"/>
      <c r="FG4692" s="1"/>
      <c r="FH4692" s="1"/>
    </row>
    <row r="4693" spans="1:164" x14ac:dyDescent="0.15">
      <c r="A4693" s="67"/>
      <c r="B4693" s="16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9"/>
      <c r="N4693" s="12"/>
      <c r="O4693" s="12"/>
      <c r="P4693" s="19"/>
      <c r="Q4693" s="7"/>
      <c r="R4693" s="50"/>
      <c r="S4693" s="17"/>
      <c r="T4693" s="17"/>
      <c r="U4693" s="17"/>
      <c r="V4693" s="4"/>
      <c r="W4693" s="5"/>
      <c r="X4693" s="14"/>
      <c r="Y4693" s="153"/>
      <c r="Z4693" s="10"/>
      <c r="AA4693" s="51"/>
      <c r="AB4693" s="3"/>
      <c r="AC4693" s="1"/>
      <c r="AD4693" s="10"/>
      <c r="AE4693" s="3"/>
      <c r="AF4693" s="3"/>
      <c r="AG4693" s="3"/>
      <c r="AH4693" s="10"/>
      <c r="AI4693" s="11"/>
      <c r="AJ4693" s="10"/>
      <c r="AK4693" s="2"/>
      <c r="AL4693" s="2"/>
      <c r="AM4693" s="2"/>
      <c r="AN4693" s="2"/>
      <c r="AO4693" s="2"/>
      <c r="AP4693" s="2"/>
      <c r="AQ4693" s="1"/>
      <c r="AR4693" s="15"/>
      <c r="AS4693" s="15"/>
      <c r="AT4693" s="15"/>
      <c r="AU4693" s="1"/>
      <c r="AV4693" s="1"/>
      <c r="AW4693" s="15"/>
      <c r="AX4693" s="15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  <c r="EZ4693" s="1"/>
      <c r="FA4693" s="1"/>
      <c r="FB4693" s="1"/>
      <c r="FC4693" s="1"/>
      <c r="FD4693" s="1"/>
      <c r="FE4693" s="1"/>
      <c r="FF4693" s="1"/>
      <c r="FG4693" s="1"/>
      <c r="FH4693" s="1"/>
    </row>
    <row r="4694" spans="1:164" x14ac:dyDescent="0.15">
      <c r="A4694" s="67"/>
      <c r="B4694" s="16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9"/>
      <c r="N4694" s="12"/>
      <c r="O4694" s="12"/>
      <c r="P4694" s="19"/>
      <c r="Q4694" s="7"/>
      <c r="R4694" s="50"/>
      <c r="S4694" s="17"/>
      <c r="T4694" s="17"/>
      <c r="U4694" s="17"/>
      <c r="V4694" s="4"/>
      <c r="W4694" s="5"/>
      <c r="X4694" s="14"/>
      <c r="Y4694" s="153"/>
      <c r="Z4694" s="10"/>
      <c r="AA4694" s="51"/>
      <c r="AB4694" s="3"/>
      <c r="AC4694" s="1"/>
      <c r="AD4694" s="10"/>
      <c r="AE4694" s="3"/>
      <c r="AF4694" s="3"/>
      <c r="AG4694" s="3"/>
      <c r="AH4694" s="10"/>
      <c r="AI4694" s="11"/>
      <c r="AJ4694" s="10"/>
      <c r="AK4694" s="2"/>
      <c r="AL4694" s="2"/>
      <c r="AM4694" s="2"/>
      <c r="AN4694" s="2"/>
      <c r="AO4694" s="2"/>
      <c r="AP4694" s="2"/>
      <c r="AQ4694" s="1"/>
      <c r="AR4694" s="15"/>
      <c r="AS4694" s="15"/>
      <c r="AT4694" s="15"/>
      <c r="AU4694" s="1"/>
      <c r="AV4694" s="1"/>
      <c r="AW4694" s="15"/>
      <c r="AX4694" s="15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  <c r="EZ4694" s="1"/>
      <c r="FA4694" s="1"/>
      <c r="FB4694" s="1"/>
      <c r="FC4694" s="1"/>
      <c r="FD4694" s="1"/>
      <c r="FE4694" s="1"/>
      <c r="FF4694" s="1"/>
      <c r="FG4694" s="1"/>
      <c r="FH4694" s="1"/>
    </row>
    <row r="4695" spans="1:164" x14ac:dyDescent="0.15">
      <c r="A4695" s="67"/>
      <c r="B4695" s="16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9"/>
      <c r="N4695" s="12"/>
      <c r="O4695" s="12"/>
      <c r="P4695" s="19"/>
      <c r="Q4695" s="7"/>
      <c r="R4695" s="50"/>
      <c r="S4695" s="17"/>
      <c r="T4695" s="17"/>
      <c r="U4695" s="17"/>
      <c r="V4695" s="4"/>
      <c r="W4695" s="5"/>
      <c r="X4695" s="14"/>
      <c r="Y4695" s="153"/>
      <c r="Z4695" s="10"/>
      <c r="AA4695" s="51"/>
      <c r="AB4695" s="3"/>
      <c r="AC4695" s="1"/>
      <c r="AD4695" s="10"/>
      <c r="AE4695" s="3"/>
      <c r="AF4695" s="3"/>
      <c r="AG4695" s="3"/>
      <c r="AH4695" s="10"/>
      <c r="AI4695" s="11"/>
      <c r="AJ4695" s="10"/>
      <c r="AK4695" s="2"/>
      <c r="AL4695" s="2"/>
      <c r="AM4695" s="2"/>
      <c r="AN4695" s="2"/>
      <c r="AO4695" s="2"/>
      <c r="AP4695" s="2"/>
      <c r="AQ4695" s="1"/>
      <c r="AR4695" s="15"/>
      <c r="AS4695" s="15"/>
      <c r="AT4695" s="15"/>
      <c r="AU4695" s="1"/>
      <c r="AV4695" s="1"/>
      <c r="AW4695" s="15"/>
      <c r="AX4695" s="15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  <c r="EZ4695" s="1"/>
      <c r="FA4695" s="1"/>
      <c r="FB4695" s="1"/>
      <c r="FC4695" s="1"/>
      <c r="FD4695" s="1"/>
      <c r="FE4695" s="1"/>
      <c r="FF4695" s="1"/>
      <c r="FG4695" s="1"/>
      <c r="FH4695" s="1"/>
    </row>
    <row r="4696" spans="1:164" x14ac:dyDescent="0.15">
      <c r="A4696" s="67"/>
      <c r="B4696" s="16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9"/>
      <c r="N4696" s="12"/>
      <c r="O4696" s="12"/>
      <c r="P4696" s="19"/>
      <c r="Q4696" s="7"/>
      <c r="R4696" s="50"/>
      <c r="S4696" s="17"/>
      <c r="T4696" s="17"/>
      <c r="U4696" s="17"/>
      <c r="V4696" s="4"/>
      <c r="W4696" s="5"/>
      <c r="X4696" s="14"/>
      <c r="Y4696" s="153"/>
      <c r="Z4696" s="10"/>
      <c r="AA4696" s="51"/>
      <c r="AB4696" s="3"/>
      <c r="AC4696" s="1"/>
      <c r="AD4696" s="10"/>
      <c r="AE4696" s="3"/>
      <c r="AF4696" s="3"/>
      <c r="AG4696" s="3"/>
      <c r="AH4696" s="10"/>
      <c r="AI4696" s="11"/>
      <c r="AJ4696" s="10"/>
      <c r="AK4696" s="2"/>
      <c r="AL4696" s="2"/>
      <c r="AM4696" s="2"/>
      <c r="AN4696" s="2"/>
      <c r="AO4696" s="2"/>
      <c r="AP4696" s="2"/>
      <c r="AQ4696" s="1"/>
      <c r="AR4696" s="15"/>
      <c r="AS4696" s="15"/>
      <c r="AT4696" s="15"/>
      <c r="AU4696" s="1"/>
      <c r="AV4696" s="1"/>
      <c r="AW4696" s="15"/>
      <c r="AX4696" s="15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  <c r="EZ4696" s="1"/>
      <c r="FA4696" s="1"/>
      <c r="FB4696" s="1"/>
      <c r="FC4696" s="1"/>
      <c r="FD4696" s="1"/>
      <c r="FE4696" s="1"/>
      <c r="FF4696" s="1"/>
      <c r="FG4696" s="1"/>
      <c r="FH4696" s="1"/>
    </row>
    <row r="4697" spans="1:164" x14ac:dyDescent="0.15">
      <c r="A4697" s="67"/>
      <c r="B4697" s="16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9"/>
      <c r="N4697" s="12"/>
      <c r="O4697" s="12"/>
      <c r="P4697" s="19"/>
      <c r="Q4697" s="7"/>
      <c r="R4697" s="50"/>
      <c r="S4697" s="17"/>
      <c r="T4697" s="17"/>
      <c r="U4697" s="17"/>
      <c r="V4697" s="4"/>
      <c r="W4697" s="5"/>
      <c r="X4697" s="14"/>
      <c r="Y4697" s="153"/>
      <c r="Z4697" s="10"/>
      <c r="AA4697" s="51"/>
      <c r="AB4697" s="3"/>
      <c r="AC4697" s="1"/>
      <c r="AD4697" s="10"/>
      <c r="AE4697" s="3"/>
      <c r="AF4697" s="3"/>
      <c r="AG4697" s="3"/>
      <c r="AH4697" s="10"/>
      <c r="AI4697" s="11"/>
      <c r="AJ4697" s="10"/>
      <c r="AK4697" s="2"/>
      <c r="AL4697" s="2"/>
      <c r="AM4697" s="2"/>
      <c r="AN4697" s="2"/>
      <c r="AO4697" s="2"/>
      <c r="AP4697" s="2"/>
      <c r="AQ4697" s="1"/>
      <c r="AR4697" s="15"/>
      <c r="AS4697" s="15"/>
      <c r="AT4697" s="15"/>
      <c r="AU4697" s="1"/>
      <c r="AV4697" s="1"/>
      <c r="AW4697" s="15"/>
      <c r="AX4697" s="15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  <c r="EZ4697" s="1"/>
      <c r="FA4697" s="1"/>
      <c r="FB4697" s="1"/>
      <c r="FC4697" s="1"/>
      <c r="FD4697" s="1"/>
      <c r="FE4697" s="1"/>
      <c r="FF4697" s="1"/>
      <c r="FG4697" s="1"/>
      <c r="FH4697" s="1"/>
    </row>
    <row r="4698" spans="1:164" x14ac:dyDescent="0.15">
      <c r="A4698" s="67"/>
      <c r="B4698" s="16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9"/>
      <c r="N4698" s="12"/>
      <c r="O4698" s="12"/>
      <c r="P4698" s="19"/>
      <c r="Q4698" s="7"/>
      <c r="R4698" s="50"/>
      <c r="S4698" s="17"/>
      <c r="T4698" s="17"/>
      <c r="U4698" s="17"/>
      <c r="V4698" s="4"/>
      <c r="W4698" s="5"/>
      <c r="X4698" s="14"/>
      <c r="Y4698" s="153"/>
      <c r="Z4698" s="10"/>
      <c r="AA4698" s="51"/>
      <c r="AB4698" s="3"/>
      <c r="AC4698" s="1"/>
      <c r="AD4698" s="10"/>
      <c r="AE4698" s="3"/>
      <c r="AF4698" s="3"/>
      <c r="AG4698" s="3"/>
      <c r="AH4698" s="10"/>
      <c r="AI4698" s="11"/>
      <c r="AJ4698" s="10"/>
      <c r="AK4698" s="2"/>
      <c r="AL4698" s="2"/>
      <c r="AM4698" s="2"/>
      <c r="AN4698" s="2"/>
      <c r="AO4698" s="2"/>
      <c r="AP4698" s="2"/>
      <c r="AQ4698" s="1"/>
      <c r="AR4698" s="15"/>
      <c r="AS4698" s="15"/>
      <c r="AT4698" s="15"/>
      <c r="AU4698" s="1"/>
      <c r="AV4698" s="1"/>
      <c r="AW4698" s="15"/>
      <c r="AX4698" s="15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  <c r="EZ4698" s="1"/>
      <c r="FA4698" s="1"/>
      <c r="FB4698" s="1"/>
      <c r="FC4698" s="1"/>
      <c r="FD4698" s="1"/>
      <c r="FE4698" s="1"/>
      <c r="FF4698" s="1"/>
      <c r="FG4698" s="1"/>
      <c r="FH4698" s="1"/>
    </row>
    <row r="4699" spans="1:164" x14ac:dyDescent="0.15">
      <c r="A4699" s="67"/>
      <c r="B4699" s="16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9"/>
      <c r="N4699" s="12"/>
      <c r="O4699" s="12"/>
      <c r="P4699" s="19"/>
      <c r="Q4699" s="7"/>
      <c r="R4699" s="50"/>
      <c r="S4699" s="17"/>
      <c r="T4699" s="17"/>
      <c r="U4699" s="17"/>
      <c r="V4699" s="4"/>
      <c r="W4699" s="5"/>
      <c r="X4699" s="14"/>
      <c r="Y4699" s="153"/>
      <c r="Z4699" s="10"/>
      <c r="AA4699" s="51"/>
      <c r="AB4699" s="3"/>
      <c r="AC4699" s="1"/>
      <c r="AD4699" s="10"/>
      <c r="AE4699" s="3"/>
      <c r="AF4699" s="3"/>
      <c r="AG4699" s="3"/>
      <c r="AH4699" s="10"/>
      <c r="AI4699" s="11"/>
      <c r="AJ4699" s="10"/>
      <c r="AK4699" s="2"/>
      <c r="AL4699" s="2"/>
      <c r="AM4699" s="2"/>
      <c r="AN4699" s="2"/>
      <c r="AO4699" s="2"/>
      <c r="AP4699" s="2"/>
      <c r="AQ4699" s="1"/>
      <c r="AR4699" s="15"/>
      <c r="AS4699" s="15"/>
      <c r="AT4699" s="15"/>
      <c r="AU4699" s="1"/>
      <c r="AV4699" s="1"/>
      <c r="AW4699" s="15"/>
      <c r="AX4699" s="15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  <c r="EZ4699" s="1"/>
      <c r="FA4699" s="1"/>
      <c r="FB4699" s="1"/>
      <c r="FC4699" s="1"/>
      <c r="FD4699" s="1"/>
      <c r="FE4699" s="1"/>
      <c r="FF4699" s="1"/>
      <c r="FG4699" s="1"/>
      <c r="FH4699" s="1"/>
    </row>
    <row r="4700" spans="1:164" x14ac:dyDescent="0.15">
      <c r="A4700" s="67"/>
      <c r="B4700" s="16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9"/>
      <c r="N4700" s="12"/>
      <c r="O4700" s="12"/>
      <c r="P4700" s="19"/>
      <c r="Q4700" s="7"/>
      <c r="R4700" s="50"/>
      <c r="S4700" s="17"/>
      <c r="T4700" s="17"/>
      <c r="U4700" s="17"/>
      <c r="V4700" s="4"/>
      <c r="W4700" s="5"/>
      <c r="X4700" s="14"/>
      <c r="Y4700" s="153"/>
      <c r="Z4700" s="10"/>
      <c r="AA4700" s="51"/>
      <c r="AB4700" s="3"/>
      <c r="AC4700" s="1"/>
      <c r="AD4700" s="10"/>
      <c r="AE4700" s="3"/>
      <c r="AF4700" s="3"/>
      <c r="AG4700" s="3"/>
      <c r="AH4700" s="10"/>
      <c r="AI4700" s="11"/>
      <c r="AJ4700" s="10"/>
      <c r="AK4700" s="2"/>
      <c r="AL4700" s="2"/>
      <c r="AM4700" s="2"/>
      <c r="AN4700" s="2"/>
      <c r="AO4700" s="2"/>
      <c r="AP4700" s="2"/>
      <c r="AQ4700" s="1"/>
      <c r="AR4700" s="15"/>
      <c r="AS4700" s="15"/>
      <c r="AT4700" s="15"/>
      <c r="AU4700" s="1"/>
      <c r="AV4700" s="1"/>
      <c r="AW4700" s="15"/>
      <c r="AX4700" s="15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  <c r="EZ4700" s="1"/>
      <c r="FA4700" s="1"/>
      <c r="FB4700" s="1"/>
      <c r="FC4700" s="1"/>
      <c r="FD4700" s="1"/>
      <c r="FE4700" s="1"/>
      <c r="FF4700" s="1"/>
      <c r="FG4700" s="1"/>
      <c r="FH4700" s="1"/>
    </row>
    <row r="4701" spans="1:164" x14ac:dyDescent="0.15">
      <c r="A4701" s="67"/>
      <c r="B4701" s="16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9"/>
      <c r="N4701" s="12"/>
      <c r="O4701" s="12"/>
      <c r="P4701" s="19"/>
      <c r="Q4701" s="7"/>
      <c r="R4701" s="50"/>
      <c r="S4701" s="17"/>
      <c r="T4701" s="17"/>
      <c r="U4701" s="17"/>
      <c r="V4701" s="4"/>
      <c r="W4701" s="5"/>
      <c r="X4701" s="14"/>
      <c r="Y4701" s="153"/>
      <c r="Z4701" s="10"/>
      <c r="AA4701" s="51"/>
      <c r="AB4701" s="3"/>
      <c r="AC4701" s="1"/>
      <c r="AD4701" s="10"/>
      <c r="AE4701" s="3"/>
      <c r="AF4701" s="3"/>
      <c r="AG4701" s="3"/>
      <c r="AH4701" s="10"/>
      <c r="AI4701" s="11"/>
      <c r="AJ4701" s="10"/>
      <c r="AK4701" s="2"/>
      <c r="AL4701" s="2"/>
      <c r="AM4701" s="2"/>
      <c r="AN4701" s="2"/>
      <c r="AO4701" s="2"/>
      <c r="AP4701" s="2"/>
      <c r="AQ4701" s="1"/>
      <c r="AR4701" s="15"/>
      <c r="AS4701" s="15"/>
      <c r="AT4701" s="15"/>
      <c r="AU4701" s="1"/>
      <c r="AV4701" s="1"/>
      <c r="AW4701" s="15"/>
      <c r="AX4701" s="15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  <c r="EZ4701" s="1"/>
      <c r="FA4701" s="1"/>
      <c r="FB4701" s="1"/>
      <c r="FC4701" s="1"/>
      <c r="FD4701" s="1"/>
      <c r="FE4701" s="1"/>
      <c r="FF4701" s="1"/>
      <c r="FG4701" s="1"/>
      <c r="FH4701" s="1"/>
    </row>
    <row r="4702" spans="1:164" x14ac:dyDescent="0.15">
      <c r="A4702" s="67"/>
      <c r="B4702" s="16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9"/>
      <c r="N4702" s="12"/>
      <c r="O4702" s="12"/>
      <c r="P4702" s="19"/>
      <c r="Q4702" s="7"/>
      <c r="R4702" s="50"/>
      <c r="S4702" s="17"/>
      <c r="T4702" s="17"/>
      <c r="U4702" s="17"/>
      <c r="V4702" s="4"/>
      <c r="W4702" s="5"/>
      <c r="X4702" s="14"/>
      <c r="Y4702" s="153"/>
      <c r="Z4702" s="10"/>
      <c r="AA4702" s="51"/>
      <c r="AB4702" s="3"/>
      <c r="AC4702" s="1"/>
      <c r="AD4702" s="10"/>
      <c r="AE4702" s="3"/>
      <c r="AF4702" s="3"/>
      <c r="AG4702" s="3"/>
      <c r="AH4702" s="10"/>
      <c r="AI4702" s="11"/>
      <c r="AJ4702" s="10"/>
      <c r="AK4702" s="2"/>
      <c r="AL4702" s="2"/>
      <c r="AM4702" s="2"/>
      <c r="AN4702" s="2"/>
      <c r="AO4702" s="2"/>
      <c r="AP4702" s="2"/>
      <c r="AQ4702" s="1"/>
      <c r="AR4702" s="15"/>
      <c r="AS4702" s="15"/>
      <c r="AT4702" s="15"/>
      <c r="AU4702" s="1"/>
      <c r="AV4702" s="1"/>
      <c r="AW4702" s="15"/>
      <c r="AX4702" s="15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  <c r="EZ4702" s="1"/>
      <c r="FA4702" s="1"/>
      <c r="FB4702" s="1"/>
      <c r="FC4702" s="1"/>
      <c r="FD4702" s="1"/>
      <c r="FE4702" s="1"/>
      <c r="FF4702" s="1"/>
      <c r="FG4702" s="1"/>
      <c r="FH4702" s="1"/>
    </row>
    <row r="4703" spans="1:164" x14ac:dyDescent="0.15">
      <c r="A4703" s="67"/>
      <c r="B4703" s="16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9"/>
      <c r="N4703" s="12"/>
      <c r="O4703" s="12"/>
      <c r="P4703" s="19"/>
      <c r="Q4703" s="7"/>
      <c r="R4703" s="50"/>
      <c r="S4703" s="17"/>
      <c r="T4703" s="17"/>
      <c r="U4703" s="17"/>
      <c r="V4703" s="4"/>
      <c r="W4703" s="5"/>
      <c r="X4703" s="14"/>
      <c r="Y4703" s="153"/>
      <c r="Z4703" s="10"/>
      <c r="AA4703" s="51"/>
      <c r="AB4703" s="3"/>
      <c r="AC4703" s="1"/>
      <c r="AD4703" s="10"/>
      <c r="AE4703" s="3"/>
      <c r="AF4703" s="3"/>
      <c r="AG4703" s="3"/>
      <c r="AH4703" s="10"/>
      <c r="AI4703" s="11"/>
      <c r="AJ4703" s="10"/>
      <c r="AK4703" s="2"/>
      <c r="AL4703" s="2"/>
      <c r="AM4703" s="2"/>
      <c r="AN4703" s="2"/>
      <c r="AO4703" s="2"/>
      <c r="AP4703" s="2"/>
      <c r="AQ4703" s="1"/>
      <c r="AR4703" s="15"/>
      <c r="AS4703" s="15"/>
      <c r="AT4703" s="15"/>
      <c r="AU4703" s="1"/>
      <c r="AV4703" s="1"/>
      <c r="AW4703" s="15"/>
      <c r="AX4703" s="15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  <c r="EZ4703" s="1"/>
      <c r="FA4703" s="1"/>
      <c r="FB4703" s="1"/>
      <c r="FC4703" s="1"/>
      <c r="FD4703" s="1"/>
      <c r="FE4703" s="1"/>
      <c r="FF4703" s="1"/>
      <c r="FG4703" s="1"/>
      <c r="FH4703" s="1"/>
    </row>
    <row r="4704" spans="1:164" x14ac:dyDescent="0.15">
      <c r="A4704" s="67"/>
      <c r="B4704" s="16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9"/>
      <c r="N4704" s="12"/>
      <c r="O4704" s="12"/>
      <c r="P4704" s="19"/>
      <c r="Q4704" s="7"/>
      <c r="R4704" s="50"/>
      <c r="S4704" s="17"/>
      <c r="T4704" s="17"/>
      <c r="U4704" s="17"/>
      <c r="V4704" s="4"/>
      <c r="W4704" s="5"/>
      <c r="X4704" s="14"/>
      <c r="Y4704" s="153"/>
      <c r="Z4704" s="10"/>
      <c r="AA4704" s="51"/>
      <c r="AB4704" s="3"/>
      <c r="AC4704" s="1"/>
      <c r="AD4704" s="10"/>
      <c r="AE4704" s="3"/>
      <c r="AF4704" s="3"/>
      <c r="AG4704" s="3"/>
      <c r="AH4704" s="10"/>
      <c r="AI4704" s="11"/>
      <c r="AJ4704" s="10"/>
      <c r="AK4704" s="2"/>
      <c r="AL4704" s="2"/>
      <c r="AM4704" s="2"/>
      <c r="AN4704" s="2"/>
      <c r="AO4704" s="2"/>
      <c r="AP4704" s="2"/>
      <c r="AQ4704" s="1"/>
      <c r="AR4704" s="15"/>
      <c r="AS4704" s="15"/>
      <c r="AT4704" s="15"/>
      <c r="AU4704" s="1"/>
      <c r="AV4704" s="1"/>
      <c r="AW4704" s="15"/>
      <c r="AX4704" s="15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  <c r="EZ4704" s="1"/>
      <c r="FA4704" s="1"/>
      <c r="FB4704" s="1"/>
      <c r="FC4704" s="1"/>
      <c r="FD4704" s="1"/>
      <c r="FE4704" s="1"/>
      <c r="FF4704" s="1"/>
      <c r="FG4704" s="1"/>
      <c r="FH4704" s="1"/>
    </row>
    <row r="4705" spans="1:164" x14ac:dyDescent="0.15">
      <c r="A4705" s="67"/>
      <c r="B4705" s="16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9"/>
      <c r="N4705" s="12"/>
      <c r="O4705" s="12"/>
      <c r="P4705" s="19"/>
      <c r="Q4705" s="7"/>
      <c r="R4705" s="50"/>
      <c r="S4705" s="17"/>
      <c r="T4705" s="17"/>
      <c r="U4705" s="17"/>
      <c r="V4705" s="4"/>
      <c r="W4705" s="5"/>
      <c r="X4705" s="14"/>
      <c r="Y4705" s="153"/>
      <c r="Z4705" s="10"/>
      <c r="AA4705" s="51"/>
      <c r="AB4705" s="3"/>
      <c r="AC4705" s="1"/>
      <c r="AD4705" s="10"/>
      <c r="AE4705" s="3"/>
      <c r="AF4705" s="3"/>
      <c r="AG4705" s="3"/>
      <c r="AH4705" s="10"/>
      <c r="AI4705" s="11"/>
      <c r="AJ4705" s="10"/>
      <c r="AK4705" s="2"/>
      <c r="AL4705" s="2"/>
      <c r="AM4705" s="2"/>
      <c r="AN4705" s="2"/>
      <c r="AO4705" s="2"/>
      <c r="AP4705" s="2"/>
      <c r="AQ4705" s="1"/>
      <c r="AR4705" s="15"/>
      <c r="AS4705" s="15"/>
      <c r="AT4705" s="15"/>
      <c r="AU4705" s="1"/>
      <c r="AV4705" s="1"/>
      <c r="AW4705" s="15"/>
      <c r="AX4705" s="15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  <c r="EZ4705" s="1"/>
      <c r="FA4705" s="1"/>
      <c r="FB4705" s="1"/>
      <c r="FC4705" s="1"/>
      <c r="FD4705" s="1"/>
      <c r="FE4705" s="1"/>
      <c r="FF4705" s="1"/>
      <c r="FG4705" s="1"/>
      <c r="FH4705" s="1"/>
    </row>
    <row r="4706" spans="1:164" x14ac:dyDescent="0.15">
      <c r="A4706" s="67"/>
      <c r="B4706" s="16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9"/>
      <c r="N4706" s="12"/>
      <c r="O4706" s="12"/>
      <c r="P4706" s="19"/>
      <c r="Q4706" s="7"/>
      <c r="R4706" s="50"/>
      <c r="S4706" s="17"/>
      <c r="T4706" s="17"/>
      <c r="U4706" s="17"/>
      <c r="V4706" s="4"/>
      <c r="W4706" s="5"/>
      <c r="X4706" s="14"/>
      <c r="Y4706" s="153"/>
      <c r="Z4706" s="10"/>
      <c r="AA4706" s="51"/>
      <c r="AB4706" s="3"/>
      <c r="AC4706" s="1"/>
      <c r="AD4706" s="10"/>
      <c r="AE4706" s="3"/>
      <c r="AF4706" s="3"/>
      <c r="AG4706" s="3"/>
      <c r="AH4706" s="10"/>
      <c r="AI4706" s="11"/>
      <c r="AJ4706" s="10"/>
      <c r="AK4706" s="2"/>
      <c r="AL4706" s="2"/>
      <c r="AM4706" s="2"/>
      <c r="AN4706" s="2"/>
      <c r="AO4706" s="2"/>
      <c r="AP4706" s="2"/>
      <c r="AQ4706" s="1"/>
      <c r="AR4706" s="15"/>
      <c r="AS4706" s="15"/>
      <c r="AT4706" s="15"/>
      <c r="AU4706" s="1"/>
      <c r="AV4706" s="1"/>
      <c r="AW4706" s="15"/>
      <c r="AX4706" s="15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  <c r="EZ4706" s="1"/>
      <c r="FA4706" s="1"/>
      <c r="FB4706" s="1"/>
      <c r="FC4706" s="1"/>
      <c r="FD4706" s="1"/>
      <c r="FE4706" s="1"/>
      <c r="FF4706" s="1"/>
      <c r="FG4706" s="1"/>
      <c r="FH4706" s="1"/>
    </row>
    <row r="4707" spans="1:164" x14ac:dyDescent="0.15">
      <c r="A4707" s="67"/>
      <c r="B4707" s="16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9"/>
      <c r="N4707" s="12"/>
      <c r="O4707" s="12"/>
      <c r="P4707" s="19"/>
      <c r="Q4707" s="7"/>
      <c r="R4707" s="50"/>
      <c r="S4707" s="17"/>
      <c r="T4707" s="17"/>
      <c r="U4707" s="17"/>
      <c r="V4707" s="4"/>
      <c r="W4707" s="5"/>
      <c r="X4707" s="14"/>
      <c r="Y4707" s="153"/>
      <c r="Z4707" s="10"/>
      <c r="AA4707" s="51"/>
      <c r="AB4707" s="3"/>
      <c r="AC4707" s="1"/>
      <c r="AD4707" s="10"/>
      <c r="AE4707" s="3"/>
      <c r="AF4707" s="3"/>
      <c r="AG4707" s="3"/>
      <c r="AH4707" s="10"/>
      <c r="AI4707" s="11"/>
      <c r="AJ4707" s="10"/>
      <c r="AK4707" s="2"/>
      <c r="AL4707" s="2"/>
      <c r="AM4707" s="2"/>
      <c r="AN4707" s="2"/>
      <c r="AO4707" s="2"/>
      <c r="AP4707" s="2"/>
      <c r="AQ4707" s="1"/>
      <c r="AR4707" s="15"/>
      <c r="AS4707" s="15"/>
      <c r="AT4707" s="15"/>
      <c r="AU4707" s="1"/>
      <c r="AV4707" s="1"/>
      <c r="AW4707" s="15"/>
      <c r="AX4707" s="15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  <c r="EZ4707" s="1"/>
      <c r="FA4707" s="1"/>
      <c r="FB4707" s="1"/>
      <c r="FC4707" s="1"/>
      <c r="FD4707" s="1"/>
      <c r="FE4707" s="1"/>
      <c r="FF4707" s="1"/>
      <c r="FG4707" s="1"/>
      <c r="FH4707" s="1"/>
    </row>
    <row r="4708" spans="1:164" x14ac:dyDescent="0.15">
      <c r="A4708" s="67"/>
      <c r="B4708" s="16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9"/>
      <c r="N4708" s="12"/>
      <c r="O4708" s="12"/>
      <c r="P4708" s="19"/>
      <c r="Q4708" s="7"/>
      <c r="R4708" s="50"/>
      <c r="S4708" s="17"/>
      <c r="T4708" s="17"/>
      <c r="U4708" s="17"/>
      <c r="V4708" s="4"/>
      <c r="W4708" s="5"/>
      <c r="X4708" s="14"/>
      <c r="Y4708" s="153"/>
      <c r="Z4708" s="10"/>
      <c r="AA4708" s="51"/>
      <c r="AB4708" s="3"/>
      <c r="AC4708" s="1"/>
      <c r="AD4708" s="10"/>
      <c r="AE4708" s="3"/>
      <c r="AF4708" s="3"/>
      <c r="AG4708" s="3"/>
      <c r="AH4708" s="10"/>
      <c r="AI4708" s="11"/>
      <c r="AJ4708" s="10"/>
      <c r="AK4708" s="2"/>
      <c r="AL4708" s="2"/>
      <c r="AM4708" s="2"/>
      <c r="AN4708" s="2"/>
      <c r="AO4708" s="2"/>
      <c r="AP4708" s="2"/>
      <c r="AQ4708" s="1"/>
      <c r="AR4708" s="15"/>
      <c r="AS4708" s="15"/>
      <c r="AT4708" s="15"/>
      <c r="AU4708" s="1"/>
      <c r="AV4708" s="1"/>
      <c r="AW4708" s="15"/>
      <c r="AX4708" s="15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  <c r="EZ4708" s="1"/>
      <c r="FA4708" s="1"/>
      <c r="FB4708" s="1"/>
      <c r="FC4708" s="1"/>
      <c r="FD4708" s="1"/>
      <c r="FE4708" s="1"/>
      <c r="FF4708" s="1"/>
      <c r="FG4708" s="1"/>
      <c r="FH4708" s="1"/>
    </row>
    <row r="4709" spans="1:164" x14ac:dyDescent="0.15">
      <c r="A4709" s="67"/>
      <c r="B4709" s="16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9"/>
      <c r="N4709" s="12"/>
      <c r="O4709" s="12"/>
      <c r="P4709" s="19"/>
      <c r="Q4709" s="7"/>
      <c r="R4709" s="50"/>
      <c r="S4709" s="17"/>
      <c r="T4709" s="17"/>
      <c r="U4709" s="17"/>
      <c r="V4709" s="4"/>
      <c r="W4709" s="5"/>
      <c r="X4709" s="14"/>
      <c r="Y4709" s="153"/>
      <c r="Z4709" s="10"/>
      <c r="AA4709" s="51"/>
      <c r="AB4709" s="3"/>
      <c r="AC4709" s="1"/>
      <c r="AD4709" s="10"/>
      <c r="AE4709" s="3"/>
      <c r="AF4709" s="3"/>
      <c r="AG4709" s="3"/>
      <c r="AH4709" s="10"/>
      <c r="AI4709" s="11"/>
      <c r="AJ4709" s="10"/>
      <c r="AK4709" s="2"/>
      <c r="AL4709" s="2"/>
      <c r="AM4709" s="2"/>
      <c r="AN4709" s="2"/>
      <c r="AO4709" s="2"/>
      <c r="AP4709" s="2"/>
      <c r="AQ4709" s="1"/>
      <c r="AR4709" s="15"/>
      <c r="AS4709" s="15"/>
      <c r="AT4709" s="15"/>
      <c r="AU4709" s="1"/>
      <c r="AV4709" s="1"/>
      <c r="AW4709" s="15"/>
      <c r="AX4709" s="15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  <c r="EZ4709" s="1"/>
      <c r="FA4709" s="1"/>
      <c r="FB4709" s="1"/>
      <c r="FC4709" s="1"/>
      <c r="FD4709" s="1"/>
      <c r="FE4709" s="1"/>
      <c r="FF4709" s="1"/>
      <c r="FG4709" s="1"/>
      <c r="FH4709" s="1"/>
    </row>
    <row r="4710" spans="1:164" x14ac:dyDescent="0.15">
      <c r="A4710" s="67"/>
      <c r="B4710" s="16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9"/>
      <c r="N4710" s="12"/>
      <c r="O4710" s="12"/>
      <c r="P4710" s="19"/>
      <c r="Q4710" s="7"/>
      <c r="R4710" s="50"/>
      <c r="S4710" s="17"/>
      <c r="T4710" s="17"/>
      <c r="U4710" s="17"/>
      <c r="V4710" s="4"/>
      <c r="W4710" s="5"/>
      <c r="X4710" s="14"/>
      <c r="Y4710" s="153"/>
      <c r="Z4710" s="10"/>
      <c r="AA4710" s="51"/>
      <c r="AB4710" s="3"/>
      <c r="AC4710" s="1"/>
      <c r="AD4710" s="10"/>
      <c r="AE4710" s="3"/>
      <c r="AF4710" s="3"/>
      <c r="AG4710" s="3"/>
      <c r="AH4710" s="10"/>
      <c r="AI4710" s="11"/>
      <c r="AJ4710" s="10"/>
      <c r="AK4710" s="2"/>
      <c r="AL4710" s="2"/>
      <c r="AM4710" s="2"/>
      <c r="AN4710" s="2"/>
      <c r="AO4710" s="2"/>
      <c r="AP4710" s="2"/>
      <c r="AQ4710" s="1"/>
      <c r="AR4710" s="15"/>
      <c r="AS4710" s="15"/>
      <c r="AT4710" s="15"/>
      <c r="AU4710" s="1"/>
      <c r="AV4710" s="1"/>
      <c r="AW4710" s="15"/>
      <c r="AX4710" s="15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  <c r="EZ4710" s="1"/>
      <c r="FA4710" s="1"/>
      <c r="FB4710" s="1"/>
      <c r="FC4710" s="1"/>
      <c r="FD4710" s="1"/>
      <c r="FE4710" s="1"/>
      <c r="FF4710" s="1"/>
      <c r="FG4710" s="1"/>
      <c r="FH4710" s="1"/>
    </row>
    <row r="4711" spans="1:164" x14ac:dyDescent="0.15">
      <c r="A4711" s="67"/>
      <c r="B4711" s="16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9"/>
      <c r="N4711" s="12"/>
      <c r="O4711" s="12"/>
      <c r="P4711" s="19"/>
      <c r="Q4711" s="7"/>
      <c r="R4711" s="50"/>
      <c r="S4711" s="17"/>
      <c r="T4711" s="17"/>
      <c r="U4711" s="17"/>
      <c r="V4711" s="4"/>
      <c r="W4711" s="5"/>
      <c r="X4711" s="14"/>
      <c r="Y4711" s="153"/>
      <c r="Z4711" s="10"/>
      <c r="AA4711" s="51"/>
      <c r="AB4711" s="3"/>
      <c r="AC4711" s="1"/>
      <c r="AD4711" s="10"/>
      <c r="AE4711" s="3"/>
      <c r="AF4711" s="3"/>
      <c r="AG4711" s="3"/>
      <c r="AH4711" s="10"/>
      <c r="AI4711" s="11"/>
      <c r="AJ4711" s="10"/>
      <c r="AK4711" s="2"/>
      <c r="AL4711" s="2"/>
      <c r="AM4711" s="2"/>
      <c r="AN4711" s="2"/>
      <c r="AO4711" s="2"/>
      <c r="AP4711" s="2"/>
      <c r="AQ4711" s="1"/>
      <c r="AR4711" s="15"/>
      <c r="AS4711" s="15"/>
      <c r="AT4711" s="15"/>
      <c r="AU4711" s="1"/>
      <c r="AV4711" s="1"/>
      <c r="AW4711" s="15"/>
      <c r="AX4711" s="15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  <c r="EZ4711" s="1"/>
      <c r="FA4711" s="1"/>
      <c r="FB4711" s="1"/>
      <c r="FC4711" s="1"/>
      <c r="FD4711" s="1"/>
      <c r="FE4711" s="1"/>
      <c r="FF4711" s="1"/>
      <c r="FG4711" s="1"/>
      <c r="FH4711" s="1"/>
    </row>
    <row r="4712" spans="1:164" x14ac:dyDescent="0.15">
      <c r="A4712" s="67"/>
      <c r="B4712" s="16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9"/>
      <c r="N4712" s="12"/>
      <c r="O4712" s="12"/>
      <c r="P4712" s="19"/>
      <c r="Q4712" s="7"/>
      <c r="R4712" s="50"/>
      <c r="S4712" s="17"/>
      <c r="T4712" s="17"/>
      <c r="U4712" s="17"/>
      <c r="V4712" s="4"/>
      <c r="W4712" s="5"/>
      <c r="X4712" s="14"/>
      <c r="Y4712" s="153"/>
      <c r="Z4712" s="10"/>
      <c r="AA4712" s="51"/>
      <c r="AB4712" s="3"/>
      <c r="AC4712" s="1"/>
      <c r="AD4712" s="10"/>
      <c r="AE4712" s="3"/>
      <c r="AF4712" s="3"/>
      <c r="AG4712" s="3"/>
      <c r="AH4712" s="10"/>
      <c r="AI4712" s="11"/>
      <c r="AJ4712" s="10"/>
      <c r="AK4712" s="2"/>
      <c r="AL4712" s="2"/>
      <c r="AM4712" s="2"/>
      <c r="AN4712" s="2"/>
      <c r="AO4712" s="2"/>
      <c r="AP4712" s="2"/>
      <c r="AQ4712" s="1"/>
      <c r="AR4712" s="15"/>
      <c r="AS4712" s="15"/>
      <c r="AT4712" s="15"/>
      <c r="AU4712" s="1"/>
      <c r="AV4712" s="1"/>
      <c r="AW4712" s="15"/>
      <c r="AX4712" s="15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  <c r="EZ4712" s="1"/>
      <c r="FA4712" s="1"/>
      <c r="FB4712" s="1"/>
      <c r="FC4712" s="1"/>
      <c r="FD4712" s="1"/>
      <c r="FE4712" s="1"/>
      <c r="FF4712" s="1"/>
      <c r="FG4712" s="1"/>
      <c r="FH4712" s="1"/>
    </row>
    <row r="4713" spans="1:164" x14ac:dyDescent="0.15">
      <c r="A4713" s="67"/>
      <c r="B4713" s="16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9"/>
      <c r="N4713" s="12"/>
      <c r="O4713" s="12"/>
      <c r="P4713" s="19"/>
      <c r="Q4713" s="7"/>
      <c r="R4713" s="50"/>
      <c r="S4713" s="17"/>
      <c r="T4713" s="17"/>
      <c r="U4713" s="17"/>
      <c r="V4713" s="4"/>
      <c r="W4713" s="5"/>
      <c r="X4713" s="14"/>
      <c r="Y4713" s="153"/>
      <c r="Z4713" s="10"/>
      <c r="AA4713" s="51"/>
      <c r="AB4713" s="3"/>
      <c r="AC4713" s="1"/>
      <c r="AD4713" s="10"/>
      <c r="AE4713" s="3"/>
      <c r="AF4713" s="3"/>
      <c r="AG4713" s="3"/>
      <c r="AH4713" s="10"/>
      <c r="AI4713" s="11"/>
      <c r="AJ4713" s="10"/>
      <c r="AK4713" s="2"/>
      <c r="AL4713" s="2"/>
      <c r="AM4713" s="2"/>
      <c r="AN4713" s="2"/>
      <c r="AO4713" s="2"/>
      <c r="AP4713" s="2"/>
      <c r="AQ4713" s="1"/>
      <c r="AR4713" s="15"/>
      <c r="AS4713" s="15"/>
      <c r="AT4713" s="15"/>
      <c r="AU4713" s="1"/>
      <c r="AV4713" s="1"/>
      <c r="AW4713" s="15"/>
      <c r="AX4713" s="15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  <c r="EZ4713" s="1"/>
      <c r="FA4713" s="1"/>
      <c r="FB4713" s="1"/>
      <c r="FC4713" s="1"/>
      <c r="FD4713" s="1"/>
      <c r="FE4713" s="1"/>
      <c r="FF4713" s="1"/>
      <c r="FG4713" s="1"/>
      <c r="FH4713" s="1"/>
    </row>
    <row r="4714" spans="1:164" x14ac:dyDescent="0.15">
      <c r="A4714" s="67"/>
      <c r="B4714" s="16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9"/>
      <c r="N4714" s="12"/>
      <c r="O4714" s="12"/>
      <c r="P4714" s="19"/>
      <c r="Q4714" s="7"/>
      <c r="R4714" s="50"/>
      <c r="S4714" s="17"/>
      <c r="T4714" s="17"/>
      <c r="U4714" s="17"/>
      <c r="V4714" s="4"/>
      <c r="W4714" s="5"/>
      <c r="X4714" s="14"/>
      <c r="Y4714" s="153"/>
      <c r="Z4714" s="10"/>
      <c r="AA4714" s="51"/>
      <c r="AB4714" s="3"/>
      <c r="AC4714" s="1"/>
      <c r="AD4714" s="10"/>
      <c r="AE4714" s="3"/>
      <c r="AF4714" s="3"/>
      <c r="AG4714" s="3"/>
      <c r="AH4714" s="10"/>
      <c r="AI4714" s="11"/>
      <c r="AJ4714" s="10"/>
      <c r="AK4714" s="2"/>
      <c r="AL4714" s="2"/>
      <c r="AM4714" s="2"/>
      <c r="AN4714" s="2"/>
      <c r="AO4714" s="2"/>
      <c r="AP4714" s="2"/>
      <c r="AQ4714" s="1"/>
      <c r="AR4714" s="15"/>
      <c r="AS4714" s="15"/>
      <c r="AT4714" s="15"/>
      <c r="AU4714" s="1"/>
      <c r="AV4714" s="1"/>
      <c r="AW4714" s="15"/>
      <c r="AX4714" s="15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  <c r="EZ4714" s="1"/>
      <c r="FA4714" s="1"/>
      <c r="FB4714" s="1"/>
      <c r="FC4714" s="1"/>
      <c r="FD4714" s="1"/>
      <c r="FE4714" s="1"/>
      <c r="FF4714" s="1"/>
      <c r="FG4714" s="1"/>
      <c r="FH4714" s="1"/>
    </row>
    <row r="4715" spans="1:164" x14ac:dyDescent="0.15">
      <c r="A4715" s="67"/>
      <c r="B4715" s="16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9"/>
      <c r="N4715" s="12"/>
      <c r="O4715" s="12"/>
      <c r="P4715" s="19"/>
      <c r="Q4715" s="7"/>
      <c r="R4715" s="50"/>
      <c r="S4715" s="17"/>
      <c r="T4715" s="17"/>
      <c r="U4715" s="17"/>
      <c r="V4715" s="4"/>
      <c r="W4715" s="5"/>
      <c r="X4715" s="14"/>
      <c r="Y4715" s="153"/>
      <c r="Z4715" s="10"/>
      <c r="AA4715" s="51"/>
      <c r="AB4715" s="3"/>
      <c r="AC4715" s="1"/>
      <c r="AD4715" s="10"/>
      <c r="AE4715" s="3"/>
      <c r="AF4715" s="3"/>
      <c r="AG4715" s="3"/>
      <c r="AH4715" s="10"/>
      <c r="AI4715" s="11"/>
      <c r="AJ4715" s="10"/>
      <c r="AK4715" s="2"/>
      <c r="AL4715" s="2"/>
      <c r="AM4715" s="2"/>
      <c r="AN4715" s="2"/>
      <c r="AO4715" s="2"/>
      <c r="AP4715" s="2"/>
      <c r="AQ4715" s="1"/>
      <c r="AR4715" s="15"/>
      <c r="AS4715" s="15"/>
      <c r="AT4715" s="15"/>
      <c r="AU4715" s="1"/>
      <c r="AV4715" s="1"/>
      <c r="AW4715" s="15"/>
      <c r="AX4715" s="15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  <c r="EZ4715" s="1"/>
      <c r="FA4715" s="1"/>
      <c r="FB4715" s="1"/>
      <c r="FC4715" s="1"/>
      <c r="FD4715" s="1"/>
      <c r="FE4715" s="1"/>
      <c r="FF4715" s="1"/>
      <c r="FG4715" s="1"/>
      <c r="FH4715" s="1"/>
    </row>
    <row r="4716" spans="1:164" x14ac:dyDescent="0.15">
      <c r="A4716" s="67"/>
      <c r="B4716" s="16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9"/>
      <c r="N4716" s="12"/>
      <c r="O4716" s="12"/>
      <c r="P4716" s="19"/>
      <c r="Q4716" s="7"/>
      <c r="R4716" s="50"/>
      <c r="S4716" s="17"/>
      <c r="T4716" s="17"/>
      <c r="U4716" s="17"/>
      <c r="V4716" s="4"/>
      <c r="W4716" s="5"/>
      <c r="X4716" s="14"/>
      <c r="Y4716" s="153"/>
      <c r="Z4716" s="10"/>
      <c r="AA4716" s="51"/>
      <c r="AB4716" s="3"/>
      <c r="AC4716" s="1"/>
      <c r="AD4716" s="10"/>
      <c r="AE4716" s="3"/>
      <c r="AF4716" s="3"/>
      <c r="AG4716" s="3"/>
      <c r="AH4716" s="10"/>
      <c r="AI4716" s="11"/>
      <c r="AJ4716" s="10"/>
      <c r="AK4716" s="2"/>
      <c r="AL4716" s="2"/>
      <c r="AM4716" s="2"/>
      <c r="AN4716" s="2"/>
      <c r="AO4716" s="2"/>
      <c r="AP4716" s="2"/>
      <c r="AQ4716" s="1"/>
      <c r="AR4716" s="15"/>
      <c r="AS4716" s="15"/>
      <c r="AT4716" s="15"/>
      <c r="AU4716" s="1"/>
      <c r="AV4716" s="1"/>
      <c r="AW4716" s="15"/>
      <c r="AX4716" s="15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  <c r="EZ4716" s="1"/>
      <c r="FA4716" s="1"/>
      <c r="FB4716" s="1"/>
      <c r="FC4716" s="1"/>
      <c r="FD4716" s="1"/>
      <c r="FE4716" s="1"/>
      <c r="FF4716" s="1"/>
      <c r="FG4716" s="1"/>
      <c r="FH4716" s="1"/>
    </row>
    <row r="4717" spans="1:164" x14ac:dyDescent="0.15">
      <c r="A4717" s="67"/>
      <c r="B4717" s="16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9"/>
      <c r="N4717" s="12"/>
      <c r="O4717" s="12"/>
      <c r="P4717" s="19"/>
      <c r="Q4717" s="7"/>
      <c r="R4717" s="50"/>
      <c r="S4717" s="17"/>
      <c r="T4717" s="17"/>
      <c r="U4717" s="17"/>
      <c r="V4717" s="4"/>
      <c r="W4717" s="5"/>
      <c r="X4717" s="14"/>
      <c r="Y4717" s="153"/>
      <c r="Z4717" s="10"/>
      <c r="AA4717" s="51"/>
      <c r="AB4717" s="3"/>
      <c r="AC4717" s="1"/>
      <c r="AD4717" s="10"/>
      <c r="AE4717" s="3"/>
      <c r="AF4717" s="3"/>
      <c r="AG4717" s="3"/>
      <c r="AH4717" s="10"/>
      <c r="AI4717" s="11"/>
      <c r="AJ4717" s="10"/>
      <c r="AK4717" s="2"/>
      <c r="AL4717" s="2"/>
      <c r="AM4717" s="2"/>
      <c r="AN4717" s="2"/>
      <c r="AO4717" s="2"/>
      <c r="AP4717" s="2"/>
      <c r="AQ4717" s="1"/>
      <c r="AR4717" s="15"/>
      <c r="AS4717" s="15"/>
      <c r="AT4717" s="15"/>
      <c r="AU4717" s="1"/>
      <c r="AV4717" s="1"/>
      <c r="AW4717" s="15"/>
      <c r="AX4717" s="15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  <c r="EZ4717" s="1"/>
      <c r="FA4717" s="1"/>
      <c r="FB4717" s="1"/>
      <c r="FC4717" s="1"/>
      <c r="FD4717" s="1"/>
      <c r="FE4717" s="1"/>
      <c r="FF4717" s="1"/>
      <c r="FG4717" s="1"/>
      <c r="FH4717" s="1"/>
    </row>
    <row r="4718" spans="1:164" x14ac:dyDescent="0.15">
      <c r="A4718" s="67"/>
      <c r="B4718" s="16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9"/>
      <c r="N4718" s="12"/>
      <c r="O4718" s="12"/>
      <c r="P4718" s="19"/>
      <c r="Q4718" s="7"/>
      <c r="R4718" s="50"/>
      <c r="S4718" s="17"/>
      <c r="T4718" s="17"/>
      <c r="U4718" s="17"/>
      <c r="V4718" s="4"/>
      <c r="W4718" s="5"/>
      <c r="X4718" s="14"/>
      <c r="Y4718" s="153"/>
      <c r="Z4718" s="10"/>
      <c r="AA4718" s="51"/>
      <c r="AB4718" s="3"/>
      <c r="AC4718" s="1"/>
      <c r="AD4718" s="10"/>
      <c r="AE4718" s="3"/>
      <c r="AF4718" s="3"/>
      <c r="AG4718" s="3"/>
      <c r="AH4718" s="10"/>
      <c r="AI4718" s="11"/>
      <c r="AJ4718" s="10"/>
      <c r="AK4718" s="2"/>
      <c r="AL4718" s="2"/>
      <c r="AM4718" s="2"/>
      <c r="AN4718" s="2"/>
      <c r="AO4718" s="2"/>
      <c r="AP4718" s="2"/>
      <c r="AQ4718" s="1"/>
      <c r="AR4718" s="15"/>
      <c r="AS4718" s="15"/>
      <c r="AT4718" s="15"/>
      <c r="AU4718" s="1"/>
      <c r="AV4718" s="1"/>
      <c r="AW4718" s="15"/>
      <c r="AX4718" s="15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  <c r="EZ4718" s="1"/>
      <c r="FA4718" s="1"/>
      <c r="FB4718" s="1"/>
      <c r="FC4718" s="1"/>
      <c r="FD4718" s="1"/>
      <c r="FE4718" s="1"/>
      <c r="FF4718" s="1"/>
      <c r="FG4718" s="1"/>
      <c r="FH4718" s="1"/>
    </row>
    <row r="4719" spans="1:164" x14ac:dyDescent="0.15">
      <c r="A4719" s="67"/>
      <c r="B4719" s="16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9"/>
      <c r="N4719" s="12"/>
      <c r="O4719" s="12"/>
      <c r="P4719" s="19"/>
      <c r="Q4719" s="7"/>
      <c r="R4719" s="50"/>
      <c r="S4719" s="17"/>
      <c r="T4719" s="17"/>
      <c r="U4719" s="17"/>
      <c r="V4719" s="4"/>
      <c r="W4719" s="5"/>
      <c r="X4719" s="14"/>
      <c r="Y4719" s="153"/>
      <c r="Z4719" s="10"/>
      <c r="AA4719" s="51"/>
      <c r="AB4719" s="3"/>
      <c r="AC4719" s="1"/>
      <c r="AD4719" s="10"/>
      <c r="AE4719" s="3"/>
      <c r="AF4719" s="3"/>
      <c r="AG4719" s="3"/>
      <c r="AH4719" s="10"/>
      <c r="AI4719" s="11"/>
      <c r="AJ4719" s="10"/>
      <c r="AK4719" s="2"/>
      <c r="AL4719" s="2"/>
      <c r="AM4719" s="2"/>
      <c r="AN4719" s="2"/>
      <c r="AO4719" s="2"/>
      <c r="AP4719" s="2"/>
      <c r="AQ4719" s="1"/>
      <c r="AR4719" s="15"/>
      <c r="AS4719" s="15"/>
      <c r="AT4719" s="15"/>
      <c r="AU4719" s="1"/>
      <c r="AV4719" s="1"/>
      <c r="AW4719" s="15"/>
      <c r="AX4719" s="15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  <c r="EZ4719" s="1"/>
      <c r="FA4719" s="1"/>
      <c r="FB4719" s="1"/>
      <c r="FC4719" s="1"/>
      <c r="FD4719" s="1"/>
      <c r="FE4719" s="1"/>
      <c r="FF4719" s="1"/>
      <c r="FG4719" s="1"/>
      <c r="FH4719" s="1"/>
    </row>
    <row r="4720" spans="1:164" x14ac:dyDescent="0.15">
      <c r="A4720" s="67"/>
      <c r="B4720" s="16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9"/>
      <c r="N4720" s="12"/>
      <c r="O4720" s="12"/>
      <c r="P4720" s="19"/>
      <c r="Q4720" s="7"/>
      <c r="R4720" s="50"/>
      <c r="S4720" s="17"/>
      <c r="T4720" s="17"/>
      <c r="U4720" s="17"/>
      <c r="V4720" s="4"/>
      <c r="W4720" s="5"/>
      <c r="X4720" s="14"/>
      <c r="Y4720" s="153"/>
      <c r="Z4720" s="10"/>
      <c r="AA4720" s="51"/>
      <c r="AB4720" s="3"/>
      <c r="AC4720" s="1"/>
      <c r="AD4720" s="10"/>
      <c r="AE4720" s="3"/>
      <c r="AF4720" s="3"/>
      <c r="AG4720" s="3"/>
      <c r="AH4720" s="10"/>
      <c r="AI4720" s="11"/>
      <c r="AJ4720" s="10"/>
      <c r="AK4720" s="2"/>
      <c r="AL4720" s="2"/>
      <c r="AM4720" s="2"/>
      <c r="AN4720" s="2"/>
      <c r="AO4720" s="2"/>
      <c r="AP4720" s="2"/>
      <c r="AQ4720" s="1"/>
      <c r="AR4720" s="15"/>
      <c r="AS4720" s="15"/>
      <c r="AT4720" s="15"/>
      <c r="AU4720" s="1"/>
      <c r="AV4720" s="1"/>
      <c r="AW4720" s="15"/>
      <c r="AX4720" s="15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  <c r="EZ4720" s="1"/>
      <c r="FA4720" s="1"/>
      <c r="FB4720" s="1"/>
      <c r="FC4720" s="1"/>
      <c r="FD4720" s="1"/>
      <c r="FE4720" s="1"/>
      <c r="FF4720" s="1"/>
      <c r="FG4720" s="1"/>
      <c r="FH4720" s="1"/>
    </row>
    <row r="4721" spans="1:164" x14ac:dyDescent="0.15">
      <c r="A4721" s="67"/>
      <c r="B4721" s="16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9"/>
      <c r="N4721" s="12"/>
      <c r="O4721" s="12"/>
      <c r="P4721" s="19"/>
      <c r="Q4721" s="7"/>
      <c r="R4721" s="50"/>
      <c r="S4721" s="17"/>
      <c r="T4721" s="17"/>
      <c r="U4721" s="17"/>
      <c r="V4721" s="4"/>
      <c r="W4721" s="5"/>
      <c r="X4721" s="14"/>
      <c r="Y4721" s="153"/>
      <c r="Z4721" s="10"/>
      <c r="AA4721" s="51"/>
      <c r="AB4721" s="3"/>
      <c r="AC4721" s="1"/>
      <c r="AD4721" s="10"/>
      <c r="AE4721" s="3"/>
      <c r="AF4721" s="3"/>
      <c r="AG4721" s="3"/>
      <c r="AH4721" s="10"/>
      <c r="AI4721" s="11"/>
      <c r="AJ4721" s="10"/>
      <c r="AK4721" s="2"/>
      <c r="AL4721" s="2"/>
      <c r="AM4721" s="2"/>
      <c r="AN4721" s="2"/>
      <c r="AO4721" s="2"/>
      <c r="AP4721" s="2"/>
      <c r="AQ4721" s="1"/>
      <c r="AR4721" s="15"/>
      <c r="AS4721" s="15"/>
      <c r="AT4721" s="15"/>
      <c r="AU4721" s="1"/>
      <c r="AV4721" s="1"/>
      <c r="AW4721" s="15"/>
      <c r="AX4721" s="15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  <c r="EZ4721" s="1"/>
      <c r="FA4721" s="1"/>
      <c r="FB4721" s="1"/>
      <c r="FC4721" s="1"/>
      <c r="FD4721" s="1"/>
      <c r="FE4721" s="1"/>
      <c r="FF4721" s="1"/>
      <c r="FG4721" s="1"/>
      <c r="FH4721" s="1"/>
    </row>
    <row r="4722" spans="1:164" x14ac:dyDescent="0.15">
      <c r="A4722" s="67"/>
      <c r="B4722" s="16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9"/>
      <c r="N4722" s="12"/>
      <c r="O4722" s="12"/>
      <c r="P4722" s="19"/>
      <c r="Q4722" s="7"/>
      <c r="R4722" s="50"/>
      <c r="S4722" s="17"/>
      <c r="T4722" s="17"/>
      <c r="U4722" s="17"/>
      <c r="V4722" s="4"/>
      <c r="W4722" s="5"/>
      <c r="X4722" s="14"/>
      <c r="Y4722" s="153"/>
      <c r="Z4722" s="10"/>
      <c r="AA4722" s="51"/>
      <c r="AB4722" s="3"/>
      <c r="AC4722" s="1"/>
      <c r="AD4722" s="10"/>
      <c r="AE4722" s="3"/>
      <c r="AF4722" s="3"/>
      <c r="AG4722" s="3"/>
      <c r="AH4722" s="10"/>
      <c r="AI4722" s="11"/>
      <c r="AJ4722" s="10"/>
      <c r="AK4722" s="2"/>
      <c r="AL4722" s="2"/>
      <c r="AM4722" s="2"/>
      <c r="AN4722" s="2"/>
      <c r="AO4722" s="2"/>
      <c r="AP4722" s="2"/>
      <c r="AQ4722" s="1"/>
      <c r="AR4722" s="15"/>
      <c r="AS4722" s="15"/>
      <c r="AT4722" s="15"/>
      <c r="AU4722" s="1"/>
      <c r="AV4722" s="1"/>
      <c r="AW4722" s="15"/>
      <c r="AX4722" s="15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  <c r="EZ4722" s="1"/>
      <c r="FA4722" s="1"/>
      <c r="FB4722" s="1"/>
      <c r="FC4722" s="1"/>
      <c r="FD4722" s="1"/>
      <c r="FE4722" s="1"/>
      <c r="FF4722" s="1"/>
      <c r="FG4722" s="1"/>
      <c r="FH4722" s="1"/>
    </row>
    <row r="4723" spans="1:164" x14ac:dyDescent="0.15">
      <c r="A4723" s="67"/>
      <c r="B4723" s="16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9"/>
      <c r="N4723" s="12"/>
      <c r="O4723" s="12"/>
      <c r="P4723" s="19"/>
      <c r="Q4723" s="7"/>
      <c r="R4723" s="50"/>
      <c r="S4723" s="17"/>
      <c r="T4723" s="17"/>
      <c r="U4723" s="17"/>
      <c r="V4723" s="4"/>
      <c r="W4723" s="5"/>
      <c r="X4723" s="14"/>
      <c r="Y4723" s="153"/>
      <c r="Z4723" s="10"/>
      <c r="AA4723" s="51"/>
      <c r="AB4723" s="3"/>
      <c r="AC4723" s="1"/>
      <c r="AD4723" s="10"/>
      <c r="AE4723" s="3"/>
      <c r="AF4723" s="3"/>
      <c r="AG4723" s="3"/>
      <c r="AH4723" s="10"/>
      <c r="AI4723" s="11"/>
      <c r="AJ4723" s="10"/>
      <c r="AK4723" s="2"/>
      <c r="AL4723" s="2"/>
      <c r="AM4723" s="2"/>
      <c r="AN4723" s="2"/>
      <c r="AO4723" s="2"/>
      <c r="AP4723" s="2"/>
      <c r="AQ4723" s="1"/>
      <c r="AR4723" s="15"/>
      <c r="AS4723" s="15"/>
      <c r="AT4723" s="15"/>
      <c r="AU4723" s="1"/>
      <c r="AV4723" s="1"/>
      <c r="AW4723" s="15"/>
      <c r="AX4723" s="15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  <c r="EZ4723" s="1"/>
      <c r="FA4723" s="1"/>
      <c r="FB4723" s="1"/>
      <c r="FC4723" s="1"/>
      <c r="FD4723" s="1"/>
      <c r="FE4723" s="1"/>
      <c r="FF4723" s="1"/>
      <c r="FG4723" s="1"/>
      <c r="FH4723" s="1"/>
    </row>
    <row r="4724" spans="1:164" x14ac:dyDescent="0.15">
      <c r="A4724" s="67"/>
      <c r="B4724" s="16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9"/>
      <c r="N4724" s="12"/>
      <c r="O4724" s="12"/>
      <c r="P4724" s="19"/>
      <c r="Q4724" s="7"/>
      <c r="R4724" s="50"/>
      <c r="S4724" s="17"/>
      <c r="T4724" s="17"/>
      <c r="U4724" s="17"/>
      <c r="V4724" s="4"/>
      <c r="W4724" s="5"/>
      <c r="X4724" s="14"/>
      <c r="Y4724" s="153"/>
      <c r="Z4724" s="10"/>
      <c r="AA4724" s="51"/>
      <c r="AB4724" s="3"/>
      <c r="AC4724" s="1"/>
      <c r="AD4724" s="10"/>
      <c r="AE4724" s="3"/>
      <c r="AF4724" s="3"/>
      <c r="AG4724" s="3"/>
      <c r="AH4724" s="10"/>
      <c r="AI4724" s="11"/>
      <c r="AJ4724" s="10"/>
      <c r="AK4724" s="2"/>
      <c r="AL4724" s="2"/>
      <c r="AM4724" s="2"/>
      <c r="AN4724" s="2"/>
      <c r="AO4724" s="2"/>
      <c r="AP4724" s="2"/>
      <c r="AQ4724" s="1"/>
      <c r="AR4724" s="15"/>
      <c r="AS4724" s="15"/>
      <c r="AT4724" s="15"/>
      <c r="AU4724" s="1"/>
      <c r="AV4724" s="1"/>
      <c r="AW4724" s="15"/>
      <c r="AX4724" s="15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  <c r="EZ4724" s="1"/>
      <c r="FA4724" s="1"/>
      <c r="FB4724" s="1"/>
      <c r="FC4724" s="1"/>
      <c r="FD4724" s="1"/>
      <c r="FE4724" s="1"/>
      <c r="FF4724" s="1"/>
      <c r="FG4724" s="1"/>
      <c r="FH4724" s="1"/>
    </row>
    <row r="4725" spans="1:164" x14ac:dyDescent="0.15">
      <c r="A4725" s="67"/>
      <c r="B4725" s="16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9"/>
      <c r="N4725" s="12"/>
      <c r="O4725" s="12"/>
      <c r="P4725" s="19"/>
      <c r="Q4725" s="7"/>
      <c r="R4725" s="50"/>
      <c r="S4725" s="17"/>
      <c r="T4725" s="17"/>
      <c r="U4725" s="17"/>
      <c r="V4725" s="4"/>
      <c r="W4725" s="5"/>
      <c r="X4725" s="14"/>
      <c r="Y4725" s="153"/>
      <c r="Z4725" s="10"/>
      <c r="AA4725" s="51"/>
      <c r="AB4725" s="3"/>
      <c r="AC4725" s="1"/>
      <c r="AD4725" s="10"/>
      <c r="AE4725" s="3"/>
      <c r="AF4725" s="3"/>
      <c r="AG4725" s="3"/>
      <c r="AH4725" s="10"/>
      <c r="AI4725" s="11"/>
      <c r="AJ4725" s="10"/>
      <c r="AK4725" s="2"/>
      <c r="AL4725" s="2"/>
      <c r="AM4725" s="2"/>
      <c r="AN4725" s="2"/>
      <c r="AO4725" s="2"/>
      <c r="AP4725" s="2"/>
      <c r="AQ4725" s="1"/>
      <c r="AR4725" s="15"/>
      <c r="AS4725" s="15"/>
      <c r="AT4725" s="15"/>
      <c r="AU4725" s="1"/>
      <c r="AV4725" s="1"/>
      <c r="AW4725" s="15"/>
      <c r="AX4725" s="15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  <c r="EZ4725" s="1"/>
      <c r="FA4725" s="1"/>
      <c r="FB4725" s="1"/>
      <c r="FC4725" s="1"/>
      <c r="FD4725" s="1"/>
      <c r="FE4725" s="1"/>
      <c r="FF4725" s="1"/>
      <c r="FG4725" s="1"/>
      <c r="FH4725" s="1"/>
    </row>
    <row r="4726" spans="1:164" x14ac:dyDescent="0.15">
      <c r="A4726" s="67"/>
      <c r="B4726" s="16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9"/>
      <c r="N4726" s="12"/>
      <c r="O4726" s="12"/>
      <c r="P4726" s="19"/>
      <c r="Q4726" s="7"/>
      <c r="R4726" s="50"/>
      <c r="S4726" s="17"/>
      <c r="T4726" s="17"/>
      <c r="U4726" s="17"/>
      <c r="V4726" s="4"/>
      <c r="W4726" s="5"/>
      <c r="X4726" s="14"/>
      <c r="Y4726" s="153"/>
      <c r="Z4726" s="10"/>
      <c r="AA4726" s="51"/>
      <c r="AB4726" s="3"/>
      <c r="AC4726" s="1"/>
      <c r="AD4726" s="10"/>
      <c r="AE4726" s="3"/>
      <c r="AF4726" s="3"/>
      <c r="AG4726" s="3"/>
      <c r="AH4726" s="10"/>
      <c r="AI4726" s="11"/>
      <c r="AJ4726" s="10"/>
      <c r="AK4726" s="2"/>
      <c r="AL4726" s="2"/>
      <c r="AM4726" s="2"/>
      <c r="AN4726" s="2"/>
      <c r="AO4726" s="2"/>
      <c r="AP4726" s="2"/>
      <c r="AQ4726" s="1"/>
      <c r="AR4726" s="15"/>
      <c r="AS4726" s="15"/>
      <c r="AT4726" s="15"/>
      <c r="AU4726" s="1"/>
      <c r="AV4726" s="1"/>
      <c r="AW4726" s="15"/>
      <c r="AX4726" s="15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  <c r="EZ4726" s="1"/>
      <c r="FA4726" s="1"/>
      <c r="FB4726" s="1"/>
      <c r="FC4726" s="1"/>
      <c r="FD4726" s="1"/>
      <c r="FE4726" s="1"/>
      <c r="FF4726" s="1"/>
      <c r="FG4726" s="1"/>
      <c r="FH4726" s="1"/>
    </row>
    <row r="4727" spans="1:164" x14ac:dyDescent="0.15">
      <c r="A4727" s="67"/>
      <c r="B4727" s="16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9"/>
      <c r="N4727" s="12"/>
      <c r="O4727" s="12"/>
      <c r="P4727" s="19"/>
      <c r="Q4727" s="7"/>
      <c r="R4727" s="50"/>
      <c r="S4727" s="17"/>
      <c r="T4727" s="17"/>
      <c r="U4727" s="17"/>
      <c r="V4727" s="4"/>
      <c r="W4727" s="5"/>
      <c r="X4727" s="14"/>
      <c r="Y4727" s="153"/>
      <c r="Z4727" s="10"/>
      <c r="AA4727" s="51"/>
      <c r="AB4727" s="3"/>
      <c r="AC4727" s="1"/>
      <c r="AD4727" s="10"/>
      <c r="AE4727" s="3"/>
      <c r="AF4727" s="3"/>
      <c r="AG4727" s="3"/>
      <c r="AH4727" s="10"/>
      <c r="AI4727" s="11"/>
      <c r="AJ4727" s="10"/>
      <c r="AK4727" s="2"/>
      <c r="AL4727" s="2"/>
      <c r="AM4727" s="2"/>
      <c r="AN4727" s="2"/>
      <c r="AO4727" s="2"/>
      <c r="AP4727" s="2"/>
      <c r="AQ4727" s="1"/>
      <c r="AR4727" s="15"/>
      <c r="AS4727" s="15"/>
      <c r="AT4727" s="15"/>
      <c r="AU4727" s="1"/>
      <c r="AV4727" s="1"/>
      <c r="AW4727" s="15"/>
      <c r="AX4727" s="15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  <c r="EZ4727" s="1"/>
      <c r="FA4727" s="1"/>
      <c r="FB4727" s="1"/>
      <c r="FC4727" s="1"/>
      <c r="FD4727" s="1"/>
      <c r="FE4727" s="1"/>
      <c r="FF4727" s="1"/>
      <c r="FG4727" s="1"/>
      <c r="FH4727" s="1"/>
    </row>
    <row r="4728" spans="1:164" x14ac:dyDescent="0.15">
      <c r="A4728" s="67"/>
      <c r="B4728" s="16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9"/>
      <c r="N4728" s="12"/>
      <c r="O4728" s="12"/>
      <c r="P4728" s="19"/>
      <c r="Q4728" s="7"/>
      <c r="R4728" s="50"/>
      <c r="S4728" s="17"/>
      <c r="T4728" s="17"/>
      <c r="U4728" s="17"/>
      <c r="V4728" s="4"/>
      <c r="W4728" s="5"/>
      <c r="X4728" s="14"/>
      <c r="Y4728" s="153"/>
      <c r="Z4728" s="10"/>
      <c r="AA4728" s="51"/>
      <c r="AB4728" s="3"/>
      <c r="AC4728" s="1"/>
      <c r="AD4728" s="10"/>
      <c r="AE4728" s="3"/>
      <c r="AF4728" s="3"/>
      <c r="AG4728" s="3"/>
      <c r="AH4728" s="10"/>
      <c r="AI4728" s="11"/>
      <c r="AJ4728" s="10"/>
      <c r="AK4728" s="2"/>
      <c r="AL4728" s="2"/>
      <c r="AM4728" s="2"/>
      <c r="AN4728" s="2"/>
      <c r="AO4728" s="2"/>
      <c r="AP4728" s="2"/>
      <c r="AQ4728" s="1"/>
      <c r="AR4728" s="15"/>
      <c r="AS4728" s="15"/>
      <c r="AT4728" s="15"/>
      <c r="AU4728" s="1"/>
      <c r="AV4728" s="1"/>
      <c r="AW4728" s="15"/>
      <c r="AX4728" s="15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  <c r="EZ4728" s="1"/>
      <c r="FA4728" s="1"/>
      <c r="FB4728" s="1"/>
      <c r="FC4728" s="1"/>
      <c r="FD4728" s="1"/>
      <c r="FE4728" s="1"/>
      <c r="FF4728" s="1"/>
      <c r="FG4728" s="1"/>
      <c r="FH4728" s="1"/>
    </row>
    <row r="4729" spans="1:164" x14ac:dyDescent="0.15">
      <c r="A4729" s="67"/>
      <c r="B4729" s="16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9"/>
      <c r="N4729" s="12"/>
      <c r="O4729" s="12"/>
      <c r="P4729" s="19"/>
      <c r="Q4729" s="7"/>
      <c r="R4729" s="50"/>
      <c r="S4729" s="17"/>
      <c r="T4729" s="17"/>
      <c r="U4729" s="17"/>
      <c r="V4729" s="4"/>
      <c r="W4729" s="5"/>
      <c r="X4729" s="14"/>
      <c r="Y4729" s="153"/>
      <c r="Z4729" s="10"/>
      <c r="AA4729" s="51"/>
      <c r="AB4729" s="3"/>
      <c r="AC4729" s="1"/>
      <c r="AD4729" s="10"/>
      <c r="AE4729" s="3"/>
      <c r="AF4729" s="3"/>
      <c r="AG4729" s="3"/>
      <c r="AH4729" s="10"/>
      <c r="AI4729" s="11"/>
      <c r="AJ4729" s="10"/>
      <c r="AK4729" s="2"/>
      <c r="AL4729" s="2"/>
      <c r="AM4729" s="2"/>
      <c r="AN4729" s="2"/>
      <c r="AO4729" s="2"/>
      <c r="AP4729" s="2"/>
      <c r="AQ4729" s="1"/>
      <c r="AR4729" s="15"/>
      <c r="AS4729" s="15"/>
      <c r="AT4729" s="15"/>
      <c r="AU4729" s="1"/>
      <c r="AV4729" s="1"/>
      <c r="AW4729" s="15"/>
      <c r="AX4729" s="15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  <c r="EZ4729" s="1"/>
      <c r="FA4729" s="1"/>
      <c r="FB4729" s="1"/>
      <c r="FC4729" s="1"/>
      <c r="FD4729" s="1"/>
      <c r="FE4729" s="1"/>
      <c r="FF4729" s="1"/>
      <c r="FG4729" s="1"/>
      <c r="FH4729" s="1"/>
    </row>
    <row r="4730" spans="1:164" x14ac:dyDescent="0.15">
      <c r="A4730" s="67"/>
      <c r="B4730" s="16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9"/>
      <c r="N4730" s="12"/>
      <c r="O4730" s="12"/>
      <c r="P4730" s="19"/>
      <c r="Q4730" s="7"/>
      <c r="R4730" s="50"/>
      <c r="S4730" s="17"/>
      <c r="T4730" s="17"/>
      <c r="U4730" s="17"/>
      <c r="V4730" s="4"/>
      <c r="W4730" s="5"/>
      <c r="X4730" s="14"/>
      <c r="Y4730" s="153"/>
      <c r="Z4730" s="10"/>
      <c r="AA4730" s="51"/>
      <c r="AB4730" s="3"/>
      <c r="AC4730" s="1"/>
      <c r="AD4730" s="10"/>
      <c r="AE4730" s="3"/>
      <c r="AF4730" s="3"/>
      <c r="AG4730" s="3"/>
      <c r="AH4730" s="10"/>
      <c r="AI4730" s="11"/>
      <c r="AJ4730" s="10"/>
      <c r="AK4730" s="2"/>
      <c r="AL4730" s="2"/>
      <c r="AM4730" s="2"/>
      <c r="AN4730" s="2"/>
      <c r="AO4730" s="2"/>
      <c r="AP4730" s="2"/>
      <c r="AQ4730" s="1"/>
      <c r="AR4730" s="15"/>
      <c r="AS4730" s="15"/>
      <c r="AT4730" s="15"/>
      <c r="AU4730" s="1"/>
      <c r="AV4730" s="1"/>
      <c r="AW4730" s="15"/>
      <c r="AX4730" s="15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  <c r="EZ4730" s="1"/>
      <c r="FA4730" s="1"/>
      <c r="FB4730" s="1"/>
      <c r="FC4730" s="1"/>
      <c r="FD4730" s="1"/>
      <c r="FE4730" s="1"/>
      <c r="FF4730" s="1"/>
      <c r="FG4730" s="1"/>
      <c r="FH4730" s="1"/>
    </row>
    <row r="4731" spans="1:164" x14ac:dyDescent="0.15">
      <c r="A4731" s="67"/>
      <c r="B4731" s="16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9"/>
      <c r="N4731" s="12"/>
      <c r="O4731" s="12"/>
      <c r="P4731" s="19"/>
      <c r="Q4731" s="7"/>
      <c r="R4731" s="50"/>
      <c r="S4731" s="17"/>
      <c r="T4731" s="17"/>
      <c r="U4731" s="17"/>
      <c r="V4731" s="4"/>
      <c r="W4731" s="5"/>
      <c r="X4731" s="14"/>
      <c r="Y4731" s="153"/>
      <c r="Z4731" s="10"/>
      <c r="AA4731" s="51"/>
      <c r="AB4731" s="3"/>
      <c r="AC4731" s="1"/>
      <c r="AD4731" s="10"/>
      <c r="AE4731" s="3"/>
      <c r="AF4731" s="3"/>
      <c r="AG4731" s="3"/>
      <c r="AH4731" s="10"/>
      <c r="AI4731" s="11"/>
      <c r="AJ4731" s="10"/>
      <c r="AK4731" s="2"/>
      <c r="AL4731" s="2"/>
      <c r="AM4731" s="2"/>
      <c r="AN4731" s="2"/>
      <c r="AO4731" s="2"/>
      <c r="AP4731" s="2"/>
      <c r="AQ4731" s="1"/>
      <c r="AR4731" s="15"/>
      <c r="AS4731" s="15"/>
      <c r="AT4731" s="15"/>
      <c r="AU4731" s="1"/>
      <c r="AV4731" s="1"/>
      <c r="AW4731" s="15"/>
      <c r="AX4731" s="15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  <c r="EZ4731" s="1"/>
      <c r="FA4731" s="1"/>
      <c r="FB4731" s="1"/>
      <c r="FC4731" s="1"/>
      <c r="FD4731" s="1"/>
      <c r="FE4731" s="1"/>
      <c r="FF4731" s="1"/>
      <c r="FG4731" s="1"/>
      <c r="FH4731" s="1"/>
    </row>
    <row r="4732" spans="1:164" x14ac:dyDescent="0.15">
      <c r="A4732" s="67"/>
      <c r="B4732" s="16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9"/>
      <c r="N4732" s="12"/>
      <c r="O4732" s="12"/>
      <c r="P4732" s="19"/>
      <c r="Q4732" s="7"/>
      <c r="R4732" s="50"/>
      <c r="S4732" s="17"/>
      <c r="T4732" s="17"/>
      <c r="U4732" s="17"/>
      <c r="V4732" s="4"/>
      <c r="W4732" s="5"/>
      <c r="X4732" s="14"/>
      <c r="Y4732" s="153"/>
      <c r="Z4732" s="10"/>
      <c r="AA4732" s="51"/>
      <c r="AB4732" s="3"/>
      <c r="AC4732" s="1"/>
      <c r="AD4732" s="10"/>
      <c r="AE4732" s="3"/>
      <c r="AF4732" s="3"/>
      <c r="AG4732" s="3"/>
      <c r="AH4732" s="10"/>
      <c r="AI4732" s="11"/>
      <c r="AJ4732" s="10"/>
      <c r="AK4732" s="2"/>
      <c r="AL4732" s="2"/>
      <c r="AM4732" s="2"/>
      <c r="AN4732" s="2"/>
      <c r="AO4732" s="2"/>
      <c r="AP4732" s="2"/>
      <c r="AQ4732" s="1"/>
      <c r="AR4732" s="15"/>
      <c r="AS4732" s="15"/>
      <c r="AT4732" s="15"/>
      <c r="AU4732" s="1"/>
      <c r="AV4732" s="1"/>
      <c r="AW4732" s="15"/>
      <c r="AX4732" s="15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  <c r="EZ4732" s="1"/>
      <c r="FA4732" s="1"/>
      <c r="FB4732" s="1"/>
      <c r="FC4732" s="1"/>
      <c r="FD4732" s="1"/>
      <c r="FE4732" s="1"/>
      <c r="FF4732" s="1"/>
      <c r="FG4732" s="1"/>
      <c r="FH4732" s="1"/>
    </row>
    <row r="4733" spans="1:164" x14ac:dyDescent="0.15">
      <c r="A4733" s="67"/>
      <c r="B4733" s="16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9"/>
      <c r="N4733" s="12"/>
      <c r="O4733" s="12"/>
      <c r="P4733" s="19"/>
      <c r="Q4733" s="7"/>
      <c r="R4733" s="50"/>
      <c r="S4733" s="17"/>
      <c r="T4733" s="17"/>
      <c r="U4733" s="17"/>
      <c r="V4733" s="4"/>
      <c r="W4733" s="5"/>
      <c r="X4733" s="14"/>
      <c r="Y4733" s="153"/>
      <c r="Z4733" s="10"/>
      <c r="AA4733" s="51"/>
      <c r="AB4733" s="3"/>
      <c r="AC4733" s="1"/>
      <c r="AD4733" s="10"/>
      <c r="AE4733" s="3"/>
      <c r="AF4733" s="3"/>
      <c r="AG4733" s="3"/>
      <c r="AH4733" s="10"/>
      <c r="AI4733" s="11"/>
      <c r="AJ4733" s="10"/>
      <c r="AK4733" s="2"/>
      <c r="AL4733" s="2"/>
      <c r="AM4733" s="2"/>
      <c r="AN4733" s="2"/>
      <c r="AO4733" s="2"/>
      <c r="AP4733" s="2"/>
      <c r="AQ4733" s="1"/>
      <c r="AR4733" s="15"/>
      <c r="AS4733" s="15"/>
      <c r="AT4733" s="15"/>
      <c r="AU4733" s="1"/>
      <c r="AV4733" s="1"/>
      <c r="AW4733" s="15"/>
      <c r="AX4733" s="15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  <c r="EZ4733" s="1"/>
      <c r="FA4733" s="1"/>
      <c r="FB4733" s="1"/>
      <c r="FC4733" s="1"/>
      <c r="FD4733" s="1"/>
      <c r="FE4733" s="1"/>
      <c r="FF4733" s="1"/>
      <c r="FG4733" s="1"/>
      <c r="FH4733" s="1"/>
    </row>
    <row r="4734" spans="1:164" x14ac:dyDescent="0.15">
      <c r="A4734" s="67"/>
      <c r="B4734" s="16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9"/>
      <c r="N4734" s="12"/>
      <c r="O4734" s="12"/>
      <c r="P4734" s="19"/>
      <c r="Q4734" s="7"/>
      <c r="R4734" s="50"/>
      <c r="S4734" s="17"/>
      <c r="T4734" s="17"/>
      <c r="U4734" s="17"/>
      <c r="V4734" s="4"/>
      <c r="W4734" s="5"/>
      <c r="X4734" s="14"/>
      <c r="Y4734" s="153"/>
      <c r="Z4734" s="10"/>
      <c r="AA4734" s="51"/>
      <c r="AB4734" s="3"/>
      <c r="AC4734" s="1"/>
      <c r="AD4734" s="10"/>
      <c r="AE4734" s="3"/>
      <c r="AF4734" s="3"/>
      <c r="AG4734" s="3"/>
      <c r="AH4734" s="10"/>
      <c r="AI4734" s="11"/>
      <c r="AJ4734" s="10"/>
      <c r="AK4734" s="2"/>
      <c r="AL4734" s="2"/>
      <c r="AM4734" s="2"/>
      <c r="AN4734" s="2"/>
      <c r="AO4734" s="2"/>
      <c r="AP4734" s="2"/>
      <c r="AQ4734" s="1"/>
      <c r="AR4734" s="15"/>
      <c r="AS4734" s="15"/>
      <c r="AT4734" s="15"/>
      <c r="AU4734" s="1"/>
      <c r="AV4734" s="1"/>
      <c r="AW4734" s="15"/>
      <c r="AX4734" s="15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  <c r="EZ4734" s="1"/>
      <c r="FA4734" s="1"/>
      <c r="FB4734" s="1"/>
      <c r="FC4734" s="1"/>
      <c r="FD4734" s="1"/>
      <c r="FE4734" s="1"/>
      <c r="FF4734" s="1"/>
      <c r="FG4734" s="1"/>
      <c r="FH4734" s="1"/>
    </row>
    <row r="4735" spans="1:164" x14ac:dyDescent="0.15">
      <c r="A4735" s="67"/>
      <c r="B4735" s="16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9"/>
      <c r="N4735" s="12"/>
      <c r="O4735" s="12"/>
      <c r="P4735" s="19"/>
      <c r="Q4735" s="7"/>
      <c r="R4735" s="50"/>
      <c r="S4735" s="17"/>
      <c r="T4735" s="17"/>
      <c r="U4735" s="17"/>
      <c r="V4735" s="4"/>
      <c r="W4735" s="5"/>
      <c r="X4735" s="14"/>
      <c r="Y4735" s="153"/>
      <c r="Z4735" s="10"/>
      <c r="AA4735" s="51"/>
      <c r="AB4735" s="3"/>
      <c r="AC4735" s="1"/>
      <c r="AD4735" s="10"/>
      <c r="AE4735" s="3"/>
      <c r="AF4735" s="3"/>
      <c r="AG4735" s="3"/>
      <c r="AH4735" s="10"/>
      <c r="AI4735" s="11"/>
      <c r="AJ4735" s="10"/>
      <c r="AK4735" s="2"/>
      <c r="AL4735" s="2"/>
      <c r="AM4735" s="2"/>
      <c r="AN4735" s="2"/>
      <c r="AO4735" s="2"/>
      <c r="AP4735" s="2"/>
      <c r="AQ4735" s="1"/>
      <c r="AR4735" s="15"/>
      <c r="AS4735" s="15"/>
      <c r="AT4735" s="15"/>
      <c r="AU4735" s="1"/>
      <c r="AV4735" s="1"/>
      <c r="AW4735" s="15"/>
      <c r="AX4735" s="15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  <c r="EZ4735" s="1"/>
      <c r="FA4735" s="1"/>
      <c r="FB4735" s="1"/>
      <c r="FC4735" s="1"/>
      <c r="FD4735" s="1"/>
      <c r="FE4735" s="1"/>
      <c r="FF4735" s="1"/>
      <c r="FG4735" s="1"/>
      <c r="FH4735" s="1"/>
    </row>
    <row r="4736" spans="1:164" x14ac:dyDescent="0.15">
      <c r="A4736" s="67"/>
      <c r="B4736" s="16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9"/>
      <c r="N4736" s="12"/>
      <c r="O4736" s="12"/>
      <c r="P4736" s="19"/>
      <c r="Q4736" s="7"/>
      <c r="R4736" s="50"/>
      <c r="S4736" s="17"/>
      <c r="T4736" s="17"/>
      <c r="U4736" s="17"/>
      <c r="V4736" s="4"/>
      <c r="W4736" s="5"/>
      <c r="X4736" s="14"/>
      <c r="Y4736" s="153"/>
      <c r="Z4736" s="10"/>
      <c r="AA4736" s="51"/>
      <c r="AB4736" s="3"/>
      <c r="AC4736" s="1"/>
      <c r="AD4736" s="10"/>
      <c r="AE4736" s="3"/>
      <c r="AF4736" s="3"/>
      <c r="AG4736" s="3"/>
      <c r="AH4736" s="10"/>
      <c r="AI4736" s="11"/>
      <c r="AJ4736" s="10"/>
      <c r="AK4736" s="2"/>
      <c r="AL4736" s="2"/>
      <c r="AM4736" s="2"/>
      <c r="AN4736" s="2"/>
      <c r="AO4736" s="2"/>
      <c r="AP4736" s="2"/>
      <c r="AQ4736" s="1"/>
      <c r="AR4736" s="15"/>
      <c r="AS4736" s="15"/>
      <c r="AT4736" s="15"/>
      <c r="AU4736" s="1"/>
      <c r="AV4736" s="1"/>
      <c r="AW4736" s="15"/>
      <c r="AX4736" s="15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  <c r="EZ4736" s="1"/>
      <c r="FA4736" s="1"/>
      <c r="FB4736" s="1"/>
      <c r="FC4736" s="1"/>
      <c r="FD4736" s="1"/>
      <c r="FE4736" s="1"/>
      <c r="FF4736" s="1"/>
      <c r="FG4736" s="1"/>
      <c r="FH4736" s="1"/>
    </row>
    <row r="4737" spans="1:164" x14ac:dyDescent="0.15">
      <c r="A4737" s="67"/>
      <c r="B4737" s="16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9"/>
      <c r="N4737" s="12"/>
      <c r="O4737" s="12"/>
      <c r="P4737" s="19"/>
      <c r="Q4737" s="7"/>
      <c r="R4737" s="50"/>
      <c r="S4737" s="17"/>
      <c r="T4737" s="17"/>
      <c r="U4737" s="17"/>
      <c r="V4737" s="4"/>
      <c r="W4737" s="5"/>
      <c r="X4737" s="14"/>
      <c r="Y4737" s="153"/>
      <c r="Z4737" s="10"/>
      <c r="AA4737" s="51"/>
      <c r="AB4737" s="3"/>
      <c r="AC4737" s="1"/>
      <c r="AD4737" s="10"/>
      <c r="AE4737" s="3"/>
      <c r="AF4737" s="3"/>
      <c r="AG4737" s="3"/>
      <c r="AH4737" s="10"/>
      <c r="AI4737" s="11"/>
      <c r="AJ4737" s="10"/>
      <c r="AK4737" s="2"/>
      <c r="AL4737" s="2"/>
      <c r="AM4737" s="2"/>
      <c r="AN4737" s="2"/>
      <c r="AO4737" s="2"/>
      <c r="AP4737" s="2"/>
      <c r="AQ4737" s="1"/>
      <c r="AR4737" s="15"/>
      <c r="AS4737" s="15"/>
      <c r="AT4737" s="15"/>
      <c r="AU4737" s="1"/>
      <c r="AV4737" s="1"/>
      <c r="AW4737" s="15"/>
      <c r="AX4737" s="15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  <c r="EZ4737" s="1"/>
      <c r="FA4737" s="1"/>
      <c r="FB4737" s="1"/>
      <c r="FC4737" s="1"/>
      <c r="FD4737" s="1"/>
      <c r="FE4737" s="1"/>
      <c r="FF4737" s="1"/>
      <c r="FG4737" s="1"/>
      <c r="FH4737" s="1"/>
    </row>
    <row r="4738" spans="1:164" x14ac:dyDescent="0.15">
      <c r="A4738" s="67"/>
      <c r="B4738" s="16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9"/>
      <c r="N4738" s="12"/>
      <c r="O4738" s="12"/>
      <c r="P4738" s="19"/>
      <c r="Q4738" s="7"/>
      <c r="R4738" s="50"/>
      <c r="S4738" s="17"/>
      <c r="T4738" s="17"/>
      <c r="U4738" s="17"/>
      <c r="V4738" s="4"/>
      <c r="W4738" s="5"/>
      <c r="X4738" s="14"/>
      <c r="Y4738" s="153"/>
      <c r="Z4738" s="10"/>
      <c r="AA4738" s="51"/>
      <c r="AB4738" s="3"/>
      <c r="AC4738" s="1"/>
      <c r="AD4738" s="10"/>
      <c r="AE4738" s="3"/>
      <c r="AF4738" s="3"/>
      <c r="AG4738" s="3"/>
      <c r="AH4738" s="10"/>
      <c r="AI4738" s="11"/>
      <c r="AJ4738" s="10"/>
      <c r="AK4738" s="2"/>
      <c r="AL4738" s="2"/>
      <c r="AM4738" s="2"/>
      <c r="AN4738" s="2"/>
      <c r="AO4738" s="2"/>
      <c r="AP4738" s="2"/>
      <c r="AQ4738" s="1"/>
      <c r="AR4738" s="15"/>
      <c r="AS4738" s="15"/>
      <c r="AT4738" s="15"/>
      <c r="AU4738" s="1"/>
      <c r="AV4738" s="1"/>
      <c r="AW4738" s="15"/>
      <c r="AX4738" s="15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  <c r="EZ4738" s="1"/>
      <c r="FA4738" s="1"/>
      <c r="FB4738" s="1"/>
      <c r="FC4738" s="1"/>
      <c r="FD4738" s="1"/>
      <c r="FE4738" s="1"/>
      <c r="FF4738" s="1"/>
      <c r="FG4738" s="1"/>
      <c r="FH4738" s="1"/>
    </row>
    <row r="4739" spans="1:164" x14ac:dyDescent="0.15">
      <c r="A4739" s="67"/>
      <c r="B4739" s="16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9"/>
      <c r="N4739" s="12"/>
      <c r="O4739" s="12"/>
      <c r="P4739" s="19"/>
      <c r="Q4739" s="7"/>
      <c r="R4739" s="50"/>
      <c r="S4739" s="17"/>
      <c r="T4739" s="17"/>
      <c r="U4739" s="17"/>
      <c r="V4739" s="4"/>
      <c r="W4739" s="5"/>
      <c r="X4739" s="14"/>
      <c r="Y4739" s="153"/>
      <c r="Z4739" s="10"/>
      <c r="AA4739" s="51"/>
      <c r="AB4739" s="3"/>
      <c r="AC4739" s="1"/>
      <c r="AD4739" s="10"/>
      <c r="AE4739" s="3"/>
      <c r="AF4739" s="3"/>
      <c r="AG4739" s="3"/>
      <c r="AH4739" s="10"/>
      <c r="AI4739" s="11"/>
      <c r="AJ4739" s="10"/>
      <c r="AK4739" s="2"/>
      <c r="AL4739" s="2"/>
      <c r="AM4739" s="2"/>
      <c r="AN4739" s="2"/>
      <c r="AO4739" s="2"/>
      <c r="AP4739" s="2"/>
      <c r="AQ4739" s="1"/>
      <c r="AR4739" s="15"/>
      <c r="AS4739" s="15"/>
      <c r="AT4739" s="15"/>
      <c r="AU4739" s="1"/>
      <c r="AV4739" s="1"/>
      <c r="AW4739" s="15"/>
      <c r="AX4739" s="15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  <c r="EZ4739" s="1"/>
      <c r="FA4739" s="1"/>
      <c r="FB4739" s="1"/>
      <c r="FC4739" s="1"/>
      <c r="FD4739" s="1"/>
      <c r="FE4739" s="1"/>
      <c r="FF4739" s="1"/>
      <c r="FG4739" s="1"/>
      <c r="FH4739" s="1"/>
    </row>
    <row r="4740" spans="1:164" x14ac:dyDescent="0.15">
      <c r="A4740" s="67"/>
      <c r="B4740" s="16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9"/>
      <c r="N4740" s="12"/>
      <c r="O4740" s="12"/>
      <c r="P4740" s="19"/>
      <c r="Q4740" s="7"/>
      <c r="R4740" s="50"/>
      <c r="S4740" s="17"/>
      <c r="T4740" s="17"/>
      <c r="U4740" s="17"/>
      <c r="V4740" s="4"/>
      <c r="W4740" s="5"/>
      <c r="X4740" s="14"/>
      <c r="Y4740" s="153"/>
      <c r="Z4740" s="10"/>
      <c r="AA4740" s="51"/>
      <c r="AB4740" s="3"/>
      <c r="AC4740" s="1"/>
      <c r="AD4740" s="10"/>
      <c r="AE4740" s="3"/>
      <c r="AF4740" s="3"/>
      <c r="AG4740" s="3"/>
      <c r="AH4740" s="10"/>
      <c r="AI4740" s="11"/>
      <c r="AJ4740" s="10"/>
      <c r="AK4740" s="2"/>
      <c r="AL4740" s="2"/>
      <c r="AM4740" s="2"/>
      <c r="AN4740" s="2"/>
      <c r="AO4740" s="2"/>
      <c r="AP4740" s="2"/>
      <c r="AQ4740" s="1"/>
      <c r="AR4740" s="15"/>
      <c r="AS4740" s="15"/>
      <c r="AT4740" s="15"/>
      <c r="AU4740" s="1"/>
      <c r="AV4740" s="1"/>
      <c r="AW4740" s="15"/>
      <c r="AX4740" s="15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  <c r="EZ4740" s="1"/>
      <c r="FA4740" s="1"/>
      <c r="FB4740" s="1"/>
      <c r="FC4740" s="1"/>
      <c r="FD4740" s="1"/>
      <c r="FE4740" s="1"/>
      <c r="FF4740" s="1"/>
      <c r="FG4740" s="1"/>
      <c r="FH4740" s="1"/>
    </row>
    <row r="4741" spans="1:164" x14ac:dyDescent="0.15">
      <c r="A4741" s="67"/>
      <c r="B4741" s="16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9"/>
      <c r="N4741" s="12"/>
      <c r="O4741" s="12"/>
      <c r="P4741" s="19"/>
      <c r="Q4741" s="7"/>
      <c r="R4741" s="50"/>
      <c r="S4741" s="17"/>
      <c r="T4741" s="17"/>
      <c r="U4741" s="17"/>
      <c r="V4741" s="4"/>
      <c r="W4741" s="5"/>
      <c r="X4741" s="14"/>
      <c r="Y4741" s="153"/>
      <c r="Z4741" s="10"/>
      <c r="AA4741" s="51"/>
      <c r="AB4741" s="3"/>
      <c r="AC4741" s="1"/>
      <c r="AD4741" s="10"/>
      <c r="AE4741" s="3"/>
      <c r="AF4741" s="3"/>
      <c r="AG4741" s="3"/>
      <c r="AH4741" s="10"/>
      <c r="AI4741" s="11"/>
      <c r="AJ4741" s="10"/>
      <c r="AK4741" s="2"/>
      <c r="AL4741" s="2"/>
      <c r="AM4741" s="2"/>
      <c r="AN4741" s="2"/>
      <c r="AO4741" s="2"/>
      <c r="AP4741" s="2"/>
      <c r="AQ4741" s="1"/>
      <c r="AR4741" s="15"/>
      <c r="AS4741" s="15"/>
      <c r="AT4741" s="15"/>
      <c r="AU4741" s="1"/>
      <c r="AV4741" s="1"/>
      <c r="AW4741" s="15"/>
      <c r="AX4741" s="15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  <c r="EZ4741" s="1"/>
      <c r="FA4741" s="1"/>
      <c r="FB4741" s="1"/>
      <c r="FC4741" s="1"/>
      <c r="FD4741" s="1"/>
      <c r="FE4741" s="1"/>
      <c r="FF4741" s="1"/>
      <c r="FG4741" s="1"/>
      <c r="FH4741" s="1"/>
    </row>
    <row r="4742" spans="1:164" x14ac:dyDescent="0.15">
      <c r="A4742" s="67"/>
      <c r="B4742" s="16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9"/>
      <c r="N4742" s="12"/>
      <c r="O4742" s="12"/>
      <c r="P4742" s="19"/>
      <c r="Q4742" s="7"/>
      <c r="R4742" s="50"/>
      <c r="S4742" s="17"/>
      <c r="T4742" s="17"/>
      <c r="U4742" s="17"/>
      <c r="V4742" s="4"/>
      <c r="W4742" s="5"/>
      <c r="X4742" s="14"/>
      <c r="Y4742" s="153"/>
      <c r="Z4742" s="10"/>
      <c r="AA4742" s="51"/>
      <c r="AB4742" s="3"/>
      <c r="AC4742" s="1"/>
      <c r="AD4742" s="10"/>
      <c r="AE4742" s="3"/>
      <c r="AF4742" s="3"/>
      <c r="AG4742" s="3"/>
      <c r="AH4742" s="10"/>
      <c r="AI4742" s="11"/>
      <c r="AJ4742" s="10"/>
      <c r="AK4742" s="2"/>
      <c r="AL4742" s="2"/>
      <c r="AM4742" s="2"/>
      <c r="AN4742" s="2"/>
      <c r="AO4742" s="2"/>
      <c r="AP4742" s="2"/>
      <c r="AQ4742" s="1"/>
      <c r="AR4742" s="15"/>
      <c r="AS4742" s="15"/>
      <c r="AT4742" s="15"/>
      <c r="AU4742" s="1"/>
      <c r="AV4742" s="1"/>
      <c r="AW4742" s="15"/>
      <c r="AX4742" s="15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  <c r="EZ4742" s="1"/>
      <c r="FA4742" s="1"/>
      <c r="FB4742" s="1"/>
      <c r="FC4742" s="1"/>
      <c r="FD4742" s="1"/>
      <c r="FE4742" s="1"/>
      <c r="FF4742" s="1"/>
      <c r="FG4742" s="1"/>
      <c r="FH4742" s="1"/>
    </row>
  </sheetData>
  <conditionalFormatting sqref="A12:W547">
    <cfRule type="expression" dxfId="8" priority="9">
      <formula>$P12&gt;0</formula>
    </cfRule>
  </conditionalFormatting>
  <conditionalFormatting sqref="A548:W646">
    <cfRule type="expression" dxfId="7" priority="8">
      <formula>$P548&gt;0</formula>
    </cfRule>
  </conditionalFormatting>
  <conditionalFormatting sqref="A647:W647 V670:W869 A648:V648 V649:V669 F649:S869 A649:D869">
    <cfRule type="expression" dxfId="6" priority="7">
      <formula>$P647&gt;0</formula>
    </cfRule>
  </conditionalFormatting>
  <conditionalFormatting sqref="A906:W944 A870:D905 V870:W905 F870:S905">
    <cfRule type="expression" dxfId="5" priority="6">
      <formula>$P870&gt;0</formula>
    </cfRule>
  </conditionalFormatting>
  <conditionalFormatting sqref="T649:T905">
    <cfRule type="expression" dxfId="4" priority="5">
      <formula>$P649&gt;0</formula>
    </cfRule>
  </conditionalFormatting>
  <conditionalFormatting sqref="U649:U905">
    <cfRule type="expression" dxfId="3" priority="4">
      <formula>$P649&gt;0</formula>
    </cfRule>
  </conditionalFormatting>
  <conditionalFormatting sqref="W648">
    <cfRule type="expression" dxfId="2" priority="3">
      <formula>$P648&gt;0</formula>
    </cfRule>
  </conditionalFormatting>
  <conditionalFormatting sqref="W649:W669">
    <cfRule type="expression" dxfId="1" priority="2">
      <formula>$P649&gt;0</formula>
    </cfRule>
  </conditionalFormatting>
  <conditionalFormatting sqref="E649:E905">
    <cfRule type="expression" dxfId="0" priority="1">
      <formula>$P649&gt;0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2025-05-16T12:33:36Z</dcterms:modified>
</cp:coreProperties>
</file>